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7. sz. mell TIB  " sheetId="1" r:id="rId1"/>
  </sheets>
  <definedNames>
    <definedName name="Print_Titles" localSheetId="0">'9.7. sz. mell TIB  '!$1:$6</definedName>
  </definedNames>
  <calcPr calcId="124519"/>
</workbook>
</file>

<file path=xl/calcChain.xml><?xml version="1.0" encoding="utf-8"?>
<calcChain xmlns="http://schemas.openxmlformats.org/spreadsheetml/2006/main">
  <c r="C52" i="1"/>
  <c r="C51" s="1"/>
  <c r="C48"/>
  <c r="C47"/>
  <c r="C46"/>
  <c r="C45" s="1"/>
  <c r="C57" s="1"/>
  <c r="C40"/>
  <c r="C37"/>
  <c r="C30"/>
  <c r="C26"/>
  <c r="C20"/>
  <c r="C19"/>
  <c r="C14"/>
  <c r="C13"/>
  <c r="C10"/>
  <c r="C8" s="1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<sst xmlns="http://schemas.openxmlformats.org/spreadsheetml/2006/main" count="111" uniqueCount="97">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</sst>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3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</cellStyleXfs>
  <cellXfs count="7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abSelected="1" view="pageLayout" zoomScaleNormal="145" workbookViewId="0">
      <selection activeCell="B37" activeCellId="1" sqref="C11 B37"/>
    </sheetView>
  </sheetViews>
  <sheetFormatPr defaultRowHeight="12.75"/>
  <cols>
    <col min="1" max="1" width="13.83203125" style="69" customWidth="1"/>
    <col min="2" max="2" width="79.1640625" style="18" customWidth="1"/>
    <col min="3" max="3" width="25" style="74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6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4095774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>
        <f>1416800-360800+140000+1214400</f>
        <v>2410400</v>
      </c>
    </row>
    <row r="11" spans="1:3" s="28" customFormat="1" ht="12" customHeight="1">
      <c r="A11" s="32" t="s">
        <v>20</v>
      </c>
      <c r="B11" s="33" t="s">
        <v>21</v>
      </c>
      <c r="C11" s="34"/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4">
        <f>1871280-1214400</f>
        <v>656880</v>
      </c>
    </row>
    <row r="14" spans="1:3" s="28" customFormat="1" ht="12" customHeight="1">
      <c r="A14" s="32" t="s">
        <v>26</v>
      </c>
      <c r="B14" s="33" t="s">
        <v>27</v>
      </c>
      <c r="C14" s="35">
        <f>887792-97416+37800-12-875</f>
        <v>827289</v>
      </c>
    </row>
    <row r="15" spans="1:3" s="28" customFormat="1" ht="12" customHeight="1">
      <c r="A15" s="32" t="s">
        <v>28</v>
      </c>
      <c r="B15" s="36" t="s">
        <v>29</v>
      </c>
      <c r="C15" s="34"/>
    </row>
    <row r="16" spans="1:3" s="28" customFormat="1" ht="12" customHeight="1">
      <c r="A16" s="32" t="s">
        <v>30</v>
      </c>
      <c r="B16" s="33" t="s">
        <v>31</v>
      </c>
      <c r="C16" s="37">
        <v>12</v>
      </c>
    </row>
    <row r="17" spans="1:3" s="38" customFormat="1" ht="12" customHeight="1">
      <c r="A17" s="32" t="s">
        <v>32</v>
      </c>
      <c r="B17" s="33" t="s">
        <v>33</v>
      </c>
      <c r="C17" s="34"/>
    </row>
    <row r="18" spans="1:3" s="38" customFormat="1" ht="12" customHeight="1">
      <c r="A18" s="32" t="s">
        <v>34</v>
      </c>
      <c r="B18" s="33" t="s">
        <v>35</v>
      </c>
      <c r="C18" s="39"/>
    </row>
    <row r="19" spans="1:3" s="38" customFormat="1" ht="12" customHeight="1" thickBot="1">
      <c r="A19" s="32" t="s">
        <v>36</v>
      </c>
      <c r="B19" s="36" t="s">
        <v>37</v>
      </c>
      <c r="C19" s="40">
        <f>200318+875</f>
        <v>201193</v>
      </c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8" customFormat="1" ht="12" customHeight="1">
      <c r="A21" s="32" t="s">
        <v>40</v>
      </c>
      <c r="B21" s="41" t="s">
        <v>41</v>
      </c>
      <c r="C21" s="34"/>
    </row>
    <row r="22" spans="1:3" s="38" customFormat="1" ht="12" customHeight="1">
      <c r="A22" s="32" t="s">
        <v>42</v>
      </c>
      <c r="B22" s="33" t="s">
        <v>43</v>
      </c>
      <c r="C22" s="34"/>
    </row>
    <row r="23" spans="1:3" s="38" customFormat="1" ht="12" customHeight="1">
      <c r="A23" s="32" t="s">
        <v>44</v>
      </c>
      <c r="B23" s="33" t="s">
        <v>45</v>
      </c>
      <c r="C23" s="34"/>
    </row>
    <row r="24" spans="1:3" s="38" customFormat="1" ht="12" customHeight="1" thickBot="1">
      <c r="A24" s="32" t="s">
        <v>46</v>
      </c>
      <c r="B24" s="33" t="s">
        <v>47</v>
      </c>
      <c r="C24" s="34"/>
    </row>
    <row r="25" spans="1:3" s="38" customFormat="1" ht="12" customHeight="1" thickBot="1">
      <c r="A25" s="42" t="s">
        <v>48</v>
      </c>
      <c r="B25" s="43" t="s">
        <v>49</v>
      </c>
      <c r="C25" s="44"/>
    </row>
    <row r="26" spans="1:3" s="38" customFormat="1" ht="12" customHeight="1" thickBot="1">
      <c r="A26" s="42" t="s">
        <v>50</v>
      </c>
      <c r="B26" s="43" t="s">
        <v>51</v>
      </c>
      <c r="C26" s="27">
        <f>+C27+C28</f>
        <v>0</v>
      </c>
    </row>
    <row r="27" spans="1:3" s="38" customFormat="1" ht="12" customHeight="1">
      <c r="A27" s="45" t="s">
        <v>52</v>
      </c>
      <c r="B27" s="46" t="s">
        <v>43</v>
      </c>
      <c r="C27" s="47"/>
    </row>
    <row r="28" spans="1:3" s="38" customFormat="1" ht="12" customHeight="1">
      <c r="A28" s="45" t="s">
        <v>53</v>
      </c>
      <c r="B28" s="48" t="s">
        <v>54</v>
      </c>
      <c r="C28" s="49"/>
    </row>
    <row r="29" spans="1:3" s="38" customFormat="1" ht="12" customHeight="1" thickBot="1">
      <c r="A29" s="32" t="s">
        <v>55</v>
      </c>
      <c r="B29" s="50" t="s">
        <v>56</v>
      </c>
      <c r="C29" s="51"/>
    </row>
    <row r="30" spans="1:3" s="38" customFormat="1" ht="12" customHeight="1" thickBot="1">
      <c r="A30" s="42" t="s">
        <v>57</v>
      </c>
      <c r="B30" s="43" t="s">
        <v>58</v>
      </c>
      <c r="C30" s="27">
        <f>+C31+C32+C33</f>
        <v>0</v>
      </c>
    </row>
    <row r="31" spans="1:3" s="38" customFormat="1" ht="12" customHeight="1">
      <c r="A31" s="45" t="s">
        <v>59</v>
      </c>
      <c r="B31" s="46" t="s">
        <v>60</v>
      </c>
      <c r="C31" s="47"/>
    </row>
    <row r="32" spans="1:3" s="38" customFormat="1" ht="12" customHeight="1">
      <c r="A32" s="45" t="s">
        <v>61</v>
      </c>
      <c r="B32" s="48" t="s">
        <v>62</v>
      </c>
      <c r="C32" s="49"/>
    </row>
    <row r="33" spans="1:3" s="38" customFormat="1" ht="12" customHeight="1" thickBot="1">
      <c r="A33" s="32" t="s">
        <v>63</v>
      </c>
      <c r="B33" s="50" t="s">
        <v>64</v>
      </c>
      <c r="C33" s="51"/>
    </row>
    <row r="34" spans="1:3" s="28" customFormat="1" ht="12" customHeight="1" thickBot="1">
      <c r="A34" s="42" t="s">
        <v>65</v>
      </c>
      <c r="B34" s="43" t="s">
        <v>66</v>
      </c>
      <c r="C34" s="44"/>
    </row>
    <row r="35" spans="1:3" s="28" customFormat="1" ht="12" customHeight="1" thickBot="1">
      <c r="A35" s="42" t="s">
        <v>67</v>
      </c>
      <c r="B35" s="43" t="s">
        <v>68</v>
      </c>
      <c r="C35" s="52">
        <v>200000</v>
      </c>
    </row>
    <row r="36" spans="1:3" s="28" customFormat="1" ht="12" customHeight="1" thickBot="1">
      <c r="A36" s="19" t="s">
        <v>69</v>
      </c>
      <c r="B36" s="43" t="s">
        <v>70</v>
      </c>
      <c r="C36" s="53">
        <f>+C8+C20+C25+C26+C30+C34+C35</f>
        <v>4295774</v>
      </c>
    </row>
    <row r="37" spans="1:3" s="28" customFormat="1" ht="12" customHeight="1" thickBot="1">
      <c r="A37" s="54" t="s">
        <v>71</v>
      </c>
      <c r="B37" s="43" t="s">
        <v>72</v>
      </c>
      <c r="C37" s="53">
        <f>+C38+C39+C40</f>
        <v>75832192</v>
      </c>
    </row>
    <row r="38" spans="1:3" s="28" customFormat="1" ht="12" customHeight="1">
      <c r="A38" s="45" t="s">
        <v>73</v>
      </c>
      <c r="B38" s="46" t="s">
        <v>74</v>
      </c>
      <c r="C38" s="47">
        <v>66655</v>
      </c>
    </row>
    <row r="39" spans="1:3" s="28" customFormat="1" ht="12" customHeight="1">
      <c r="A39" s="45" t="s">
        <v>75</v>
      </c>
      <c r="B39" s="48" t="s">
        <v>76</v>
      </c>
      <c r="C39" s="49"/>
    </row>
    <row r="40" spans="1:3" s="38" customFormat="1" ht="12" customHeight="1" thickBot="1">
      <c r="A40" s="32" t="s">
        <v>77</v>
      </c>
      <c r="B40" s="50" t="s">
        <v>78</v>
      </c>
      <c r="C40" s="55">
        <f>69071526+1512159+184245+90000+2357850+322520+193947+1000000+256930+585860+190500</f>
        <v>75765537</v>
      </c>
    </row>
    <row r="41" spans="1:3" s="38" customFormat="1" ht="15" customHeight="1" thickBot="1">
      <c r="A41" s="54" t="s">
        <v>79</v>
      </c>
      <c r="B41" s="56" t="s">
        <v>80</v>
      </c>
      <c r="C41" s="53">
        <f>+C36+C37</f>
        <v>80127966</v>
      </c>
    </row>
    <row r="42" spans="1:3" s="38" customFormat="1" ht="15" customHeight="1">
      <c r="A42" s="57"/>
      <c r="B42" s="58"/>
      <c r="C42" s="59"/>
    </row>
    <row r="43" spans="1:3" ht="13.5" thickBot="1">
      <c r="A43" s="60"/>
      <c r="B43" s="61"/>
      <c r="C43" s="62"/>
    </row>
    <row r="44" spans="1:3" s="22" customFormat="1" ht="16.5" customHeight="1" thickBot="1">
      <c r="A44" s="63"/>
      <c r="B44" s="64" t="s">
        <v>81</v>
      </c>
      <c r="C44" s="53"/>
    </row>
    <row r="45" spans="1:3" s="65" customFormat="1" ht="12" customHeight="1" thickBot="1">
      <c r="A45" s="42" t="s">
        <v>14</v>
      </c>
      <c r="B45" s="43" t="s">
        <v>82</v>
      </c>
      <c r="C45" s="27">
        <f>SUM(C46:C50)</f>
        <v>79438466</v>
      </c>
    </row>
    <row r="46" spans="1:3" ht="12" customHeight="1">
      <c r="A46" s="32" t="s">
        <v>16</v>
      </c>
      <c r="B46" s="41" t="s">
        <v>83</v>
      </c>
      <c r="C46" s="47">
        <f>49257950+1239474+151021+240000+104217-100000</f>
        <v>50892662</v>
      </c>
    </row>
    <row r="47" spans="1:3" ht="12" customHeight="1">
      <c r="A47" s="32" t="s">
        <v>18</v>
      </c>
      <c r="B47" s="33" t="s">
        <v>84</v>
      </c>
      <c r="C47" s="66">
        <f>11047568+272685+33224+47520+22928-22000</f>
        <v>11401925</v>
      </c>
    </row>
    <row r="48" spans="1:3" ht="12" customHeight="1">
      <c r="A48" s="32" t="s">
        <v>20</v>
      </c>
      <c r="B48" s="33" t="s">
        <v>85</v>
      </c>
      <c r="C48" s="67">
        <f>12658535+2558168-213614+1000000+256930+693360+190500</f>
        <v>17143879</v>
      </c>
    </row>
    <row r="49" spans="1:3" ht="12" customHeight="1">
      <c r="A49" s="32" t="s">
        <v>22</v>
      </c>
      <c r="B49" s="33" t="s">
        <v>86</v>
      </c>
      <c r="C49" s="66"/>
    </row>
    <row r="50" spans="1:3" ht="12" customHeight="1" thickBot="1">
      <c r="A50" s="32" t="s">
        <v>24</v>
      </c>
      <c r="B50" s="33" t="s">
        <v>87</v>
      </c>
      <c r="C50" s="66"/>
    </row>
    <row r="51" spans="1:3" ht="12" customHeight="1" thickBot="1">
      <c r="A51" s="42" t="s">
        <v>38</v>
      </c>
      <c r="B51" s="43" t="s">
        <v>88</v>
      </c>
      <c r="C51" s="27">
        <f>SUM(C52:C54)</f>
        <v>689500</v>
      </c>
    </row>
    <row r="52" spans="1:3" s="65" customFormat="1" ht="12" customHeight="1">
      <c r="A52" s="32" t="s">
        <v>40</v>
      </c>
      <c r="B52" s="41" t="s">
        <v>89</v>
      </c>
      <c r="C52" s="47">
        <f>350000+90000+35000+14500+200000</f>
        <v>689500</v>
      </c>
    </row>
    <row r="53" spans="1:3" ht="12" customHeight="1">
      <c r="A53" s="32" t="s">
        <v>42</v>
      </c>
      <c r="B53" s="33" t="s">
        <v>90</v>
      </c>
      <c r="C53" s="66"/>
    </row>
    <row r="54" spans="1:3" ht="12" customHeight="1">
      <c r="A54" s="32" t="s">
        <v>44</v>
      </c>
      <c r="B54" s="33" t="s">
        <v>91</v>
      </c>
      <c r="C54" s="66"/>
    </row>
    <row r="55" spans="1:3" ht="12" customHeight="1" thickBot="1">
      <c r="A55" s="32" t="s">
        <v>46</v>
      </c>
      <c r="B55" s="33" t="s">
        <v>92</v>
      </c>
      <c r="C55" s="66"/>
    </row>
    <row r="56" spans="1:3" ht="15" customHeight="1" thickBot="1">
      <c r="A56" s="42" t="s">
        <v>48</v>
      </c>
      <c r="B56" s="43" t="s">
        <v>93</v>
      </c>
      <c r="C56" s="44"/>
    </row>
    <row r="57" spans="1:3" ht="13.5" thickBot="1">
      <c r="A57" s="42" t="s">
        <v>50</v>
      </c>
      <c r="B57" s="68" t="s">
        <v>94</v>
      </c>
      <c r="C57" s="27">
        <f>+C45+C51+C56</f>
        <v>80127966</v>
      </c>
    </row>
    <row r="58" spans="1:3" ht="15" customHeight="1" thickBot="1">
      <c r="C58" s="70"/>
    </row>
    <row r="59" spans="1:3" ht="14.25" customHeight="1" thickBot="1">
      <c r="A59" s="71" t="s">
        <v>95</v>
      </c>
      <c r="B59" s="72"/>
      <c r="C59" s="73">
        <v>21</v>
      </c>
    </row>
    <row r="60" spans="1:3" ht="13.5" thickBot="1">
      <c r="A60" s="71" t="s">
        <v>96</v>
      </c>
      <c r="B60" s="72"/>
      <c r="C60" s="73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&amp;R23. melléklet a 2/2018.(II.28.)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 TIB  </vt:lpstr>
      <vt:lpstr>'9.7. sz. mell TIB  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2018-02-28T16:02:59Z</dcterms:created>
  <dcterms:modified xsi:type="dcterms:W3CDTF">2018-02-28T16:03:00Z</dcterms:modified>
</cp:coreProperties>
</file>