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0"/>
  </bookViews>
  <sheets>
    <sheet name="2014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<sst xmlns="http://schemas.openxmlformats.org/spreadsheetml/2006/main" count="30" uniqueCount="27">
  <si>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KIMUTATÁS</t>
  </si>
  <si>
    <t>Sor-szám</t>
  </si>
  <si>
    <t>Megnevezés</t>
  </si>
  <si>
    <t>Pénzkészlet 2014. január 1-jén</t>
  </si>
  <si>
    <t>ebből:</t>
  </si>
  <si>
    <t xml:space="preserve"> - Bankszámlák egyenlege</t>
  </si>
  <si>
    <t xml:space="preserve"> - Pénztárak és betétkönyvek egyenlege</t>
  </si>
  <si>
    <t>Egyéb sajátos eszközoldali elszámolások (+)</t>
  </si>
  <si>
    <t>Egyéb sajátos forrásoldali elszámolások (-)</t>
  </si>
  <si>
    <t>Záró pénzkészlet 2014. december 31-én</t>
  </si>
  <si>
    <t xml:space="preserve"> </t>
  </si>
  <si>
    <t>Bevételek (+)</t>
  </si>
  <si>
    <t>Kiadások (-)</t>
  </si>
  <si>
    <t>Önkormányzat</t>
  </si>
  <si>
    <t>Blesz</t>
  </si>
  <si>
    <t>Közterület-felügyelet</t>
  </si>
  <si>
    <t>Polgármesteri Hivatal</t>
  </si>
  <si>
    <t>Önkormányzat összesen</t>
  </si>
  <si>
    <t>Egyesített Bölcsődék</t>
  </si>
  <si>
    <t>Egyesített Szociális Intézmény</t>
  </si>
  <si>
    <t>Játékkal-mesével Óvoda</t>
  </si>
  <si>
    <t>Tesz-vesz Óvoda</t>
  </si>
  <si>
    <t>Bástya Óvoda</t>
  </si>
  <si>
    <t>Balaton Óvoda</t>
  </si>
  <si>
    <t>Belváros-Lipótváros Önkormányzata pénzeszközeinek változásáról</t>
  </si>
  <si>
    <t>ezer Ft-ban</t>
  </si>
  <si>
    <t>11.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</si>
</sst>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1" applyNumberFormat="0" applyAlignment="0" applyProtection="0"/>
    <xf numFmtId="0" fontId="4" fillId="13" borderId="2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5" borderId="9" applyNumberFormat="0" applyAlignment="0" applyProtection="0"/>
    <xf numFmtId="0" fontId="9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0" fillId="37" borderId="13" applyNumberFormat="0" applyFont="0" applyAlignment="0" applyProtection="0"/>
    <xf numFmtId="0" fontId="12" fillId="38" borderId="14" applyNumberFormat="0" applyFont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0" fontId="3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29" borderId="0" applyNumberFormat="0" applyBorder="0" applyAlignment="0" applyProtection="0"/>
    <xf numFmtId="0" fontId="28" fillId="46" borderId="0" applyNumberFormat="0" applyBorder="0" applyAlignment="0" applyProtection="0"/>
    <xf numFmtId="0" fontId="3" fillId="31" borderId="0" applyNumberFormat="0" applyBorder="0" applyAlignment="0" applyProtection="0"/>
    <xf numFmtId="0" fontId="28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50" borderId="15" applyNumberFormat="0" applyAlignment="0" applyProtection="0"/>
    <xf numFmtId="0" fontId="14" fillId="51" borderId="16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" borderId="0" applyNumberFormat="0" applyBorder="0" applyAlignment="0" applyProtection="0"/>
    <xf numFmtId="0" fontId="42" fillId="53" borderId="0" applyNumberFormat="0" applyBorder="0" applyAlignment="0" applyProtection="0"/>
    <xf numFmtId="0" fontId="18" fillId="54" borderId="0" applyNumberFormat="0" applyBorder="0" applyAlignment="0" applyProtection="0"/>
    <xf numFmtId="0" fontId="43" fillId="50" borderId="1" applyNumberFormat="0" applyAlignment="0" applyProtection="0"/>
    <xf numFmtId="0" fontId="19" fillId="51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3" fillId="0" borderId="0" xfId="96" applyFont="1" applyFill="1" applyBorder="1" applyAlignment="1">
      <alignment horizontal="center"/>
      <protection/>
    </xf>
    <xf numFmtId="3" fontId="24" fillId="0" borderId="19" xfId="96" applyNumberFormat="1" applyFont="1" applyFill="1" applyBorder="1" applyAlignment="1">
      <alignment/>
      <protection/>
    </xf>
    <xf numFmtId="0" fontId="25" fillId="0" borderId="19" xfId="96" applyFont="1" applyFill="1" applyBorder="1" applyAlignment="1">
      <alignment vertical="center"/>
      <protection/>
    </xf>
    <xf numFmtId="0" fontId="23" fillId="0" borderId="19" xfId="96" applyFont="1" applyFill="1" applyBorder="1" applyAlignment="1">
      <alignment horizontal="left" vertical="center" indent="4"/>
      <protection/>
    </xf>
    <xf numFmtId="0" fontId="23" fillId="0" borderId="19" xfId="96" applyFont="1" applyFill="1" applyBorder="1" applyAlignment="1">
      <alignment vertical="center" wrapText="1"/>
      <protection/>
    </xf>
    <xf numFmtId="0" fontId="23" fillId="0" borderId="19" xfId="96" applyFont="1" applyFill="1" applyBorder="1" applyAlignment="1">
      <alignment vertical="center"/>
      <protection/>
    </xf>
    <xf numFmtId="0" fontId="24" fillId="0" borderId="19" xfId="96" applyFont="1" applyFill="1" applyBorder="1" applyAlignment="1">
      <alignment wrapText="1"/>
      <protection/>
    </xf>
    <xf numFmtId="0" fontId="23" fillId="0" borderId="19" xfId="96" applyFont="1" applyFill="1" applyBorder="1" applyAlignment="1">
      <alignment horizontal="left" vertical="center" wrapText="1" indent="4"/>
      <protection/>
    </xf>
    <xf numFmtId="3" fontId="44" fillId="0" borderId="0" xfId="0" applyNumberFormat="1" applyFont="1" applyFill="1" applyAlignment="1">
      <alignment/>
    </xf>
    <xf numFmtId="0" fontId="23" fillId="0" borderId="0" xfId="96" applyFont="1" applyFill="1" applyAlignment="1">
      <alignment vertical="center"/>
      <protection/>
    </xf>
    <xf numFmtId="0" fontId="44" fillId="0" borderId="0" xfId="0" applyFont="1" applyFill="1" applyAlignment="1">
      <alignment/>
    </xf>
    <xf numFmtId="0" fontId="23" fillId="0" borderId="0" xfId="96" applyFont="1" applyFill="1" applyAlignment="1">
      <alignment horizontal="center"/>
      <protection/>
    </xf>
    <xf numFmtId="3" fontId="23" fillId="0" borderId="0" xfId="96" applyNumberFormat="1" applyFont="1" applyFill="1" applyBorder="1" applyAlignment="1">
      <alignment horizontal="center"/>
      <protection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3" fontId="44" fillId="0" borderId="19" xfId="0" applyNumberFormat="1" applyFont="1" applyFill="1" applyBorder="1" applyAlignment="1">
      <alignment/>
    </xf>
    <xf numFmtId="3" fontId="23" fillId="0" borderId="19" xfId="96" applyNumberFormat="1" applyFont="1" applyFill="1" applyBorder="1" applyAlignment="1">
      <alignment vertical="center"/>
      <protection/>
    </xf>
    <xf numFmtId="0" fontId="23" fillId="0" borderId="0" xfId="96" applyFont="1" applyFill="1" applyBorder="1" applyAlignment="1">
      <alignment horizontal="center" vertical="center"/>
      <protection/>
    </xf>
    <xf numFmtId="0" fontId="23" fillId="0" borderId="0" xfId="96" applyFont="1" applyFill="1" applyBorder="1" applyAlignment="1">
      <alignment horizontal="left" vertical="center" wrapText="1" indent="4"/>
      <protection/>
    </xf>
    <xf numFmtId="3" fontId="23" fillId="0" borderId="0" xfId="96" applyNumberFormat="1" applyFont="1" applyFill="1" applyBorder="1" applyAlignment="1">
      <alignment vertical="center"/>
      <protection/>
    </xf>
    <xf numFmtId="3" fontId="44" fillId="0" borderId="0" xfId="0" applyNumberFormat="1" applyFont="1" applyFill="1" applyBorder="1" applyAlignment="1">
      <alignment/>
    </xf>
    <xf numFmtId="0" fontId="24" fillId="0" borderId="20" xfId="96" applyFont="1" applyFill="1" applyBorder="1" applyAlignment="1">
      <alignment horizontal="center"/>
      <protection/>
    </xf>
    <xf numFmtId="3" fontId="44" fillId="0" borderId="21" xfId="0" applyNumberFormat="1" applyFont="1" applyFill="1" applyBorder="1" applyAlignment="1">
      <alignment/>
    </xf>
    <xf numFmtId="0" fontId="23" fillId="0" borderId="20" xfId="96" applyFont="1" applyFill="1" applyBorder="1" applyAlignment="1">
      <alignment horizontal="center" vertical="center"/>
      <protection/>
    </xf>
    <xf numFmtId="3" fontId="24" fillId="0" borderId="21" xfId="96" applyNumberFormat="1" applyFont="1" applyFill="1" applyBorder="1" applyAlignment="1">
      <alignment/>
      <protection/>
    </xf>
    <xf numFmtId="0" fontId="23" fillId="0" borderId="22" xfId="96" applyFont="1" applyFill="1" applyBorder="1" applyAlignment="1">
      <alignment horizontal="center" vertical="center"/>
      <protection/>
    </xf>
    <xf numFmtId="0" fontId="23" fillId="0" borderId="23" xfId="96" applyFont="1" applyFill="1" applyBorder="1" applyAlignment="1">
      <alignment horizontal="left" vertical="center" wrapText="1" indent="4"/>
      <protection/>
    </xf>
    <xf numFmtId="3" fontId="23" fillId="0" borderId="23" xfId="96" applyNumberFormat="1" applyFont="1" applyFill="1" applyBorder="1" applyAlignment="1">
      <alignment vertical="center"/>
      <protection/>
    </xf>
    <xf numFmtId="3" fontId="44" fillId="0" borderId="23" xfId="0" applyNumberFormat="1" applyFont="1" applyFill="1" applyBorder="1" applyAlignment="1">
      <alignment/>
    </xf>
    <xf numFmtId="3" fontId="44" fillId="0" borderId="24" xfId="0" applyNumberFormat="1" applyFont="1" applyFill="1" applyBorder="1" applyAlignment="1">
      <alignment/>
    </xf>
    <xf numFmtId="0" fontId="24" fillId="0" borderId="25" xfId="96" applyFont="1" applyFill="1" applyBorder="1" applyAlignment="1">
      <alignment horizontal="center"/>
      <protection/>
    </xf>
    <xf numFmtId="0" fontId="24" fillId="0" borderId="26" xfId="96" applyFont="1" applyFill="1" applyBorder="1" applyAlignment="1">
      <alignment/>
      <protection/>
    </xf>
    <xf numFmtId="3" fontId="24" fillId="0" borderId="26" xfId="96" applyNumberFormat="1" applyFont="1" applyFill="1" applyBorder="1" applyAlignment="1">
      <alignment/>
      <protection/>
    </xf>
    <xf numFmtId="0" fontId="24" fillId="0" borderId="27" xfId="96" applyFont="1" applyFill="1" applyBorder="1" applyAlignment="1">
      <alignment horizontal="center" vertical="center" wrapText="1"/>
      <protection/>
    </xf>
    <xf numFmtId="0" fontId="24" fillId="0" borderId="28" xfId="96" applyFont="1" applyFill="1" applyBorder="1" applyAlignment="1">
      <alignment horizontal="center" vertical="center" wrapText="1"/>
      <protection/>
    </xf>
    <xf numFmtId="3" fontId="24" fillId="0" borderId="28" xfId="96" applyNumberFormat="1" applyFont="1" applyFill="1" applyBorder="1" applyAlignment="1">
      <alignment horizontal="center" vertical="center" wrapText="1"/>
      <protection/>
    </xf>
    <xf numFmtId="0" fontId="44" fillId="0" borderId="29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3" fontId="24" fillId="0" borderId="30" xfId="96" applyNumberFormat="1" applyFont="1" applyFill="1" applyBorder="1" applyAlignment="1">
      <alignment/>
      <protection/>
    </xf>
    <xf numFmtId="0" fontId="44" fillId="0" borderId="31" xfId="0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0" fontId="23" fillId="0" borderId="0" xfId="100" applyFont="1" applyFill="1" applyAlignment="1">
      <alignment horizontal="left" vertical="top"/>
      <protection/>
    </xf>
    <xf numFmtId="0" fontId="23" fillId="0" borderId="0" xfId="100" applyFont="1" applyFill="1" applyBorder="1" applyAlignment="1">
      <alignment horizontal="center" vertical="center"/>
      <protection/>
    </xf>
    <xf numFmtId="0" fontId="26" fillId="0" borderId="0" xfId="100" applyFont="1" applyFill="1" applyBorder="1" applyAlignment="1">
      <alignment horizontal="center" vertical="center"/>
      <protection/>
    </xf>
  </cellXfs>
  <cellStyles count="10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Ezres 3" xfId="68"/>
    <cellStyle name="Ezres 4" xfId="69"/>
    <cellStyle name="Ezres 5" xfId="70"/>
    <cellStyle name="Ezres 6" xfId="71"/>
    <cellStyle name="Figyelmeztetés" xfId="72"/>
    <cellStyle name="Figyelmeztetés 2" xfId="73"/>
    <cellStyle name="Hivatkozott cella" xfId="74"/>
    <cellStyle name="Hivatkozott cella 2" xfId="75"/>
    <cellStyle name="Jegyzet" xfId="76"/>
    <cellStyle name="Jegyzet 2" xfId="77"/>
    <cellStyle name="Jelölőszín (1)" xfId="78"/>
    <cellStyle name="Jelölőszín (1) 2" xfId="79"/>
    <cellStyle name="Jelölőszín (2)" xfId="80"/>
    <cellStyle name="Jelölőszín (2) 2" xfId="81"/>
    <cellStyle name="Jelölőszín (3)" xfId="82"/>
    <cellStyle name="Jelölőszín (3) 2" xfId="83"/>
    <cellStyle name="Jelölőszín (4)" xfId="84"/>
    <cellStyle name="Jelölőszín (4) 2" xfId="85"/>
    <cellStyle name="Jelölőszín (5)" xfId="86"/>
    <cellStyle name="Jelölőszín (5) 2" xfId="87"/>
    <cellStyle name="Jelölőszín (6)" xfId="88"/>
    <cellStyle name="Jelölőszín (6) 2" xfId="89"/>
    <cellStyle name="Jó" xfId="90"/>
    <cellStyle name="Jó 2" xfId="91"/>
    <cellStyle name="Kimenet" xfId="92"/>
    <cellStyle name="Kimenet 2" xfId="93"/>
    <cellStyle name="Magyarázó szöveg" xfId="94"/>
    <cellStyle name="Magyarázó szöveg 2" xfId="95"/>
    <cellStyle name="Normál 2" xfId="96"/>
    <cellStyle name="Normál 3" xfId="97"/>
    <cellStyle name="Normál 4" xfId="98"/>
    <cellStyle name="Normál 5" xfId="99"/>
    <cellStyle name="Normál 6" xfId="100"/>
    <cellStyle name="Összesen" xfId="101"/>
    <cellStyle name="Összesen 2" xfId="102"/>
    <cellStyle name="Currency" xfId="103"/>
    <cellStyle name="Currency [0]" xfId="104"/>
    <cellStyle name="Rossz" xfId="105"/>
    <cellStyle name="Rossz 2" xfId="106"/>
    <cellStyle name="Semleges" xfId="107"/>
    <cellStyle name="Semleges 2" xfId="108"/>
    <cellStyle name="Számítás" xfId="109"/>
    <cellStyle name="Számítás 2" xfId="110"/>
    <cellStyle name="Percent" xfId="111"/>
    <cellStyle name="Százalék 2" xfId="112"/>
    <cellStyle name="Százalék 3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2"/>
  <sheetViews>
    <sheetView tabSelected="1" zoomScalePageLayoutView="0" workbookViewId="0" topLeftCell="A1">
      <selection activeCell="M57" sqref="M57"/>
    </sheetView>
  </sheetViews>
  <sheetFormatPr defaultColWidth="9.140625" defaultRowHeight="15"/>
  <cols>
    <col min="1" max="1" width="3.28125" style="11" customWidth="1"/>
    <col min="2" max="2" width="39.140625" style="11" customWidth="1"/>
    <col min="3" max="3" width="14.7109375" style="11" customWidth="1"/>
    <col min="4" max="4" width="10.57421875" style="11" customWidth="1"/>
    <col min="5" max="5" width="9.28125" style="11" bestFit="1" customWidth="1"/>
    <col min="6" max="6" width="10.8515625" style="11" bestFit="1" customWidth="1"/>
    <col min="7" max="7" width="9.421875" style="11" customWidth="1"/>
    <col min="8" max="8" width="9.28125" style="11" customWidth="1"/>
    <col min="9" max="12" width="9.140625" style="11" customWidth="1"/>
    <col min="13" max="13" width="10.57421875" style="11" customWidth="1"/>
    <col min="14" max="14" width="9.28125" style="11" bestFit="1" customWidth="1"/>
    <col min="15" max="16384" width="9.140625" style="11" customWidth="1"/>
  </cols>
  <sheetData>
    <row r="4" spans="1:13" ht="12.75">
      <c r="A4" s="42" t="s">
        <v>10</v>
      </c>
      <c r="B4" s="42"/>
      <c r="C4" s="10"/>
      <c r="L4" s="41" t="s">
        <v>26</v>
      </c>
      <c r="M4" s="41"/>
    </row>
    <row r="5" spans="1:13" ht="15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3" ht="12.75">
      <c r="A7" s="43"/>
      <c r="B7" s="43"/>
      <c r="C7" s="43"/>
    </row>
    <row r="8" spans="1:13" ht="13.5" thickBot="1">
      <c r="A8" s="12"/>
      <c r="B8" s="1"/>
      <c r="C8" s="13"/>
      <c r="L8" s="40" t="s">
        <v>25</v>
      </c>
      <c r="M8" s="40"/>
    </row>
    <row r="9" spans="1:14" s="15" customFormat="1" ht="64.5" thickBot="1">
      <c r="A9" s="34" t="s">
        <v>1</v>
      </c>
      <c r="B9" s="35" t="s">
        <v>2</v>
      </c>
      <c r="C9" s="36" t="s">
        <v>13</v>
      </c>
      <c r="D9" s="38" t="s">
        <v>14</v>
      </c>
      <c r="E9" s="38" t="s">
        <v>15</v>
      </c>
      <c r="F9" s="38" t="s">
        <v>16</v>
      </c>
      <c r="G9" s="38" t="s">
        <v>18</v>
      </c>
      <c r="H9" s="38" t="s">
        <v>19</v>
      </c>
      <c r="I9" s="38" t="s">
        <v>20</v>
      </c>
      <c r="J9" s="38" t="s">
        <v>21</v>
      </c>
      <c r="K9" s="38" t="s">
        <v>22</v>
      </c>
      <c r="L9" s="38" t="s">
        <v>23</v>
      </c>
      <c r="M9" s="37" t="s">
        <v>17</v>
      </c>
      <c r="N9" s="14"/>
    </row>
    <row r="10" spans="1:14" ht="12.75">
      <c r="A10" s="31">
        <v>1</v>
      </c>
      <c r="B10" s="32" t="s">
        <v>3</v>
      </c>
      <c r="C10" s="33">
        <f>SUM(C12:C13)</f>
        <v>2293033</v>
      </c>
      <c r="D10" s="33">
        <f aca="true" t="shared" si="0" ref="D10:M10">SUM(D12:D13)</f>
        <v>71277</v>
      </c>
      <c r="E10" s="33">
        <f t="shared" si="0"/>
        <v>9695</v>
      </c>
      <c r="F10" s="33">
        <f t="shared" si="0"/>
        <v>22261</v>
      </c>
      <c r="G10" s="33">
        <f t="shared" si="0"/>
        <v>913</v>
      </c>
      <c r="H10" s="33">
        <f t="shared" si="0"/>
        <v>5018</v>
      </c>
      <c r="I10" s="33">
        <f t="shared" si="0"/>
        <v>1259</v>
      </c>
      <c r="J10" s="33">
        <f t="shared" si="0"/>
        <v>960</v>
      </c>
      <c r="K10" s="33">
        <f t="shared" si="0"/>
        <v>288</v>
      </c>
      <c r="L10" s="33">
        <f t="shared" si="0"/>
        <v>1030</v>
      </c>
      <c r="M10" s="39">
        <f t="shared" si="0"/>
        <v>2405734</v>
      </c>
      <c r="N10" s="9"/>
    </row>
    <row r="11" spans="1:14" ht="12.75">
      <c r="A11" s="24">
        <v>2</v>
      </c>
      <c r="B11" s="3" t="s">
        <v>4</v>
      </c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23"/>
      <c r="N11" s="9"/>
    </row>
    <row r="12" spans="1:14" ht="12.75">
      <c r="A12" s="24">
        <v>3</v>
      </c>
      <c r="B12" s="4" t="s">
        <v>5</v>
      </c>
      <c r="C12" s="17">
        <f>2291018+229</f>
        <v>2291247</v>
      </c>
      <c r="D12" s="16">
        <v>70990</v>
      </c>
      <c r="E12" s="16">
        <v>9695</v>
      </c>
      <c r="F12" s="17">
        <v>771</v>
      </c>
      <c r="G12" s="16">
        <v>729</v>
      </c>
      <c r="H12" s="16">
        <v>4852</v>
      </c>
      <c r="I12" s="16">
        <v>1215</v>
      </c>
      <c r="J12" s="16">
        <v>920</v>
      </c>
      <c r="K12" s="16">
        <v>174</v>
      </c>
      <c r="L12" s="16">
        <v>954</v>
      </c>
      <c r="M12" s="23">
        <f aca="true" t="shared" si="1" ref="M12:M17">SUM(C12:L12)</f>
        <v>2381547</v>
      </c>
      <c r="N12" s="9"/>
    </row>
    <row r="13" spans="1:14" ht="12.75">
      <c r="A13" s="24">
        <v>4</v>
      </c>
      <c r="B13" s="4" t="s">
        <v>6</v>
      </c>
      <c r="C13" s="17">
        <v>1786</v>
      </c>
      <c r="D13" s="16">
        <v>287</v>
      </c>
      <c r="E13" s="16"/>
      <c r="F13" s="17">
        <v>21490</v>
      </c>
      <c r="G13" s="16">
        <v>184</v>
      </c>
      <c r="H13" s="16">
        <v>166</v>
      </c>
      <c r="I13" s="16">
        <v>44</v>
      </c>
      <c r="J13" s="16">
        <v>40</v>
      </c>
      <c r="K13" s="16">
        <v>114</v>
      </c>
      <c r="L13" s="16">
        <v>76</v>
      </c>
      <c r="M13" s="23">
        <f t="shared" si="1"/>
        <v>24187</v>
      </c>
      <c r="N13" s="9"/>
    </row>
    <row r="14" spans="1:14" ht="12.75">
      <c r="A14" s="24">
        <v>5</v>
      </c>
      <c r="B14" s="5" t="s">
        <v>11</v>
      </c>
      <c r="C14" s="17">
        <f>25280542-2001335</f>
        <v>23279207</v>
      </c>
      <c r="D14" s="16">
        <v>1281567</v>
      </c>
      <c r="E14" s="16">
        <f>895190-11043</f>
        <v>884147</v>
      </c>
      <c r="F14" s="16">
        <f>2873650-89997</f>
        <v>2783653</v>
      </c>
      <c r="G14" s="16">
        <f>176807-1405</f>
        <v>175402</v>
      </c>
      <c r="H14" s="16">
        <f>635615-10429</f>
        <v>625186</v>
      </c>
      <c r="I14" s="16">
        <f>124811-2065</f>
        <v>122746</v>
      </c>
      <c r="J14" s="16">
        <f>85265-885</f>
        <v>84380</v>
      </c>
      <c r="K14" s="16">
        <f>137936-917</f>
        <v>137019</v>
      </c>
      <c r="L14" s="16">
        <f>142984-16916</f>
        <v>126068</v>
      </c>
      <c r="M14" s="23">
        <f t="shared" si="1"/>
        <v>29499375</v>
      </c>
      <c r="N14" s="9"/>
    </row>
    <row r="15" spans="1:14" ht="25.5">
      <c r="A15" s="24">
        <v>6</v>
      </c>
      <c r="B15" s="5" t="s">
        <v>7</v>
      </c>
      <c r="C15" s="17">
        <v>25785</v>
      </c>
      <c r="D15" s="16">
        <f>1114+17468</f>
        <v>18582</v>
      </c>
      <c r="E15" s="16"/>
      <c r="F15" s="16">
        <f>8711+85</f>
        <v>8796</v>
      </c>
      <c r="G15" s="16">
        <v>172</v>
      </c>
      <c r="H15" s="16">
        <v>2836</v>
      </c>
      <c r="I15" s="16">
        <f>430+1076</f>
        <v>1506</v>
      </c>
      <c r="J15" s="16">
        <v>427</v>
      </c>
      <c r="K15" s="16">
        <v>366</v>
      </c>
      <c r="L15" s="16">
        <v>353</v>
      </c>
      <c r="M15" s="23">
        <f t="shared" si="1"/>
        <v>58823</v>
      </c>
      <c r="N15" s="9"/>
    </row>
    <row r="16" spans="1:14" ht="12.75">
      <c r="A16" s="24">
        <v>7</v>
      </c>
      <c r="B16" s="5" t="s">
        <v>12</v>
      </c>
      <c r="C16" s="17">
        <f>-(17090070+4444393)</f>
        <v>-21534463</v>
      </c>
      <c r="D16" s="16">
        <v>-1221641</v>
      </c>
      <c r="E16" s="16">
        <v>-870086</v>
      </c>
      <c r="F16" s="16">
        <v>-2808134</v>
      </c>
      <c r="G16" s="16">
        <v>-173398</v>
      </c>
      <c r="H16" s="16">
        <v>-621342</v>
      </c>
      <c r="I16" s="16">
        <v>-122427</v>
      </c>
      <c r="J16" s="16">
        <v>-83841</v>
      </c>
      <c r="K16" s="16">
        <v>-136508</v>
      </c>
      <c r="L16" s="16">
        <v>-124985</v>
      </c>
      <c r="M16" s="23">
        <f t="shared" si="1"/>
        <v>-27696825</v>
      </c>
      <c r="N16" s="9"/>
    </row>
    <row r="17" spans="1:14" ht="12.75">
      <c r="A17" s="24">
        <v>8</v>
      </c>
      <c r="B17" s="6" t="s">
        <v>8</v>
      </c>
      <c r="C17" s="17">
        <f>-138473-16506-233165</f>
        <v>-388144</v>
      </c>
      <c r="D17" s="16"/>
      <c r="E17" s="16">
        <f>-12989+11043</f>
        <v>-1946</v>
      </c>
      <c r="F17" s="16"/>
      <c r="G17" s="16"/>
      <c r="H17" s="16"/>
      <c r="I17" s="16"/>
      <c r="J17" s="16"/>
      <c r="K17" s="16"/>
      <c r="L17" s="16"/>
      <c r="M17" s="23">
        <f t="shared" si="1"/>
        <v>-390090</v>
      </c>
      <c r="N17" s="9"/>
    </row>
    <row r="18" spans="1:14" ht="12.75">
      <c r="A18" s="22">
        <v>9</v>
      </c>
      <c r="B18" s="7" t="s">
        <v>9</v>
      </c>
      <c r="C18" s="2">
        <f>SUM(C12:C17)</f>
        <v>3675418</v>
      </c>
      <c r="D18" s="2">
        <f aca="true" t="shared" si="2" ref="D18:M18">SUM(D12:D17)</f>
        <v>149785</v>
      </c>
      <c r="E18" s="2">
        <f t="shared" si="2"/>
        <v>21810</v>
      </c>
      <c r="F18" s="2">
        <f t="shared" si="2"/>
        <v>6576</v>
      </c>
      <c r="G18" s="2">
        <f t="shared" si="2"/>
        <v>3089</v>
      </c>
      <c r="H18" s="2">
        <f t="shared" si="2"/>
        <v>11698</v>
      </c>
      <c r="I18" s="2">
        <f t="shared" si="2"/>
        <v>3084</v>
      </c>
      <c r="J18" s="2">
        <f t="shared" si="2"/>
        <v>1926</v>
      </c>
      <c r="K18" s="2">
        <f t="shared" si="2"/>
        <v>1165</v>
      </c>
      <c r="L18" s="2">
        <f t="shared" si="2"/>
        <v>2466</v>
      </c>
      <c r="M18" s="25">
        <f t="shared" si="2"/>
        <v>3877017</v>
      </c>
      <c r="N18" s="9"/>
    </row>
    <row r="19" spans="1:14" ht="12.75">
      <c r="A19" s="24">
        <v>10</v>
      </c>
      <c r="B19" s="3" t="s">
        <v>4</v>
      </c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23"/>
      <c r="N19" s="9"/>
    </row>
    <row r="20" spans="1:14" ht="12.75">
      <c r="A20" s="24">
        <v>11</v>
      </c>
      <c r="B20" s="8" t="s">
        <v>5</v>
      </c>
      <c r="C20" s="17">
        <f>3673387+246</f>
        <v>3673633</v>
      </c>
      <c r="D20" s="16">
        <v>149389</v>
      </c>
      <c r="E20" s="16">
        <v>21449</v>
      </c>
      <c r="F20" s="16">
        <v>5567</v>
      </c>
      <c r="G20" s="16">
        <v>3009</v>
      </c>
      <c r="H20" s="16">
        <v>11674</v>
      </c>
      <c r="I20" s="16">
        <v>2932</v>
      </c>
      <c r="J20" s="16">
        <v>1901</v>
      </c>
      <c r="K20" s="16">
        <v>1156</v>
      </c>
      <c r="L20" s="16">
        <v>2351</v>
      </c>
      <c r="M20" s="23">
        <f>SUM(C20:L20)</f>
        <v>3873061</v>
      </c>
      <c r="N20" s="9"/>
    </row>
    <row r="21" spans="1:14" ht="26.25" thickBot="1">
      <c r="A21" s="26">
        <v>12</v>
      </c>
      <c r="B21" s="27" t="s">
        <v>6</v>
      </c>
      <c r="C21" s="28">
        <v>1785</v>
      </c>
      <c r="D21" s="29">
        <v>396</v>
      </c>
      <c r="E21" s="29">
        <v>361</v>
      </c>
      <c r="F21" s="29">
        <v>1009</v>
      </c>
      <c r="G21" s="29">
        <v>80</v>
      </c>
      <c r="H21" s="29">
        <v>24</v>
      </c>
      <c r="I21" s="29">
        <v>152</v>
      </c>
      <c r="J21" s="29">
        <v>25</v>
      </c>
      <c r="K21" s="29">
        <v>9</v>
      </c>
      <c r="L21" s="29">
        <v>115</v>
      </c>
      <c r="M21" s="30">
        <f>SUM(C21:L21)</f>
        <v>3956</v>
      </c>
      <c r="N21" s="9"/>
    </row>
    <row r="22" spans="1:14" ht="12.75">
      <c r="A22" s="18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/>
    </row>
    <row r="23" spans="1:14" ht="12.7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</row>
    <row r="24" spans="1:14" ht="12.75">
      <c r="A24" s="18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9"/>
    </row>
    <row r="25" spans="1:14" ht="12.75">
      <c r="A25" s="18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9"/>
    </row>
    <row r="26" spans="1:14" ht="12.75">
      <c r="A26" s="18"/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</row>
    <row r="27" spans="1:14" ht="12.7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9"/>
    </row>
    <row r="28" spans="1:14" ht="12.75">
      <c r="A28" s="18"/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"/>
    </row>
    <row r="29" spans="1:14" ht="12.75">
      <c r="A29" s="18"/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</row>
    <row r="30" spans="1:14" ht="12.75">
      <c r="A30" s="18"/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"/>
    </row>
    <row r="31" spans="1:14" ht="12.75">
      <c r="A31" s="18"/>
      <c r="B31" s="19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</row>
    <row r="32" spans="1:14" ht="12.75">
      <c r="A32" s="18"/>
      <c r="B32" s="19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9"/>
    </row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</sheetData>
  <sheetProtection/>
  <mergeCells count="6">
    <mergeCell ref="L8:M8"/>
    <mergeCell ref="L4:M4"/>
    <mergeCell ref="A4:B4"/>
    <mergeCell ref="A7:C7"/>
    <mergeCell ref="A5:M5"/>
    <mergeCell ref="A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Flender Éva</dc:creator>
  <cp:keywords/>
  <dc:description/>
  <cp:lastModifiedBy>Morvai Éva</cp:lastModifiedBy>
  <cp:lastPrinted>2015-04-21T11:58:47Z</cp:lastPrinted>
  <dcterms:created xsi:type="dcterms:W3CDTF">2015-04-19T14:07:17Z</dcterms:created>
  <dcterms:modified xsi:type="dcterms:W3CDTF">2015-05-07T08:44:13Z</dcterms:modified>
  <cp:category/>
  <cp:version/>
  <cp:contentType/>
  <cp:contentStatus/>
</cp:coreProperties>
</file>