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firstSheet="1" activeTab="2"/>
  </bookViews>
  <sheets>
    <sheet name="3.sz.mell" sheetId="1" r:id="rId1"/>
    <sheet name="2.A sz. mell" sheetId="2" r:id="rId2"/>
    <sheet name="1.1.mell." sheetId="3" r:id="rId3"/>
    <sheet name="2.B.sz. mell." sheetId="4" r:id="rId4"/>
    <sheet name="4. sz. mell." sheetId="5" r:id="rId5"/>
    <sheet name="5. sz. mell." sheetId="6" r:id="rId6"/>
    <sheet name="6. sz. mell." sheetId="7" r:id="rId7"/>
    <sheet name="7. sz. mell." sheetId="8" r:id="rId8"/>
    <sheet name="8.sz. mell." sheetId="9" r:id="rId9"/>
    <sheet name="2.C.mell." sheetId="10" r:id="rId10"/>
    <sheet name="9. sz. mell." sheetId="11" r:id="rId11"/>
    <sheet name="11.sz. mell." sheetId="12" r:id="rId12"/>
    <sheet name="10. sz. mell." sheetId="13" r:id="rId13"/>
    <sheet name="12A.sz. mell." sheetId="14" r:id="rId14"/>
    <sheet name="12.B sz. mell." sheetId="15" r:id="rId15"/>
    <sheet name="13.sz. mell." sheetId="16" r:id="rId16"/>
    <sheet name="14.sz.mell." sheetId="17" r:id="rId17"/>
    <sheet name="15.sz. mell." sheetId="18" r:id="rId18"/>
  </sheets>
  <definedNames/>
  <calcPr fullCalcOnLoad="1"/>
</workbook>
</file>

<file path=xl/sharedStrings.xml><?xml version="1.0" encoding="utf-8"?>
<sst xmlns="http://schemas.openxmlformats.org/spreadsheetml/2006/main" count="685" uniqueCount="302">
  <si>
    <t>Sor-szám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</si>
  <si>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</si>
  <si>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</si>
  <si>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</si>
  <si>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</si>
  <si>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</si>
  <si>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</si>
  <si>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</si>
  <si>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</si>
  <si>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</si>
  <si>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</si>
  <si>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</si>
  <si>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</si>
  <si>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</si>
  <si>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</si>
  <si>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</si>
  <si>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</si>
  <si>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</si>
  <si>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</si>
  <si>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</si>
  <si>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</si>
  <si>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</si>
  <si>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</si>
  <si>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</si>
  <si>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</si>
  <si>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Ellátottak pénzbeli juttatása</t>
  </si>
  <si>
    <t>Tartalékok</t>
  </si>
  <si>
    <t>Bevételek</t>
  </si>
  <si>
    <t>Egyéb központi támogatás</t>
  </si>
  <si>
    <t>Kiadások</t>
  </si>
  <si>
    <t>Általános tartalék</t>
  </si>
  <si>
    <t>I. Működési célú (folyó) bevételek, működési célú (folyó) kiadások mérlege
(Önkormányzati szinten)</t>
  </si>
  <si>
    <t>Megnevezés</t>
  </si>
  <si>
    <t>Int. működési bevételek</t>
  </si>
  <si>
    <t>Személyi juttatások</t>
  </si>
  <si>
    <t>Munkaadókat terhelő járulék</t>
  </si>
  <si>
    <t>Dologi kiadások</t>
  </si>
  <si>
    <t>Tartalék</t>
  </si>
  <si>
    <t>ÖSSZESEN:</t>
  </si>
  <si>
    <t>Hiány:</t>
  </si>
  <si>
    <t>Többlet:</t>
  </si>
  <si>
    <t>II. Tőkejellegű bevételek és kiadások mérlege
(Önkormányzati szinten)</t>
  </si>
  <si>
    <t>Felhalmozási célú tartalék</t>
  </si>
  <si>
    <t>Önkormányzatok sajátos felhalmozási és tőkebevételei</t>
  </si>
  <si>
    <t>Tárgyi eszközök, immateriális javak értékesítése</t>
  </si>
  <si>
    <t>Pénzügyi befektetések bevételei</t>
  </si>
  <si>
    <t>Finanszírozási bevételek</t>
  </si>
  <si>
    <t>Finanszírozási kiadások</t>
  </si>
  <si>
    <t>Felújítás</t>
  </si>
  <si>
    <t>Pénzügyi befektetések kiadásai</t>
  </si>
  <si>
    <t>Hitelek kamatai</t>
  </si>
  <si>
    <t>Előző évi pénzmaradvány</t>
  </si>
  <si>
    <t>Intézményi beruházás</t>
  </si>
  <si>
    <t>EU támogatásból megvalósulóprojekt</t>
  </si>
  <si>
    <t>Támogatásértékű bevételek</t>
  </si>
  <si>
    <t>Támogatásértékű kiadások</t>
  </si>
  <si>
    <t>Felhalmozási célú hiteltörlesztés</t>
  </si>
  <si>
    <t>Felhalmozási célú hitel felvétel</t>
  </si>
  <si>
    <t>Felhalmozási célú támog.értékű bevétel, pénze. átvétel</t>
  </si>
  <si>
    <t>Felhalmozási célú pénzeszköz átadás, támog. ért. kiadás</t>
  </si>
  <si>
    <t>Jogcím</t>
  </si>
  <si>
    <t>Összesen:</t>
  </si>
  <si>
    <t>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</si>
  <si>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</si>
  <si>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</si>
  <si>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</si>
  <si>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</si>
  <si>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</si>
  <si>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</si>
  <si>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</si>
  <si>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</si>
  <si>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</si>
  <si>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</si>
  <si>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</si>
  <si>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</si>
  <si>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Pénzkészlet</t>
  </si>
  <si>
    <t>Támogatások</t>
  </si>
  <si>
    <t>Bevételek összesen:</t>
  </si>
  <si>
    <t>Járulékok</t>
  </si>
  <si>
    <t>Kiadások összesen:</t>
  </si>
  <si>
    <t>Egyenleg</t>
  </si>
  <si>
    <t>Kiemelt bevételi előirányzatok</t>
  </si>
  <si>
    <t xml:space="preserve">      Helyi adók</t>
  </si>
  <si>
    <t xml:space="preserve">      Gépjárműadó</t>
  </si>
  <si>
    <t xml:space="preserve">      Bírságok, pótlékok és egyéb bevételek</t>
  </si>
  <si>
    <t>Működési költségvetés</t>
  </si>
  <si>
    <t>IV. Működési c. tám. államh. Belül</t>
  </si>
  <si>
    <t xml:space="preserve">     Működési c. feladatalapú tám.</t>
  </si>
  <si>
    <t xml:space="preserve">    Egyéb költségvetési támogatás</t>
  </si>
  <si>
    <t xml:space="preserve">       Likvidhitel</t>
  </si>
  <si>
    <t>Felhalmozási költségvetés</t>
  </si>
  <si>
    <t xml:space="preserve">       Tárgyi eszközök, immat. javak értékesítése</t>
  </si>
  <si>
    <t xml:space="preserve">       Pénzügyi befektetés bevétele</t>
  </si>
  <si>
    <t xml:space="preserve">       Egyéb költségvetési támogatás</t>
  </si>
  <si>
    <t>III.. Felhalmozási c. tám. állh. belül</t>
  </si>
  <si>
    <t>IV. Felhalmozási c. átvett pe. állh. kiv.</t>
  </si>
  <si>
    <t xml:space="preserve">       Fejlesztési c. hitel felvétele</t>
  </si>
  <si>
    <t xml:space="preserve">      Intézményfinanszírozás</t>
  </si>
  <si>
    <t xml:space="preserve">       Intézményfinanszírozás</t>
  </si>
  <si>
    <t>VI. Finanszírozási bevételek</t>
  </si>
  <si>
    <t>V.  Előző évi felhalmozási célú pénzmaradvány</t>
  </si>
  <si>
    <t>II.  Felhalmozási támogatások</t>
  </si>
  <si>
    <t>I.  Felhalmozási bevételek</t>
  </si>
  <si>
    <t>VII. Finanszírozási bevételek</t>
  </si>
  <si>
    <t>VI.  Előző évi működési pénzmaradvány</t>
  </si>
  <si>
    <t>V.  Működési c. átvett pe. állh. kivülről</t>
  </si>
  <si>
    <t>III.  Működési támogatások</t>
  </si>
  <si>
    <t>II.  Közhatalmi bevételek</t>
  </si>
  <si>
    <t>I.   Intézményi működési bevételek</t>
  </si>
  <si>
    <t>Kiemelt kiadási előirányzatok</t>
  </si>
  <si>
    <t>III. Dologi kiadások és egyéb folyó kiadások</t>
  </si>
  <si>
    <t>IV. Ellátottak pénzbeni juttatások</t>
  </si>
  <si>
    <t xml:space="preserve">       Működési c. támogatásértékű kiadás</t>
  </si>
  <si>
    <t xml:space="preserve">      Működési c. pénzeszköz átadás</t>
  </si>
  <si>
    <t xml:space="preserve"> Felhalmozási költségvetés</t>
  </si>
  <si>
    <t>VI. Tartalékok</t>
  </si>
  <si>
    <t xml:space="preserve">       Általános tartalék</t>
  </si>
  <si>
    <t xml:space="preserve">       Működési céltartalék</t>
  </si>
  <si>
    <t>VII. Finanszírozási kiadások</t>
  </si>
  <si>
    <t>I.    Felújítások</t>
  </si>
  <si>
    <t>II.   Beruházások</t>
  </si>
  <si>
    <t>III.  Egyéb felhalmozási kiadások</t>
  </si>
  <si>
    <t>IV.  Tartalékok</t>
  </si>
  <si>
    <t xml:space="preserve">       Felhalmozási céltartalék</t>
  </si>
  <si>
    <t>V.   Finanszírozási kiadások</t>
  </si>
  <si>
    <t xml:space="preserve">      Hiteltörlesztés államh. kivülre</t>
  </si>
  <si>
    <t>I.   Személyi juttatások</t>
  </si>
  <si>
    <t>V.  Egyéb működési c. kiadások</t>
  </si>
  <si>
    <t>2/A. sz. melléklet</t>
  </si>
  <si>
    <t>Kiadások  összesen</t>
  </si>
  <si>
    <t>Központi költségvetésből származó működési és feladatalapú támogatások</t>
  </si>
  <si>
    <t>Mutató</t>
  </si>
  <si>
    <t>Összeg Ft</t>
  </si>
  <si>
    <t>I/1. Települési önkormányzatok  működésének  támogatása</t>
  </si>
  <si>
    <t>I.1 b.) Település-üzemeltetés támogatása</t>
  </si>
  <si>
    <t xml:space="preserve">          ebből  -zöldterület gazdálkodás</t>
  </si>
  <si>
    <t xml:space="preserve">                  - közvilágítás</t>
  </si>
  <si>
    <t xml:space="preserve">                  - köztemető fenntartása</t>
  </si>
  <si>
    <t xml:space="preserve">                 - közutak</t>
  </si>
  <si>
    <t>I.1 d.)  Egyéb kötelező feladatok támogatása</t>
  </si>
  <si>
    <t>II.  Köznevelés feladatok támogatása</t>
  </si>
  <si>
    <t>1. Óvodapedagógusok és a munkájukat segítők bértámogatása</t>
  </si>
  <si>
    <t>2. Óvoda működtetési támogatás</t>
  </si>
  <si>
    <t>III. Szociális és gyermekjóléti feladatok támogatása</t>
  </si>
  <si>
    <t>1. Hozzájárulás a pénzbeni szociális ellátásokhoz</t>
  </si>
  <si>
    <t>IV. Kulturális feladatok támogatása</t>
  </si>
  <si>
    <t>1. Könyvtári feladatok támogatása</t>
  </si>
  <si>
    <t>2/B. sz. melléklet</t>
  </si>
  <si>
    <t>Közhatalmi bevételek</t>
  </si>
  <si>
    <t>4. sz.melléklet</t>
  </si>
  <si>
    <t>Magánszemélyek kommunális adója</t>
  </si>
  <si>
    <t>Helyi iparűzési adó (állandó jell.)</t>
  </si>
  <si>
    <t>Helyi adók összesen</t>
  </si>
  <si>
    <t>Gépjárműadó (40%)</t>
  </si>
  <si>
    <t>Közhatalmi bevételek összesen</t>
  </si>
  <si>
    <t>Működési célú támogatások és átvett pénzeszközök</t>
  </si>
  <si>
    <t>Működési célú támogatási bevételek</t>
  </si>
  <si>
    <t>Tb alapoktól védőnői szolgálat</t>
  </si>
  <si>
    <t>Közös Hivatal</t>
  </si>
  <si>
    <t>Működés c. tám. bev. összesen</t>
  </si>
  <si>
    <t>5. sz. melléklet</t>
  </si>
  <si>
    <t>6. sz. melléklet</t>
  </si>
  <si>
    <t>Felhalmozási célú támogatások és átvett pénzeszközök</t>
  </si>
  <si>
    <t>Felhalmozási célú támogatások</t>
  </si>
  <si>
    <t>Felhalmozási támogatások és átvett pe. összesen.</t>
  </si>
  <si>
    <t>7. sz. melléklet</t>
  </si>
  <si>
    <t>Egyéb működési célú kiadások</t>
  </si>
  <si>
    <t>Pénzeszköz átadások</t>
  </si>
  <si>
    <t>Civil szervezetek támogatása</t>
  </si>
  <si>
    <t>Egyéb műk. c. kiadások összesen</t>
  </si>
  <si>
    <t>Ellátottak pénzbeni juttatásai</t>
  </si>
  <si>
    <t>8 sz.melléklet</t>
  </si>
  <si>
    <t>Társadalombiztosítási ellátások</t>
  </si>
  <si>
    <t>Családi támogatások</t>
  </si>
  <si>
    <t>Pénzbeli kárpótlások, kártérítések</t>
  </si>
  <si>
    <t xml:space="preserve">Betegséggel kapcsolatos (nem TB)ell. </t>
  </si>
  <si>
    <t xml:space="preserve">      Közgyógyellátás</t>
  </si>
  <si>
    <t>Foglalkoztatással, munkanélküliséggel kapcs. ellátások</t>
  </si>
  <si>
    <t xml:space="preserve">      Foglalkoztatást helyettesítő támogatás</t>
  </si>
  <si>
    <t>Lakhatással kapcsolatos ellátások</t>
  </si>
  <si>
    <t xml:space="preserve">     Lakásfenntartási támogatás</t>
  </si>
  <si>
    <t>Intézményi ellátottak pénzbeni juttatásai</t>
  </si>
  <si>
    <t>Egyéb nem intézményi ellátások</t>
  </si>
  <si>
    <t xml:space="preserve">     Önkormányzati segélyek</t>
  </si>
  <si>
    <t>Önkormányzat által folyósított ellátások összesen</t>
  </si>
  <si>
    <t>9. sz. melléklet</t>
  </si>
  <si>
    <t>Felújítások</t>
  </si>
  <si>
    <t>Felújítási cél</t>
  </si>
  <si>
    <t>Felújítások összesen:</t>
  </si>
  <si>
    <t>Pályázati önrész</t>
  </si>
  <si>
    <t>Működési céltartalék</t>
  </si>
  <si>
    <t>Felhalmozási céltartalék</t>
  </si>
  <si>
    <t>Tartalék összesen</t>
  </si>
  <si>
    <t>11. sz. melléklet</t>
  </si>
  <si>
    <t>10. sz. melléklet</t>
  </si>
  <si>
    <t>Beruházások</t>
  </si>
  <si>
    <t>Beruházási cél</t>
  </si>
  <si>
    <t>3.sz. melléklet</t>
  </si>
  <si>
    <t>12/A. sz. melléklet</t>
  </si>
  <si>
    <t>12/B.sz. melléklet</t>
  </si>
  <si>
    <t>14. sz. melléklet</t>
  </si>
  <si>
    <t>Előirányzat-felhasználási ütemterv</t>
  </si>
  <si>
    <t>15. sz. melléklet</t>
  </si>
  <si>
    <t>Létszám kimutatás</t>
  </si>
  <si>
    <t>Költségvetési szerv</t>
  </si>
  <si>
    <t>Nyitó létszám</t>
  </si>
  <si>
    <t>Záró létszám</t>
  </si>
  <si>
    <t>Képviselő</t>
  </si>
  <si>
    <t>Óvoda</t>
  </si>
  <si>
    <t>Önkormányzat</t>
  </si>
  <si>
    <t>Bevétel</t>
  </si>
  <si>
    <t>Bezerédj Amália Óvoda</t>
  </si>
  <si>
    <t>2/B. sz.melléklet</t>
  </si>
  <si>
    <t>IV.  Működési c. tám. állh. belül</t>
  </si>
  <si>
    <t>II.  Munkaadókat terhelő járulékok és szoc.h. adó</t>
  </si>
  <si>
    <t>2/A sz. melléklet</t>
  </si>
  <si>
    <t>Költségvetési támogatások</t>
  </si>
  <si>
    <t>Átvett pénzeszközök</t>
  </si>
  <si>
    <t>Pe. átadások</t>
  </si>
  <si>
    <t>Éves engedélyezett létszám előirányzat (fő)</t>
  </si>
  <si>
    <t>Közfoglalkoztatottak létszáma (fő)</t>
  </si>
  <si>
    <t>Közfoglalkoztatás</t>
  </si>
  <si>
    <t>I.1.a.) Önkormányzati hivatal működésének támogatása</t>
  </si>
  <si>
    <t>Bérkompenzáció</t>
  </si>
  <si>
    <t>Képviselők</t>
  </si>
  <si>
    <t>Viziközmű bérleti díj</t>
  </si>
  <si>
    <t>Közalkalm.</t>
  </si>
  <si>
    <t>Forintban !</t>
  </si>
  <si>
    <t>2/C. sz. melléklet</t>
  </si>
  <si>
    <t>Kakasdi Közös Önkormányzati Hivatal</t>
  </si>
  <si>
    <t>Forintban</t>
  </si>
  <si>
    <t xml:space="preserve"> Forintban</t>
  </si>
  <si>
    <t>Egyéb az önk. rendeletében szereplő</t>
  </si>
  <si>
    <t>forintban !</t>
  </si>
  <si>
    <t>Óvoda-mini bölcsőde</t>
  </si>
  <si>
    <t>Kerékpárút</t>
  </si>
  <si>
    <t>ÁHT-n belüli megelőlegezés</t>
  </si>
  <si>
    <t>13. sz. melléklet</t>
  </si>
  <si>
    <t>Támog. é. pe. átad</t>
  </si>
  <si>
    <t>Működési bev.</t>
  </si>
  <si>
    <t>Felhalmozási bev.,</t>
  </si>
  <si>
    <t xml:space="preserve">Átvett pénze. </t>
  </si>
  <si>
    <t>Finanszír. bev.</t>
  </si>
  <si>
    <t>Személyi jutt.</t>
  </si>
  <si>
    <t>Dologi jell. kiad.</t>
  </si>
  <si>
    <t>Társ. és szoc. jutt.</t>
  </si>
  <si>
    <t>Finansz. kiad</t>
  </si>
  <si>
    <t xml:space="preserve">                - pm. Ill. támogatása</t>
  </si>
  <si>
    <t>2. Szociális étkeztetés</t>
  </si>
  <si>
    <t>3. Gyermekétkeztetés támogatása</t>
  </si>
  <si>
    <t>Bursa ösztöndíj</t>
  </si>
  <si>
    <t>ÁHT.belüli megelőlegezés</t>
  </si>
  <si>
    <t>ÁHT. belüli megelőleg.visszafiz.</t>
  </si>
  <si>
    <t xml:space="preserve">Kakasd Község Önkormányzat 2020 évi költségvetés </t>
  </si>
  <si>
    <t>2020 évi előirányzat</t>
  </si>
  <si>
    <t>Háziorvosi ügyelet</t>
  </si>
  <si>
    <t>2020. évi 
 ei.</t>
  </si>
  <si>
    <t>Megbízásos jogviszony</t>
  </si>
  <si>
    <t>Kakasd Község Önkormányzat 2020 évi költségvetés</t>
  </si>
  <si>
    <t>Kakasd Község Önkormányzat 2020</t>
  </si>
  <si>
    <t>VI.  Előző évi működési maradvány</t>
  </si>
  <si>
    <t>Előző évi felh.maradvány</t>
  </si>
  <si>
    <t>Előző évi mük.maradvány</t>
  </si>
  <si>
    <t>Felhalm.kiad.(Közös,Ovi)</t>
  </si>
  <si>
    <t>Felhalm.  kiad.(ber.,felújjítás)</t>
  </si>
  <si>
    <t>Tartalékok mükődési</t>
  </si>
  <si>
    <t>Tartalék felhalmozása</t>
  </si>
  <si>
    <t>25.</t>
  </si>
  <si>
    <t>Likviditási hiány/többlet</t>
  </si>
  <si>
    <t xml:space="preserve">   Halmozott likviditás</t>
  </si>
  <si>
    <t>Likvidítási terv</t>
  </si>
  <si>
    <t>Köztiszt-viselő</t>
  </si>
  <si>
    <t>Polgár-mester</t>
  </si>
  <si>
    <t>Közfog-lalk.</t>
  </si>
  <si>
    <t>Munka-törvény</t>
  </si>
  <si>
    <t>2020. módosított előírányzat</t>
  </si>
  <si>
    <t>2020. évi módosított előírányzat</t>
  </si>
  <si>
    <t>2020. évi eredeti előirányzat</t>
  </si>
  <si>
    <t>2020. évi módosított előirányzat</t>
  </si>
  <si>
    <t>2020. 09.30 teljesítés</t>
  </si>
  <si>
    <t>2020.09.30 teljesítés</t>
  </si>
  <si>
    <t>Elvonások,befizetések</t>
  </si>
  <si>
    <t>Működési c. tám.államházt.kívülre</t>
  </si>
  <si>
    <t>Működési c. tám államházt. belülre</t>
  </si>
  <si>
    <t>2020. évi előirányzat</t>
  </si>
  <si>
    <t>2020.évi előirányzat</t>
  </si>
  <si>
    <t>2020.09.30. teljesítés</t>
  </si>
  <si>
    <t>Kakasd Község Önkormányzat 2020.  költségvetés módosítás</t>
  </si>
  <si>
    <t xml:space="preserve">2020. évi módosított ei. </t>
  </si>
  <si>
    <t>2020. évi 
módosított ei.</t>
  </si>
  <si>
    <t>Egyéb működési célú kiadás államháztartáson belülre</t>
  </si>
  <si>
    <t>Kakasd Község Önkormányzat 2020 évi költségvetés módosítás</t>
  </si>
  <si>
    <t>Kakasd Község Önkormányzat 2020. évi költségvetés módosítás</t>
  </si>
  <si>
    <t>2020.évi módosított előirányzat</t>
  </si>
  <si>
    <t>2020.09.30.teljesítés</t>
  </si>
  <si>
    <t>Felhalmozási c. átvett pénzeszközök</t>
  </si>
  <si>
    <t>Ovi udvar</t>
  </si>
  <si>
    <t xml:space="preserve">Csapadék víz elvezetés </t>
  </si>
  <si>
    <t>2020 eredeti előirányzat</t>
  </si>
  <si>
    <t>2020 módosított előirányzat</t>
  </si>
  <si>
    <t>Műkődési c. támogatásértékű kiadás</t>
  </si>
  <si>
    <t>Műkődési c. pénzeszköz átadás</t>
  </si>
</sst>
</file>

<file path=xl/styles.xml><?xml version="1.0" encoding="utf-8"?>
<styleSheet xmlns="http://schemas.openxmlformats.org/spreadsheetml/2006/main">
  <numFmts count="7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"/>
    <numFmt numFmtId="175" formatCode="#,##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.000"/>
    <numFmt numFmtId="180" formatCode="_-* #,##0.000\ _F_t_-;\-* #,##0.000\ _F_t_-;_-* &quot;-&quot;??\ _F_t_-;_-@_-"/>
    <numFmt numFmtId="181" formatCode="_-* #,##0.0\ _F_t_-;\-* #,##0.0\ _F_t_-;_-* &quot;-&quot;??\ _F_t_-;_-@_-"/>
    <numFmt numFmtId="182" formatCode="_-* #,##0\ _F_t_-;\-* #,##0\ _F_t_-;_-* &quot;-&quot;??\ _F_t_-;_-@_-"/>
    <numFmt numFmtId="183" formatCode="_-* #,##0.0000\ _F_t_-;\-* #,##0.0000\ _F_t_-;_-* &quot;-&quot;??\ _F_t_-;_-@_-"/>
    <numFmt numFmtId="184" formatCode="0.0"/>
    <numFmt numFmtId="185" formatCode="#,###,"/>
    <numFmt numFmtId="186" formatCode="#,##0.0\ _F_t;\-#,##0.0\ _F_t"/>
    <numFmt numFmtId="187" formatCode="#,##0\ _F_t;\-_#\ ##0\ _F_t"/>
    <numFmt numFmtId="188" formatCode="#,###\ _F_t;\-_#\ ###\ _F_t"/>
    <numFmt numFmtId="189" formatCode="00"/>
    <numFmt numFmtId="190" formatCode="#,###\ _F_t;\-_#\.###\ _F_t"/>
    <numFmt numFmtId="191" formatCode="#,###\ _F_t;\-#,###\ _F_t"/>
    <numFmt numFmtId="192" formatCode="#,###__;\-\ #,###__"/>
    <numFmt numFmtId="193" formatCode="#,##0__;\-\ #,##0__"/>
    <numFmt numFmtId="194" formatCode="#,###.0__;\-\ #,###.0__"/>
    <numFmt numFmtId="195" formatCode="#,###.00__;\-\ #,###.00__"/>
    <numFmt numFmtId="196" formatCode="#,##0.00__;\-\ #,##0.00__"/>
    <numFmt numFmtId="197" formatCode="#,###__"/>
    <numFmt numFmtId="198" formatCode="_#\ ###__"/>
    <numFmt numFmtId="199" formatCode="_-* #,###\ _F_t_-;\-* #,###\ _F_t_-;_-* &quot;-&quot;\ _F_t_-;_-@_-"/>
    <numFmt numFmtId="200" formatCode="_-* #,###\__-;\-* #,###\ __\-;_-* &quot;-&quot;\ _F_t_-;_-@_-"/>
    <numFmt numFmtId="201" formatCode="_-* ##,##\__;\-* #,###\ __\-;_-* &quot;-&quot;\ _F_t_-;_-@_-"/>
    <numFmt numFmtId="202" formatCode="##,###__"/>
    <numFmt numFmtId="203" formatCode="_#_ ###__"/>
    <numFmt numFmtId="204" formatCode="_#\ _###__"/>
    <numFmt numFmtId="205" formatCode="#,###\ _F_t;\-__#,###\ _F_t"/>
    <numFmt numFmtId="206" formatCode="#,###,__;\-__#,###,__"/>
    <numFmt numFmtId="207" formatCode="#,###\ __;\-__#,###\ __"/>
    <numFmt numFmtId="208" formatCode="#,##0__;\-#,##0__"/>
    <numFmt numFmtId="209" formatCode="#,###__;\-#,###__"/>
    <numFmt numFmtId="210" formatCode="#,##0\ __;\-__#,##0\ __"/>
    <numFmt numFmtId="211" formatCode="#,##0\ _F_t;\-__#,##0\ _F_t"/>
    <numFmt numFmtId="212" formatCode="#,###.##"/>
    <numFmt numFmtId="213" formatCode="#,###.##\ _F_t;\-#,###.##\ _F_t"/>
    <numFmt numFmtId="214" formatCode="#,###.0__"/>
    <numFmt numFmtId="215" formatCode="#,###.00__"/>
    <numFmt numFmtId="216" formatCode="#,###.000__"/>
    <numFmt numFmtId="217" formatCode="#,###.##__"/>
    <numFmt numFmtId="218" formatCode="#,###.###\ _F_t;\-#,###.###\ _F_t"/>
    <numFmt numFmtId="219" formatCode="#,###.####\ _F_t;\-#,###.####\ _F_t"/>
    <numFmt numFmtId="220" formatCode="#,##0.00\ _F_t;\-\ #,##0.00\ _F_t"/>
    <numFmt numFmtId="221" formatCode="0.000"/>
    <numFmt numFmtId="222" formatCode="#,###.###__"/>
    <numFmt numFmtId="223" formatCode="#,##0.0000"/>
    <numFmt numFmtId="224" formatCode="#,###"/>
    <numFmt numFmtId="225" formatCode="#,##0;[Red]#,##0"/>
  </numFmts>
  <fonts count="60">
    <font>
      <sz val="10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i/>
      <sz val="10"/>
      <name val="Times New Roman CE"/>
      <family val="0"/>
    </font>
    <font>
      <b/>
      <sz val="14"/>
      <name val="Times New Roman CE"/>
      <family val="0"/>
    </font>
    <font>
      <sz val="8"/>
      <name val="Times New Roman CE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i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59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Continuous" vertical="center"/>
    </xf>
    <xf numFmtId="0" fontId="1" fillId="0" borderId="0" xfId="56">
      <alignment/>
      <protection/>
    </xf>
    <xf numFmtId="0" fontId="0" fillId="0" borderId="0" xfId="56" applyFont="1">
      <alignment/>
      <protection/>
    </xf>
    <xf numFmtId="0" fontId="8" fillId="0" borderId="0" xfId="56" applyFont="1">
      <alignment/>
      <protection/>
    </xf>
    <xf numFmtId="0" fontId="0" fillId="0" borderId="0" xfId="56" applyFont="1" applyFill="1">
      <alignment/>
      <protection/>
    </xf>
    <xf numFmtId="0" fontId="4" fillId="0" borderId="10" xfId="56" applyFont="1" applyBorder="1" applyAlignment="1" applyProtection="1">
      <alignment horizontal="centerContinuous" vertical="center"/>
      <protection locked="0"/>
    </xf>
    <xf numFmtId="0" fontId="4" fillId="0" borderId="0" xfId="56" applyFont="1" applyBorder="1" applyAlignment="1" applyProtection="1">
      <alignment horizontal="centerContinuous" vertical="center"/>
      <protection locked="0"/>
    </xf>
    <xf numFmtId="0" fontId="3" fillId="0" borderId="0" xfId="0" applyFont="1" applyAlignment="1">
      <alignment horizontal="right" vertical="center"/>
    </xf>
    <xf numFmtId="0" fontId="8" fillId="0" borderId="11" xfId="56" applyFont="1" applyFill="1" applyBorder="1" applyAlignment="1" applyProtection="1">
      <alignment horizontal="center" vertical="center" wrapText="1"/>
      <protection/>
    </xf>
    <xf numFmtId="0" fontId="8" fillId="0" borderId="12" xfId="56" applyFont="1" applyFill="1" applyBorder="1" applyAlignment="1" applyProtection="1">
      <alignment horizontal="center" vertical="center" wrapText="1"/>
      <protection/>
    </xf>
    <xf numFmtId="0" fontId="8" fillId="0" borderId="13" xfId="56" applyFont="1" applyFill="1" applyBorder="1" applyAlignment="1" applyProtection="1">
      <alignment horizontal="center" vertical="center" wrapText="1"/>
      <protection/>
    </xf>
    <xf numFmtId="0" fontId="4" fillId="0" borderId="0" xfId="56" applyFont="1" applyFill="1" applyBorder="1" applyAlignment="1" applyProtection="1">
      <alignment horizontal="center" vertical="center" wrapText="1"/>
      <protection/>
    </xf>
    <xf numFmtId="0" fontId="1" fillId="0" borderId="0" xfId="56" applyFont="1" applyFill="1" applyProtection="1">
      <alignment/>
      <protection/>
    </xf>
    <xf numFmtId="0" fontId="4" fillId="0" borderId="0" xfId="56" applyFont="1" applyFill="1" applyBorder="1" applyAlignment="1" applyProtection="1">
      <alignment horizontal="centerContinuous" vertical="center"/>
      <protection/>
    </xf>
    <xf numFmtId="0" fontId="4" fillId="0" borderId="10" xfId="56" applyFont="1" applyFill="1" applyBorder="1" applyAlignment="1" applyProtection="1">
      <alignment horizontal="centerContinuous" vertical="center"/>
      <protection/>
    </xf>
    <xf numFmtId="0" fontId="8" fillId="0" borderId="14" xfId="56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5" fillId="33" borderId="0" xfId="56" applyFont="1" applyFill="1" applyBorder="1" applyAlignment="1" applyProtection="1">
      <alignment horizontal="center" vertical="center" wrapText="1"/>
      <protection/>
    </xf>
    <xf numFmtId="0" fontId="5" fillId="33" borderId="0" xfId="56" applyFont="1" applyFill="1" applyBorder="1" applyAlignment="1" applyProtection="1">
      <alignment vertical="center" wrapText="1"/>
      <protection/>
    </xf>
    <xf numFmtId="0" fontId="8" fillId="33" borderId="0" xfId="56" applyFont="1" applyFill="1" applyBorder="1" applyAlignment="1" applyProtection="1">
      <alignment horizontal="center" vertical="center" wrapText="1"/>
      <protection/>
    </xf>
    <xf numFmtId="0" fontId="8" fillId="0" borderId="0" xfId="56" applyFont="1" applyFill="1" applyBorder="1" applyAlignment="1" applyProtection="1">
      <alignment horizontal="center" vertical="center" wrapText="1"/>
      <protection/>
    </xf>
    <xf numFmtId="0" fontId="8" fillId="0" borderId="0" xfId="56" applyFont="1" applyFill="1" applyBorder="1" applyAlignment="1" applyProtection="1">
      <alignment horizontal="left" vertical="center" wrapText="1" indent="1"/>
      <protection/>
    </xf>
    <xf numFmtId="0" fontId="8" fillId="0" borderId="0" xfId="56" applyFont="1" applyFill="1" applyBorder="1" applyAlignment="1" applyProtection="1">
      <alignment vertical="center" wrapText="1"/>
      <protection locked="0"/>
    </xf>
    <xf numFmtId="0" fontId="5" fillId="33" borderId="15" xfId="56" applyFont="1" applyFill="1" applyBorder="1" applyAlignment="1" applyProtection="1">
      <alignment horizontal="center" vertical="center" wrapText="1"/>
      <protection/>
    </xf>
    <xf numFmtId="0" fontId="5" fillId="0" borderId="15" xfId="56" applyFont="1" applyFill="1" applyBorder="1" applyAlignment="1" applyProtection="1">
      <alignment horizontal="center" vertical="center" wrapText="1"/>
      <protection/>
    </xf>
    <xf numFmtId="0" fontId="8" fillId="33" borderId="15" xfId="56" applyFont="1" applyFill="1" applyBorder="1" applyAlignment="1" applyProtection="1">
      <alignment horizontal="center" vertical="center" wrapText="1"/>
      <protection/>
    </xf>
    <xf numFmtId="0" fontId="8" fillId="0" borderId="15" xfId="56" applyFont="1" applyFill="1" applyBorder="1" applyAlignment="1" applyProtection="1">
      <alignment horizontal="center" vertical="center" wrapText="1"/>
      <protection/>
    </xf>
    <xf numFmtId="0" fontId="8" fillId="0" borderId="16" xfId="56" applyFont="1" applyFill="1" applyBorder="1" applyAlignment="1" applyProtection="1">
      <alignment horizontal="center" vertical="center" wrapText="1"/>
      <protection/>
    </xf>
    <xf numFmtId="0" fontId="5" fillId="0" borderId="0" xfId="56" applyFont="1" applyFill="1" applyBorder="1" applyAlignment="1" applyProtection="1">
      <alignment horizontal="center" vertical="center" wrapText="1"/>
      <protection/>
    </xf>
    <xf numFmtId="0" fontId="5" fillId="33" borderId="17" xfId="56" applyFont="1" applyFill="1" applyBorder="1" applyAlignment="1" applyProtection="1">
      <alignment horizontal="center" vertical="center" wrapText="1"/>
      <protection/>
    </xf>
    <xf numFmtId="0" fontId="5" fillId="33" borderId="18" xfId="56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15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/>
    </xf>
    <xf numFmtId="0" fontId="1" fillId="0" borderId="0" xfId="57" applyFont="1" applyProtection="1">
      <alignment/>
      <protection locked="0"/>
    </xf>
    <xf numFmtId="3" fontId="1" fillId="0" borderId="0" xfId="56" applyNumberFormat="1">
      <alignment/>
      <protection/>
    </xf>
    <xf numFmtId="0" fontId="1" fillId="0" borderId="0" xfId="56" applyFont="1">
      <alignment/>
      <protection/>
    </xf>
    <xf numFmtId="0" fontId="0" fillId="0" borderId="0" xfId="0" applyFont="1" applyAlignment="1">
      <alignment horizontal="right" vertical="center" wrapText="1"/>
    </xf>
    <xf numFmtId="0" fontId="14" fillId="0" borderId="0" xfId="0" applyFont="1" applyAlignment="1">
      <alignment/>
    </xf>
    <xf numFmtId="0" fontId="16" fillId="33" borderId="15" xfId="56" applyFont="1" applyFill="1" applyBorder="1" applyAlignment="1" applyProtection="1">
      <alignment horizontal="center" vertical="center" wrapText="1"/>
      <protection/>
    </xf>
    <xf numFmtId="0" fontId="17" fillId="33" borderId="15" xfId="56" applyFont="1" applyFill="1" applyBorder="1" applyAlignment="1" applyProtection="1">
      <alignment vertical="center" wrapText="1"/>
      <protection/>
    </xf>
    <xf numFmtId="0" fontId="16" fillId="0" borderId="15" xfId="56" applyFont="1" applyFill="1" applyBorder="1" applyAlignment="1" applyProtection="1">
      <alignment horizontal="center" vertical="center" wrapText="1"/>
      <protection/>
    </xf>
    <xf numFmtId="0" fontId="16" fillId="0" borderId="15" xfId="56" applyFont="1" applyFill="1" applyBorder="1" applyAlignment="1" applyProtection="1">
      <alignment vertical="center" wrapText="1"/>
      <protection/>
    </xf>
    <xf numFmtId="3" fontId="12" fillId="0" borderId="15" xfId="56" applyNumberFormat="1" applyFont="1" applyFill="1" applyBorder="1" applyAlignment="1" applyProtection="1">
      <alignment vertical="center" wrapText="1"/>
      <protection locked="0"/>
    </xf>
    <xf numFmtId="0" fontId="18" fillId="33" borderId="15" xfId="56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vertical="center" wrapText="1"/>
      <protection/>
    </xf>
    <xf numFmtId="0" fontId="18" fillId="0" borderId="15" xfId="56" applyFont="1" applyFill="1" applyBorder="1" applyAlignment="1" applyProtection="1">
      <alignment horizontal="center" vertical="center" wrapText="1"/>
      <protection/>
    </xf>
    <xf numFmtId="0" fontId="18" fillId="0" borderId="15" xfId="56" applyFont="1" applyFill="1" applyBorder="1" applyAlignment="1" applyProtection="1">
      <alignment horizontal="left" vertical="center" wrapText="1" indent="1"/>
      <protection/>
    </xf>
    <xf numFmtId="3" fontId="14" fillId="0" borderId="15" xfId="56" applyNumberFormat="1" applyFont="1" applyFill="1" applyBorder="1" applyAlignment="1" applyProtection="1">
      <alignment horizontal="right" vertical="center" wrapText="1"/>
      <protection locked="0"/>
    </xf>
    <xf numFmtId="3" fontId="14" fillId="0" borderId="15" xfId="56" applyNumberFormat="1" applyFont="1" applyFill="1" applyBorder="1" applyAlignment="1" applyProtection="1">
      <alignment vertical="center" wrapText="1"/>
      <protection locked="0"/>
    </xf>
    <xf numFmtId="0" fontId="18" fillId="0" borderId="15" xfId="56" applyFont="1" applyFill="1" applyBorder="1" applyAlignment="1" applyProtection="1">
      <alignment horizontal="left" indent="1"/>
      <protection/>
    </xf>
    <xf numFmtId="0" fontId="18" fillId="0" borderId="15" xfId="56" applyFont="1" applyFill="1" applyBorder="1" applyAlignment="1" applyProtection="1">
      <alignment vertical="center" wrapText="1"/>
      <protection/>
    </xf>
    <xf numFmtId="0" fontId="17" fillId="0" borderId="15" xfId="56" applyFont="1" applyFill="1" applyBorder="1" applyAlignment="1" applyProtection="1">
      <alignment vertical="center" wrapText="1"/>
      <protection/>
    </xf>
    <xf numFmtId="0" fontId="18" fillId="0" borderId="21" xfId="56" applyFont="1" applyFill="1" applyBorder="1" applyAlignment="1" applyProtection="1">
      <alignment vertical="center" wrapText="1"/>
      <protection/>
    </xf>
    <xf numFmtId="0" fontId="16" fillId="33" borderId="22" xfId="56" applyFont="1" applyFill="1" applyBorder="1" applyAlignment="1" applyProtection="1">
      <alignment horizontal="center" vertical="center" wrapText="1"/>
      <protection/>
    </xf>
    <xf numFmtId="0" fontId="19" fillId="33" borderId="22" xfId="56" applyFont="1" applyFill="1" applyBorder="1" applyAlignment="1" applyProtection="1">
      <alignment vertical="center" wrapText="1"/>
      <protection/>
    </xf>
    <xf numFmtId="0" fontId="18" fillId="0" borderId="0" xfId="56" applyFont="1" applyFill="1" applyBorder="1" applyAlignment="1" applyProtection="1">
      <alignment horizontal="center" vertical="center" wrapText="1"/>
      <protection/>
    </xf>
    <xf numFmtId="0" fontId="18" fillId="0" borderId="0" xfId="56" applyFont="1" applyFill="1" applyBorder="1" applyAlignment="1" applyProtection="1">
      <alignment horizontal="left" vertical="center" wrapText="1" indent="1"/>
      <protection/>
    </xf>
    <xf numFmtId="0" fontId="18" fillId="0" borderId="0" xfId="56" applyFont="1" applyFill="1" applyBorder="1" applyAlignment="1" applyProtection="1">
      <alignment vertical="center" wrapText="1"/>
      <protection locked="0"/>
    </xf>
    <xf numFmtId="0" fontId="16" fillId="33" borderId="0" xfId="56" applyFont="1" applyFill="1" applyBorder="1" applyAlignment="1" applyProtection="1">
      <alignment horizontal="center" vertical="center" wrapText="1"/>
      <protection/>
    </xf>
    <xf numFmtId="0" fontId="20" fillId="33" borderId="0" xfId="56" applyFont="1" applyFill="1" applyBorder="1" applyAlignment="1" applyProtection="1">
      <alignment vertical="center" wrapText="1"/>
      <protection/>
    </xf>
    <xf numFmtId="0" fontId="18" fillId="33" borderId="0" xfId="56" applyFont="1" applyFill="1" applyBorder="1" applyAlignment="1" applyProtection="1">
      <alignment horizontal="center" vertical="center" wrapText="1"/>
      <protection/>
    </xf>
    <xf numFmtId="0" fontId="16" fillId="33" borderId="0" xfId="56" applyFont="1" applyFill="1" applyBorder="1" applyAlignment="1" applyProtection="1">
      <alignment horizontal="left" vertical="center" wrapText="1" indent="1"/>
      <protection/>
    </xf>
    <xf numFmtId="0" fontId="16" fillId="33" borderId="0" xfId="56" applyFont="1" applyFill="1" applyBorder="1" applyAlignment="1" applyProtection="1">
      <alignment vertical="center" wrapText="1"/>
      <protection locked="0"/>
    </xf>
    <xf numFmtId="0" fontId="16" fillId="33" borderId="0" xfId="56" applyFont="1" applyFill="1" applyBorder="1" applyAlignment="1" applyProtection="1">
      <alignment vertical="center" wrapText="1"/>
      <protection/>
    </xf>
    <xf numFmtId="0" fontId="13" fillId="0" borderId="0" xfId="56" applyFont="1" applyFill="1" applyBorder="1" applyAlignment="1" applyProtection="1">
      <alignment horizontal="center" vertical="center" wrapText="1"/>
      <protection/>
    </xf>
    <xf numFmtId="0" fontId="13" fillId="0" borderId="0" xfId="56" applyFont="1" applyFill="1" applyBorder="1" applyAlignment="1" applyProtection="1">
      <alignment vertical="center" wrapText="1"/>
      <protection/>
    </xf>
    <xf numFmtId="0" fontId="14" fillId="0" borderId="0" xfId="56" applyFont="1" applyFill="1">
      <alignment/>
      <protection/>
    </xf>
    <xf numFmtId="0" fontId="21" fillId="0" borderId="0" xfId="56" applyFont="1" applyFill="1" applyProtection="1">
      <alignment/>
      <protection/>
    </xf>
    <xf numFmtId="0" fontId="21" fillId="0" borderId="0" xfId="56" applyFont="1" applyFill="1">
      <alignment/>
      <protection/>
    </xf>
    <xf numFmtId="0" fontId="13" fillId="0" borderId="0" xfId="56" applyFont="1" applyFill="1" applyBorder="1" applyAlignment="1" applyProtection="1">
      <alignment horizontal="centerContinuous" vertical="center"/>
      <protection/>
    </xf>
    <xf numFmtId="0" fontId="13" fillId="0" borderId="10" xfId="56" applyFont="1" applyFill="1" applyBorder="1" applyAlignment="1" applyProtection="1">
      <alignment horizontal="centerContinuous" vertical="center"/>
      <protection/>
    </xf>
    <xf numFmtId="0" fontId="13" fillId="0" borderId="10" xfId="56" applyFont="1" applyFill="1" applyBorder="1" applyAlignment="1" applyProtection="1">
      <alignment horizontal="centerContinuous" vertical="center"/>
      <protection locked="0"/>
    </xf>
    <xf numFmtId="0" fontId="16" fillId="33" borderId="18" xfId="56" applyFont="1" applyFill="1" applyBorder="1" applyAlignment="1" applyProtection="1">
      <alignment horizontal="center" vertical="center" wrapText="1"/>
      <protection/>
    </xf>
    <xf numFmtId="0" fontId="17" fillId="33" borderId="23" xfId="56" applyFont="1" applyFill="1" applyBorder="1" applyAlignment="1" applyProtection="1">
      <alignment vertical="center" wrapText="1"/>
      <protection/>
    </xf>
    <xf numFmtId="0" fontId="18" fillId="0" borderId="14" xfId="56" applyFont="1" applyFill="1" applyBorder="1" applyAlignment="1" applyProtection="1">
      <alignment horizontal="center" vertical="center" wrapText="1"/>
      <protection/>
    </xf>
    <xf numFmtId="0" fontId="16" fillId="0" borderId="24" xfId="56" applyFont="1" applyFill="1" applyBorder="1" applyAlignment="1" applyProtection="1">
      <alignment vertical="center" wrapText="1"/>
      <protection/>
    </xf>
    <xf numFmtId="0" fontId="18" fillId="0" borderId="11" xfId="56" applyFont="1" applyFill="1" applyBorder="1" applyAlignment="1" applyProtection="1">
      <alignment horizontal="center" vertical="center" wrapText="1"/>
      <protection/>
    </xf>
    <xf numFmtId="3" fontId="14" fillId="0" borderId="25" xfId="56" applyNumberFormat="1" applyFont="1" applyFill="1" applyBorder="1" applyAlignment="1" applyProtection="1">
      <alignment vertical="center" wrapText="1"/>
      <protection locked="0"/>
    </xf>
    <xf numFmtId="3" fontId="14" fillId="0" borderId="26" xfId="56" applyNumberFormat="1" applyFont="1" applyFill="1" applyBorder="1" applyAlignment="1" applyProtection="1">
      <alignment vertical="center" wrapText="1"/>
      <protection locked="0"/>
    </xf>
    <xf numFmtId="3" fontId="14" fillId="0" borderId="27" xfId="56" applyNumberFormat="1" applyFont="1" applyFill="1" applyBorder="1" applyAlignment="1" applyProtection="1">
      <alignment vertical="center" wrapText="1"/>
      <protection locked="0"/>
    </xf>
    <xf numFmtId="0" fontId="16" fillId="0" borderId="28" xfId="56" applyFont="1" applyFill="1" applyBorder="1" applyAlignment="1" applyProtection="1">
      <alignment vertical="center" wrapText="1"/>
      <protection/>
    </xf>
    <xf numFmtId="0" fontId="18" fillId="0" borderId="16" xfId="56" applyFont="1" applyFill="1" applyBorder="1" applyAlignment="1" applyProtection="1">
      <alignment horizontal="center" vertical="center" wrapText="1"/>
      <protection/>
    </xf>
    <xf numFmtId="0" fontId="16" fillId="33" borderId="17" xfId="56" applyFont="1" applyFill="1" applyBorder="1" applyAlignment="1" applyProtection="1">
      <alignment horizontal="center" vertical="center" wrapText="1"/>
      <protection/>
    </xf>
    <xf numFmtId="0" fontId="17" fillId="33" borderId="29" xfId="56" applyFont="1" applyFill="1" applyBorder="1" applyAlignment="1" applyProtection="1">
      <alignment vertical="center" wrapText="1"/>
      <protection/>
    </xf>
    <xf numFmtId="0" fontId="18" fillId="0" borderId="12" xfId="56" applyFont="1" applyFill="1" applyBorder="1" applyAlignment="1" applyProtection="1">
      <alignment horizontal="center" vertical="center" wrapText="1"/>
      <protection/>
    </xf>
    <xf numFmtId="0" fontId="16" fillId="0" borderId="21" xfId="56" applyFont="1" applyFill="1" applyBorder="1" applyAlignment="1" applyProtection="1">
      <alignment vertical="center" wrapText="1"/>
      <protection/>
    </xf>
    <xf numFmtId="3" fontId="14" fillId="0" borderId="21" xfId="56" applyNumberFormat="1" applyFont="1" applyFill="1" applyBorder="1" applyAlignment="1" applyProtection="1">
      <alignment vertical="center" wrapText="1"/>
      <protection locked="0"/>
    </xf>
    <xf numFmtId="3" fontId="14" fillId="0" borderId="30" xfId="56" applyNumberFormat="1" applyFont="1" applyFill="1" applyBorder="1" applyAlignment="1" applyProtection="1">
      <alignment vertical="center" wrapText="1"/>
      <protection locked="0"/>
    </xf>
    <xf numFmtId="3" fontId="12" fillId="0" borderId="25" xfId="56" applyNumberFormat="1" applyFont="1" applyFill="1" applyBorder="1" applyAlignment="1" applyProtection="1">
      <alignment vertical="center" wrapText="1"/>
      <protection locked="0"/>
    </xf>
    <xf numFmtId="0" fontId="18" fillId="0" borderId="13" xfId="56" applyFont="1" applyFill="1" applyBorder="1" applyAlignment="1" applyProtection="1">
      <alignment horizontal="center" vertical="center" wrapText="1"/>
      <protection/>
    </xf>
    <xf numFmtId="0" fontId="18" fillId="0" borderId="26" xfId="56" applyFont="1" applyFill="1" applyBorder="1" applyAlignment="1" applyProtection="1">
      <alignment vertical="center" wrapText="1"/>
      <protection/>
    </xf>
    <xf numFmtId="0" fontId="16" fillId="33" borderId="31" xfId="56" applyFont="1" applyFill="1" applyBorder="1" applyAlignment="1" applyProtection="1">
      <alignment vertical="center" wrapText="1"/>
      <protection/>
    </xf>
    <xf numFmtId="3" fontId="12" fillId="33" borderId="31" xfId="56" applyNumberFormat="1" applyFont="1" applyFill="1" applyBorder="1" applyAlignment="1" applyProtection="1">
      <alignment vertical="center" wrapText="1"/>
      <protection/>
    </xf>
    <xf numFmtId="3" fontId="12" fillId="33" borderId="32" xfId="56" applyNumberFormat="1" applyFont="1" applyFill="1" applyBorder="1" applyAlignment="1" applyProtection="1">
      <alignment vertical="center" wrapText="1"/>
      <protection/>
    </xf>
    <xf numFmtId="0" fontId="19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9" fillId="0" borderId="0" xfId="0" applyFont="1" applyAlignment="1">
      <alignment horizontal="center"/>
    </xf>
    <xf numFmtId="0" fontId="21" fillId="0" borderId="0" xfId="0" applyFont="1" applyAlignment="1">
      <alignment/>
    </xf>
    <xf numFmtId="0" fontId="13" fillId="0" borderId="0" xfId="0" applyFont="1" applyBorder="1" applyAlignment="1">
      <alignment horizontal="centerContinuous" vertical="top"/>
    </xf>
    <xf numFmtId="0" fontId="14" fillId="0" borderId="10" xfId="0" applyFont="1" applyBorder="1" applyAlignment="1">
      <alignment vertical="top"/>
    </xf>
    <xf numFmtId="0" fontId="13" fillId="0" borderId="3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23" fillId="0" borderId="27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3" fontId="13" fillId="0" borderId="34" xfId="0" applyNumberFormat="1" applyFont="1" applyBorder="1" applyAlignment="1">
      <alignment vertical="center"/>
    </xf>
    <xf numFmtId="0" fontId="13" fillId="33" borderId="24" xfId="0" applyFont="1" applyFill="1" applyBorder="1" applyAlignment="1" applyProtection="1">
      <alignment vertical="center" wrapText="1"/>
      <protection/>
    </xf>
    <xf numFmtId="0" fontId="21" fillId="0" borderId="35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2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13" fillId="0" borderId="15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36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4" xfId="0" applyFont="1" applyBorder="1" applyAlignment="1">
      <alignment/>
    </xf>
    <xf numFmtId="0" fontId="13" fillId="0" borderId="35" xfId="0" applyFont="1" applyBorder="1" applyAlignment="1">
      <alignment/>
    </xf>
    <xf numFmtId="0" fontId="19" fillId="0" borderId="29" xfId="0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38" xfId="0" applyFont="1" applyBorder="1" applyAlignment="1">
      <alignment/>
    </xf>
    <xf numFmtId="3" fontId="16" fillId="33" borderId="15" xfId="56" applyNumberFormat="1" applyFont="1" applyFill="1" applyBorder="1" applyAlignment="1" applyProtection="1">
      <alignment vertical="center" wrapText="1"/>
      <protection/>
    </xf>
    <xf numFmtId="3" fontId="16" fillId="0" borderId="15" xfId="56" applyNumberFormat="1" applyFont="1" applyFill="1" applyBorder="1" applyAlignment="1" applyProtection="1">
      <alignment vertical="center" wrapText="1"/>
      <protection locked="0"/>
    </xf>
    <xf numFmtId="3" fontId="18" fillId="0" borderId="15" xfId="56" applyNumberFormat="1" applyFont="1" applyFill="1" applyBorder="1" applyAlignment="1" applyProtection="1">
      <alignment horizontal="right" vertical="center" wrapText="1"/>
      <protection locked="0"/>
    </xf>
    <xf numFmtId="3" fontId="18" fillId="0" borderId="15" xfId="56" applyNumberFormat="1" applyFont="1" applyFill="1" applyBorder="1" applyAlignment="1" applyProtection="1">
      <alignment vertical="center" wrapText="1"/>
      <protection locked="0"/>
    </xf>
    <xf numFmtId="0" fontId="14" fillId="0" borderId="0" xfId="0" applyFont="1" applyAlignment="1">
      <alignment horizontal="right"/>
    </xf>
    <xf numFmtId="3" fontId="18" fillId="0" borderId="26" xfId="56" applyNumberFormat="1" applyFont="1" applyFill="1" applyBorder="1" applyAlignment="1" applyProtection="1">
      <alignment vertical="center" wrapText="1"/>
      <protection locked="0"/>
    </xf>
    <xf numFmtId="3" fontId="18" fillId="0" borderId="21" xfId="56" applyNumberFormat="1" applyFont="1" applyFill="1" applyBorder="1" applyAlignment="1" applyProtection="1">
      <alignment vertical="center" wrapText="1"/>
      <protection locked="0"/>
    </xf>
    <xf numFmtId="3" fontId="16" fillId="33" borderId="31" xfId="56" applyNumberFormat="1" applyFont="1" applyFill="1" applyBorder="1" applyAlignment="1" applyProtection="1">
      <alignment vertical="center" wrapText="1"/>
      <protection/>
    </xf>
    <xf numFmtId="0" fontId="16" fillId="0" borderId="0" xfId="56" applyFont="1" applyFill="1" applyBorder="1" applyAlignment="1" applyProtection="1">
      <alignment horizontal="center" vertical="center" wrapText="1"/>
      <protection/>
    </xf>
    <xf numFmtId="0" fontId="16" fillId="0" borderId="0" xfId="56" applyFont="1" applyFill="1" applyBorder="1" applyAlignment="1" applyProtection="1">
      <alignment vertical="center" wrapText="1"/>
      <protection/>
    </xf>
    <xf numFmtId="0" fontId="16" fillId="0" borderId="0" xfId="56" applyFont="1" applyFill="1" applyBorder="1" applyAlignment="1" applyProtection="1">
      <alignment vertical="center" wrapText="1"/>
      <protection locked="0"/>
    </xf>
    <xf numFmtId="0" fontId="16" fillId="0" borderId="15" xfId="56" applyFont="1" applyFill="1" applyBorder="1" applyAlignment="1" applyProtection="1">
      <alignment vertical="center" wrapText="1"/>
      <protection locked="0"/>
    </xf>
    <xf numFmtId="0" fontId="18" fillId="0" borderId="15" xfId="56" applyFont="1" applyFill="1" applyBorder="1" applyAlignment="1" applyProtection="1">
      <alignment vertical="center" wrapText="1"/>
      <protection locked="0"/>
    </xf>
    <xf numFmtId="0" fontId="12" fillId="33" borderId="15" xfId="56" applyFont="1" applyFill="1" applyBorder="1" applyAlignment="1" applyProtection="1">
      <alignment horizontal="center" vertical="center" wrapText="1"/>
      <protection/>
    </xf>
    <xf numFmtId="0" fontId="12" fillId="33" borderId="15" xfId="56" applyFont="1" applyFill="1" applyBorder="1" applyAlignment="1" applyProtection="1">
      <alignment vertical="center" wrapText="1"/>
      <protection/>
    </xf>
    <xf numFmtId="0" fontId="12" fillId="0" borderId="15" xfId="56" applyFont="1" applyFill="1" applyBorder="1" applyAlignment="1" applyProtection="1">
      <alignment horizontal="center" vertical="center" wrapText="1"/>
      <protection/>
    </xf>
    <xf numFmtId="0" fontId="12" fillId="0" borderId="15" xfId="56" applyFont="1" applyFill="1" applyBorder="1" applyAlignment="1" applyProtection="1">
      <alignment vertical="center" wrapText="1"/>
      <protection/>
    </xf>
    <xf numFmtId="0" fontId="14" fillId="33" borderId="15" xfId="56" applyFont="1" applyFill="1" applyBorder="1" applyAlignment="1" applyProtection="1">
      <alignment horizontal="center" vertical="center" wrapText="1"/>
      <protection/>
    </xf>
    <xf numFmtId="0" fontId="14" fillId="0" borderId="15" xfId="56" applyFont="1" applyFill="1" applyBorder="1" applyAlignment="1" applyProtection="1">
      <alignment horizontal="center" vertical="center" wrapText="1"/>
      <protection/>
    </xf>
    <xf numFmtId="0" fontId="14" fillId="0" borderId="15" xfId="56" applyFont="1" applyFill="1" applyBorder="1" applyAlignment="1" applyProtection="1">
      <alignment horizontal="left" vertical="center" wrapText="1" indent="1"/>
      <protection/>
    </xf>
    <xf numFmtId="3" fontId="12" fillId="0" borderId="15" xfId="56" applyNumberFormat="1" applyFont="1" applyFill="1" applyBorder="1" applyAlignment="1" applyProtection="1">
      <alignment horizontal="right" vertical="center" wrapText="1"/>
      <protection locked="0"/>
    </xf>
    <xf numFmtId="0" fontId="14" fillId="0" borderId="15" xfId="56" applyFont="1" applyFill="1" applyBorder="1" applyAlignment="1" applyProtection="1">
      <alignment horizontal="left" indent="1"/>
      <protection/>
    </xf>
    <xf numFmtId="0" fontId="14" fillId="0" borderId="15" xfId="56" applyFont="1" applyFill="1" applyBorder="1" applyAlignment="1" applyProtection="1">
      <alignment vertical="center" wrapText="1"/>
      <protection/>
    </xf>
    <xf numFmtId="0" fontId="14" fillId="0" borderId="21" xfId="56" applyFont="1" applyFill="1" applyBorder="1" applyAlignment="1" applyProtection="1">
      <alignment vertical="center" wrapText="1"/>
      <protection/>
    </xf>
    <xf numFmtId="0" fontId="12" fillId="33" borderId="22" xfId="56" applyFont="1" applyFill="1" applyBorder="1" applyAlignment="1" applyProtection="1">
      <alignment horizontal="center" vertical="center" wrapText="1"/>
      <protection/>
    </xf>
    <xf numFmtId="0" fontId="12" fillId="33" borderId="22" xfId="56" applyFont="1" applyFill="1" applyBorder="1" applyAlignment="1" applyProtection="1">
      <alignment vertical="center" wrapText="1"/>
      <protection/>
    </xf>
    <xf numFmtId="0" fontId="14" fillId="0" borderId="0" xfId="56" applyFont="1" applyFill="1" applyBorder="1" applyAlignment="1" applyProtection="1">
      <alignment horizontal="center" vertical="center" wrapText="1"/>
      <protection/>
    </xf>
    <xf numFmtId="0" fontId="14" fillId="0" borderId="0" xfId="56" applyFont="1" applyFill="1" applyBorder="1" applyAlignment="1" applyProtection="1">
      <alignment horizontal="left" vertical="center" wrapText="1" indent="1"/>
      <protection/>
    </xf>
    <xf numFmtId="0" fontId="14" fillId="0" borderId="0" xfId="56" applyFont="1" applyFill="1" applyBorder="1" applyAlignment="1" applyProtection="1">
      <alignment vertical="center" wrapText="1"/>
      <protection locked="0"/>
    </xf>
    <xf numFmtId="0" fontId="12" fillId="33" borderId="0" xfId="56" applyFont="1" applyFill="1" applyBorder="1" applyAlignment="1" applyProtection="1">
      <alignment horizontal="center" vertical="center" wrapText="1"/>
      <protection/>
    </xf>
    <xf numFmtId="0" fontId="15" fillId="33" borderId="0" xfId="56" applyFont="1" applyFill="1" applyBorder="1" applyAlignment="1" applyProtection="1">
      <alignment vertical="center" wrapText="1"/>
      <protection/>
    </xf>
    <xf numFmtId="0" fontId="14" fillId="33" borderId="0" xfId="56" applyFont="1" applyFill="1" applyBorder="1" applyAlignment="1" applyProtection="1">
      <alignment horizontal="center" vertical="center" wrapText="1"/>
      <protection/>
    </xf>
    <xf numFmtId="0" fontId="12" fillId="33" borderId="0" xfId="56" applyFont="1" applyFill="1" applyBorder="1" applyAlignment="1" applyProtection="1">
      <alignment horizontal="left" vertical="center" wrapText="1" indent="1"/>
      <protection/>
    </xf>
    <xf numFmtId="0" fontId="12" fillId="33" borderId="0" xfId="56" applyFont="1" applyFill="1" applyBorder="1" applyAlignment="1" applyProtection="1">
      <alignment vertical="center" wrapText="1"/>
      <protection locked="0"/>
    </xf>
    <xf numFmtId="0" fontId="12" fillId="33" borderId="0" xfId="56" applyFont="1" applyFill="1" applyBorder="1" applyAlignment="1" applyProtection="1">
      <alignment vertical="center" wrapText="1"/>
      <protection/>
    </xf>
    <xf numFmtId="0" fontId="12" fillId="0" borderId="0" xfId="56" applyFont="1" applyFill="1" applyBorder="1" applyAlignment="1" applyProtection="1">
      <alignment horizontal="center" vertical="center" wrapText="1"/>
      <protection/>
    </xf>
    <xf numFmtId="0" fontId="12" fillId="0" borderId="0" xfId="56" applyFont="1" applyFill="1" applyBorder="1" applyAlignment="1" applyProtection="1">
      <alignment vertical="center" wrapText="1"/>
      <protection/>
    </xf>
    <xf numFmtId="0" fontId="14" fillId="0" borderId="0" xfId="56" applyFont="1" applyFill="1" applyProtection="1">
      <alignment/>
      <protection/>
    </xf>
    <xf numFmtId="0" fontId="12" fillId="0" borderId="0" xfId="56" applyFont="1" applyFill="1" applyBorder="1" applyAlignment="1" applyProtection="1">
      <alignment horizontal="centerContinuous" vertical="center"/>
      <protection/>
    </xf>
    <xf numFmtId="0" fontId="12" fillId="0" borderId="0" xfId="56" applyFont="1" applyFill="1" applyBorder="1" applyAlignment="1" applyProtection="1">
      <alignment horizontal="right" vertical="center"/>
      <protection/>
    </xf>
    <xf numFmtId="0" fontId="12" fillId="0" borderId="10" xfId="56" applyFont="1" applyFill="1" applyBorder="1" applyAlignment="1" applyProtection="1">
      <alignment horizontal="centerContinuous" vertical="center"/>
      <protection/>
    </xf>
    <xf numFmtId="0" fontId="12" fillId="0" borderId="10" xfId="56" applyFont="1" applyFill="1" applyBorder="1" applyAlignment="1" applyProtection="1">
      <alignment horizontal="centerContinuous" vertical="center"/>
      <protection locked="0"/>
    </xf>
    <xf numFmtId="0" fontId="12" fillId="33" borderId="18" xfId="56" applyFont="1" applyFill="1" applyBorder="1" applyAlignment="1" applyProtection="1">
      <alignment horizontal="center" vertical="center" wrapText="1"/>
      <protection/>
    </xf>
    <xf numFmtId="0" fontId="12" fillId="33" borderId="23" xfId="56" applyFont="1" applyFill="1" applyBorder="1" applyAlignment="1" applyProtection="1">
      <alignment vertical="center" wrapText="1"/>
      <protection/>
    </xf>
    <xf numFmtId="0" fontId="14" fillId="0" borderId="14" xfId="56" applyFont="1" applyFill="1" applyBorder="1" applyAlignment="1" applyProtection="1">
      <alignment horizontal="center" vertical="center" wrapText="1"/>
      <protection/>
    </xf>
    <xf numFmtId="0" fontId="12" fillId="0" borderId="24" xfId="56" applyFont="1" applyFill="1" applyBorder="1" applyAlignment="1" applyProtection="1">
      <alignment vertical="center" wrapText="1"/>
      <protection/>
    </xf>
    <xf numFmtId="0" fontId="14" fillId="0" borderId="11" xfId="56" applyFont="1" applyFill="1" applyBorder="1" applyAlignment="1" applyProtection="1">
      <alignment horizontal="center" vertical="center" wrapText="1"/>
      <protection/>
    </xf>
    <xf numFmtId="0" fontId="12" fillId="0" borderId="28" xfId="56" applyFont="1" applyFill="1" applyBorder="1" applyAlignment="1" applyProtection="1">
      <alignment vertical="center" wrapText="1"/>
      <protection/>
    </xf>
    <xf numFmtId="0" fontId="14" fillId="0" borderId="16" xfId="56" applyFont="1" applyFill="1" applyBorder="1" applyAlignment="1" applyProtection="1">
      <alignment horizontal="center" vertical="center" wrapText="1"/>
      <protection/>
    </xf>
    <xf numFmtId="0" fontId="12" fillId="33" borderId="17" xfId="56" applyFont="1" applyFill="1" applyBorder="1" applyAlignment="1" applyProtection="1">
      <alignment horizontal="center" vertical="center" wrapText="1"/>
      <protection/>
    </xf>
    <xf numFmtId="0" fontId="12" fillId="33" borderId="29" xfId="56" applyFont="1" applyFill="1" applyBorder="1" applyAlignment="1" applyProtection="1">
      <alignment vertical="center" wrapText="1"/>
      <protection/>
    </xf>
    <xf numFmtId="0" fontId="14" fillId="0" borderId="12" xfId="56" applyFont="1" applyFill="1" applyBorder="1" applyAlignment="1" applyProtection="1">
      <alignment horizontal="center" vertical="center" wrapText="1"/>
      <protection/>
    </xf>
    <xf numFmtId="0" fontId="12" fillId="0" borderId="21" xfId="56" applyFont="1" applyFill="1" applyBorder="1" applyAlignment="1" applyProtection="1">
      <alignment vertical="center" wrapText="1"/>
      <protection/>
    </xf>
    <xf numFmtId="0" fontId="14" fillId="0" borderId="26" xfId="56" applyFont="1" applyFill="1" applyBorder="1" applyAlignment="1" applyProtection="1">
      <alignment vertical="center" wrapText="1"/>
      <protection/>
    </xf>
    <xf numFmtId="0" fontId="12" fillId="33" borderId="31" xfId="56" applyFont="1" applyFill="1" applyBorder="1" applyAlignment="1" applyProtection="1">
      <alignment vertical="center" wrapText="1"/>
      <protection/>
    </xf>
    <xf numFmtId="0" fontId="14" fillId="33" borderId="15" xfId="56" applyFont="1" applyFill="1" applyBorder="1" applyAlignment="1" applyProtection="1">
      <alignment vertical="center" wrapText="1"/>
      <protection/>
    </xf>
    <xf numFmtId="0" fontId="12" fillId="0" borderId="0" xfId="56" applyFont="1" applyFill="1" applyBorder="1" applyAlignment="1" applyProtection="1">
      <alignment vertical="center" wrapText="1"/>
      <protection locked="0"/>
    </xf>
    <xf numFmtId="0" fontId="12" fillId="0" borderId="15" xfId="56" applyFont="1" applyFill="1" applyBorder="1" applyAlignment="1" applyProtection="1">
      <alignment vertical="center" wrapText="1"/>
      <protection locked="0"/>
    </xf>
    <xf numFmtId="0" fontId="14" fillId="0" borderId="15" xfId="56" applyFont="1" applyFill="1" applyBorder="1" applyAlignment="1" applyProtection="1">
      <alignment vertical="center" wrapText="1"/>
      <protection locked="0"/>
    </xf>
    <xf numFmtId="0" fontId="18" fillId="0" borderId="15" xfId="56" applyFont="1" applyFill="1" applyBorder="1" applyAlignment="1" applyProtection="1">
      <alignment horizontal="right" vertical="center" wrapText="1"/>
      <protection locked="0"/>
    </xf>
    <xf numFmtId="0" fontId="18" fillId="0" borderId="25" xfId="56" applyFont="1" applyFill="1" applyBorder="1" applyAlignment="1" applyProtection="1">
      <alignment vertical="center" wrapText="1"/>
      <protection locked="0"/>
    </xf>
    <xf numFmtId="0" fontId="18" fillId="0" borderId="27" xfId="56" applyFont="1" applyFill="1" applyBorder="1" applyAlignment="1" applyProtection="1">
      <alignment vertical="center" wrapText="1"/>
      <protection locked="0"/>
    </xf>
    <xf numFmtId="3" fontId="16" fillId="33" borderId="29" xfId="56" applyNumberFormat="1" applyFont="1" applyFill="1" applyBorder="1" applyAlignment="1" applyProtection="1">
      <alignment vertical="center" wrapText="1"/>
      <protection/>
    </xf>
    <xf numFmtId="0" fontId="16" fillId="33" borderId="37" xfId="56" applyFont="1" applyFill="1" applyBorder="1" applyAlignment="1" applyProtection="1">
      <alignment vertical="center" wrapText="1"/>
      <protection/>
    </xf>
    <xf numFmtId="0" fontId="18" fillId="0" borderId="30" xfId="56" applyFont="1" applyFill="1" applyBorder="1" applyAlignment="1" applyProtection="1">
      <alignment vertical="center" wrapText="1"/>
      <protection locked="0"/>
    </xf>
    <xf numFmtId="0" fontId="16" fillId="33" borderId="32" xfId="56" applyFont="1" applyFill="1" applyBorder="1" applyAlignment="1" applyProtection="1">
      <alignment vertical="center" wrapText="1"/>
      <protection/>
    </xf>
    <xf numFmtId="0" fontId="19" fillId="33" borderId="15" xfId="56" applyFont="1" applyFill="1" applyBorder="1" applyAlignment="1" applyProtection="1">
      <alignment vertical="center" wrapText="1"/>
      <protection/>
    </xf>
    <xf numFmtId="0" fontId="14" fillId="0" borderId="27" xfId="56" applyFont="1" applyFill="1" applyBorder="1" applyAlignment="1" applyProtection="1">
      <alignment vertical="center" wrapText="1"/>
      <protection locked="0"/>
    </xf>
    <xf numFmtId="0" fontId="14" fillId="0" borderId="30" xfId="56" applyFont="1" applyFill="1" applyBorder="1" applyAlignment="1" applyProtection="1">
      <alignment vertical="center" wrapText="1"/>
      <protection locked="0"/>
    </xf>
    <xf numFmtId="0" fontId="14" fillId="0" borderId="10" xfId="56" applyFont="1" applyBorder="1" applyAlignment="1" applyProtection="1">
      <alignment horizontal="centerContinuous" vertical="center"/>
      <protection locked="0"/>
    </xf>
    <xf numFmtId="0" fontId="24" fillId="33" borderId="0" xfId="56" applyFont="1" applyFill="1" applyBorder="1" applyAlignment="1" applyProtection="1">
      <alignment vertical="center" wrapText="1"/>
      <protection/>
    </xf>
    <xf numFmtId="0" fontId="14" fillId="33" borderId="0" xfId="56" applyFont="1" applyFill="1" applyBorder="1" applyAlignment="1" applyProtection="1">
      <alignment horizontal="left" vertical="center" wrapText="1" indent="1"/>
      <protection/>
    </xf>
    <xf numFmtId="0" fontId="14" fillId="33" borderId="0" xfId="56" applyFont="1" applyFill="1" applyBorder="1" applyAlignment="1" applyProtection="1">
      <alignment vertical="center" wrapText="1"/>
      <protection locked="0"/>
    </xf>
    <xf numFmtId="0" fontId="14" fillId="33" borderId="0" xfId="56" applyFont="1" applyFill="1" applyBorder="1" applyAlignment="1" applyProtection="1">
      <alignment vertical="center" wrapText="1"/>
      <protection/>
    </xf>
    <xf numFmtId="0" fontId="14" fillId="0" borderId="0" xfId="56" applyFont="1" applyFill="1" applyBorder="1" applyAlignment="1" applyProtection="1">
      <alignment vertical="center" wrapText="1"/>
      <protection/>
    </xf>
    <xf numFmtId="0" fontId="14" fillId="0" borderId="10" xfId="56" applyFont="1" applyFill="1" applyBorder="1" applyAlignment="1" applyProtection="1">
      <alignment horizontal="centerContinuous" vertical="center"/>
      <protection/>
    </xf>
    <xf numFmtId="0" fontId="14" fillId="0" borderId="10" xfId="56" applyFont="1" applyFill="1" applyBorder="1" applyAlignment="1" applyProtection="1">
      <alignment horizontal="centerContinuous" vertical="center"/>
      <protection locked="0"/>
    </xf>
    <xf numFmtId="0" fontId="14" fillId="0" borderId="24" xfId="56" applyFont="1" applyFill="1" applyBorder="1" applyAlignment="1" applyProtection="1">
      <alignment vertical="center" wrapText="1"/>
      <protection/>
    </xf>
    <xf numFmtId="0" fontId="14" fillId="0" borderId="28" xfId="56" applyFont="1" applyFill="1" applyBorder="1" applyAlignment="1" applyProtection="1">
      <alignment vertical="center" wrapText="1"/>
      <protection/>
    </xf>
    <xf numFmtId="0" fontId="14" fillId="33" borderId="37" xfId="56" applyFont="1" applyFill="1" applyBorder="1" applyAlignment="1" applyProtection="1">
      <alignment vertical="center" wrapText="1"/>
      <protection/>
    </xf>
    <xf numFmtId="0" fontId="14" fillId="33" borderId="31" xfId="56" applyFont="1" applyFill="1" applyBorder="1" applyAlignment="1" applyProtection="1">
      <alignment vertical="center" wrapText="1"/>
      <protection/>
    </xf>
    <xf numFmtId="0" fontId="5" fillId="33" borderId="15" xfId="56" applyFont="1" applyFill="1" applyBorder="1" applyAlignment="1" applyProtection="1">
      <alignment horizontal="center" vertical="center" wrapText="1"/>
      <protection/>
    </xf>
    <xf numFmtId="0" fontId="5" fillId="0" borderId="15" xfId="56" applyFont="1" applyFill="1" applyBorder="1" applyAlignment="1" applyProtection="1">
      <alignment horizontal="center" vertical="center" wrapText="1"/>
      <protection/>
    </xf>
    <xf numFmtId="0" fontId="5" fillId="33" borderId="22" xfId="56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15" xfId="0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4" fillId="0" borderId="15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3" fontId="14" fillId="0" borderId="22" xfId="0" applyNumberFormat="1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3" fontId="12" fillId="0" borderId="22" xfId="0" applyNumberFormat="1" applyFont="1" applyBorder="1" applyAlignment="1">
      <alignment vertical="center"/>
    </xf>
    <xf numFmtId="0" fontId="12" fillId="0" borderId="15" xfId="0" applyFont="1" applyBorder="1" applyAlignment="1">
      <alignment vertical="center" wrapText="1"/>
    </xf>
    <xf numFmtId="3" fontId="12" fillId="0" borderId="15" xfId="0" applyNumberFormat="1" applyFont="1" applyBorder="1" applyAlignment="1">
      <alignment vertical="center" wrapText="1"/>
    </xf>
    <xf numFmtId="3" fontId="14" fillId="0" borderId="15" xfId="0" applyNumberFormat="1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/>
    </xf>
    <xf numFmtId="3" fontId="14" fillId="0" borderId="26" xfId="0" applyNumberFormat="1" applyFont="1" applyBorder="1" applyAlignment="1">
      <alignment vertical="center"/>
    </xf>
    <xf numFmtId="0" fontId="19" fillId="0" borderId="0" xfId="0" applyFont="1" applyAlignment="1">
      <alignment horizontal="centerContinuous" vertical="center" wrapText="1"/>
    </xf>
    <xf numFmtId="0" fontId="12" fillId="0" borderId="17" xfId="0" applyFont="1" applyBorder="1" applyAlignment="1">
      <alignment horizontal="centerContinuous" vertical="center" wrapText="1"/>
    </xf>
    <xf numFmtId="0" fontId="12" fillId="0" borderId="31" xfId="0" applyFont="1" applyBorder="1" applyAlignment="1">
      <alignment horizontal="centerContinuous" vertical="center" wrapText="1"/>
    </xf>
    <xf numFmtId="0" fontId="12" fillId="0" borderId="40" xfId="0" applyFont="1" applyBorder="1" applyAlignment="1">
      <alignment horizontal="centerContinuous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8" fillId="0" borderId="12" xfId="0" applyFont="1" applyBorder="1" applyAlignment="1" applyProtection="1">
      <alignment horizontal="left" vertical="center" wrapText="1" indent="1"/>
      <protection/>
    </xf>
    <xf numFmtId="3" fontId="18" fillId="0" borderId="21" xfId="0" applyNumberFormat="1" applyFont="1" applyBorder="1" applyAlignment="1" applyProtection="1">
      <alignment vertical="center" wrapText="1"/>
      <protection locked="0"/>
    </xf>
    <xf numFmtId="0" fontId="18" fillId="0" borderId="14" xfId="0" applyFont="1" applyBorder="1" applyAlignment="1">
      <alignment horizontal="left" vertical="center" wrapText="1" indent="1"/>
    </xf>
    <xf numFmtId="0" fontId="18" fillId="0" borderId="11" xfId="0" applyFont="1" applyBorder="1" applyAlignment="1" applyProtection="1">
      <alignment horizontal="left" vertical="center" wrapText="1" indent="1"/>
      <protection/>
    </xf>
    <xf numFmtId="3" fontId="18" fillId="0" borderId="15" xfId="0" applyNumberFormat="1" applyFont="1" applyBorder="1" applyAlignment="1" applyProtection="1">
      <alignment vertical="center" wrapText="1"/>
      <protection locked="0"/>
    </xf>
    <xf numFmtId="0" fontId="18" fillId="0" borderId="11" xfId="0" applyFont="1" applyBorder="1" applyAlignment="1">
      <alignment horizontal="left" vertical="center" wrapText="1" indent="1"/>
    </xf>
    <xf numFmtId="0" fontId="18" fillId="0" borderId="11" xfId="0" applyFont="1" applyBorder="1" applyAlignment="1" applyProtection="1">
      <alignment horizontal="left" vertical="center" wrapText="1" indent="1"/>
      <protection locked="0"/>
    </xf>
    <xf numFmtId="0" fontId="18" fillId="0" borderId="15" xfId="0" applyFont="1" applyBorder="1" applyAlignment="1" applyProtection="1">
      <alignment vertical="center" wrapText="1"/>
      <protection locked="0"/>
    </xf>
    <xf numFmtId="0" fontId="18" fillId="0" borderId="16" xfId="0" applyFont="1" applyBorder="1" applyAlignment="1" applyProtection="1">
      <alignment horizontal="left" vertical="center" wrapText="1" indent="1"/>
      <protection locked="0"/>
    </xf>
    <xf numFmtId="0" fontId="18" fillId="0" borderId="41" xfId="0" applyFont="1" applyBorder="1" applyAlignment="1" applyProtection="1">
      <alignment vertical="center" wrapText="1"/>
      <protection locked="0"/>
    </xf>
    <xf numFmtId="0" fontId="18" fillId="0" borderId="13" xfId="0" applyFont="1" applyBorder="1" applyAlignment="1" applyProtection="1">
      <alignment horizontal="left" vertical="center" wrapText="1"/>
      <protection locked="0"/>
    </xf>
    <xf numFmtId="3" fontId="18" fillId="0" borderId="26" xfId="0" applyNumberFormat="1" applyFont="1" applyBorder="1" applyAlignment="1" applyProtection="1">
      <alignment vertical="center" wrapText="1"/>
      <protection locked="0"/>
    </xf>
    <xf numFmtId="0" fontId="18" fillId="0" borderId="26" xfId="0" applyFont="1" applyBorder="1" applyAlignment="1" applyProtection="1">
      <alignment vertical="center" wrapText="1"/>
      <protection locked="0"/>
    </xf>
    <xf numFmtId="0" fontId="18" fillId="0" borderId="42" xfId="0" applyFont="1" applyBorder="1" applyAlignment="1" applyProtection="1">
      <alignment horizontal="left" vertical="center" wrapText="1" indent="1"/>
      <protection locked="0"/>
    </xf>
    <xf numFmtId="0" fontId="18" fillId="0" borderId="43" xfId="0" applyFont="1" applyBorder="1" applyAlignment="1" applyProtection="1">
      <alignment vertical="center" wrapText="1"/>
      <protection locked="0"/>
    </xf>
    <xf numFmtId="0" fontId="16" fillId="33" borderId="17" xfId="0" applyFont="1" applyFill="1" applyBorder="1" applyAlignment="1">
      <alignment horizontal="left" vertical="center" wrapText="1" indent="1"/>
    </xf>
    <xf numFmtId="3" fontId="16" fillId="33" borderId="31" xfId="0" applyNumberFormat="1" applyFont="1" applyFill="1" applyBorder="1" applyAlignment="1">
      <alignment vertical="center" wrapText="1"/>
    </xf>
    <xf numFmtId="0" fontId="16" fillId="33" borderId="44" xfId="0" applyFont="1" applyFill="1" applyBorder="1" applyAlignment="1">
      <alignment horizontal="left" vertical="center" wrapText="1" indent="1"/>
    </xf>
    <xf numFmtId="0" fontId="18" fillId="33" borderId="29" xfId="0" applyFont="1" applyFill="1" applyBorder="1" applyAlignment="1" applyProtection="1">
      <alignment horizontal="center" vertical="center" wrapText="1"/>
      <protection/>
    </xf>
    <xf numFmtId="2" fontId="18" fillId="33" borderId="29" xfId="0" applyNumberFormat="1" applyFont="1" applyFill="1" applyBorder="1" applyAlignment="1" applyProtection="1">
      <alignment horizontal="center" vertical="center" wrapText="1"/>
      <protection/>
    </xf>
    <xf numFmtId="3" fontId="18" fillId="33" borderId="29" xfId="0" applyNumberFormat="1" applyFont="1" applyFill="1" applyBorder="1" applyAlignment="1" applyProtection="1">
      <alignment horizontal="center" vertical="center" wrapText="1"/>
      <protection/>
    </xf>
    <xf numFmtId="0" fontId="18" fillId="33" borderId="45" xfId="0" applyFont="1" applyFill="1" applyBorder="1" applyAlignment="1" applyProtection="1">
      <alignment horizontal="center" vertical="center" wrapText="1"/>
      <protection/>
    </xf>
    <xf numFmtId="0" fontId="12" fillId="0" borderId="32" xfId="0" applyFont="1" applyBorder="1" applyAlignment="1">
      <alignment horizontal="center" vertical="center" wrapText="1"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2" fillId="0" borderId="15" xfId="0" applyFont="1" applyBorder="1" applyAlignment="1">
      <alignment/>
    </xf>
    <xf numFmtId="0" fontId="14" fillId="0" borderId="15" xfId="0" applyFont="1" applyBorder="1" applyAlignment="1">
      <alignment/>
    </xf>
    <xf numFmtId="0" fontId="1" fillId="0" borderId="0" xfId="57" applyFont="1" applyProtection="1">
      <alignment/>
      <protection/>
    </xf>
    <xf numFmtId="0" fontId="1" fillId="0" borderId="10" xfId="57" applyFont="1" applyBorder="1" applyProtection="1">
      <alignment/>
      <protection locked="0"/>
    </xf>
    <xf numFmtId="0" fontId="4" fillId="0" borderId="18" xfId="57" applyFont="1" applyBorder="1" applyAlignment="1" applyProtection="1">
      <alignment horizontal="center" vertical="center" wrapText="1"/>
      <protection/>
    </xf>
    <xf numFmtId="0" fontId="4" fillId="0" borderId="23" xfId="57" applyFont="1" applyBorder="1" applyAlignment="1" applyProtection="1">
      <alignment horizontal="center" vertical="center"/>
      <protection/>
    </xf>
    <xf numFmtId="0" fontId="4" fillId="0" borderId="35" xfId="57" applyFont="1" applyBorder="1" applyAlignment="1" applyProtection="1">
      <alignment horizontal="center" vertical="center"/>
      <protection/>
    </xf>
    <xf numFmtId="0" fontId="4" fillId="0" borderId="46" xfId="57" applyFont="1" applyBorder="1" applyAlignment="1" applyProtection="1">
      <alignment horizontal="center" vertical="center"/>
      <protection/>
    </xf>
    <xf numFmtId="0" fontId="1" fillId="0" borderId="17" xfId="57" applyFont="1" applyBorder="1" applyAlignment="1" applyProtection="1">
      <alignment horizontal="left" vertical="center" indent="1"/>
      <protection/>
    </xf>
    <xf numFmtId="0" fontId="25" fillId="0" borderId="31" xfId="57" applyFont="1" applyBorder="1" applyAlignment="1" applyProtection="1">
      <alignment horizontal="left" vertical="center" indent="1"/>
      <protection/>
    </xf>
    <xf numFmtId="0" fontId="1" fillId="0" borderId="31" xfId="57" applyFont="1" applyBorder="1" applyAlignment="1" applyProtection="1">
      <alignment vertical="center"/>
      <protection/>
    </xf>
    <xf numFmtId="0" fontId="1" fillId="0" borderId="40" xfId="57" applyFont="1" applyFill="1" applyBorder="1" applyAlignment="1" applyProtection="1">
      <alignment vertical="center"/>
      <protection/>
    </xf>
    <xf numFmtId="0" fontId="1" fillId="0" borderId="0" xfId="57" applyFont="1" applyAlignment="1" applyProtection="1">
      <alignment vertical="center"/>
      <protection/>
    </xf>
    <xf numFmtId="0" fontId="1" fillId="0" borderId="16" xfId="57" applyFont="1" applyBorder="1" applyAlignment="1" applyProtection="1">
      <alignment horizontal="left" vertical="center" indent="1"/>
      <protection/>
    </xf>
    <xf numFmtId="0" fontId="1" fillId="0" borderId="35" xfId="57" applyFont="1" applyBorder="1" applyAlignment="1" applyProtection="1">
      <alignment horizontal="left" vertical="center" indent="1"/>
      <protection/>
    </xf>
    <xf numFmtId="0" fontId="1" fillId="0" borderId="35" xfId="57" applyFont="1" applyBorder="1" applyAlignment="1" applyProtection="1">
      <alignment vertical="center"/>
      <protection locked="0"/>
    </xf>
    <xf numFmtId="0" fontId="1" fillId="33" borderId="47" xfId="57" applyFont="1" applyFill="1" applyBorder="1" applyAlignment="1" applyProtection="1">
      <alignment vertical="center"/>
      <protection/>
    </xf>
    <xf numFmtId="0" fontId="1" fillId="0" borderId="11" xfId="57" applyFont="1" applyBorder="1" applyAlignment="1" applyProtection="1">
      <alignment horizontal="left" vertical="center" indent="1"/>
      <protection/>
    </xf>
    <xf numFmtId="0" fontId="1" fillId="0" borderId="15" xfId="57" applyFont="1" applyBorder="1" applyAlignment="1" applyProtection="1">
      <alignment horizontal="left" vertical="center" indent="1"/>
      <protection locked="0"/>
    </xf>
    <xf numFmtId="3" fontId="1" fillId="0" borderId="15" xfId="57" applyNumberFormat="1" applyFont="1" applyBorder="1" applyAlignment="1" applyProtection="1">
      <alignment vertical="center"/>
      <protection locked="0"/>
    </xf>
    <xf numFmtId="3" fontId="1" fillId="33" borderId="41" xfId="57" applyNumberFormat="1" applyFont="1" applyFill="1" applyBorder="1" applyAlignment="1" applyProtection="1">
      <alignment vertical="center"/>
      <protection/>
    </xf>
    <xf numFmtId="0" fontId="1" fillId="0" borderId="0" xfId="57" applyFont="1" applyAlignment="1" applyProtection="1">
      <alignment vertical="center"/>
      <protection locked="0"/>
    </xf>
    <xf numFmtId="0" fontId="1" fillId="0" borderId="21" xfId="57" applyFont="1" applyBorder="1" applyAlignment="1" applyProtection="1">
      <alignment horizontal="left" vertical="center" indent="1"/>
      <protection locked="0"/>
    </xf>
    <xf numFmtId="3" fontId="1" fillId="0" borderId="21" xfId="57" applyNumberFormat="1" applyFont="1" applyBorder="1" applyAlignment="1" applyProtection="1">
      <alignment vertical="center"/>
      <protection locked="0"/>
    </xf>
    <xf numFmtId="3" fontId="1" fillId="33" borderId="48" xfId="57" applyNumberFormat="1" applyFont="1" applyFill="1" applyBorder="1" applyAlignment="1" applyProtection="1">
      <alignment vertical="center"/>
      <protection/>
    </xf>
    <xf numFmtId="0" fontId="1" fillId="0" borderId="26" xfId="57" applyFont="1" applyBorder="1" applyAlignment="1" applyProtection="1">
      <alignment horizontal="left" vertical="center" indent="1"/>
      <protection locked="0"/>
    </xf>
    <xf numFmtId="3" fontId="1" fillId="0" borderId="26" xfId="57" applyNumberFormat="1" applyFont="1" applyBorder="1" applyAlignment="1" applyProtection="1">
      <alignment vertical="center"/>
      <protection locked="0"/>
    </xf>
    <xf numFmtId="3" fontId="1" fillId="33" borderId="43" xfId="57" applyNumberFormat="1" applyFont="1" applyFill="1" applyBorder="1" applyAlignment="1" applyProtection="1">
      <alignment vertical="center"/>
      <protection/>
    </xf>
    <xf numFmtId="0" fontId="4" fillId="33" borderId="31" xfId="57" applyFont="1" applyFill="1" applyBorder="1" applyAlignment="1" applyProtection="1">
      <alignment horizontal="left" vertical="center" indent="1"/>
      <protection/>
    </xf>
    <xf numFmtId="3" fontId="4" fillId="33" borderId="31" xfId="57" applyNumberFormat="1" applyFont="1" applyFill="1" applyBorder="1" applyAlignment="1" applyProtection="1">
      <alignment vertical="center"/>
      <protection/>
    </xf>
    <xf numFmtId="3" fontId="4" fillId="33" borderId="40" xfId="57" applyNumberFormat="1" applyFont="1" applyFill="1" applyBorder="1" applyAlignment="1" applyProtection="1">
      <alignment vertical="center"/>
      <protection/>
    </xf>
    <xf numFmtId="0" fontId="25" fillId="0" borderId="31" xfId="57" applyFont="1" applyFill="1" applyBorder="1" applyAlignment="1" applyProtection="1">
      <alignment horizontal="left" vertical="center" indent="1"/>
      <protection/>
    </xf>
    <xf numFmtId="3" fontId="1" fillId="0" borderId="31" xfId="57" applyNumberFormat="1" applyFont="1" applyFill="1" applyBorder="1" applyAlignment="1" applyProtection="1">
      <alignment vertical="center"/>
      <protection/>
    </xf>
    <xf numFmtId="3" fontId="1" fillId="33" borderId="40" xfId="57" applyNumberFormat="1" applyFont="1" applyFill="1" applyBorder="1" applyAlignment="1" applyProtection="1">
      <alignment vertical="center"/>
      <protection/>
    </xf>
    <xf numFmtId="0" fontId="1" fillId="0" borderId="12" xfId="57" applyFont="1" applyBorder="1" applyAlignment="1" applyProtection="1">
      <alignment horizontal="left" vertical="center" indent="1"/>
      <protection/>
    </xf>
    <xf numFmtId="0" fontId="4" fillId="0" borderId="17" xfId="57" applyFont="1" applyBorder="1" applyAlignment="1" applyProtection="1">
      <alignment horizontal="left" vertical="center" indent="1"/>
      <protection/>
    </xf>
    <xf numFmtId="0" fontId="4" fillId="0" borderId="17" xfId="57" applyFont="1" applyBorder="1" applyAlignment="1" applyProtection="1">
      <alignment horizontal="center"/>
      <protection/>
    </xf>
    <xf numFmtId="0" fontId="4" fillId="33" borderId="31" xfId="57" applyFont="1" applyFill="1" applyBorder="1" applyAlignment="1" applyProtection="1">
      <alignment horizontal="left" indent="1"/>
      <protection locked="0"/>
    </xf>
    <xf numFmtId="3" fontId="4" fillId="33" borderId="31" xfId="57" applyNumberFormat="1" applyFont="1" applyFill="1" applyBorder="1" applyProtection="1">
      <alignment/>
      <protection/>
    </xf>
    <xf numFmtId="0" fontId="1" fillId="0" borderId="0" xfId="57" applyFont="1" applyProtection="1">
      <alignment/>
      <protection/>
    </xf>
    <xf numFmtId="0" fontId="12" fillId="33" borderId="44" xfId="56" applyFont="1" applyFill="1" applyBorder="1" applyAlignment="1" applyProtection="1">
      <alignment horizontal="center" vertical="center" wrapText="1"/>
      <protection/>
    </xf>
    <xf numFmtId="0" fontId="5" fillId="0" borderId="17" xfId="57" applyFont="1" applyBorder="1" applyAlignment="1">
      <alignment horizontal="center"/>
      <protection/>
    </xf>
    <xf numFmtId="0" fontId="5" fillId="34" borderId="31" xfId="57" applyFont="1" applyFill="1" applyBorder="1" applyAlignment="1" applyProtection="1">
      <alignment horizontal="left" indent="1"/>
      <protection locked="0"/>
    </xf>
    <xf numFmtId="224" fontId="5" fillId="34" borderId="31" xfId="57" applyNumberFormat="1" applyFont="1" applyFill="1" applyBorder="1">
      <alignment/>
      <protection/>
    </xf>
    <xf numFmtId="0" fontId="8" fillId="0" borderId="0" xfId="57" applyFont="1">
      <alignment/>
      <protection/>
    </xf>
    <xf numFmtId="0" fontId="5" fillId="34" borderId="17" xfId="57" applyFont="1" applyFill="1" applyBorder="1" applyProtection="1">
      <alignment/>
      <protection locked="0"/>
    </xf>
    <xf numFmtId="0" fontId="5" fillId="34" borderId="31" xfId="57" applyFont="1" applyFill="1" applyBorder="1" applyProtection="1">
      <alignment/>
      <protection locked="0"/>
    </xf>
    <xf numFmtId="224" fontId="5" fillId="34" borderId="31" xfId="57" applyNumberFormat="1" applyFont="1" applyFill="1" applyBorder="1" applyProtection="1">
      <alignment/>
      <protection locked="0"/>
    </xf>
    <xf numFmtId="0" fontId="5" fillId="34" borderId="40" xfId="57" applyFont="1" applyFill="1" applyBorder="1">
      <alignment/>
      <protection/>
    </xf>
    <xf numFmtId="225" fontId="1" fillId="0" borderId="35" xfId="57" applyNumberFormat="1" applyFont="1" applyBorder="1" applyAlignment="1" applyProtection="1">
      <alignment vertical="center"/>
      <protection locked="0"/>
    </xf>
    <xf numFmtId="0" fontId="1" fillId="35" borderId="0" xfId="56" applyFill="1">
      <alignment/>
      <protection/>
    </xf>
    <xf numFmtId="3" fontId="14" fillId="35" borderId="26" xfId="56" applyNumberFormat="1" applyFont="1" applyFill="1" applyBorder="1" applyAlignment="1" applyProtection="1">
      <alignment vertical="center" wrapText="1"/>
      <protection locked="0"/>
    </xf>
    <xf numFmtId="3" fontId="14" fillId="35" borderId="27" xfId="56" applyNumberFormat="1" applyFont="1" applyFill="1" applyBorder="1" applyAlignment="1" applyProtection="1">
      <alignment vertical="center" wrapText="1"/>
      <protection locked="0"/>
    </xf>
    <xf numFmtId="0" fontId="14" fillId="35" borderId="16" xfId="56" applyFont="1" applyFill="1" applyBorder="1" applyAlignment="1" applyProtection="1">
      <alignment horizontal="center" vertical="center" wrapText="1"/>
      <protection/>
    </xf>
    <xf numFmtId="0" fontId="12" fillId="35" borderId="15" xfId="56" applyFont="1" applyFill="1" applyBorder="1" applyAlignment="1" applyProtection="1">
      <alignment vertical="center" wrapText="1"/>
      <protection/>
    </xf>
    <xf numFmtId="0" fontId="14" fillId="35" borderId="13" xfId="56" applyFont="1" applyFill="1" applyBorder="1" applyAlignment="1" applyProtection="1">
      <alignment horizontal="center" vertical="center" wrapText="1"/>
      <protection/>
    </xf>
    <xf numFmtId="0" fontId="14" fillId="35" borderId="26" xfId="56" applyFont="1" applyFill="1" applyBorder="1" applyAlignment="1" applyProtection="1">
      <alignment vertical="center" wrapText="1"/>
      <protection/>
    </xf>
    <xf numFmtId="0" fontId="0" fillId="0" borderId="0" xfId="0" applyAlignment="1">
      <alignment wrapText="1"/>
    </xf>
    <xf numFmtId="0" fontId="4" fillId="0" borderId="0" xfId="56" applyFont="1" applyAlignment="1">
      <alignment/>
      <protection/>
    </xf>
    <xf numFmtId="0" fontId="14" fillId="0" borderId="0" xfId="56" applyFont="1" applyFill="1" applyBorder="1" applyAlignment="1" applyProtection="1">
      <alignment horizontal="right" vertical="center"/>
      <protection locked="0"/>
    </xf>
    <xf numFmtId="0" fontId="24" fillId="0" borderId="10" xfId="0" applyFont="1" applyFill="1" applyBorder="1" applyAlignment="1">
      <alignment horizontal="right"/>
    </xf>
    <xf numFmtId="0" fontId="24" fillId="0" borderId="10" xfId="0" applyFont="1" applyBorder="1" applyAlignment="1">
      <alignment horizontal="right"/>
    </xf>
    <xf numFmtId="0" fontId="18" fillId="0" borderId="0" xfId="56" applyFont="1" applyFill="1" applyBorder="1" applyAlignment="1" applyProtection="1">
      <alignment horizontal="right" vertical="center"/>
      <protection locked="0"/>
    </xf>
    <xf numFmtId="0" fontId="0" fillId="0" borderId="20" xfId="0" applyBorder="1" applyAlignment="1">
      <alignment/>
    </xf>
    <xf numFmtId="3" fontId="14" fillId="0" borderId="19" xfId="56" applyNumberFormat="1" applyFont="1" applyFill="1" applyBorder="1" applyAlignment="1" applyProtection="1">
      <alignment vertical="center" wrapText="1"/>
      <protection locked="0"/>
    </xf>
    <xf numFmtId="0" fontId="0" fillId="0" borderId="0" xfId="56" applyFont="1" applyBorder="1">
      <alignment/>
      <protection/>
    </xf>
    <xf numFmtId="0" fontId="0" fillId="0" borderId="20" xfId="56" applyFont="1" applyBorder="1">
      <alignment/>
      <protection/>
    </xf>
    <xf numFmtId="3" fontId="14" fillId="33" borderId="19" xfId="56" applyNumberFormat="1" applyFont="1" applyFill="1" applyBorder="1" applyAlignment="1" applyProtection="1">
      <alignment vertical="center" wrapText="1"/>
      <protection/>
    </xf>
    <xf numFmtId="3" fontId="14" fillId="0" borderId="19" xfId="56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56" applyFont="1" applyFill="1" applyBorder="1" applyAlignment="1" applyProtection="1">
      <alignment horizontal="right" vertical="center" wrapText="1"/>
      <protection locked="0"/>
    </xf>
    <xf numFmtId="3" fontId="12" fillId="0" borderId="19" xfId="56" applyNumberFormat="1" applyFont="1" applyFill="1" applyBorder="1" applyAlignment="1" applyProtection="1">
      <alignment vertical="center" wrapText="1"/>
      <protection locked="0"/>
    </xf>
    <xf numFmtId="3" fontId="12" fillId="33" borderId="19" xfId="56" applyNumberFormat="1" applyFont="1" applyFill="1" applyBorder="1" applyAlignment="1" applyProtection="1">
      <alignment vertical="center" wrapText="1"/>
      <protection/>
    </xf>
    <xf numFmtId="0" fontId="0" fillId="0" borderId="19" xfId="56" applyFont="1" applyBorder="1">
      <alignment/>
      <protection/>
    </xf>
    <xf numFmtId="0" fontId="1" fillId="0" borderId="27" xfId="56" applyBorder="1">
      <alignment/>
      <protection/>
    </xf>
    <xf numFmtId="0" fontId="1" fillId="0" borderId="33" xfId="56" applyBorder="1">
      <alignment/>
      <protection/>
    </xf>
    <xf numFmtId="0" fontId="1" fillId="0" borderId="34" xfId="56" applyBorder="1">
      <alignment/>
      <protection/>
    </xf>
    <xf numFmtId="0" fontId="1" fillId="0" borderId="19" xfId="56" applyBorder="1">
      <alignment/>
      <protection/>
    </xf>
    <xf numFmtId="0" fontId="1" fillId="0" borderId="0" xfId="56" applyBorder="1">
      <alignment/>
      <protection/>
    </xf>
    <xf numFmtId="0" fontId="1" fillId="0" borderId="20" xfId="56" applyBorder="1">
      <alignment/>
      <protection/>
    </xf>
    <xf numFmtId="0" fontId="1" fillId="0" borderId="30" xfId="56" applyBorder="1">
      <alignment/>
      <protection/>
    </xf>
    <xf numFmtId="0" fontId="1" fillId="0" borderId="49" xfId="56" applyBorder="1">
      <alignment/>
      <protection/>
    </xf>
    <xf numFmtId="0" fontId="1" fillId="0" borderId="39" xfId="56" applyBorder="1">
      <alignment/>
      <protection/>
    </xf>
    <xf numFmtId="0" fontId="14" fillId="0" borderId="34" xfId="56" applyFont="1" applyFill="1" applyBorder="1" applyAlignment="1" applyProtection="1">
      <alignment vertical="center" wrapText="1"/>
      <protection locked="0"/>
    </xf>
    <xf numFmtId="0" fontId="14" fillId="0" borderId="20" xfId="56" applyFont="1" applyFill="1" applyBorder="1" applyAlignment="1" applyProtection="1">
      <alignment vertical="center" wrapText="1"/>
      <protection locked="0"/>
    </xf>
    <xf numFmtId="3" fontId="14" fillId="33" borderId="29" xfId="56" applyNumberFormat="1" applyFont="1" applyFill="1" applyBorder="1" applyAlignment="1" applyProtection="1">
      <alignment vertical="center" wrapText="1"/>
      <protection/>
    </xf>
    <xf numFmtId="0" fontId="0" fillId="0" borderId="27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2" fillId="0" borderId="2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14" fontId="12" fillId="0" borderId="21" xfId="0" applyNumberFormat="1" applyFont="1" applyBorder="1" applyAlignment="1">
      <alignment horizontal="center" vertical="center"/>
    </xf>
    <xf numFmtId="3" fontId="18" fillId="0" borderId="25" xfId="0" applyNumberFormat="1" applyFont="1" applyBorder="1" applyAlignment="1" applyProtection="1">
      <alignment vertical="center" wrapText="1"/>
      <protection locked="0"/>
    </xf>
    <xf numFmtId="3" fontId="16" fillId="33" borderId="32" xfId="0" applyNumberFormat="1" applyFont="1" applyFill="1" applyBorder="1" applyAlignment="1">
      <alignment vertical="center" wrapText="1"/>
    </xf>
    <xf numFmtId="0" fontId="12" fillId="0" borderId="50" xfId="0" applyFont="1" applyBorder="1" applyAlignment="1">
      <alignment horizontal="centerContinuous" vertical="center" wrapText="1"/>
    </xf>
    <xf numFmtId="0" fontId="12" fillId="0" borderId="51" xfId="0" applyFont="1" applyBorder="1" applyAlignment="1">
      <alignment horizontal="center" vertical="center" wrapText="1"/>
    </xf>
    <xf numFmtId="0" fontId="18" fillId="33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centerContinuous" vertical="center" wrapText="1"/>
    </xf>
    <xf numFmtId="0" fontId="18" fillId="0" borderId="24" xfId="0" applyFont="1" applyBorder="1" applyAlignment="1" applyProtection="1">
      <alignment vertical="center" wrapText="1"/>
      <protection locked="0"/>
    </xf>
    <xf numFmtId="0" fontId="18" fillId="0" borderId="52" xfId="0" applyFont="1" applyBorder="1" applyAlignment="1" applyProtection="1">
      <alignment vertical="center" wrapText="1"/>
      <protection locked="0"/>
    </xf>
    <xf numFmtId="0" fontId="12" fillId="0" borderId="23" xfId="0" applyFont="1" applyBorder="1" applyAlignment="1">
      <alignment horizontal="centerContinuous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3" fontId="18" fillId="0" borderId="24" xfId="0" applyNumberFormat="1" applyFont="1" applyBorder="1" applyAlignment="1" applyProtection="1">
      <alignment vertical="center" wrapText="1"/>
      <protection locked="0"/>
    </xf>
    <xf numFmtId="3" fontId="18" fillId="0" borderId="52" xfId="0" applyNumberFormat="1" applyFont="1" applyBorder="1" applyAlignment="1" applyProtection="1">
      <alignment vertical="center" wrapText="1"/>
      <protection locked="0"/>
    </xf>
    <xf numFmtId="3" fontId="18" fillId="0" borderId="41" xfId="0" applyNumberFormat="1" applyFont="1" applyBorder="1" applyAlignment="1" applyProtection="1">
      <alignment vertical="center" wrapText="1"/>
      <protection locked="0"/>
    </xf>
    <xf numFmtId="3" fontId="18" fillId="0" borderId="22" xfId="0" applyNumberFormat="1" applyFont="1" applyBorder="1" applyAlignment="1" applyProtection="1">
      <alignment vertical="center" wrapText="1"/>
      <protection locked="0"/>
    </xf>
    <xf numFmtId="3" fontId="18" fillId="0" borderId="53" xfId="0" applyNumberFormat="1" applyFont="1" applyBorder="1" applyAlignment="1" applyProtection="1">
      <alignment vertical="center" wrapText="1"/>
      <protection locked="0"/>
    </xf>
    <xf numFmtId="14" fontId="12" fillId="0" borderId="40" xfId="0" applyNumberFormat="1" applyFont="1" applyBorder="1" applyAlignment="1">
      <alignment horizontal="center" vertical="center" wrapText="1"/>
    </xf>
    <xf numFmtId="3" fontId="18" fillId="0" borderId="24" xfId="0" applyNumberFormat="1" applyFont="1" applyBorder="1" applyAlignment="1">
      <alignment vertical="center" wrapText="1"/>
    </xf>
    <xf numFmtId="3" fontId="18" fillId="0" borderId="30" xfId="64" applyNumberFormat="1" applyFont="1" applyBorder="1" applyAlignment="1" applyProtection="1">
      <alignment vertical="center" wrapText="1"/>
      <protection locked="0"/>
    </xf>
    <xf numFmtId="3" fontId="18" fillId="0" borderId="15" xfId="0" applyNumberFormat="1" applyFont="1" applyBorder="1" applyAlignment="1">
      <alignment vertical="center" wrapText="1"/>
    </xf>
    <xf numFmtId="3" fontId="18" fillId="0" borderId="27" xfId="0" applyNumberFormat="1" applyFont="1" applyBorder="1" applyAlignment="1" applyProtection="1">
      <alignment vertical="center" wrapText="1"/>
      <protection locked="0"/>
    </xf>
    <xf numFmtId="3" fontId="18" fillId="0" borderId="48" xfId="64" applyNumberFormat="1" applyFont="1" applyBorder="1" applyAlignment="1" applyProtection="1">
      <alignment vertical="center" wrapText="1"/>
      <protection locked="0"/>
    </xf>
    <xf numFmtId="3" fontId="18" fillId="0" borderId="43" xfId="0" applyNumberFormat="1" applyFont="1" applyBorder="1" applyAlignment="1" applyProtection="1">
      <alignment vertical="center" wrapText="1"/>
      <protection locked="0"/>
    </xf>
    <xf numFmtId="3" fontId="16" fillId="33" borderId="40" xfId="0" applyNumberFormat="1" applyFont="1" applyFill="1" applyBorder="1" applyAlignment="1">
      <alignment vertical="center" wrapText="1"/>
    </xf>
    <xf numFmtId="3" fontId="18" fillId="33" borderId="45" xfId="0" applyNumberFormat="1" applyFont="1" applyFill="1" applyBorder="1" applyAlignment="1" applyProtection="1">
      <alignment horizontal="center" vertical="center" wrapText="1"/>
      <protection/>
    </xf>
    <xf numFmtId="3" fontId="18" fillId="33" borderId="37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20" xfId="0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20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2" fillId="0" borderId="0" xfId="0" applyFont="1" applyAlignment="1">
      <alignment/>
    </xf>
    <xf numFmtId="0" fontId="13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27" xfId="0" applyFont="1" applyBorder="1" applyAlignment="1" applyProtection="1">
      <alignment vertical="center"/>
      <protection/>
    </xf>
    <xf numFmtId="0" fontId="21" fillId="0" borderId="33" xfId="0" applyFont="1" applyBorder="1" applyAlignment="1" applyProtection="1">
      <alignment vertical="center"/>
      <protection/>
    </xf>
    <xf numFmtId="0" fontId="21" fillId="0" borderId="34" xfId="0" applyFont="1" applyBorder="1" applyAlignment="1" applyProtection="1">
      <alignment vertical="center"/>
      <protection/>
    </xf>
    <xf numFmtId="3" fontId="13" fillId="0" borderId="27" xfId="0" applyNumberFormat="1" applyFont="1" applyBorder="1" applyAlignment="1" applyProtection="1">
      <alignment vertical="center"/>
      <protection/>
    </xf>
    <xf numFmtId="3" fontId="13" fillId="0" borderId="33" xfId="0" applyNumberFormat="1" applyFont="1" applyBorder="1" applyAlignment="1" applyProtection="1">
      <alignment vertical="center"/>
      <protection/>
    </xf>
    <xf numFmtId="3" fontId="13" fillId="0" borderId="34" xfId="0" applyNumberFormat="1" applyFont="1" applyBorder="1" applyAlignment="1" applyProtection="1">
      <alignment vertical="center"/>
      <protection/>
    </xf>
    <xf numFmtId="0" fontId="19" fillId="0" borderId="5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19" fillId="0" borderId="37" xfId="0" applyFont="1" applyBorder="1" applyAlignment="1">
      <alignment horizontal="center" vertical="center"/>
    </xf>
    <xf numFmtId="0" fontId="21" fillId="0" borderId="25" xfId="0" applyFont="1" applyBorder="1" applyAlignment="1">
      <alignment/>
    </xf>
    <xf numFmtId="0" fontId="21" fillId="0" borderId="36" xfId="0" applyFont="1" applyBorder="1" applyAlignment="1">
      <alignment/>
    </xf>
    <xf numFmtId="0" fontId="21" fillId="0" borderId="28" xfId="0" applyFont="1" applyBorder="1" applyAlignment="1">
      <alignment/>
    </xf>
    <xf numFmtId="3" fontId="21" fillId="0" borderId="0" xfId="0" applyNumberFormat="1" applyFont="1" applyAlignment="1">
      <alignment/>
    </xf>
    <xf numFmtId="3" fontId="13" fillId="0" borderId="25" xfId="0" applyNumberFormat="1" applyFont="1" applyBorder="1" applyAlignment="1">
      <alignment/>
    </xf>
    <xf numFmtId="3" fontId="13" fillId="0" borderId="36" xfId="0" applyNumberFormat="1" applyFont="1" applyBorder="1" applyAlignment="1">
      <alignment/>
    </xf>
    <xf numFmtId="3" fontId="13" fillId="0" borderId="28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13" fillId="0" borderId="37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38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12" fillId="35" borderId="25" xfId="56" applyNumberFormat="1" applyFont="1" applyFill="1" applyBorder="1" applyAlignment="1" applyProtection="1">
      <alignment vertical="center" wrapText="1"/>
      <protection locked="0"/>
    </xf>
    <xf numFmtId="0" fontId="0" fillId="0" borderId="36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3" fontId="14" fillId="0" borderId="57" xfId="56" applyNumberFormat="1" applyFont="1" applyFill="1" applyBorder="1" applyAlignment="1" applyProtection="1">
      <alignment vertical="center" wrapText="1"/>
      <protection locked="0"/>
    </xf>
    <xf numFmtId="0" fontId="0" fillId="0" borderId="58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3" fontId="14" fillId="0" borderId="25" xfId="56" applyNumberFormat="1" applyFont="1" applyFill="1" applyBorder="1" applyAlignment="1" applyProtection="1">
      <alignment vertical="center" wrapText="1"/>
      <protection locked="0"/>
    </xf>
    <xf numFmtId="3" fontId="12" fillId="0" borderId="25" xfId="56" applyNumberFormat="1" applyFont="1" applyFill="1" applyBorder="1" applyAlignment="1" applyProtection="1">
      <alignment vertical="center" wrapText="1"/>
      <protection locked="0"/>
    </xf>
    <xf numFmtId="3" fontId="12" fillId="33" borderId="60" xfId="56" applyNumberFormat="1" applyFont="1" applyFill="1" applyBorder="1" applyAlignment="1" applyProtection="1">
      <alignment vertical="center" wrapText="1"/>
      <protection/>
    </xf>
    <xf numFmtId="0" fontId="0" fillId="0" borderId="61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3" fontId="12" fillId="0" borderId="57" xfId="56" applyNumberFormat="1" applyFont="1" applyFill="1" applyBorder="1" applyAlignment="1" applyProtection="1">
      <alignment vertical="center" wrapText="1"/>
      <protection locked="0"/>
    </xf>
    <xf numFmtId="0" fontId="12" fillId="0" borderId="54" xfId="56" applyFont="1" applyBorder="1" applyAlignment="1" applyProtection="1">
      <alignment horizontal="center" vertical="center"/>
      <protection locked="0"/>
    </xf>
    <xf numFmtId="0" fontId="12" fillId="0" borderId="55" xfId="56" applyFont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12" fillId="33" borderId="32" xfId="56" applyNumberFormat="1" applyFont="1" applyFill="1" applyBorder="1" applyAlignment="1" applyProtection="1">
      <alignment vertical="center" wrapText="1"/>
      <protection/>
    </xf>
    <xf numFmtId="0" fontId="0" fillId="0" borderId="51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10" fillId="0" borderId="0" xfId="56" applyFont="1" applyAlignment="1">
      <alignment horizontal="center"/>
      <protection/>
    </xf>
    <xf numFmtId="0" fontId="10" fillId="0" borderId="0" xfId="0" applyFont="1" applyAlignment="1">
      <alignment horizontal="center"/>
    </xf>
    <xf numFmtId="0" fontId="15" fillId="0" borderId="10" xfId="0" applyFont="1" applyBorder="1" applyAlignment="1">
      <alignment horizontal="right"/>
    </xf>
    <xf numFmtId="0" fontId="12" fillId="0" borderId="14" xfId="56" applyFont="1" applyBorder="1" applyAlignment="1" applyProtection="1">
      <alignment horizontal="center" vertical="center" wrapText="1"/>
      <protection/>
    </xf>
    <xf numFmtId="0" fontId="12" fillId="0" borderId="13" xfId="56" applyFont="1" applyBorder="1" applyAlignment="1" applyProtection="1">
      <alignment horizontal="center" vertical="center" wrapText="1"/>
      <protection/>
    </xf>
    <xf numFmtId="0" fontId="12" fillId="0" borderId="57" xfId="56" applyFont="1" applyBorder="1" applyAlignment="1" applyProtection="1">
      <alignment horizontal="center" vertical="center" wrapText="1"/>
      <protection/>
    </xf>
    <xf numFmtId="0" fontId="12" fillId="0" borderId="26" xfId="56" applyFont="1" applyBorder="1" applyAlignment="1" applyProtection="1">
      <alignment horizontal="center" vertical="center" wrapText="1"/>
      <protection/>
    </xf>
    <xf numFmtId="0" fontId="0" fillId="0" borderId="30" xfId="0" applyBorder="1" applyAlignment="1">
      <alignment horizontal="center"/>
    </xf>
    <xf numFmtId="0" fontId="0" fillId="0" borderId="49" xfId="0" applyBorder="1" applyAlignment="1">
      <alignment horizontal="center"/>
    </xf>
    <xf numFmtId="0" fontId="12" fillId="0" borderId="42" xfId="56" applyFont="1" applyBorder="1" applyAlignment="1" applyProtection="1">
      <alignment horizontal="center" vertical="center" wrapText="1"/>
      <protection/>
    </xf>
    <xf numFmtId="0" fontId="12" fillId="0" borderId="24" xfId="56" applyFont="1" applyBorder="1" applyAlignment="1" applyProtection="1">
      <alignment horizontal="center" vertical="center" wrapText="1"/>
      <protection/>
    </xf>
    <xf numFmtId="0" fontId="12" fillId="0" borderId="22" xfId="56" applyFont="1" applyBorder="1" applyAlignment="1" applyProtection="1">
      <alignment horizontal="center" vertical="center" wrapText="1"/>
      <protection/>
    </xf>
    <xf numFmtId="0" fontId="4" fillId="0" borderId="0" xfId="56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12" fillId="0" borderId="0" xfId="56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 horizontal="right"/>
    </xf>
    <xf numFmtId="0" fontId="15" fillId="0" borderId="10" xfId="0" applyFont="1" applyFill="1" applyBorder="1" applyAlignment="1">
      <alignment horizontal="right"/>
    </xf>
    <xf numFmtId="0" fontId="12" fillId="0" borderId="0" xfId="56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/>
    </xf>
    <xf numFmtId="3" fontId="12" fillId="33" borderId="25" xfId="56" applyNumberFormat="1" applyFont="1" applyFill="1" applyBorder="1" applyAlignment="1" applyProtection="1">
      <alignment vertical="center" wrapText="1"/>
      <protection/>
    </xf>
    <xf numFmtId="3" fontId="14" fillId="0" borderId="25" xfId="56" applyNumberFormat="1" applyFont="1" applyFill="1" applyBorder="1" applyAlignment="1" applyProtection="1">
      <alignment horizontal="right" vertical="center" wrapText="1"/>
      <protection locked="0"/>
    </xf>
    <xf numFmtId="0" fontId="0" fillId="0" borderId="36" xfId="0" applyFont="1" applyBorder="1" applyAlignment="1">
      <alignment horizontal="right" vertical="center" wrapText="1"/>
    </xf>
    <xf numFmtId="0" fontId="0" fillId="0" borderId="28" xfId="0" applyFont="1" applyBorder="1" applyAlignment="1">
      <alignment horizontal="right" vertical="center" wrapText="1"/>
    </xf>
    <xf numFmtId="0" fontId="0" fillId="0" borderId="36" xfId="0" applyBorder="1" applyAlignment="1">
      <alignment horizontal="right" vertical="center" wrapText="1"/>
    </xf>
    <xf numFmtId="0" fontId="0" fillId="0" borderId="28" xfId="0" applyBorder="1" applyAlignment="1">
      <alignment horizontal="right" vertical="center" wrapText="1"/>
    </xf>
    <xf numFmtId="0" fontId="0" fillId="0" borderId="36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3" fontId="14" fillId="33" borderId="25" xfId="56" applyNumberFormat="1" applyFont="1" applyFill="1" applyBorder="1" applyAlignment="1" applyProtection="1">
      <alignment vertical="center" wrapText="1"/>
      <protection/>
    </xf>
    <xf numFmtId="0" fontId="2" fillId="0" borderId="14" xfId="56" applyFont="1" applyBorder="1" applyAlignment="1" applyProtection="1">
      <alignment horizontal="center" vertical="center" wrapText="1"/>
      <protection/>
    </xf>
    <xf numFmtId="0" fontId="2" fillId="0" borderId="42" xfId="56" applyFont="1" applyBorder="1" applyAlignment="1" applyProtection="1">
      <alignment horizontal="center" vertical="center" wrapText="1"/>
      <protection/>
    </xf>
    <xf numFmtId="0" fontId="14" fillId="0" borderId="24" xfId="56" applyFont="1" applyBorder="1" applyAlignment="1" applyProtection="1">
      <alignment horizontal="center" vertical="center" wrapText="1"/>
      <protection/>
    </xf>
    <xf numFmtId="0" fontId="14" fillId="0" borderId="22" xfId="56" applyFont="1" applyBorder="1" applyAlignment="1" applyProtection="1">
      <alignment horizontal="center" vertical="center" wrapText="1"/>
      <protection/>
    </xf>
    <xf numFmtId="3" fontId="12" fillId="0" borderId="19" xfId="56" applyNumberFormat="1" applyFont="1" applyFill="1" applyBorder="1" applyAlignment="1" applyProtection="1">
      <alignment vertical="center" wrapText="1"/>
      <protection locked="0"/>
    </xf>
    <xf numFmtId="0" fontId="0" fillId="0" borderId="20" xfId="0" applyBorder="1" applyAlignment="1">
      <alignment vertical="center" wrapText="1"/>
    </xf>
    <xf numFmtId="3" fontId="12" fillId="0" borderId="60" xfId="56" applyNumberFormat="1" applyFont="1" applyBorder="1" applyAlignment="1">
      <alignment/>
      <protection/>
    </xf>
    <xf numFmtId="3" fontId="12" fillId="0" borderId="61" xfId="0" applyNumberFormat="1" applyFont="1" applyBorder="1" applyAlignment="1">
      <alignment/>
    </xf>
    <xf numFmtId="3" fontId="12" fillId="0" borderId="62" xfId="0" applyNumberFormat="1" applyFont="1" applyBorder="1" applyAlignment="1">
      <alignment/>
    </xf>
    <xf numFmtId="0" fontId="2" fillId="0" borderId="13" xfId="56" applyFont="1" applyBorder="1" applyAlignment="1" applyProtection="1">
      <alignment horizontal="center" vertical="center" wrapText="1"/>
      <protection/>
    </xf>
    <xf numFmtId="0" fontId="12" fillId="0" borderId="27" xfId="56" applyFont="1" applyBorder="1" applyAlignment="1">
      <alignment horizontal="center" vertical="center" wrapText="1"/>
      <protection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54" xfId="56" applyFont="1" applyBorder="1" applyAlignment="1" applyProtection="1">
      <alignment horizontal="center" vertical="center" wrapText="1"/>
      <protection locked="0"/>
    </xf>
    <xf numFmtId="0" fontId="12" fillId="0" borderId="55" xfId="56" applyFont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3" fontId="12" fillId="33" borderId="27" xfId="56" applyNumberFormat="1" applyFont="1" applyFill="1" applyBorder="1" applyAlignment="1" applyProtection="1">
      <alignment wrapText="1"/>
      <protection/>
    </xf>
    <xf numFmtId="0" fontId="0" fillId="0" borderId="34" xfId="0" applyBorder="1" applyAlignment="1">
      <alignment wrapText="1"/>
    </xf>
    <xf numFmtId="3" fontId="12" fillId="0" borderId="27" xfId="56" applyNumberFormat="1" applyFont="1" applyBorder="1" applyAlignment="1">
      <alignment/>
      <protection/>
    </xf>
    <xf numFmtId="3" fontId="12" fillId="0" borderId="33" xfId="0" applyNumberFormat="1" applyFont="1" applyBorder="1" applyAlignment="1">
      <alignment/>
    </xf>
    <xf numFmtId="3" fontId="12" fillId="0" borderId="34" xfId="0" applyNumberFormat="1" applyFont="1" applyBorder="1" applyAlignment="1">
      <alignment/>
    </xf>
    <xf numFmtId="3" fontId="12" fillId="0" borderId="19" xfId="56" applyNumberFormat="1" applyFont="1" applyBorder="1" applyAlignment="1">
      <alignment/>
      <protection/>
    </xf>
    <xf numFmtId="3" fontId="12" fillId="0" borderId="0" xfId="0" applyNumberFormat="1" applyFont="1" applyAlignment="1">
      <alignment/>
    </xf>
    <xf numFmtId="3" fontId="12" fillId="0" borderId="20" xfId="0" applyNumberFormat="1" applyFont="1" applyBorder="1" applyAlignment="1">
      <alignment/>
    </xf>
    <xf numFmtId="3" fontId="14" fillId="0" borderId="19" xfId="56" applyNumberFormat="1" applyFont="1" applyBorder="1" applyAlignment="1">
      <alignment/>
      <protection/>
    </xf>
    <xf numFmtId="3" fontId="14" fillId="0" borderId="0" xfId="0" applyNumberFormat="1" applyFont="1" applyAlignment="1">
      <alignment/>
    </xf>
    <xf numFmtId="3" fontId="14" fillId="0" borderId="20" xfId="0" applyNumberFormat="1" applyFont="1" applyBorder="1" applyAlignment="1">
      <alignment/>
    </xf>
    <xf numFmtId="0" fontId="2" fillId="0" borderId="3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14" fillId="0" borderId="15" xfId="56" applyNumberFormat="1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3" fontId="14" fillId="0" borderId="25" xfId="56" applyNumberFormat="1" applyFont="1" applyBorder="1" applyAlignment="1">
      <alignment vertical="center"/>
      <protection/>
    </xf>
    <xf numFmtId="3" fontId="14" fillId="0" borderId="36" xfId="0" applyNumberFormat="1" applyFont="1" applyBorder="1" applyAlignment="1">
      <alignment vertical="center"/>
    </xf>
    <xf numFmtId="3" fontId="14" fillId="0" borderId="28" xfId="0" applyNumberFormat="1" applyFont="1" applyBorder="1" applyAlignment="1">
      <alignment vertical="center"/>
    </xf>
    <xf numFmtId="3" fontId="12" fillId="0" borderId="25" xfId="56" applyNumberFormat="1" applyFont="1" applyBorder="1" applyAlignment="1">
      <alignment vertical="center"/>
      <protection/>
    </xf>
    <xf numFmtId="3" fontId="12" fillId="0" borderId="36" xfId="0" applyNumberFormat="1" applyFont="1" applyBorder="1" applyAlignment="1">
      <alignment vertical="center"/>
    </xf>
    <xf numFmtId="3" fontId="12" fillId="0" borderId="28" xfId="0" applyNumberFormat="1" applyFont="1" applyBorder="1" applyAlignment="1">
      <alignment vertical="center"/>
    </xf>
    <xf numFmtId="3" fontId="14" fillId="0" borderId="19" xfId="56" applyNumberFormat="1" applyFont="1" applyFill="1" applyBorder="1" applyAlignment="1" applyProtection="1">
      <alignment vertical="center" wrapText="1"/>
      <protection locked="0"/>
    </xf>
    <xf numFmtId="0" fontId="14" fillId="0" borderId="0" xfId="56" applyFont="1" applyFill="1" applyBorder="1" applyAlignment="1" applyProtection="1">
      <alignment horizontal="center" vertical="center"/>
      <protection/>
    </xf>
    <xf numFmtId="3" fontId="14" fillId="0" borderId="57" xfId="56" applyNumberFormat="1" applyFont="1" applyBorder="1" applyAlignment="1">
      <alignment vertical="center"/>
      <protection/>
    </xf>
    <xf numFmtId="3" fontId="14" fillId="0" borderId="58" xfId="0" applyNumberFormat="1" applyFont="1" applyBorder="1" applyAlignment="1">
      <alignment vertical="center"/>
    </xf>
    <xf numFmtId="3" fontId="14" fillId="0" borderId="59" xfId="0" applyNumberFormat="1" applyFont="1" applyBorder="1" applyAlignment="1">
      <alignment vertical="center"/>
    </xf>
    <xf numFmtId="3" fontId="14" fillId="0" borderId="25" xfId="56" applyNumberFormat="1" applyFont="1" applyBorder="1" applyAlignment="1">
      <alignment horizontal="right" vertical="center"/>
      <protection/>
    </xf>
    <xf numFmtId="3" fontId="14" fillId="0" borderId="36" xfId="0" applyNumberFormat="1" applyFont="1" applyBorder="1" applyAlignment="1">
      <alignment horizontal="right" vertical="center"/>
    </xf>
    <xf numFmtId="3" fontId="14" fillId="0" borderId="28" xfId="0" applyNumberFormat="1" applyFont="1" applyBorder="1" applyAlignment="1">
      <alignment horizontal="right" vertical="center"/>
    </xf>
    <xf numFmtId="3" fontId="12" fillId="0" borderId="25" xfId="0" applyNumberFormat="1" applyFont="1" applyBorder="1" applyAlignment="1">
      <alignment horizontal="right" vertical="center"/>
    </xf>
    <xf numFmtId="3" fontId="12" fillId="0" borderId="36" xfId="0" applyNumberFormat="1" applyFont="1" applyBorder="1" applyAlignment="1">
      <alignment horizontal="right" vertical="center"/>
    </xf>
    <xf numFmtId="3" fontId="12" fillId="0" borderId="28" xfId="0" applyNumberFormat="1" applyFont="1" applyBorder="1" applyAlignment="1">
      <alignment horizontal="right" vertical="center"/>
    </xf>
    <xf numFmtId="3" fontId="12" fillId="33" borderId="25" xfId="56" applyNumberFormat="1" applyFont="1" applyFill="1" applyBorder="1" applyAlignment="1" applyProtection="1">
      <alignment horizontal="right" vertical="center" wrapText="1"/>
      <protection locked="0"/>
    </xf>
    <xf numFmtId="0" fontId="0" fillId="0" borderId="28" xfId="0" applyBorder="1" applyAlignment="1">
      <alignment horizontal="right"/>
    </xf>
    <xf numFmtId="0" fontId="2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19" fillId="0" borderId="0" xfId="56" applyFont="1" applyAlignment="1">
      <alignment horizontal="center"/>
      <protection/>
    </xf>
    <xf numFmtId="0" fontId="13" fillId="0" borderId="0" xfId="56" applyFont="1" applyBorder="1" applyAlignment="1" applyProtection="1">
      <alignment horizontal="center" vertical="center"/>
      <protection locked="0"/>
    </xf>
    <xf numFmtId="0" fontId="12" fillId="0" borderId="56" xfId="56" applyFont="1" applyBorder="1" applyAlignment="1" applyProtection="1">
      <alignment horizontal="center" vertical="center" wrapText="1"/>
      <protection locked="0"/>
    </xf>
    <xf numFmtId="0" fontId="0" fillId="0" borderId="39" xfId="0" applyBorder="1" applyAlignment="1">
      <alignment horizontal="center" wrapText="1"/>
    </xf>
    <xf numFmtId="3" fontId="16" fillId="33" borderId="32" xfId="56" applyNumberFormat="1" applyFont="1" applyFill="1" applyBorder="1" applyAlignment="1" applyProtection="1">
      <alignment vertical="center" wrapText="1"/>
      <protection/>
    </xf>
    <xf numFmtId="0" fontId="0" fillId="0" borderId="3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12" fillId="0" borderId="54" xfId="0" applyNumberFormat="1" applyFont="1" applyBorder="1" applyAlignment="1">
      <alignment/>
    </xf>
    <xf numFmtId="3" fontId="12" fillId="0" borderId="55" xfId="0" applyNumberFormat="1" applyFont="1" applyBorder="1" applyAlignment="1">
      <alignment/>
    </xf>
    <xf numFmtId="3" fontId="12" fillId="0" borderId="56" xfId="0" applyNumberFormat="1" applyFont="1" applyBorder="1" applyAlignment="1">
      <alignment/>
    </xf>
    <xf numFmtId="0" fontId="0" fillId="0" borderId="38" xfId="0" applyBorder="1" applyAlignment="1">
      <alignment horizontal="center" vertical="center" wrapText="1"/>
    </xf>
    <xf numFmtId="3" fontId="12" fillId="0" borderId="19" xfId="0" applyNumberFormat="1" applyFont="1" applyBorder="1" applyAlignment="1">
      <alignment/>
    </xf>
    <xf numFmtId="0" fontId="13" fillId="0" borderId="0" xfId="56" applyFont="1" applyFill="1" applyBorder="1" applyAlignment="1" applyProtection="1">
      <alignment horizontal="center" vertical="center"/>
      <protection/>
    </xf>
    <xf numFmtId="3" fontId="16" fillId="0" borderId="25" xfId="56" applyNumberFormat="1" applyFont="1" applyFill="1" applyBorder="1" applyAlignment="1" applyProtection="1">
      <alignment vertical="center" wrapText="1"/>
      <protection locked="0"/>
    </xf>
    <xf numFmtId="3" fontId="16" fillId="0" borderId="25" xfId="56" applyNumberFormat="1" applyFont="1" applyFill="1" applyBorder="1" applyAlignment="1" applyProtection="1">
      <alignment horizontal="right" vertical="center"/>
      <protection locked="0"/>
    </xf>
    <xf numFmtId="0" fontId="0" fillId="0" borderId="36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3" fontId="18" fillId="0" borderId="25" xfId="56" applyNumberFormat="1" applyFont="1" applyFill="1" applyBorder="1" applyAlignment="1" applyProtection="1">
      <alignment vertical="center"/>
      <protection locked="0"/>
    </xf>
    <xf numFmtId="0" fontId="0" fillId="0" borderId="36" xfId="0" applyBorder="1" applyAlignment="1">
      <alignment vertical="center"/>
    </xf>
    <xf numFmtId="0" fontId="0" fillId="0" borderId="28" xfId="0" applyBorder="1" applyAlignment="1">
      <alignment vertical="center"/>
    </xf>
    <xf numFmtId="3" fontId="16" fillId="33" borderId="60" xfId="56" applyNumberFormat="1" applyFont="1" applyFill="1" applyBorder="1" applyAlignment="1" applyProtection="1">
      <alignment vertical="center" wrapText="1"/>
      <protection/>
    </xf>
    <xf numFmtId="3" fontId="16" fillId="0" borderId="57" xfId="56" applyNumberFormat="1" applyFont="1" applyFill="1" applyBorder="1" applyAlignment="1" applyProtection="1">
      <alignment vertical="center" wrapText="1"/>
      <protection locked="0"/>
    </xf>
    <xf numFmtId="3" fontId="18" fillId="0" borderId="25" xfId="56" applyNumberFormat="1" applyFont="1" applyFill="1" applyBorder="1" applyAlignment="1" applyProtection="1">
      <alignment vertical="center" wrapText="1"/>
      <protection locked="0"/>
    </xf>
    <xf numFmtId="3" fontId="16" fillId="33" borderId="25" xfId="56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right" vertical="center"/>
    </xf>
    <xf numFmtId="0" fontId="1" fillId="0" borderId="0" xfId="57" applyFont="1" applyAlignment="1" applyProtection="1">
      <alignment horizontal="right"/>
      <protection/>
    </xf>
    <xf numFmtId="0" fontId="1" fillId="0" borderId="0" xfId="0" applyFont="1" applyAlignment="1">
      <alignment horizontal="right"/>
    </xf>
    <xf numFmtId="0" fontId="13" fillId="0" borderId="0" xfId="57" applyFont="1" applyAlignment="1" applyProtection="1">
      <alignment horizontal="center"/>
      <protection locked="0"/>
    </xf>
    <xf numFmtId="0" fontId="0" fillId="0" borderId="0" xfId="0" applyAlignment="1">
      <alignment horizontal="right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47"/>
  <sheetViews>
    <sheetView zoomScale="75" zoomScaleNormal="75" zoomScalePageLayoutView="0" workbookViewId="0" topLeftCell="A1">
      <selection activeCell="H30" sqref="H30"/>
    </sheetView>
  </sheetViews>
  <sheetFormatPr defaultColWidth="9.00390625" defaultRowHeight="12.75"/>
  <cols>
    <col min="1" max="1" width="71.00390625" style="0" customWidth="1"/>
    <col min="4" max="4" width="15.50390625" style="0" customWidth="1"/>
    <col min="7" max="7" width="15.50390625" style="0" customWidth="1"/>
  </cols>
  <sheetData>
    <row r="1" spans="1:7" ht="24.75" customHeight="1">
      <c r="A1" s="122"/>
      <c r="B1" s="123"/>
      <c r="C1" s="123"/>
      <c r="D1" s="123"/>
      <c r="E1" s="123"/>
      <c r="F1" s="410" t="s">
        <v>197</v>
      </c>
      <c r="G1" s="410"/>
    </row>
    <row r="2" spans="1:7" ht="24.75" customHeight="1">
      <c r="A2" s="122"/>
      <c r="B2" s="123"/>
      <c r="C2" s="123"/>
      <c r="D2" s="123"/>
      <c r="E2" s="123"/>
      <c r="F2" s="123"/>
      <c r="G2" s="123"/>
    </row>
    <row r="3" spans="1:7" ht="24.75" customHeight="1">
      <c r="A3" s="417" t="s">
        <v>258</v>
      </c>
      <c r="B3" s="418"/>
      <c r="C3" s="418"/>
      <c r="D3" s="418"/>
      <c r="E3" s="418"/>
      <c r="F3" s="418"/>
      <c r="G3" s="418"/>
    </row>
    <row r="4" spans="1:7" ht="24.75" customHeight="1">
      <c r="A4" s="419" t="s">
        <v>130</v>
      </c>
      <c r="B4" s="420"/>
      <c r="C4" s="420"/>
      <c r="D4" s="420"/>
      <c r="E4" s="420"/>
      <c r="F4" s="420"/>
      <c r="G4" s="420"/>
    </row>
    <row r="5" spans="1:7" ht="24.75" customHeight="1">
      <c r="A5" s="124"/>
      <c r="B5" s="65"/>
      <c r="C5" s="65"/>
      <c r="D5" s="65"/>
      <c r="E5" s="65"/>
      <c r="F5" s="65"/>
      <c r="G5" s="65"/>
    </row>
    <row r="6" spans="1:7" s="21" customFormat="1" ht="27.75" customHeight="1" thickBot="1">
      <c r="A6" s="126"/>
      <c r="B6" s="127"/>
      <c r="C6" s="127"/>
      <c r="D6" s="127"/>
      <c r="E6" s="127"/>
      <c r="F6" s="127"/>
      <c r="G6" s="127"/>
    </row>
    <row r="7" spans="1:7" s="22" customFormat="1" ht="24" customHeight="1">
      <c r="A7" s="427" t="s">
        <v>60</v>
      </c>
      <c r="B7" s="427" t="s">
        <v>131</v>
      </c>
      <c r="C7" s="428"/>
      <c r="D7" s="429"/>
      <c r="E7" s="427" t="s">
        <v>132</v>
      </c>
      <c r="F7" s="428"/>
      <c r="G7" s="429"/>
    </row>
    <row r="8" spans="1:7" s="23" customFormat="1" ht="16.5" customHeight="1">
      <c r="A8" s="430"/>
      <c r="B8" s="430"/>
      <c r="C8" s="431"/>
      <c r="D8" s="432"/>
      <c r="E8" s="430"/>
      <c r="F8" s="431"/>
      <c r="G8" s="432"/>
    </row>
    <row r="9" spans="1:7" s="24" customFormat="1" ht="13.5" customHeight="1">
      <c r="A9" s="430"/>
      <c r="B9" s="430"/>
      <c r="C9" s="431"/>
      <c r="D9" s="432"/>
      <c r="E9" s="430"/>
      <c r="F9" s="431"/>
      <c r="G9" s="432"/>
    </row>
    <row r="10" spans="1:7" s="23" customFormat="1" ht="16.5" customHeight="1" thickBot="1">
      <c r="A10" s="437"/>
      <c r="B10" s="433"/>
      <c r="C10" s="434"/>
      <c r="D10" s="435"/>
      <c r="E10" s="433"/>
      <c r="F10" s="434"/>
      <c r="G10" s="435"/>
    </row>
    <row r="11" spans="1:7" s="25" customFormat="1" ht="15" customHeight="1" thickBot="1">
      <c r="A11" s="128" t="s">
        <v>133</v>
      </c>
      <c r="B11" s="436"/>
      <c r="C11" s="436"/>
      <c r="D11" s="436"/>
      <c r="E11" s="436"/>
      <c r="F11" s="436"/>
      <c r="G11" s="436"/>
    </row>
    <row r="12" spans="1:7" s="25" customFormat="1" ht="15" customHeight="1" thickBot="1">
      <c r="A12" s="129" t="s">
        <v>222</v>
      </c>
      <c r="B12" s="130"/>
      <c r="C12" s="131">
        <v>12.1</v>
      </c>
      <c r="D12" s="132"/>
      <c r="E12" s="130"/>
      <c r="F12" s="131"/>
      <c r="G12" s="133">
        <v>55418000</v>
      </c>
    </row>
    <row r="13" spans="1:7" s="26" customFormat="1" ht="19.5" customHeight="1">
      <c r="A13" s="134" t="s">
        <v>134</v>
      </c>
      <c r="B13" s="421"/>
      <c r="C13" s="422"/>
      <c r="D13" s="423"/>
      <c r="E13" s="424">
        <v>18609491</v>
      </c>
      <c r="F13" s="425"/>
      <c r="G13" s="426"/>
    </row>
    <row r="14" spans="1:7" ht="15">
      <c r="A14" s="135" t="s">
        <v>135</v>
      </c>
      <c r="B14" s="411"/>
      <c r="C14" s="412"/>
      <c r="D14" s="413"/>
      <c r="E14" s="414">
        <v>3810240</v>
      </c>
      <c r="F14" s="415"/>
      <c r="G14" s="416"/>
    </row>
    <row r="15" spans="1:7" ht="15">
      <c r="A15" s="135" t="s">
        <v>136</v>
      </c>
      <c r="B15" s="411"/>
      <c r="C15" s="412"/>
      <c r="D15" s="413"/>
      <c r="E15" s="414">
        <v>3744000</v>
      </c>
      <c r="F15" s="415"/>
      <c r="G15" s="416"/>
    </row>
    <row r="16" spans="1:7" ht="15">
      <c r="A16" s="135" t="s">
        <v>137</v>
      </c>
      <c r="B16" s="411"/>
      <c r="C16" s="412"/>
      <c r="D16" s="413"/>
      <c r="E16" s="414">
        <v>921191</v>
      </c>
      <c r="F16" s="415"/>
      <c r="G16" s="416"/>
    </row>
    <row r="17" spans="1:7" ht="15">
      <c r="A17" s="135" t="s">
        <v>138</v>
      </c>
      <c r="B17" s="411"/>
      <c r="C17" s="420"/>
      <c r="D17" s="413"/>
      <c r="E17" s="414">
        <v>2991860</v>
      </c>
      <c r="F17" s="441"/>
      <c r="G17" s="416"/>
    </row>
    <row r="18" spans="1:7" ht="15" customHeight="1" hidden="1">
      <c r="A18" s="135"/>
      <c r="B18" s="136"/>
      <c r="C18" s="125"/>
      <c r="D18" s="137"/>
      <c r="E18" s="138"/>
      <c r="F18" s="141"/>
      <c r="G18" s="140"/>
    </row>
    <row r="19" spans="1:7" ht="15">
      <c r="A19" s="135" t="s">
        <v>247</v>
      </c>
      <c r="B19" s="136"/>
      <c r="C19" s="125"/>
      <c r="D19" s="137"/>
      <c r="E19" s="138"/>
      <c r="F19" s="141"/>
      <c r="G19" s="140">
        <v>142200</v>
      </c>
    </row>
    <row r="20" spans="1:7" ht="15">
      <c r="A20" s="135" t="s">
        <v>139</v>
      </c>
      <c r="B20" s="411"/>
      <c r="C20" s="420"/>
      <c r="D20" s="413"/>
      <c r="E20" s="414">
        <v>7000000</v>
      </c>
      <c r="F20" s="441"/>
      <c r="G20" s="416"/>
    </row>
    <row r="21" spans="1:7" ht="15">
      <c r="A21" s="142" t="s">
        <v>140</v>
      </c>
      <c r="B21" s="438"/>
      <c r="C21" s="439"/>
      <c r="D21" s="440"/>
      <c r="E21" s="442">
        <v>42721200</v>
      </c>
      <c r="F21" s="443"/>
      <c r="G21" s="444"/>
    </row>
    <row r="22" spans="1:7" ht="15">
      <c r="A22" s="135" t="s">
        <v>141</v>
      </c>
      <c r="B22" s="143"/>
      <c r="C22" s="144"/>
      <c r="D22" s="145"/>
      <c r="E22" s="445">
        <v>36974600</v>
      </c>
      <c r="F22" s="446"/>
      <c r="G22" s="447"/>
    </row>
    <row r="23" spans="1:7" ht="15">
      <c r="A23" s="135" t="s">
        <v>142</v>
      </c>
      <c r="B23" s="143"/>
      <c r="C23" s="144"/>
      <c r="D23" s="145"/>
      <c r="E23" s="414">
        <v>5746600</v>
      </c>
      <c r="F23" s="441"/>
      <c r="G23" s="416"/>
    </row>
    <row r="24" spans="1:7" ht="15" customHeight="1" hidden="1">
      <c r="A24" s="135"/>
      <c r="B24" s="143"/>
      <c r="C24" s="144"/>
      <c r="D24" s="145"/>
      <c r="E24" s="451"/>
      <c r="F24" s="452"/>
      <c r="G24" s="453"/>
    </row>
    <row r="25" spans="1:7" ht="15">
      <c r="A25" s="142" t="s">
        <v>143</v>
      </c>
      <c r="B25" s="146"/>
      <c r="C25" s="147"/>
      <c r="D25" s="148"/>
      <c r="E25" s="442">
        <v>26448975</v>
      </c>
      <c r="F25" s="443"/>
      <c r="G25" s="444"/>
    </row>
    <row r="26" spans="1:7" ht="15">
      <c r="A26" s="135" t="s">
        <v>144</v>
      </c>
      <c r="B26" s="143"/>
      <c r="C26" s="144"/>
      <c r="D26" s="145"/>
      <c r="E26" s="414">
        <v>8287000</v>
      </c>
      <c r="F26" s="441"/>
      <c r="G26" s="416"/>
    </row>
    <row r="27" spans="1:7" ht="15">
      <c r="A27" s="135" t="s">
        <v>248</v>
      </c>
      <c r="B27" s="143"/>
      <c r="C27" s="144"/>
      <c r="D27" s="145"/>
      <c r="E27" s="138"/>
      <c r="F27" s="141"/>
      <c r="G27" s="140">
        <v>2614400</v>
      </c>
    </row>
    <row r="28" spans="1:7" ht="15">
      <c r="A28" s="135" t="s">
        <v>249</v>
      </c>
      <c r="B28" s="143"/>
      <c r="C28" s="144"/>
      <c r="D28" s="145"/>
      <c r="E28" s="414">
        <v>15547575</v>
      </c>
      <c r="F28" s="441"/>
      <c r="G28" s="416"/>
    </row>
    <row r="29" spans="1:7" ht="15" customHeight="1" hidden="1">
      <c r="A29" s="135"/>
      <c r="B29" s="143"/>
      <c r="C29" s="144"/>
      <c r="D29" s="145"/>
      <c r="E29" s="138"/>
      <c r="F29" s="141"/>
      <c r="G29" s="140"/>
    </row>
    <row r="30" spans="1:7" ht="15">
      <c r="A30" s="142" t="s">
        <v>145</v>
      </c>
      <c r="B30" s="146"/>
      <c r="C30" s="147"/>
      <c r="D30" s="148"/>
      <c r="E30" s="442">
        <v>2145465</v>
      </c>
      <c r="F30" s="443"/>
      <c r="G30" s="444"/>
    </row>
    <row r="31" spans="1:7" ht="15">
      <c r="A31" s="149" t="s">
        <v>146</v>
      </c>
      <c r="B31" s="150"/>
      <c r="C31" s="151"/>
      <c r="D31" s="152"/>
      <c r="E31" s="445">
        <v>2145465</v>
      </c>
      <c r="F31" s="446"/>
      <c r="G31" s="447"/>
    </row>
    <row r="32" spans="1:7" ht="15">
      <c r="A32" s="153" t="s">
        <v>223</v>
      </c>
      <c r="B32" s="143"/>
      <c r="C32" s="144"/>
      <c r="D32" s="145"/>
      <c r="E32" s="138"/>
      <c r="F32" s="139"/>
      <c r="G32" s="140"/>
    </row>
    <row r="33" spans="1:7" ht="19.5" customHeight="1" thickBot="1">
      <c r="A33" s="154" t="s">
        <v>62</v>
      </c>
      <c r="B33" s="155"/>
      <c r="C33" s="156"/>
      <c r="D33" s="157"/>
      <c r="E33" s="448">
        <v>145343131</v>
      </c>
      <c r="F33" s="449"/>
      <c r="G33" s="450"/>
    </row>
    <row r="34" spans="1:7" ht="12.75">
      <c r="A34" s="42"/>
      <c r="B34" s="42"/>
      <c r="C34" s="42"/>
      <c r="D34" s="42"/>
      <c r="E34" s="42"/>
      <c r="F34" s="42"/>
      <c r="G34" s="42"/>
    </row>
    <row r="35" spans="1:7" ht="12.75">
      <c r="A35" s="42"/>
      <c r="B35" s="42"/>
      <c r="C35" s="42"/>
      <c r="D35" s="42"/>
      <c r="E35" s="42"/>
      <c r="F35" s="42"/>
      <c r="G35" s="42"/>
    </row>
    <row r="36" spans="1:7" ht="12.75">
      <c r="A36" s="42"/>
      <c r="B36" s="42"/>
      <c r="C36" s="42"/>
      <c r="D36" s="42"/>
      <c r="E36" s="42"/>
      <c r="F36" s="42"/>
      <c r="G36" s="42"/>
    </row>
    <row r="37" spans="1:7" ht="12.75">
      <c r="A37" s="42"/>
      <c r="B37" s="42"/>
      <c r="C37" s="42"/>
      <c r="D37" s="42"/>
      <c r="E37" s="42"/>
      <c r="F37" s="42"/>
      <c r="G37" s="42"/>
    </row>
    <row r="38" spans="1:7" ht="12.75">
      <c r="A38" s="42"/>
      <c r="B38" s="42"/>
      <c r="C38" s="42"/>
      <c r="D38" s="42"/>
      <c r="E38" s="42"/>
      <c r="F38" s="42"/>
      <c r="G38" s="42"/>
    </row>
    <row r="39" spans="1:7" ht="12.75">
      <c r="A39" s="42"/>
      <c r="B39" s="42"/>
      <c r="C39" s="42"/>
      <c r="D39" s="42"/>
      <c r="E39" s="42"/>
      <c r="F39" s="42"/>
      <c r="G39" s="42"/>
    </row>
    <row r="40" spans="1:7" ht="12.75">
      <c r="A40" s="42"/>
      <c r="B40" s="42"/>
      <c r="C40" s="42"/>
      <c r="D40" s="42"/>
      <c r="E40" s="42"/>
      <c r="F40" s="42"/>
      <c r="G40" s="42"/>
    </row>
    <row r="41" spans="1:7" ht="12.75">
      <c r="A41" s="42"/>
      <c r="B41" s="42"/>
      <c r="C41" s="42"/>
      <c r="D41" s="42"/>
      <c r="E41" s="42"/>
      <c r="F41" s="42"/>
      <c r="G41" s="42"/>
    </row>
    <row r="42" spans="1:7" ht="12.75">
      <c r="A42" s="42"/>
      <c r="B42" s="42"/>
      <c r="C42" s="42"/>
      <c r="D42" s="42"/>
      <c r="E42" s="42"/>
      <c r="F42" s="42"/>
      <c r="G42" s="42"/>
    </row>
    <row r="43" spans="1:7" ht="12.75">
      <c r="A43" s="42"/>
      <c r="B43" s="42"/>
      <c r="C43" s="42"/>
      <c r="D43" s="42"/>
      <c r="E43" s="42"/>
      <c r="F43" s="42"/>
      <c r="G43" s="42"/>
    </row>
    <row r="44" spans="1:7" ht="12.75">
      <c r="A44" s="42"/>
      <c r="B44" s="42"/>
      <c r="C44" s="42"/>
      <c r="D44" s="42"/>
      <c r="E44" s="42"/>
      <c r="F44" s="42"/>
      <c r="G44" s="42"/>
    </row>
    <row r="45" spans="1:7" ht="12.75">
      <c r="A45" s="42"/>
      <c r="B45" s="42"/>
      <c r="C45" s="42"/>
      <c r="D45" s="42"/>
      <c r="E45" s="42"/>
      <c r="F45" s="42"/>
      <c r="G45" s="42"/>
    </row>
    <row r="46" ht="12.75">
      <c r="A46" s="41"/>
    </row>
    <row r="47" ht="12.75">
      <c r="A47" s="41"/>
    </row>
  </sheetData>
  <sheetProtection/>
  <mergeCells count="31">
    <mergeCell ref="E30:G30"/>
    <mergeCell ref="E31:G31"/>
    <mergeCell ref="E33:G33"/>
    <mergeCell ref="E22:G22"/>
    <mergeCell ref="E23:G23"/>
    <mergeCell ref="E25:G25"/>
    <mergeCell ref="E26:G26"/>
    <mergeCell ref="E24:G24"/>
    <mergeCell ref="E28:G28"/>
    <mergeCell ref="B17:D17"/>
    <mergeCell ref="B20:D20"/>
    <mergeCell ref="B21:D21"/>
    <mergeCell ref="E17:G17"/>
    <mergeCell ref="E20:G20"/>
    <mergeCell ref="E21:G21"/>
    <mergeCell ref="E13:G13"/>
    <mergeCell ref="B7:D10"/>
    <mergeCell ref="E7:G10"/>
    <mergeCell ref="B11:D11"/>
    <mergeCell ref="E11:G11"/>
    <mergeCell ref="A7:A10"/>
    <mergeCell ref="F1:G1"/>
    <mergeCell ref="B14:D14"/>
    <mergeCell ref="B15:D15"/>
    <mergeCell ref="B16:D16"/>
    <mergeCell ref="E14:G14"/>
    <mergeCell ref="E15:G15"/>
    <mergeCell ref="E16:G16"/>
    <mergeCell ref="A3:G3"/>
    <mergeCell ref="A4:G4"/>
    <mergeCell ref="B13:D13"/>
  </mergeCells>
  <printOptions horizontalCentered="1"/>
  <pageMargins left="0.7480314960629921" right="0.7480314960629921" top="0.85" bottom="0.64" header="0.57" footer="0.5118110236220472"/>
  <pageSetup fitToHeight="1" fitToWidth="1" horizontalDpi="600" verticalDpi="600" orientation="landscape" paperSize="9" scale="68" r:id="rId1"/>
  <headerFooter alignWithMargins="0">
    <oddHeader>&amp;R&amp;"Times New Roman CE,Félkövér dőlt"&amp;12 3.sz.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2:K87"/>
  <sheetViews>
    <sheetView zoomScalePageLayoutView="0" workbookViewId="0" topLeftCell="A46">
      <selection activeCell="I64" sqref="I64:K64"/>
    </sheetView>
  </sheetViews>
  <sheetFormatPr defaultColWidth="9.00390625" defaultRowHeight="12.75"/>
  <cols>
    <col min="1" max="1" width="6.00390625" style="0" customWidth="1"/>
    <col min="2" max="2" width="39.375" style="0" customWidth="1"/>
    <col min="3" max="3" width="13.375" style="0" customWidth="1"/>
    <col min="4" max="5" width="12.00390625" style="0" customWidth="1"/>
  </cols>
  <sheetData>
    <row r="2" spans="1:5" ht="15">
      <c r="A2" s="6"/>
      <c r="B2" s="6"/>
      <c r="C2" s="6"/>
      <c r="D2" s="6"/>
      <c r="E2" s="351" t="s">
        <v>228</v>
      </c>
    </row>
    <row r="3" spans="1:5" ht="15">
      <c r="A3" s="6"/>
      <c r="B3" s="6"/>
      <c r="C3" s="6"/>
      <c r="D3" s="6"/>
      <c r="E3" s="6"/>
    </row>
    <row r="4" spans="1:5" ht="17.25">
      <c r="A4" s="562" t="s">
        <v>259</v>
      </c>
      <c r="B4" s="417"/>
      <c r="C4" s="417"/>
      <c r="D4" s="417"/>
      <c r="E4" s="417"/>
    </row>
    <row r="5" spans="1:5" ht="15">
      <c r="A5" s="6"/>
      <c r="B5" s="6"/>
      <c r="C5" s="6"/>
      <c r="D5" s="6"/>
      <c r="E5" s="6"/>
    </row>
    <row r="6" spans="1:5" ht="15">
      <c r="A6" s="563" t="s">
        <v>229</v>
      </c>
      <c r="B6" s="491"/>
      <c r="C6" s="491"/>
      <c r="D6" s="491"/>
      <c r="E6" s="491"/>
    </row>
    <row r="7" spans="1:5" ht="15">
      <c r="A7" s="563" t="s">
        <v>210</v>
      </c>
      <c r="B7" s="491"/>
      <c r="C7" s="491"/>
      <c r="D7" s="491"/>
      <c r="E7" s="491"/>
    </row>
    <row r="8" spans="1:5" ht="15.75" thickBot="1">
      <c r="A8" s="10"/>
      <c r="B8" s="10"/>
      <c r="C8" s="10"/>
      <c r="D8" s="561" t="s">
        <v>227</v>
      </c>
      <c r="E8" s="561"/>
    </row>
    <row r="9" spans="1:11" ht="12.75" customHeight="1">
      <c r="A9" s="476" t="s">
        <v>0</v>
      </c>
      <c r="B9" s="478" t="s">
        <v>81</v>
      </c>
      <c r="C9" s="519" t="s">
        <v>277</v>
      </c>
      <c r="D9" s="520"/>
      <c r="E9" s="520"/>
      <c r="F9" s="519" t="s">
        <v>278</v>
      </c>
      <c r="G9" s="520"/>
      <c r="H9" s="564"/>
      <c r="I9" s="519" t="s">
        <v>279</v>
      </c>
      <c r="J9" s="520"/>
      <c r="K9" s="564"/>
    </row>
    <row r="10" spans="1:11" ht="12.75">
      <c r="A10" s="477"/>
      <c r="B10" s="479"/>
      <c r="C10" s="521"/>
      <c r="D10" s="522"/>
      <c r="E10" s="522"/>
      <c r="F10" s="521"/>
      <c r="G10" s="522"/>
      <c r="H10" s="565"/>
      <c r="I10" s="521"/>
      <c r="J10" s="522"/>
      <c r="K10" s="565"/>
    </row>
    <row r="11" spans="1:11" ht="15.75" customHeight="1">
      <c r="A11" s="66" t="s">
        <v>1</v>
      </c>
      <c r="B11" s="67" t="s">
        <v>85</v>
      </c>
      <c r="C11" s="158"/>
      <c r="D11" s="158"/>
      <c r="E11" s="72"/>
      <c r="F11" s="378"/>
      <c r="G11" s="379"/>
      <c r="H11" s="380"/>
      <c r="I11" s="378"/>
      <c r="J11" s="379"/>
      <c r="K11" s="380"/>
    </row>
    <row r="12" spans="1:11" ht="15.75" customHeight="1">
      <c r="A12" s="68" t="s">
        <v>2</v>
      </c>
      <c r="B12" s="69" t="s">
        <v>108</v>
      </c>
      <c r="C12" s="159"/>
      <c r="D12" s="159"/>
      <c r="E12" s="169"/>
      <c r="F12" s="41"/>
      <c r="G12" s="42"/>
      <c r="H12" s="356"/>
      <c r="I12" s="41"/>
      <c r="J12" s="42"/>
      <c r="K12" s="356"/>
    </row>
    <row r="13" spans="1:11" ht="15.75" customHeight="1">
      <c r="A13" s="71" t="s">
        <v>3</v>
      </c>
      <c r="B13" s="72" t="s">
        <v>107</v>
      </c>
      <c r="C13" s="158"/>
      <c r="D13" s="158"/>
      <c r="E13" s="72"/>
      <c r="F13" s="41"/>
      <c r="G13" s="42"/>
      <c r="H13" s="356"/>
      <c r="I13" s="41"/>
      <c r="J13" s="42"/>
      <c r="K13" s="356"/>
    </row>
    <row r="14" spans="1:11" ht="15.75" customHeight="1">
      <c r="A14" s="73" t="s">
        <v>4</v>
      </c>
      <c r="B14" s="74" t="s">
        <v>82</v>
      </c>
      <c r="C14" s="160"/>
      <c r="D14" s="160"/>
      <c r="E14" s="217"/>
      <c r="F14" s="41"/>
      <c r="G14" s="42"/>
      <c r="H14" s="356"/>
      <c r="I14" s="41"/>
      <c r="J14" s="42"/>
      <c r="K14" s="356"/>
    </row>
    <row r="15" spans="1:11" ht="15.75" customHeight="1">
      <c r="A15" s="73" t="s">
        <v>5</v>
      </c>
      <c r="B15" s="74" t="s">
        <v>83</v>
      </c>
      <c r="C15" s="160"/>
      <c r="D15" s="160"/>
      <c r="E15" s="217"/>
      <c r="F15" s="41"/>
      <c r="G15" s="42"/>
      <c r="H15" s="356"/>
      <c r="I15" s="41"/>
      <c r="J15" s="42"/>
      <c r="K15" s="356"/>
    </row>
    <row r="16" spans="1:11" ht="22.5" customHeight="1">
      <c r="A16" s="73" t="s">
        <v>6</v>
      </c>
      <c r="B16" s="74" t="s">
        <v>84</v>
      </c>
      <c r="C16" s="160"/>
      <c r="D16" s="160"/>
      <c r="E16" s="217"/>
      <c r="F16" s="41"/>
      <c r="G16" s="42"/>
      <c r="H16" s="356"/>
      <c r="I16" s="41"/>
      <c r="J16" s="42"/>
      <c r="K16" s="356"/>
    </row>
    <row r="17" spans="1:11" ht="15.75" customHeight="1" hidden="1">
      <c r="A17" s="73"/>
      <c r="B17" s="74"/>
      <c r="C17" s="160"/>
      <c r="D17" s="160"/>
      <c r="E17" s="217"/>
      <c r="F17" s="41"/>
      <c r="G17" s="42"/>
      <c r="H17" s="356"/>
      <c r="I17" s="41"/>
      <c r="J17" s="42"/>
      <c r="K17" s="356"/>
    </row>
    <row r="18" spans="1:11" ht="15.75" customHeight="1">
      <c r="A18" s="66">
        <v>7</v>
      </c>
      <c r="B18" s="72" t="s">
        <v>106</v>
      </c>
      <c r="C18" s="159"/>
      <c r="D18" s="159"/>
      <c r="E18" s="72"/>
      <c r="F18" s="41"/>
      <c r="G18" s="42"/>
      <c r="H18" s="356"/>
      <c r="I18" s="41"/>
      <c r="J18" s="42"/>
      <c r="K18" s="356"/>
    </row>
    <row r="19" spans="1:11" ht="15.75" customHeight="1">
      <c r="A19" s="73">
        <v>8</v>
      </c>
      <c r="B19" s="74" t="s">
        <v>87</v>
      </c>
      <c r="C19" s="161"/>
      <c r="D19" s="161"/>
      <c r="E19" s="170"/>
      <c r="F19" s="41"/>
      <c r="G19" s="42"/>
      <c r="H19" s="356"/>
      <c r="I19" s="41"/>
      <c r="J19" s="42"/>
      <c r="K19" s="356"/>
    </row>
    <row r="20" spans="1:11" ht="15.75" customHeight="1" hidden="1">
      <c r="A20" s="73"/>
      <c r="B20" s="74"/>
      <c r="C20" s="161"/>
      <c r="D20" s="161"/>
      <c r="E20" s="170"/>
      <c r="F20" s="41"/>
      <c r="G20" s="42"/>
      <c r="H20" s="356"/>
      <c r="I20" s="41"/>
      <c r="J20" s="42"/>
      <c r="K20" s="356"/>
    </row>
    <row r="21" spans="1:11" ht="15.75" customHeight="1" hidden="1">
      <c r="A21" s="73" t="s">
        <v>86</v>
      </c>
      <c r="B21" s="77"/>
      <c r="C21" s="161"/>
      <c r="D21" s="161"/>
      <c r="E21" s="170"/>
      <c r="F21" s="41"/>
      <c r="G21" s="42"/>
      <c r="H21" s="356"/>
      <c r="I21" s="41"/>
      <c r="J21" s="42"/>
      <c r="K21" s="356"/>
    </row>
    <row r="22" spans="1:11" ht="15.75" customHeight="1">
      <c r="A22" s="73">
        <v>9</v>
      </c>
      <c r="B22" s="77" t="s">
        <v>88</v>
      </c>
      <c r="C22" s="161"/>
      <c r="D22" s="161"/>
      <c r="E22" s="170"/>
      <c r="F22" s="41"/>
      <c r="G22" s="42"/>
      <c r="H22" s="356"/>
      <c r="I22" s="41"/>
      <c r="J22" s="42"/>
      <c r="K22" s="356"/>
    </row>
    <row r="23" spans="1:11" ht="15.75" customHeight="1">
      <c r="A23" s="73">
        <v>10</v>
      </c>
      <c r="B23" s="69" t="s">
        <v>213</v>
      </c>
      <c r="C23" s="159"/>
      <c r="D23" s="159"/>
      <c r="E23" s="170"/>
      <c r="F23" s="41"/>
      <c r="G23" s="42"/>
      <c r="H23" s="356"/>
      <c r="I23" s="41"/>
      <c r="J23" s="42"/>
      <c r="K23" s="356"/>
    </row>
    <row r="24" spans="1:11" ht="15.75" customHeight="1">
      <c r="A24" s="66">
        <v>11</v>
      </c>
      <c r="B24" s="72" t="s">
        <v>105</v>
      </c>
      <c r="C24" s="158"/>
      <c r="D24" s="158"/>
      <c r="E24" s="72"/>
      <c r="F24" s="41"/>
      <c r="G24" s="42"/>
      <c r="H24" s="356"/>
      <c r="I24" s="41"/>
      <c r="J24" s="42"/>
      <c r="K24" s="356"/>
    </row>
    <row r="25" spans="1:11" ht="15.75" customHeight="1">
      <c r="A25" s="73">
        <v>12</v>
      </c>
      <c r="B25" s="69" t="s">
        <v>104</v>
      </c>
      <c r="C25" s="159"/>
      <c r="D25" s="159"/>
      <c r="E25" s="170"/>
      <c r="F25" s="41"/>
      <c r="G25" s="42"/>
      <c r="H25" s="356"/>
      <c r="I25" s="41"/>
      <c r="J25" s="42"/>
      <c r="K25" s="356"/>
    </row>
    <row r="26" spans="1:11" ht="15.75" customHeight="1">
      <c r="A26" s="73">
        <v>13</v>
      </c>
      <c r="B26" s="69" t="s">
        <v>103</v>
      </c>
      <c r="C26" s="576">
        <v>55418000</v>
      </c>
      <c r="D26" s="577"/>
      <c r="E26" s="578"/>
      <c r="F26" s="573">
        <v>55418000</v>
      </c>
      <c r="G26" s="529"/>
      <c r="H26" s="530"/>
      <c r="I26" s="573">
        <v>31180341</v>
      </c>
      <c r="J26" s="529"/>
      <c r="K26" s="530"/>
    </row>
    <row r="27" spans="1:11" ht="15.75" customHeight="1">
      <c r="A27" s="73">
        <v>14</v>
      </c>
      <c r="B27" s="78" t="s">
        <v>89</v>
      </c>
      <c r="C27" s="161"/>
      <c r="D27" s="161"/>
      <c r="E27" s="170"/>
      <c r="F27" s="41"/>
      <c r="G27" s="42"/>
      <c r="H27" s="356"/>
      <c r="I27" s="41"/>
      <c r="J27" s="42"/>
      <c r="K27" s="356"/>
    </row>
    <row r="28" spans="1:11" ht="15.75" customHeight="1">
      <c r="A28" s="73">
        <v>15</v>
      </c>
      <c r="B28" s="78" t="s">
        <v>97</v>
      </c>
      <c r="C28" s="579">
        <v>55418000</v>
      </c>
      <c r="D28" s="580"/>
      <c r="E28" s="581"/>
      <c r="F28" s="579">
        <v>55418000</v>
      </c>
      <c r="G28" s="580"/>
      <c r="H28" s="581"/>
      <c r="I28" s="579">
        <v>31180341</v>
      </c>
      <c r="J28" s="580"/>
      <c r="K28" s="581"/>
    </row>
    <row r="29" spans="1:11" ht="15.75" customHeight="1">
      <c r="A29" s="73">
        <v>16</v>
      </c>
      <c r="B29" s="78"/>
      <c r="C29" s="161"/>
      <c r="D29" s="161"/>
      <c r="E29" s="170"/>
      <c r="F29" s="41"/>
      <c r="G29" s="42"/>
      <c r="H29" s="356"/>
      <c r="I29" s="41"/>
      <c r="J29" s="42"/>
      <c r="K29" s="356"/>
    </row>
    <row r="30" spans="1:11" ht="15.75" customHeight="1">
      <c r="A30" s="73">
        <v>17</v>
      </c>
      <c r="B30" s="79" t="s">
        <v>90</v>
      </c>
      <c r="C30" s="161"/>
      <c r="D30" s="161"/>
      <c r="E30" s="170"/>
      <c r="F30" s="41"/>
      <c r="G30" s="42"/>
      <c r="H30" s="356"/>
      <c r="I30" s="41"/>
      <c r="J30" s="42"/>
      <c r="K30" s="356"/>
    </row>
    <row r="31" spans="1:11" ht="15.75" customHeight="1">
      <c r="A31" s="73">
        <v>18</v>
      </c>
      <c r="B31" s="69" t="s">
        <v>102</v>
      </c>
      <c r="C31" s="161"/>
      <c r="D31" s="161"/>
      <c r="E31" s="170"/>
      <c r="F31" s="41"/>
      <c r="G31" s="42"/>
      <c r="H31" s="356"/>
      <c r="I31" s="41"/>
      <c r="J31" s="42"/>
      <c r="K31" s="356"/>
    </row>
    <row r="32" spans="1:11" ht="15.75" customHeight="1">
      <c r="A32" s="73">
        <v>19</v>
      </c>
      <c r="B32" s="78" t="s">
        <v>91</v>
      </c>
      <c r="C32" s="161"/>
      <c r="D32" s="161"/>
      <c r="E32" s="170"/>
      <c r="F32" s="41"/>
      <c r="G32" s="42"/>
      <c r="H32" s="356"/>
      <c r="I32" s="41"/>
      <c r="J32" s="42"/>
      <c r="K32" s="356"/>
    </row>
    <row r="33" spans="1:11" ht="15.75" customHeight="1">
      <c r="A33" s="73">
        <v>20</v>
      </c>
      <c r="B33" s="78" t="s">
        <v>92</v>
      </c>
      <c r="C33" s="161"/>
      <c r="D33" s="161"/>
      <c r="E33" s="170"/>
      <c r="F33" s="41"/>
      <c r="G33" s="42"/>
      <c r="H33" s="356"/>
      <c r="I33" s="41"/>
      <c r="J33" s="42"/>
      <c r="K33" s="356"/>
    </row>
    <row r="34" spans="1:11" ht="15.75" customHeight="1">
      <c r="A34" s="73">
        <v>21</v>
      </c>
      <c r="B34" s="69" t="s">
        <v>101</v>
      </c>
      <c r="C34" s="161"/>
      <c r="D34" s="161"/>
      <c r="E34" s="170"/>
      <c r="F34" s="41"/>
      <c r="G34" s="42"/>
      <c r="H34" s="356"/>
      <c r="I34" s="41"/>
      <c r="J34" s="42"/>
      <c r="K34" s="356"/>
    </row>
    <row r="35" spans="1:11" ht="15.75" customHeight="1">
      <c r="A35" s="73">
        <v>22</v>
      </c>
      <c r="B35" s="78" t="s">
        <v>93</v>
      </c>
      <c r="C35" s="161"/>
      <c r="D35" s="161"/>
      <c r="E35" s="170"/>
      <c r="F35" s="41"/>
      <c r="G35" s="42"/>
      <c r="H35" s="356"/>
      <c r="I35" s="41"/>
      <c r="J35" s="42"/>
      <c r="K35" s="356"/>
    </row>
    <row r="36" spans="1:11" ht="15.75" customHeight="1">
      <c r="A36" s="66">
        <v>23</v>
      </c>
      <c r="B36" s="69" t="s">
        <v>94</v>
      </c>
      <c r="C36" s="158"/>
      <c r="D36" s="158"/>
      <c r="E36" s="72"/>
      <c r="F36" s="41"/>
      <c r="G36" s="42"/>
      <c r="H36" s="356"/>
      <c r="I36" s="41"/>
      <c r="J36" s="42"/>
      <c r="K36" s="356"/>
    </row>
    <row r="37" spans="1:11" ht="15.75" customHeight="1">
      <c r="A37" s="73">
        <v>24</v>
      </c>
      <c r="B37" s="72" t="s">
        <v>95</v>
      </c>
      <c r="C37" s="161"/>
      <c r="D37" s="161"/>
      <c r="E37" s="170"/>
      <c r="F37" s="41"/>
      <c r="G37" s="42"/>
      <c r="H37" s="356"/>
      <c r="I37" s="41"/>
      <c r="J37" s="42"/>
      <c r="K37" s="356"/>
    </row>
    <row r="38" spans="1:11" ht="15.75" customHeight="1">
      <c r="A38" s="73">
        <v>25</v>
      </c>
      <c r="B38" s="69" t="s">
        <v>100</v>
      </c>
      <c r="C38" s="161"/>
      <c r="D38" s="161"/>
      <c r="E38" s="170"/>
      <c r="F38" s="41"/>
      <c r="G38" s="42"/>
      <c r="H38" s="356"/>
      <c r="I38" s="41"/>
      <c r="J38" s="42"/>
      <c r="K38" s="356"/>
    </row>
    <row r="39" spans="1:11" ht="15.75" customHeight="1">
      <c r="A39" s="73">
        <v>26</v>
      </c>
      <c r="B39" s="69" t="s">
        <v>99</v>
      </c>
      <c r="C39" s="161"/>
      <c r="D39" s="161"/>
      <c r="E39" s="170"/>
      <c r="F39" s="41"/>
      <c r="G39" s="42"/>
      <c r="H39" s="356"/>
      <c r="I39" s="41"/>
      <c r="J39" s="42"/>
      <c r="K39" s="356"/>
    </row>
    <row r="40" spans="1:11" ht="15.75" customHeight="1">
      <c r="A40" s="73">
        <v>27</v>
      </c>
      <c r="B40" s="78" t="s">
        <v>96</v>
      </c>
      <c r="C40" s="161"/>
      <c r="D40" s="161"/>
      <c r="E40" s="170"/>
      <c r="F40" s="41"/>
      <c r="G40" s="42"/>
      <c r="H40" s="356"/>
      <c r="I40" s="41"/>
      <c r="J40" s="42"/>
      <c r="K40" s="356"/>
    </row>
    <row r="41" spans="1:11" ht="15.75" customHeight="1">
      <c r="A41" s="73">
        <v>28</v>
      </c>
      <c r="B41" s="80" t="s">
        <v>98</v>
      </c>
      <c r="C41" s="161"/>
      <c r="D41" s="161"/>
      <c r="E41" s="170"/>
      <c r="F41" s="41"/>
      <c r="G41" s="42"/>
      <c r="H41" s="356"/>
      <c r="I41" s="41"/>
      <c r="J41" s="42"/>
      <c r="K41" s="356"/>
    </row>
    <row r="42" spans="1:11" ht="15.75" customHeight="1" thickBot="1">
      <c r="A42" s="81">
        <v>29</v>
      </c>
      <c r="B42" s="82" t="s">
        <v>77</v>
      </c>
      <c r="C42" s="582">
        <v>55418000</v>
      </c>
      <c r="D42" s="463"/>
      <c r="E42" s="464"/>
      <c r="F42" s="582">
        <v>55418000</v>
      </c>
      <c r="G42" s="463"/>
      <c r="H42" s="464"/>
      <c r="I42" s="582">
        <v>31180341</v>
      </c>
      <c r="J42" s="463"/>
      <c r="K42" s="464"/>
    </row>
    <row r="43" spans="1:5" ht="12.75">
      <c r="A43" s="83"/>
      <c r="B43" s="84"/>
      <c r="C43" s="85"/>
      <c r="D43" s="85"/>
      <c r="E43" s="85"/>
    </row>
    <row r="44" spans="1:5" ht="12.75">
      <c r="A44" s="83"/>
      <c r="B44" s="84"/>
      <c r="C44" s="85"/>
      <c r="D44" s="85"/>
      <c r="E44" s="355"/>
    </row>
    <row r="45" spans="1:5" ht="12.75">
      <c r="A45" s="86"/>
      <c r="B45" s="87"/>
      <c r="C45" s="87"/>
      <c r="D45" s="87"/>
      <c r="E45" s="87"/>
    </row>
    <row r="46" spans="1:5" ht="12.75">
      <c r="A46" s="83"/>
      <c r="B46" s="84"/>
      <c r="C46" s="85"/>
      <c r="D46" s="85"/>
      <c r="E46" s="85"/>
    </row>
    <row r="47" spans="1:5" ht="12.75">
      <c r="A47" s="83"/>
      <c r="B47" s="84"/>
      <c r="C47" s="85"/>
      <c r="D47" s="85"/>
      <c r="E47" s="85"/>
    </row>
    <row r="48" spans="1:5" ht="12.75">
      <c r="A48" s="83"/>
      <c r="B48" s="84"/>
      <c r="C48" s="85"/>
      <c r="D48" s="85"/>
      <c r="E48" s="85"/>
    </row>
    <row r="49" spans="1:5" ht="12.75">
      <c r="A49" s="88"/>
      <c r="B49" s="89"/>
      <c r="C49" s="90"/>
      <c r="D49" s="90"/>
      <c r="E49" s="90"/>
    </row>
    <row r="50" spans="1:5" ht="12.75">
      <c r="A50" s="88"/>
      <c r="B50" s="89"/>
      <c r="C50" s="90"/>
      <c r="D50" s="90"/>
      <c r="E50" s="90"/>
    </row>
    <row r="51" spans="1:5" ht="12.75">
      <c r="A51" s="88"/>
      <c r="B51" s="89"/>
      <c r="C51" s="90"/>
      <c r="D51" s="90"/>
      <c r="E51" s="90"/>
    </row>
    <row r="52" spans="1:5" ht="12.75">
      <c r="A52" s="88"/>
      <c r="B52" s="89"/>
      <c r="C52" s="90"/>
      <c r="D52" s="90"/>
      <c r="E52" s="90"/>
    </row>
    <row r="53" spans="1:5" ht="12.75">
      <c r="A53" s="88"/>
      <c r="B53" s="91"/>
      <c r="C53" s="91"/>
      <c r="D53" s="91"/>
      <c r="E53" s="91"/>
    </row>
    <row r="54" spans="1:5" ht="15">
      <c r="A54" s="92"/>
      <c r="B54" s="93"/>
      <c r="C54" s="93"/>
      <c r="D54" s="93"/>
      <c r="E54" s="93"/>
    </row>
    <row r="55" spans="1:5" ht="15.75" customHeight="1">
      <c r="A55" s="92"/>
      <c r="B55" s="93"/>
      <c r="C55" s="93"/>
      <c r="D55" s="93"/>
      <c r="E55" s="93" t="s">
        <v>228</v>
      </c>
    </row>
    <row r="56" spans="1:5" ht="15">
      <c r="A56" s="95"/>
      <c r="B56" s="95"/>
      <c r="C56" s="96"/>
      <c r="D56" s="96"/>
      <c r="E56" s="96"/>
    </row>
    <row r="57" spans="1:5" ht="15">
      <c r="A57" s="97"/>
      <c r="B57" s="574" t="s">
        <v>29</v>
      </c>
      <c r="C57" s="491"/>
      <c r="D57" s="491"/>
      <c r="E57" s="491"/>
    </row>
    <row r="58" spans="1:5" ht="15.75" thickBot="1">
      <c r="A58" s="98"/>
      <c r="B58" s="98"/>
      <c r="C58" s="99"/>
      <c r="D58" s="489" t="s">
        <v>227</v>
      </c>
      <c r="E58" s="489"/>
    </row>
    <row r="59" spans="1:11" ht="12.75">
      <c r="A59" s="476" t="s">
        <v>0</v>
      </c>
      <c r="B59" s="483" t="s">
        <v>109</v>
      </c>
      <c r="C59" s="519" t="s">
        <v>277</v>
      </c>
      <c r="D59" s="520"/>
      <c r="E59" s="520"/>
      <c r="F59" s="519" t="s">
        <v>278</v>
      </c>
      <c r="G59" s="520"/>
      <c r="H59" s="564"/>
      <c r="I59" s="519" t="s">
        <v>279</v>
      </c>
      <c r="J59" s="520"/>
      <c r="K59" s="564"/>
    </row>
    <row r="60" spans="1:11" ht="13.5" thickBot="1">
      <c r="A60" s="482"/>
      <c r="B60" s="484"/>
      <c r="C60" s="567"/>
      <c r="D60" s="568"/>
      <c r="E60" s="568"/>
      <c r="F60" s="567"/>
      <c r="G60" s="568"/>
      <c r="H60" s="572"/>
      <c r="I60" s="567"/>
      <c r="J60" s="568"/>
      <c r="K60" s="572"/>
    </row>
    <row r="61" spans="1:11" ht="15.75" customHeight="1" thickBot="1">
      <c r="A61" s="100" t="s">
        <v>1</v>
      </c>
      <c r="B61" s="101" t="s">
        <v>85</v>
      </c>
      <c r="C61" s="566">
        <v>55418000</v>
      </c>
      <c r="D61" s="471"/>
      <c r="E61" s="472"/>
      <c r="F61" s="566">
        <v>55178859</v>
      </c>
      <c r="G61" s="471"/>
      <c r="H61" s="472"/>
      <c r="I61" s="566">
        <v>30677695</v>
      </c>
      <c r="J61" s="471"/>
      <c r="K61" s="472"/>
    </row>
    <row r="62" spans="1:11" ht="15.75" customHeight="1">
      <c r="A62" s="102" t="s">
        <v>2</v>
      </c>
      <c r="B62" s="103" t="s">
        <v>126</v>
      </c>
      <c r="C62" s="583">
        <v>35700000</v>
      </c>
      <c r="D62" s="458"/>
      <c r="E62" s="459"/>
      <c r="F62" s="569">
        <v>37391792</v>
      </c>
      <c r="G62" s="570"/>
      <c r="H62" s="571"/>
      <c r="I62" s="573">
        <v>24452215</v>
      </c>
      <c r="J62" s="529"/>
      <c r="K62" s="530"/>
    </row>
    <row r="63" spans="1:11" ht="26.25" customHeight="1">
      <c r="A63" s="104" t="s">
        <v>3</v>
      </c>
      <c r="B63" s="69" t="s">
        <v>214</v>
      </c>
      <c r="C63" s="575">
        <v>5688000</v>
      </c>
      <c r="D63" s="455"/>
      <c r="E63" s="456"/>
      <c r="F63" s="575">
        <v>5688000</v>
      </c>
      <c r="G63" s="455"/>
      <c r="H63" s="456"/>
      <c r="I63" s="575">
        <v>4299975</v>
      </c>
      <c r="J63" s="455"/>
      <c r="K63" s="456"/>
    </row>
    <row r="64" spans="1:11" ht="21.75" customHeight="1">
      <c r="A64" s="104" t="s">
        <v>4</v>
      </c>
      <c r="B64" s="69" t="s">
        <v>110</v>
      </c>
      <c r="C64" s="575">
        <v>4828000</v>
      </c>
      <c r="D64" s="455"/>
      <c r="E64" s="456"/>
      <c r="F64" s="575">
        <v>4057059</v>
      </c>
      <c r="G64" s="455"/>
      <c r="H64" s="456"/>
      <c r="I64" s="575">
        <v>1925505</v>
      </c>
      <c r="J64" s="455"/>
      <c r="K64" s="456"/>
    </row>
    <row r="65" spans="1:11" ht="15.75" customHeight="1">
      <c r="A65" s="104" t="s">
        <v>5</v>
      </c>
      <c r="B65" s="108" t="s">
        <v>111</v>
      </c>
      <c r="C65" s="163"/>
      <c r="D65" s="163"/>
      <c r="E65" s="219"/>
      <c r="F65" s="41"/>
      <c r="G65" s="42"/>
      <c r="H65" s="356"/>
      <c r="I65" s="41"/>
      <c r="J65" s="42"/>
      <c r="K65" s="356"/>
    </row>
    <row r="66" spans="1:11" ht="15.75" customHeight="1">
      <c r="A66" s="104" t="s">
        <v>6</v>
      </c>
      <c r="B66" s="108" t="s">
        <v>127</v>
      </c>
      <c r="C66" s="575">
        <v>9202000</v>
      </c>
      <c r="D66" s="500"/>
      <c r="E66" s="501"/>
      <c r="F66" s="575">
        <v>8042008</v>
      </c>
      <c r="G66" s="500"/>
      <c r="H66" s="501"/>
      <c r="I66" s="575">
        <v>0</v>
      </c>
      <c r="J66" s="500"/>
      <c r="K66" s="501"/>
    </row>
    <row r="67" spans="1:11" ht="15.75" customHeight="1">
      <c r="A67" s="104" t="s">
        <v>7</v>
      </c>
      <c r="B67" s="78" t="s">
        <v>112</v>
      </c>
      <c r="C67" s="163"/>
      <c r="D67" s="163"/>
      <c r="E67" s="219"/>
      <c r="F67" s="41"/>
      <c r="G67" s="42"/>
      <c r="H67" s="356"/>
      <c r="I67" s="41"/>
      <c r="J67" s="42"/>
      <c r="K67" s="356"/>
    </row>
    <row r="68" spans="1:11" ht="15.75" customHeight="1">
      <c r="A68" s="104" t="s">
        <v>8</v>
      </c>
      <c r="B68" s="78" t="s">
        <v>113</v>
      </c>
      <c r="C68" s="584">
        <v>9202000</v>
      </c>
      <c r="D68" s="455"/>
      <c r="E68" s="456"/>
      <c r="F68" s="584">
        <v>8042008</v>
      </c>
      <c r="G68" s="455"/>
      <c r="H68" s="456"/>
      <c r="I68" s="584">
        <v>0</v>
      </c>
      <c r="J68" s="455"/>
      <c r="K68" s="456"/>
    </row>
    <row r="69" spans="1:11" ht="15.75" customHeight="1">
      <c r="A69" s="109">
        <v>9</v>
      </c>
      <c r="B69" s="69" t="s">
        <v>115</v>
      </c>
      <c r="C69" s="161"/>
      <c r="D69" s="161"/>
      <c r="E69" s="218"/>
      <c r="F69" s="41"/>
      <c r="G69" s="42"/>
      <c r="H69" s="356"/>
      <c r="I69" s="41"/>
      <c r="J69" s="42"/>
      <c r="K69" s="356"/>
    </row>
    <row r="70" spans="1:11" ht="15.75" customHeight="1">
      <c r="A70" s="109">
        <v>10</v>
      </c>
      <c r="B70" s="78" t="s">
        <v>116</v>
      </c>
      <c r="C70" s="161"/>
      <c r="D70" s="161"/>
      <c r="E70" s="218"/>
      <c r="F70" s="41"/>
      <c r="G70" s="42"/>
      <c r="H70" s="356"/>
      <c r="I70" s="41"/>
      <c r="J70" s="42"/>
      <c r="K70" s="356"/>
    </row>
    <row r="71" spans="1:11" ht="15.75" customHeight="1">
      <c r="A71" s="109">
        <v>11</v>
      </c>
      <c r="B71" s="78" t="s">
        <v>117</v>
      </c>
      <c r="C71" s="161"/>
      <c r="D71" s="161"/>
      <c r="E71" s="218"/>
      <c r="F71" s="41"/>
      <c r="G71" s="42"/>
      <c r="H71" s="356"/>
      <c r="I71" s="41"/>
      <c r="J71" s="42"/>
      <c r="K71" s="356"/>
    </row>
    <row r="72" spans="1:11" ht="15.75" customHeight="1">
      <c r="A72" s="109">
        <v>12</v>
      </c>
      <c r="B72" s="69" t="s">
        <v>118</v>
      </c>
      <c r="C72" s="161"/>
      <c r="D72" s="161"/>
      <c r="E72" s="218"/>
      <c r="F72" s="41"/>
      <c r="G72" s="42"/>
      <c r="H72" s="356"/>
      <c r="I72" s="41"/>
      <c r="J72" s="42"/>
      <c r="K72" s="356"/>
    </row>
    <row r="73" spans="1:11" ht="15.75" customHeight="1" thickBot="1">
      <c r="A73" s="109">
        <v>13</v>
      </c>
      <c r="B73" s="78" t="s">
        <v>98</v>
      </c>
      <c r="C73" s="161"/>
      <c r="D73" s="161"/>
      <c r="E73" s="218"/>
      <c r="F73" s="41"/>
      <c r="G73" s="42"/>
      <c r="H73" s="356"/>
      <c r="I73" s="41"/>
      <c r="J73" s="42"/>
      <c r="K73" s="356"/>
    </row>
    <row r="74" spans="1:11" ht="15.75" customHeight="1" thickBot="1">
      <c r="A74" s="110">
        <v>14</v>
      </c>
      <c r="B74" s="111" t="s">
        <v>114</v>
      </c>
      <c r="C74" s="220"/>
      <c r="D74" s="220"/>
      <c r="E74" s="221"/>
      <c r="F74" s="41"/>
      <c r="G74" s="42"/>
      <c r="H74" s="356"/>
      <c r="I74" s="41"/>
      <c r="J74" s="42"/>
      <c r="K74" s="356"/>
    </row>
    <row r="75" spans="1:11" ht="15.75" customHeight="1">
      <c r="A75" s="112">
        <v>15</v>
      </c>
      <c r="B75" s="113" t="s">
        <v>119</v>
      </c>
      <c r="C75" s="164"/>
      <c r="D75" s="164"/>
      <c r="E75" s="222"/>
      <c r="F75" s="41"/>
      <c r="G75" s="42"/>
      <c r="H75" s="356"/>
      <c r="I75" s="41"/>
      <c r="J75" s="42"/>
      <c r="K75" s="356"/>
    </row>
    <row r="76" spans="1:11" ht="15.75" customHeight="1">
      <c r="A76" s="112">
        <v>16</v>
      </c>
      <c r="B76" s="69" t="s">
        <v>120</v>
      </c>
      <c r="C76" s="161"/>
      <c r="D76" s="161"/>
      <c r="E76" s="218"/>
      <c r="F76" s="41"/>
      <c r="G76" s="42"/>
      <c r="H76" s="356"/>
      <c r="I76" s="41"/>
      <c r="J76" s="42"/>
      <c r="K76" s="356"/>
    </row>
    <row r="77" spans="1:11" ht="15.75" customHeight="1">
      <c r="A77" s="112">
        <v>17</v>
      </c>
      <c r="B77" s="69" t="s">
        <v>121</v>
      </c>
      <c r="C77" s="161"/>
      <c r="D77" s="161"/>
      <c r="E77" s="218"/>
      <c r="F77" s="41"/>
      <c r="G77" s="42"/>
      <c r="H77" s="356"/>
      <c r="I77" s="41"/>
      <c r="J77" s="42"/>
      <c r="K77" s="356"/>
    </row>
    <row r="78" spans="1:11" ht="15.75" customHeight="1">
      <c r="A78" s="112">
        <v>18</v>
      </c>
      <c r="B78" s="69" t="s">
        <v>122</v>
      </c>
      <c r="C78" s="161"/>
      <c r="D78" s="161"/>
      <c r="E78" s="218"/>
      <c r="F78" s="41"/>
      <c r="G78" s="42"/>
      <c r="H78" s="356"/>
      <c r="I78" s="41"/>
      <c r="J78" s="42"/>
      <c r="K78" s="356"/>
    </row>
    <row r="79" spans="1:11" ht="15.75" customHeight="1" thickBot="1">
      <c r="A79" s="117">
        <v>19</v>
      </c>
      <c r="B79" s="118" t="s">
        <v>123</v>
      </c>
      <c r="C79" s="163"/>
      <c r="D79" s="163"/>
      <c r="E79" s="219"/>
      <c r="F79" s="41"/>
      <c r="G79" s="42"/>
      <c r="H79" s="356"/>
      <c r="I79" s="41"/>
      <c r="J79" s="42"/>
      <c r="K79" s="356"/>
    </row>
    <row r="80" spans="1:11" ht="15.75" customHeight="1" thickBot="1">
      <c r="A80" s="110">
        <v>20</v>
      </c>
      <c r="B80" s="119" t="s">
        <v>124</v>
      </c>
      <c r="C80" s="165"/>
      <c r="D80" s="165"/>
      <c r="E80" s="223"/>
      <c r="F80" s="41"/>
      <c r="G80" s="42"/>
      <c r="H80" s="356"/>
      <c r="I80" s="41"/>
      <c r="J80" s="42"/>
      <c r="K80" s="356"/>
    </row>
    <row r="81" spans="1:11" ht="15.75" customHeight="1">
      <c r="A81" s="112">
        <v>21</v>
      </c>
      <c r="B81" s="80" t="s">
        <v>125</v>
      </c>
      <c r="C81" s="164"/>
      <c r="D81" s="164"/>
      <c r="E81" s="222"/>
      <c r="F81" s="41"/>
      <c r="G81" s="42"/>
      <c r="H81" s="356"/>
      <c r="I81" s="41"/>
      <c r="J81" s="42"/>
      <c r="K81" s="356"/>
    </row>
    <row r="82" spans="1:11" ht="15.75" customHeight="1">
      <c r="A82" s="73">
        <v>22</v>
      </c>
      <c r="B82" s="78" t="s">
        <v>97</v>
      </c>
      <c r="C82" s="161"/>
      <c r="D82" s="161"/>
      <c r="E82" s="218"/>
      <c r="F82" s="41"/>
      <c r="G82" s="42"/>
      <c r="H82" s="356"/>
      <c r="I82" s="41"/>
      <c r="J82" s="42"/>
      <c r="K82" s="356"/>
    </row>
    <row r="83" spans="1:11" ht="15.75" customHeight="1">
      <c r="A83" s="71">
        <v>23</v>
      </c>
      <c r="B83" s="224" t="s">
        <v>129</v>
      </c>
      <c r="C83" s="585">
        <v>55418000</v>
      </c>
      <c r="D83" s="455"/>
      <c r="E83" s="456"/>
      <c r="F83" s="585">
        <v>55178859</v>
      </c>
      <c r="G83" s="455"/>
      <c r="H83" s="456"/>
      <c r="I83" s="585">
        <v>30677695</v>
      </c>
      <c r="J83" s="455"/>
      <c r="K83" s="456"/>
    </row>
    <row r="84" spans="1:5" ht="15.75" customHeight="1">
      <c r="A84" s="166"/>
      <c r="B84" s="167"/>
      <c r="C84" s="168"/>
      <c r="D84" s="168"/>
      <c r="E84" s="168"/>
    </row>
    <row r="85" spans="1:5" ht="30" customHeight="1">
      <c r="A85" s="68"/>
      <c r="B85" s="69" t="s">
        <v>219</v>
      </c>
      <c r="C85" s="169">
        <v>9</v>
      </c>
      <c r="D85" s="169">
        <v>9</v>
      </c>
      <c r="E85" s="169"/>
    </row>
    <row r="86" spans="1:5" ht="15.75" customHeight="1">
      <c r="A86" s="66"/>
      <c r="B86" s="72"/>
      <c r="C86" s="72"/>
      <c r="D86" s="72"/>
      <c r="E86" s="72"/>
    </row>
    <row r="87" spans="1:5" ht="12.75">
      <c r="A87" s="73"/>
      <c r="B87" s="74"/>
      <c r="C87" s="170"/>
      <c r="D87" s="170"/>
      <c r="E87" s="170"/>
    </row>
  </sheetData>
  <sheetProtection/>
  <mergeCells count="46">
    <mergeCell ref="C66:E66"/>
    <mergeCell ref="F66:H66"/>
    <mergeCell ref="I66:K66"/>
    <mergeCell ref="I9:K10"/>
    <mergeCell ref="I26:K26"/>
    <mergeCell ref="I28:K28"/>
    <mergeCell ref="I42:K42"/>
    <mergeCell ref="C63:E63"/>
    <mergeCell ref="F63:H63"/>
    <mergeCell ref="I63:K63"/>
    <mergeCell ref="C68:E68"/>
    <mergeCell ref="F68:H68"/>
    <mergeCell ref="I68:K68"/>
    <mergeCell ref="C83:E83"/>
    <mergeCell ref="F83:H83"/>
    <mergeCell ref="I83:K83"/>
    <mergeCell ref="C64:E64"/>
    <mergeCell ref="F64:H64"/>
    <mergeCell ref="I64:K64"/>
    <mergeCell ref="C26:E26"/>
    <mergeCell ref="F26:H26"/>
    <mergeCell ref="F28:H28"/>
    <mergeCell ref="C28:E28"/>
    <mergeCell ref="C42:E42"/>
    <mergeCell ref="F42:H42"/>
    <mergeCell ref="C62:E62"/>
    <mergeCell ref="F62:H62"/>
    <mergeCell ref="I59:K60"/>
    <mergeCell ref="I62:K62"/>
    <mergeCell ref="B57:E57"/>
    <mergeCell ref="D58:E58"/>
    <mergeCell ref="I61:K61"/>
    <mergeCell ref="F59:H60"/>
    <mergeCell ref="F9:H10"/>
    <mergeCell ref="C61:E61"/>
    <mergeCell ref="F61:H61"/>
    <mergeCell ref="A59:A60"/>
    <mergeCell ref="B59:B60"/>
    <mergeCell ref="C59:E60"/>
    <mergeCell ref="D8:E8"/>
    <mergeCell ref="A9:A10"/>
    <mergeCell ref="B9:B10"/>
    <mergeCell ref="A4:E4"/>
    <mergeCell ref="A6:E6"/>
    <mergeCell ref="A7:E7"/>
    <mergeCell ref="C9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J26"/>
  <sheetViews>
    <sheetView zoomScalePageLayoutView="0" workbookViewId="0" topLeftCell="B1">
      <selection activeCell="C15" sqref="C15"/>
    </sheetView>
  </sheetViews>
  <sheetFormatPr defaultColWidth="9.375" defaultRowHeight="12.75"/>
  <cols>
    <col min="1" max="1" width="9.375" style="4" customWidth="1"/>
    <col min="2" max="2" width="42.625" style="1" customWidth="1"/>
    <col min="3" max="3" width="34.625" style="1" customWidth="1"/>
    <col min="4" max="16384" width="9.375" style="1" customWidth="1"/>
  </cols>
  <sheetData>
    <row r="1" ht="12.75">
      <c r="C1" s="44"/>
    </row>
    <row r="2" ht="12.75">
      <c r="C2" s="53" t="s">
        <v>185</v>
      </c>
    </row>
    <row r="3" ht="12.75">
      <c r="C3" s="44"/>
    </row>
    <row r="4" ht="12.75">
      <c r="C4" s="53"/>
    </row>
    <row r="5" ht="12.75">
      <c r="C5" s="44"/>
    </row>
    <row r="7" spans="1:10" ht="17.25">
      <c r="A7" s="559" t="s">
        <v>253</v>
      </c>
      <c r="B7" s="559"/>
      <c r="C7" s="559"/>
      <c r="D7" s="559"/>
      <c r="E7" s="23"/>
      <c r="F7" s="23"/>
      <c r="G7" s="23"/>
      <c r="H7" s="23"/>
      <c r="I7" s="23"/>
      <c r="J7" s="23"/>
    </row>
    <row r="8" spans="1:10" ht="12.75">
      <c r="A8" s="43"/>
      <c r="B8" s="23"/>
      <c r="C8" s="23"/>
      <c r="D8" s="23"/>
      <c r="E8" s="23"/>
      <c r="F8" s="23"/>
      <c r="G8" s="23"/>
      <c r="H8" s="23"/>
      <c r="I8" s="23"/>
      <c r="J8" s="23"/>
    </row>
    <row r="9" spans="1:10" ht="12.75">
      <c r="A9" s="43"/>
      <c r="B9" s="23"/>
      <c r="C9" s="23"/>
      <c r="D9" s="23"/>
      <c r="E9" s="23"/>
      <c r="F9" s="23"/>
      <c r="G9" s="23"/>
      <c r="H9" s="23"/>
      <c r="I9" s="23"/>
      <c r="J9" s="23"/>
    </row>
    <row r="10" spans="1:10" ht="15">
      <c r="A10" s="558" t="s">
        <v>186</v>
      </c>
      <c r="B10" s="558"/>
      <c r="C10" s="558"/>
      <c r="D10" s="558"/>
      <c r="E10" s="23"/>
      <c r="F10" s="23"/>
      <c r="G10" s="23"/>
      <c r="H10" s="23"/>
      <c r="I10" s="23"/>
      <c r="J10" s="23"/>
    </row>
    <row r="11" spans="1:10" ht="12.75">
      <c r="A11" s="43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2.75">
      <c r="A12" s="43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2.75">
      <c r="A13" s="43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3.5" thickBot="1">
      <c r="A14" s="43"/>
      <c r="B14" s="58"/>
      <c r="C14" s="59" t="s">
        <v>231</v>
      </c>
      <c r="D14" s="23"/>
      <c r="E14" s="23"/>
      <c r="F14" s="23"/>
      <c r="G14" s="23"/>
      <c r="H14" s="23"/>
      <c r="I14" s="23"/>
      <c r="J14" s="23"/>
    </row>
    <row r="15" spans="1:10" ht="49.5" customHeight="1">
      <c r="A15" s="47"/>
      <c r="B15" s="250" t="s">
        <v>187</v>
      </c>
      <c r="C15" s="251" t="s">
        <v>254</v>
      </c>
      <c r="D15" s="23"/>
      <c r="E15" s="23"/>
      <c r="F15" s="23"/>
      <c r="G15" s="23"/>
      <c r="H15" s="23"/>
      <c r="I15" s="23"/>
      <c r="J15" s="23"/>
    </row>
    <row r="16" spans="1:10" ht="12.75">
      <c r="A16" s="46"/>
      <c r="B16" s="244" t="s">
        <v>234</v>
      </c>
      <c r="C16" s="245">
        <v>146747000</v>
      </c>
      <c r="D16" s="23"/>
      <c r="E16" s="23"/>
      <c r="F16" s="23"/>
      <c r="G16" s="23"/>
      <c r="H16" s="23"/>
      <c r="I16" s="23"/>
      <c r="J16" s="23"/>
    </row>
    <row r="17" spans="1:10" ht="12.75" hidden="1">
      <c r="A17" s="46"/>
      <c r="B17" s="244"/>
      <c r="C17" s="245"/>
      <c r="D17" s="23"/>
      <c r="E17" s="23"/>
      <c r="F17" s="23"/>
      <c r="G17" s="23"/>
      <c r="H17" s="23"/>
      <c r="I17" s="23"/>
      <c r="J17" s="23"/>
    </row>
    <row r="18" spans="1:10" ht="12.75" hidden="1">
      <c r="A18" s="46"/>
      <c r="B18" s="244"/>
      <c r="C18" s="245"/>
      <c r="D18" s="23"/>
      <c r="E18" s="23"/>
      <c r="F18" s="23"/>
      <c r="G18" s="23"/>
      <c r="H18" s="23"/>
      <c r="I18" s="23"/>
      <c r="J18" s="23"/>
    </row>
    <row r="19" spans="1:10" ht="13.5" thickBot="1">
      <c r="A19" s="46"/>
      <c r="B19" s="255" t="s">
        <v>188</v>
      </c>
      <c r="C19" s="256">
        <f>SUM(C16:C18)</f>
        <v>146747000</v>
      </c>
      <c r="D19" s="23"/>
      <c r="E19" s="23"/>
      <c r="F19" s="23"/>
      <c r="G19" s="23"/>
      <c r="H19" s="23"/>
      <c r="I19" s="23"/>
      <c r="J19" s="23"/>
    </row>
    <row r="20" spans="1:10" ht="15">
      <c r="A20" s="46"/>
      <c r="B20" s="56"/>
      <c r="C20" s="57"/>
      <c r="D20" s="23"/>
      <c r="E20" s="23"/>
      <c r="F20" s="23"/>
      <c r="G20" s="23"/>
      <c r="H20" s="23"/>
      <c r="I20" s="23"/>
      <c r="J20" s="23"/>
    </row>
    <row r="21" spans="1:10" ht="15">
      <c r="A21" s="46"/>
      <c r="B21" s="54"/>
      <c r="C21" s="55"/>
      <c r="D21" s="23"/>
      <c r="E21" s="23"/>
      <c r="F21" s="23"/>
      <c r="G21" s="23"/>
      <c r="H21" s="23"/>
      <c r="I21" s="23"/>
      <c r="J21" s="23"/>
    </row>
    <row r="22" spans="1:10" ht="15">
      <c r="A22" s="43"/>
      <c r="B22" s="56"/>
      <c r="C22" s="57"/>
      <c r="D22" s="23"/>
      <c r="E22" s="23"/>
      <c r="F22" s="23"/>
      <c r="G22" s="23"/>
      <c r="H22" s="23"/>
      <c r="I22" s="23"/>
      <c r="J22" s="23"/>
    </row>
    <row r="23" spans="1:10" ht="12.75">
      <c r="A23" s="43"/>
      <c r="B23" s="48"/>
      <c r="C23" s="48"/>
      <c r="D23" s="23"/>
      <c r="E23" s="23"/>
      <c r="F23" s="23"/>
      <c r="G23" s="23"/>
      <c r="H23" s="23"/>
      <c r="I23" s="23"/>
      <c r="J23" s="23"/>
    </row>
    <row r="24" spans="1:10" ht="12.75">
      <c r="A24" s="43"/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2.75">
      <c r="A25" s="43"/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12.75">
      <c r="A26" s="43"/>
      <c r="B26" s="23"/>
      <c r="C26" s="23"/>
      <c r="D26" s="23"/>
      <c r="E26" s="23"/>
      <c r="F26" s="23"/>
      <c r="G26" s="23"/>
      <c r="H26" s="23"/>
      <c r="I26" s="23"/>
      <c r="J26" s="23"/>
    </row>
  </sheetData>
  <sheetProtection/>
  <mergeCells count="2">
    <mergeCell ref="A7:D7"/>
    <mergeCell ref="A10:D10"/>
  </mergeCells>
  <printOptions horizontalCentered="1"/>
  <pageMargins left="0.34" right="0.34" top="0.91" bottom="0.88" header="0.58" footer="0.62"/>
  <pageSetup horizontalDpi="600" verticalDpi="600" orientation="portrait" paperSize="9" scale="10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J27"/>
  <sheetViews>
    <sheetView zoomScalePageLayoutView="0" workbookViewId="0" topLeftCell="A1">
      <selection activeCell="E16" sqref="E16"/>
    </sheetView>
  </sheetViews>
  <sheetFormatPr defaultColWidth="9.375" defaultRowHeight="12.75"/>
  <cols>
    <col min="1" max="1" width="9.375" style="4" customWidth="1"/>
    <col min="2" max="2" width="42.625" style="1" customWidth="1"/>
    <col min="3" max="3" width="35.50390625" style="1" customWidth="1"/>
    <col min="4" max="4" width="26.00390625" style="1" customWidth="1"/>
    <col min="5" max="5" width="25.375" style="1" customWidth="1"/>
    <col min="6" max="16384" width="9.375" style="1" customWidth="1"/>
  </cols>
  <sheetData>
    <row r="1" ht="12.75">
      <c r="C1" s="44"/>
    </row>
    <row r="2" ht="12.75">
      <c r="C2" s="53" t="s">
        <v>193</v>
      </c>
    </row>
    <row r="3" ht="12.75">
      <c r="C3" s="44"/>
    </row>
    <row r="4" ht="12.75">
      <c r="C4" s="53"/>
    </row>
    <row r="5" ht="12.75">
      <c r="C5" s="44"/>
    </row>
    <row r="7" spans="1:10" ht="17.25">
      <c r="A7" s="559" t="s">
        <v>253</v>
      </c>
      <c r="B7" s="559"/>
      <c r="C7" s="559"/>
      <c r="D7" s="559"/>
      <c r="E7" s="23"/>
      <c r="F7" s="23"/>
      <c r="G7" s="23"/>
      <c r="H7" s="23"/>
      <c r="I7" s="23"/>
      <c r="J7" s="23"/>
    </row>
    <row r="8" spans="1:10" ht="12.75">
      <c r="A8" s="43"/>
      <c r="B8" s="23"/>
      <c r="C8" s="23"/>
      <c r="D8" s="23"/>
      <c r="E8" s="23"/>
      <c r="F8" s="23"/>
      <c r="G8" s="23"/>
      <c r="H8" s="23"/>
      <c r="I8" s="23"/>
      <c r="J8" s="23"/>
    </row>
    <row r="9" spans="1:10" ht="12.75">
      <c r="A9" s="43"/>
      <c r="B9" s="23"/>
      <c r="C9" s="23"/>
      <c r="D9" s="23"/>
      <c r="E9" s="23"/>
      <c r="F9" s="23"/>
      <c r="G9" s="23"/>
      <c r="H9" s="23"/>
      <c r="I9" s="23"/>
      <c r="J9" s="23"/>
    </row>
    <row r="10" spans="1:10" ht="15">
      <c r="A10" s="558" t="s">
        <v>26</v>
      </c>
      <c r="B10" s="558"/>
      <c r="C10" s="558"/>
      <c r="D10" s="558"/>
      <c r="E10" s="23"/>
      <c r="F10" s="23"/>
      <c r="G10" s="23"/>
      <c r="H10" s="23"/>
      <c r="I10" s="23"/>
      <c r="J10" s="23"/>
    </row>
    <row r="11" spans="1:10" ht="12.75">
      <c r="A11" s="43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2.75">
      <c r="A12" s="43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2.75">
      <c r="A13" s="43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3.5" thickBot="1">
      <c r="A14" s="43"/>
      <c r="B14" s="58"/>
      <c r="C14" s="59" t="s">
        <v>231</v>
      </c>
      <c r="D14" s="23"/>
      <c r="E14" s="23"/>
      <c r="F14" s="23"/>
      <c r="G14" s="23"/>
      <c r="H14" s="23"/>
      <c r="I14" s="23"/>
      <c r="J14" s="23"/>
    </row>
    <row r="15" spans="1:10" ht="49.5" customHeight="1">
      <c r="A15" s="47"/>
      <c r="B15" s="250"/>
      <c r="C15" s="251" t="s">
        <v>284</v>
      </c>
      <c r="D15" s="381" t="s">
        <v>293</v>
      </c>
      <c r="E15" s="251" t="s">
        <v>294</v>
      </c>
      <c r="F15" s="23"/>
      <c r="G15" s="23"/>
      <c r="H15" s="23"/>
      <c r="I15" s="23"/>
      <c r="J15" s="23"/>
    </row>
    <row r="16" spans="1:10" ht="12.75">
      <c r="A16" s="46"/>
      <c r="B16" s="244" t="s">
        <v>30</v>
      </c>
      <c r="C16" s="245">
        <v>9561716</v>
      </c>
      <c r="D16" s="245">
        <v>2281716</v>
      </c>
      <c r="E16" s="245">
        <v>0</v>
      </c>
      <c r="F16" s="23"/>
      <c r="G16" s="23"/>
      <c r="H16" s="23"/>
      <c r="I16" s="23"/>
      <c r="J16" s="23"/>
    </row>
    <row r="17" spans="1:10" ht="12.75">
      <c r="A17" s="46"/>
      <c r="B17" s="244" t="s">
        <v>190</v>
      </c>
      <c r="C17" s="245"/>
      <c r="D17" s="245"/>
      <c r="E17" s="245"/>
      <c r="F17" s="23"/>
      <c r="G17" s="23"/>
      <c r="H17" s="23"/>
      <c r="I17" s="23"/>
      <c r="J17" s="23"/>
    </row>
    <row r="18" spans="1:10" ht="12.75">
      <c r="A18" s="46"/>
      <c r="B18" s="244" t="s">
        <v>191</v>
      </c>
      <c r="C18" s="245"/>
      <c r="D18" s="245"/>
      <c r="E18" s="245"/>
      <c r="F18" s="23"/>
      <c r="G18" s="23"/>
      <c r="H18" s="23"/>
      <c r="I18" s="23"/>
      <c r="J18" s="23"/>
    </row>
    <row r="19" spans="1:10" ht="12.75">
      <c r="A19" s="46"/>
      <c r="B19" s="261" t="s">
        <v>189</v>
      </c>
      <c r="C19" s="262"/>
      <c r="D19" s="262"/>
      <c r="E19" s="262"/>
      <c r="F19" s="23"/>
      <c r="G19" s="23"/>
      <c r="H19" s="23"/>
      <c r="I19" s="23"/>
      <c r="J19" s="23"/>
    </row>
    <row r="20" spans="1:10" ht="13.5" thickBot="1">
      <c r="A20" s="46"/>
      <c r="B20" s="255" t="s">
        <v>192</v>
      </c>
      <c r="C20" s="256">
        <f>C16+C18</f>
        <v>9561716</v>
      </c>
      <c r="D20" s="256">
        <f>D16+D18</f>
        <v>2281716</v>
      </c>
      <c r="E20" s="256">
        <f>E16+E18</f>
        <v>0</v>
      </c>
      <c r="F20" s="23"/>
      <c r="G20" s="23"/>
      <c r="H20" s="23"/>
      <c r="I20" s="23"/>
      <c r="J20" s="23"/>
    </row>
    <row r="21" spans="1:10" ht="15">
      <c r="A21" s="46"/>
      <c r="B21" s="56"/>
      <c r="C21" s="57"/>
      <c r="D21" s="23"/>
      <c r="E21" s="23"/>
      <c r="F21" s="23"/>
      <c r="G21" s="23"/>
      <c r="H21" s="23"/>
      <c r="I21" s="23"/>
      <c r="J21" s="23"/>
    </row>
    <row r="22" spans="1:10" ht="15">
      <c r="A22" s="46"/>
      <c r="B22" s="54"/>
      <c r="C22" s="55"/>
      <c r="D22" s="23"/>
      <c r="E22" s="23"/>
      <c r="F22" s="23"/>
      <c r="G22" s="23"/>
      <c r="H22" s="23"/>
      <c r="I22" s="23"/>
      <c r="J22" s="23"/>
    </row>
    <row r="23" spans="1:10" ht="15">
      <c r="A23" s="43"/>
      <c r="B23" s="56"/>
      <c r="C23" s="57"/>
      <c r="D23" s="23"/>
      <c r="E23" s="23"/>
      <c r="F23" s="23"/>
      <c r="G23" s="23"/>
      <c r="H23" s="23"/>
      <c r="I23" s="23"/>
      <c r="J23" s="23"/>
    </row>
    <row r="24" spans="1:10" ht="12.75">
      <c r="A24" s="43"/>
      <c r="B24" s="48"/>
      <c r="C24" s="48"/>
      <c r="D24" s="23"/>
      <c r="E24" s="23"/>
      <c r="F24" s="23"/>
      <c r="G24" s="23"/>
      <c r="H24" s="23"/>
      <c r="I24" s="23"/>
      <c r="J24" s="23"/>
    </row>
    <row r="25" spans="1:10" ht="12.75">
      <c r="A25" s="43"/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12.75">
      <c r="A26" s="43"/>
      <c r="B26" s="23"/>
      <c r="C26" s="23"/>
      <c r="D26" s="23"/>
      <c r="E26" s="23"/>
      <c r="F26" s="23"/>
      <c r="G26" s="23"/>
      <c r="H26" s="23"/>
      <c r="I26" s="23"/>
      <c r="J26" s="23"/>
    </row>
    <row r="27" spans="1:10" ht="12.75">
      <c r="A27" s="43"/>
      <c r="B27" s="23"/>
      <c r="C27" s="23"/>
      <c r="D27" s="23"/>
      <c r="E27" s="23"/>
      <c r="F27" s="23"/>
      <c r="G27" s="23"/>
      <c r="H27" s="23"/>
      <c r="I27" s="23"/>
      <c r="J27" s="23"/>
    </row>
  </sheetData>
  <sheetProtection/>
  <mergeCells count="2">
    <mergeCell ref="A7:D7"/>
    <mergeCell ref="A10:D10"/>
  </mergeCells>
  <printOptions horizontalCentered="1"/>
  <pageMargins left="0.35433070866141736" right="0.35433070866141736" top="0.31496062992125984" bottom="0.4724409448818898" header="0.5905511811023623" footer="0.6299212598425197"/>
  <pageSetup horizontalDpi="600" verticalDpi="600" orientation="portrait" paperSize="9" scale="10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J28"/>
  <sheetViews>
    <sheetView zoomScalePageLayoutView="0" workbookViewId="0" topLeftCell="A1">
      <selection activeCell="D21" sqref="D21"/>
    </sheetView>
  </sheetViews>
  <sheetFormatPr defaultColWidth="9.375" defaultRowHeight="12.75"/>
  <cols>
    <col min="1" max="1" width="9.375" style="4" customWidth="1"/>
    <col min="2" max="2" width="42.625" style="1" customWidth="1"/>
    <col min="3" max="3" width="34.625" style="1" customWidth="1"/>
    <col min="4" max="4" width="26.375" style="1" customWidth="1"/>
    <col min="5" max="16384" width="9.375" style="1" customWidth="1"/>
  </cols>
  <sheetData>
    <row r="1" ht="12.75">
      <c r="C1" s="44"/>
    </row>
    <row r="2" ht="12.75">
      <c r="C2" s="44"/>
    </row>
    <row r="3" ht="12.75">
      <c r="C3" s="44"/>
    </row>
    <row r="4" ht="12.75">
      <c r="C4" s="64" t="s">
        <v>194</v>
      </c>
    </row>
    <row r="5" ht="12.75">
      <c r="C5" s="44"/>
    </row>
    <row r="7" spans="1:10" ht="17.25">
      <c r="A7" s="559" t="s">
        <v>253</v>
      </c>
      <c r="B7" s="559"/>
      <c r="C7" s="559"/>
      <c r="D7" s="559"/>
      <c r="E7" s="23"/>
      <c r="F7" s="23"/>
      <c r="G7" s="23"/>
      <c r="H7" s="23"/>
      <c r="I7" s="23"/>
      <c r="J7" s="23"/>
    </row>
    <row r="8" spans="1:10" ht="12.75">
      <c r="A8" s="43"/>
      <c r="B8" s="23"/>
      <c r="C8" s="23"/>
      <c r="D8" s="23"/>
      <c r="E8" s="23"/>
      <c r="F8" s="23"/>
      <c r="G8" s="23"/>
      <c r="H8" s="23"/>
      <c r="I8" s="23"/>
      <c r="J8" s="23"/>
    </row>
    <row r="9" spans="1:10" ht="12.75">
      <c r="A9" s="43"/>
      <c r="B9" s="23"/>
      <c r="C9" s="23"/>
      <c r="D9" s="23"/>
      <c r="E9" s="23"/>
      <c r="F9" s="23"/>
      <c r="G9" s="23"/>
      <c r="H9" s="23"/>
      <c r="I9" s="23"/>
      <c r="J9" s="23"/>
    </row>
    <row r="10" spans="1:10" ht="15">
      <c r="A10" s="558" t="s">
        <v>195</v>
      </c>
      <c r="B10" s="558"/>
      <c r="C10" s="558"/>
      <c r="D10" s="558"/>
      <c r="E10" s="23"/>
      <c r="F10" s="23"/>
      <c r="G10" s="23"/>
      <c r="H10" s="23"/>
      <c r="I10" s="23"/>
      <c r="J10" s="23"/>
    </row>
    <row r="11" spans="1:10" ht="12.75">
      <c r="A11" s="43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2.75">
      <c r="A12" s="43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2.75">
      <c r="A13" s="43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3.5" thickBot="1">
      <c r="A14" s="43"/>
      <c r="B14" s="58"/>
      <c r="C14" s="59" t="s">
        <v>231</v>
      </c>
      <c r="D14" s="23"/>
      <c r="E14" s="23"/>
      <c r="F14" s="23"/>
      <c r="G14" s="23"/>
      <c r="H14" s="23"/>
      <c r="I14" s="23"/>
      <c r="J14" s="23"/>
    </row>
    <row r="15" spans="1:10" ht="49.5" customHeight="1">
      <c r="A15" s="47"/>
      <c r="B15" s="250" t="s">
        <v>196</v>
      </c>
      <c r="C15" s="251" t="s">
        <v>298</v>
      </c>
      <c r="D15" s="381" t="s">
        <v>299</v>
      </c>
      <c r="E15" s="23"/>
      <c r="F15" s="23"/>
      <c r="G15" s="23"/>
      <c r="H15" s="23"/>
      <c r="I15" s="23"/>
      <c r="J15" s="23"/>
    </row>
    <row r="16" spans="1:10" ht="12.75" hidden="1">
      <c r="A16" s="46"/>
      <c r="B16" s="244"/>
      <c r="C16" s="245"/>
      <c r="D16" s="23"/>
      <c r="E16" s="23"/>
      <c r="F16" s="23"/>
      <c r="G16" s="23"/>
      <c r="H16" s="23"/>
      <c r="I16" s="23"/>
      <c r="J16" s="23"/>
    </row>
    <row r="17" spans="1:10" ht="12.75" hidden="1">
      <c r="A17" s="46"/>
      <c r="B17" s="244"/>
      <c r="C17" s="245"/>
      <c r="D17" s="23"/>
      <c r="E17" s="23"/>
      <c r="F17" s="23"/>
      <c r="G17" s="23"/>
      <c r="H17" s="23"/>
      <c r="I17" s="23"/>
      <c r="J17" s="23"/>
    </row>
    <row r="18" spans="1:10" ht="12.75">
      <c r="A18" s="46"/>
      <c r="B18" s="244" t="s">
        <v>235</v>
      </c>
      <c r="C18" s="245">
        <v>95108000</v>
      </c>
      <c r="D18" s="245">
        <v>95108000</v>
      </c>
      <c r="E18" s="23"/>
      <c r="F18" s="23"/>
      <c r="G18" s="23"/>
      <c r="H18" s="23"/>
      <c r="I18" s="23"/>
      <c r="J18" s="23"/>
    </row>
    <row r="19" spans="1:10" ht="12.75">
      <c r="A19" s="46"/>
      <c r="B19" s="261" t="s">
        <v>296</v>
      </c>
      <c r="C19" s="262">
        <v>4999445</v>
      </c>
      <c r="D19" s="262">
        <v>4999995</v>
      </c>
      <c r="E19" s="23"/>
      <c r="F19" s="23"/>
      <c r="G19" s="23"/>
      <c r="H19" s="23"/>
      <c r="I19" s="23"/>
      <c r="J19" s="23"/>
    </row>
    <row r="20" spans="1:10" ht="12.75">
      <c r="A20" s="46"/>
      <c r="B20" s="261" t="s">
        <v>297</v>
      </c>
      <c r="C20" s="262">
        <v>0</v>
      </c>
      <c r="D20" s="262">
        <v>125604594</v>
      </c>
      <c r="E20" s="23"/>
      <c r="F20" s="23"/>
      <c r="G20" s="23"/>
      <c r="H20" s="23"/>
      <c r="I20" s="23"/>
      <c r="J20" s="23"/>
    </row>
    <row r="21" spans="1:10" ht="13.5" thickBot="1">
      <c r="A21" s="46"/>
      <c r="B21" s="255" t="s">
        <v>62</v>
      </c>
      <c r="C21" s="256">
        <f>SUM(C18:C20)</f>
        <v>100107445</v>
      </c>
      <c r="D21" s="256">
        <f>SUM(D18:D20)</f>
        <v>225712589</v>
      </c>
      <c r="E21" s="23"/>
      <c r="F21" s="23"/>
      <c r="G21" s="23"/>
      <c r="H21" s="23"/>
      <c r="I21" s="23"/>
      <c r="J21" s="23"/>
    </row>
    <row r="22" spans="1:10" ht="15">
      <c r="A22" s="46"/>
      <c r="B22" s="56"/>
      <c r="C22" s="57"/>
      <c r="D22" s="23"/>
      <c r="E22" s="23"/>
      <c r="F22" s="23"/>
      <c r="G22" s="23"/>
      <c r="H22" s="23"/>
      <c r="I22" s="23"/>
      <c r="J22" s="23"/>
    </row>
    <row r="23" spans="1:10" ht="15">
      <c r="A23" s="46"/>
      <c r="B23" s="54"/>
      <c r="C23" s="55"/>
      <c r="D23" s="23"/>
      <c r="E23" s="23"/>
      <c r="F23" s="23"/>
      <c r="G23" s="23"/>
      <c r="H23" s="23"/>
      <c r="I23" s="23"/>
      <c r="J23" s="23"/>
    </row>
    <row r="24" spans="1:10" ht="15">
      <c r="A24" s="43"/>
      <c r="B24" s="56"/>
      <c r="C24" s="57"/>
      <c r="D24" s="23"/>
      <c r="E24" s="23"/>
      <c r="F24" s="23"/>
      <c r="G24" s="23"/>
      <c r="H24" s="23"/>
      <c r="I24" s="23"/>
      <c r="J24" s="23"/>
    </row>
    <row r="25" spans="1:10" ht="12.75">
      <c r="A25" s="43"/>
      <c r="B25" s="48"/>
      <c r="C25" s="48"/>
      <c r="D25" s="23"/>
      <c r="E25" s="23"/>
      <c r="F25" s="23"/>
      <c r="G25" s="23"/>
      <c r="H25" s="23"/>
      <c r="I25" s="23"/>
      <c r="J25" s="23"/>
    </row>
    <row r="26" spans="1:10" ht="12.75">
      <c r="A26" s="43"/>
      <c r="B26" s="23"/>
      <c r="C26" s="23"/>
      <c r="D26" s="23"/>
      <c r="E26" s="23"/>
      <c r="F26" s="23"/>
      <c r="G26" s="23"/>
      <c r="H26" s="23"/>
      <c r="I26" s="23"/>
      <c r="J26" s="23"/>
    </row>
    <row r="27" spans="1:10" ht="12.75">
      <c r="A27" s="43"/>
      <c r="B27" s="23"/>
      <c r="C27" s="23"/>
      <c r="D27" s="23"/>
      <c r="E27" s="23"/>
      <c r="F27" s="23"/>
      <c r="G27" s="23"/>
      <c r="H27" s="23"/>
      <c r="I27" s="23"/>
      <c r="J27" s="23"/>
    </row>
    <row r="28" spans="1:10" ht="12.75">
      <c r="A28" s="43"/>
      <c r="B28" s="23"/>
      <c r="C28" s="23"/>
      <c r="D28" s="23"/>
      <c r="E28" s="23"/>
      <c r="F28" s="23"/>
      <c r="G28" s="23"/>
      <c r="H28" s="23"/>
      <c r="I28" s="23"/>
      <c r="J28" s="23"/>
    </row>
  </sheetData>
  <sheetProtection/>
  <mergeCells count="2">
    <mergeCell ref="A7:D7"/>
    <mergeCell ref="A10:D1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&amp;R&amp;"Times New Roman CE,Félkövér dőlt"&amp;11 </oddHeader>
    <oddFooter>&amp;C
4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2:H24"/>
  <sheetViews>
    <sheetView zoomScale="83" zoomScaleNormal="83" zoomScalePageLayoutView="0" workbookViewId="0" topLeftCell="A1">
      <selection activeCell="C24" sqref="C24"/>
    </sheetView>
  </sheetViews>
  <sheetFormatPr defaultColWidth="9.375" defaultRowHeight="12.75"/>
  <cols>
    <col min="1" max="1" width="27.125" style="2" customWidth="1"/>
    <col min="2" max="2" width="13.00390625" style="1" customWidth="1"/>
    <col min="3" max="3" width="13.125" style="1" customWidth="1"/>
    <col min="4" max="4" width="16.625" style="1" customWidth="1"/>
    <col min="5" max="5" width="28.50390625" style="1" customWidth="1"/>
    <col min="6" max="6" width="14.00390625" style="1" customWidth="1"/>
    <col min="7" max="7" width="16.625" style="1" customWidth="1"/>
    <col min="8" max="8" width="15.375" style="1" customWidth="1"/>
    <col min="9" max="16384" width="9.375" style="1" customWidth="1"/>
  </cols>
  <sheetData>
    <row r="2" spans="7:8" ht="12.75">
      <c r="G2" s="586" t="s">
        <v>198</v>
      </c>
      <c r="H2" s="586"/>
    </row>
    <row r="3" spans="1:8" ht="39.75" customHeight="1">
      <c r="A3" s="263" t="s">
        <v>31</v>
      </c>
      <c r="B3" s="5"/>
      <c r="C3" s="5"/>
      <c r="D3" s="5"/>
      <c r="E3" s="5"/>
      <c r="F3" s="5"/>
      <c r="G3" s="5"/>
      <c r="H3" s="5"/>
    </row>
    <row r="4" ht="14.25" thickBot="1">
      <c r="H4" s="12" t="s">
        <v>233</v>
      </c>
    </row>
    <row r="5" spans="1:8" ht="24" customHeight="1" thickBot="1">
      <c r="A5" s="264" t="s">
        <v>27</v>
      </c>
      <c r="B5" s="265"/>
      <c r="C5" s="265"/>
      <c r="D5" s="265"/>
      <c r="E5" s="264" t="s">
        <v>29</v>
      </c>
      <c r="F5" s="265"/>
      <c r="G5" s="265"/>
      <c r="H5" s="266"/>
    </row>
    <row r="6" spans="1:8" s="3" customFormat="1" ht="43.5" customHeight="1" thickBot="1">
      <c r="A6" s="267" t="s">
        <v>32</v>
      </c>
      <c r="B6" s="268" t="s">
        <v>256</v>
      </c>
      <c r="C6" s="268" t="s">
        <v>289</v>
      </c>
      <c r="D6" s="400" t="s">
        <v>286</v>
      </c>
      <c r="E6" s="267" t="s">
        <v>32</v>
      </c>
      <c r="F6" s="268" t="s">
        <v>256</v>
      </c>
      <c r="G6" s="268" t="s">
        <v>289</v>
      </c>
      <c r="H6" s="400" t="s">
        <v>286</v>
      </c>
    </row>
    <row r="7" spans="1:8" ht="18" customHeight="1">
      <c r="A7" s="269" t="s">
        <v>33</v>
      </c>
      <c r="B7" s="270">
        <v>21504000</v>
      </c>
      <c r="C7" s="401">
        <v>21611909</v>
      </c>
      <c r="D7" s="402">
        <v>13472926</v>
      </c>
      <c r="E7" s="271" t="s">
        <v>34</v>
      </c>
      <c r="F7" s="270">
        <v>40381000</v>
      </c>
      <c r="G7" s="401">
        <v>40827000</v>
      </c>
      <c r="H7" s="405">
        <v>30870836</v>
      </c>
    </row>
    <row r="8" spans="1:8" ht="23.25" customHeight="1">
      <c r="A8" s="272" t="s">
        <v>148</v>
      </c>
      <c r="B8" s="273">
        <v>43000000</v>
      </c>
      <c r="C8" s="403">
        <v>36000000</v>
      </c>
      <c r="D8" s="402">
        <v>41154074</v>
      </c>
      <c r="E8" s="274" t="s">
        <v>35</v>
      </c>
      <c r="F8" s="273">
        <v>6513000</v>
      </c>
      <c r="G8" s="403">
        <v>6513000</v>
      </c>
      <c r="H8" s="405">
        <v>4904303</v>
      </c>
    </row>
    <row r="9" spans="1:8" ht="23.25" customHeight="1">
      <c r="A9" s="272" t="s">
        <v>216</v>
      </c>
      <c r="B9" s="273">
        <v>145343131</v>
      </c>
      <c r="C9" s="403">
        <v>145343131</v>
      </c>
      <c r="D9" s="402">
        <v>104850487</v>
      </c>
      <c r="E9" s="274" t="s">
        <v>36</v>
      </c>
      <c r="F9" s="273">
        <v>60014000</v>
      </c>
      <c r="G9" s="403">
        <v>59488000</v>
      </c>
      <c r="H9" s="405">
        <v>26787445</v>
      </c>
    </row>
    <row r="10" spans="1:8" ht="26.25" customHeight="1">
      <c r="A10" s="272" t="s">
        <v>54</v>
      </c>
      <c r="B10" s="273">
        <v>11524229</v>
      </c>
      <c r="C10" s="403">
        <v>11524229</v>
      </c>
      <c r="D10" s="402">
        <v>10994124</v>
      </c>
      <c r="E10" s="274" t="s">
        <v>55</v>
      </c>
      <c r="F10" s="273">
        <v>1500000</v>
      </c>
      <c r="G10" s="403">
        <v>1500000</v>
      </c>
      <c r="H10" s="405">
        <v>945520</v>
      </c>
    </row>
    <row r="11" spans="1:8" ht="18" customHeight="1">
      <c r="A11" s="272" t="s">
        <v>217</v>
      </c>
      <c r="B11" s="273"/>
      <c r="C11" s="403"/>
      <c r="D11" s="402"/>
      <c r="E11" s="274" t="s">
        <v>218</v>
      </c>
      <c r="F11" s="273">
        <v>1800000</v>
      </c>
      <c r="G11" s="403">
        <v>800000</v>
      </c>
      <c r="H11" s="405">
        <v>75000</v>
      </c>
    </row>
    <row r="12" spans="1:8" ht="22.5" customHeight="1">
      <c r="A12" s="272" t="s">
        <v>46</v>
      </c>
      <c r="B12" s="273"/>
      <c r="C12" s="403"/>
      <c r="D12" s="402"/>
      <c r="E12" s="274" t="s">
        <v>25</v>
      </c>
      <c r="F12" s="273">
        <v>8287000</v>
      </c>
      <c r="G12" s="403">
        <v>8287000</v>
      </c>
      <c r="H12" s="405">
        <v>5567250</v>
      </c>
    </row>
    <row r="13" spans="1:8" ht="26.25" customHeight="1">
      <c r="A13" s="272" t="s">
        <v>51</v>
      </c>
      <c r="B13" s="273">
        <v>16255000</v>
      </c>
      <c r="C13" s="403">
        <v>16255000</v>
      </c>
      <c r="D13" s="402">
        <v>16255000</v>
      </c>
      <c r="E13" s="274" t="s">
        <v>37</v>
      </c>
      <c r="F13" s="273">
        <v>9561716</v>
      </c>
      <c r="G13" s="403">
        <v>2281716</v>
      </c>
      <c r="H13" s="405">
        <v>0</v>
      </c>
    </row>
    <row r="14" spans="1:8" ht="30" customHeight="1">
      <c r="A14" s="275" t="s">
        <v>236</v>
      </c>
      <c r="B14" s="273">
        <v>5813726</v>
      </c>
      <c r="C14" s="273">
        <v>5843409</v>
      </c>
      <c r="D14" s="384">
        <v>269683</v>
      </c>
      <c r="E14" s="274" t="s">
        <v>47</v>
      </c>
      <c r="F14" s="273">
        <v>115382926</v>
      </c>
      <c r="G14" s="403">
        <v>113083609</v>
      </c>
      <c r="H14" s="405">
        <v>72691642</v>
      </c>
    </row>
    <row r="15" spans="1:8" ht="24" customHeight="1">
      <c r="A15" s="275"/>
      <c r="B15" s="273"/>
      <c r="C15" s="273"/>
      <c r="D15" s="384"/>
      <c r="E15" s="274" t="s">
        <v>281</v>
      </c>
      <c r="F15" s="273"/>
      <c r="G15" s="403">
        <v>1080000</v>
      </c>
      <c r="H15" s="405">
        <v>572467</v>
      </c>
    </row>
    <row r="16" spans="1:8" ht="33.75" customHeight="1">
      <c r="A16" s="275"/>
      <c r="B16" s="273"/>
      <c r="C16" s="273"/>
      <c r="D16" s="384"/>
      <c r="E16" s="275" t="s">
        <v>290</v>
      </c>
      <c r="F16" s="273"/>
      <c r="G16" s="273">
        <v>2849000</v>
      </c>
      <c r="H16" s="405">
        <v>2287000</v>
      </c>
    </row>
    <row r="17" spans="1:8" ht="18" customHeight="1">
      <c r="A17" s="275"/>
      <c r="B17" s="273"/>
      <c r="C17" s="273"/>
      <c r="D17" s="384"/>
      <c r="E17" s="277"/>
      <c r="F17" s="273"/>
      <c r="G17" s="273"/>
      <c r="H17" s="397"/>
    </row>
    <row r="18" spans="1:8" ht="18" customHeight="1">
      <c r="A18" s="275"/>
      <c r="B18" s="273"/>
      <c r="C18" s="273"/>
      <c r="D18" s="384"/>
      <c r="E18" s="275"/>
      <c r="F18" s="273"/>
      <c r="G18" s="273"/>
      <c r="H18" s="397"/>
    </row>
    <row r="19" spans="1:8" ht="18" customHeight="1">
      <c r="A19" s="275"/>
      <c r="B19" s="273"/>
      <c r="C19" s="273"/>
      <c r="D19" s="384"/>
      <c r="E19" s="275"/>
      <c r="F19" s="273"/>
      <c r="G19" s="273"/>
      <c r="H19" s="397"/>
    </row>
    <row r="20" spans="1:8" ht="18" customHeight="1">
      <c r="A20" s="275"/>
      <c r="B20" s="273"/>
      <c r="C20" s="273"/>
      <c r="D20" s="384"/>
      <c r="E20" s="275"/>
      <c r="F20" s="273"/>
      <c r="G20" s="273"/>
      <c r="H20" s="397"/>
    </row>
    <row r="21" spans="1:8" ht="18" customHeight="1">
      <c r="A21" s="275"/>
      <c r="B21" s="273"/>
      <c r="C21" s="273"/>
      <c r="D21" s="384"/>
      <c r="E21" s="275"/>
      <c r="F21" s="273"/>
      <c r="G21" s="273"/>
      <c r="H21" s="397"/>
    </row>
    <row r="22" spans="1:8" ht="18" customHeight="1" thickBot="1">
      <c r="A22" s="279"/>
      <c r="B22" s="280"/>
      <c r="C22" s="280"/>
      <c r="D22" s="404"/>
      <c r="E22" s="282"/>
      <c r="F22" s="280"/>
      <c r="G22" s="280"/>
      <c r="H22" s="406"/>
    </row>
    <row r="23" spans="1:8" ht="18" customHeight="1" thickBot="1">
      <c r="A23" s="284" t="s">
        <v>38</v>
      </c>
      <c r="B23" s="285">
        <f>SUM(B7:B22)</f>
        <v>243440086</v>
      </c>
      <c r="C23" s="285">
        <f>SUM(C7:C22)</f>
        <v>236577678</v>
      </c>
      <c r="D23" s="285">
        <f>SUM(D7:D22)</f>
        <v>186996294</v>
      </c>
      <c r="E23" s="284" t="s">
        <v>38</v>
      </c>
      <c r="F23" s="285">
        <f>SUM(F7:F22)</f>
        <v>243439642</v>
      </c>
      <c r="G23" s="285">
        <f>SUM(G7:G22)</f>
        <v>236709325</v>
      </c>
      <c r="H23" s="407">
        <f>SUM(H7:H16)</f>
        <v>144701463</v>
      </c>
    </row>
    <row r="24" spans="1:8" ht="18" customHeight="1" thickBot="1">
      <c r="A24" s="286" t="s">
        <v>39</v>
      </c>
      <c r="B24" s="289" t="str">
        <f>IF(((F23-B23)&gt;0),F23-B23,"----")</f>
        <v>----</v>
      </c>
      <c r="C24" s="287">
        <f>IF(((G23-C23)&gt;0),G23-C23,"----")</f>
        <v>131647</v>
      </c>
      <c r="D24" s="288"/>
      <c r="E24" s="286" t="s">
        <v>40</v>
      </c>
      <c r="F24" s="289">
        <f>IF(((B23-F23)&gt;0),B23-F23,"----")</f>
        <v>444</v>
      </c>
      <c r="G24" s="289" t="str">
        <f>IF(((C23-G23)&gt;0),C23-G23,"----")</f>
        <v>----</v>
      </c>
      <c r="H24" s="408">
        <f>IF(((D23-H23)&gt;0),D23-H23,"----")</f>
        <v>42294831</v>
      </c>
    </row>
  </sheetData>
  <sheetProtection/>
  <mergeCells count="1">
    <mergeCell ref="G2:H2"/>
  </mergeCells>
  <printOptions horizontalCentered="1"/>
  <pageMargins left="0.98" right="0.56" top="0.72" bottom="0.52" header="0.43" footer="0.41"/>
  <pageSetup horizontalDpi="300" verticalDpi="300" orientation="landscape" paperSize="8" scale="10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H20"/>
  <sheetViews>
    <sheetView zoomScale="85" zoomScaleNormal="85" zoomScalePageLayoutView="0" workbookViewId="0" topLeftCell="A1">
      <selection activeCell="Q15" sqref="Q15"/>
    </sheetView>
  </sheetViews>
  <sheetFormatPr defaultColWidth="9.375" defaultRowHeight="12.75"/>
  <cols>
    <col min="1" max="1" width="28.75390625" style="2" customWidth="1"/>
    <col min="2" max="2" width="12.75390625" style="1" customWidth="1"/>
    <col min="3" max="4" width="17.375" style="1" customWidth="1"/>
    <col min="5" max="5" width="28.50390625" style="1" customWidth="1"/>
    <col min="6" max="6" width="12.75390625" style="1" customWidth="1"/>
    <col min="7" max="8" width="17.375" style="1" customWidth="1"/>
    <col min="9" max="16384" width="9.375" style="1" customWidth="1"/>
  </cols>
  <sheetData>
    <row r="2" spans="7:8" ht="12.75">
      <c r="G2" s="45" t="s">
        <v>199</v>
      </c>
      <c r="H2" s="45"/>
    </row>
    <row r="3" spans="1:8" ht="47.25" customHeight="1">
      <c r="A3" s="263" t="s">
        <v>41</v>
      </c>
      <c r="B3" s="5"/>
      <c r="C3" s="5"/>
      <c r="D3" s="5"/>
      <c r="E3" s="5"/>
      <c r="F3" s="5"/>
      <c r="G3" s="5"/>
      <c r="H3" s="5"/>
    </row>
    <row r="4" ht="13.5" thickBot="1"/>
    <row r="5" spans="1:8" ht="24" customHeight="1" thickBot="1">
      <c r="A5" s="264" t="s">
        <v>27</v>
      </c>
      <c r="B5" s="265"/>
      <c r="C5" s="265"/>
      <c r="D5" s="386"/>
      <c r="E5" s="264" t="s">
        <v>29</v>
      </c>
      <c r="F5" s="265"/>
      <c r="G5" s="392"/>
      <c r="H5" s="389"/>
    </row>
    <row r="6" spans="1:8" s="3" customFormat="1" ht="35.25" customHeight="1" thickBot="1">
      <c r="A6" s="267" t="s">
        <v>32</v>
      </c>
      <c r="B6" s="268" t="s">
        <v>256</v>
      </c>
      <c r="C6" s="291" t="s">
        <v>288</v>
      </c>
      <c r="D6" s="387" t="s">
        <v>286</v>
      </c>
      <c r="E6" s="267" t="s">
        <v>32</v>
      </c>
      <c r="F6" s="268" t="s">
        <v>256</v>
      </c>
      <c r="G6" s="393" t="s">
        <v>289</v>
      </c>
      <c r="H6" s="394" t="s">
        <v>286</v>
      </c>
    </row>
    <row r="7" spans="1:8" ht="51.75" customHeight="1">
      <c r="A7" s="292" t="s">
        <v>44</v>
      </c>
      <c r="B7" s="270"/>
      <c r="C7" s="390"/>
      <c r="D7" s="391"/>
      <c r="E7" s="269" t="s">
        <v>48</v>
      </c>
      <c r="F7" s="270">
        <v>146747000</v>
      </c>
      <c r="G7" s="395">
        <v>146507000</v>
      </c>
      <c r="H7" s="396">
        <v>13020826</v>
      </c>
    </row>
    <row r="8" spans="1:8" ht="46.5" customHeight="1">
      <c r="A8" s="272" t="s">
        <v>43</v>
      </c>
      <c r="B8" s="273"/>
      <c r="C8" s="276"/>
      <c r="D8" s="278"/>
      <c r="E8" s="272" t="s">
        <v>52</v>
      </c>
      <c r="F8" s="273">
        <v>103107444</v>
      </c>
      <c r="G8" s="273">
        <v>103107444</v>
      </c>
      <c r="H8" s="397">
        <v>45086071</v>
      </c>
    </row>
    <row r="9" spans="1:8" ht="42" customHeight="1">
      <c r="A9" s="272" t="s">
        <v>45</v>
      </c>
      <c r="B9" s="273"/>
      <c r="C9" s="276"/>
      <c r="D9" s="278"/>
      <c r="E9" s="272" t="s">
        <v>59</v>
      </c>
      <c r="F9" s="273"/>
      <c r="G9" s="276"/>
      <c r="H9" s="278"/>
    </row>
    <row r="10" spans="1:8" ht="38.25" customHeight="1">
      <c r="A10" s="272" t="s">
        <v>28</v>
      </c>
      <c r="B10" s="273"/>
      <c r="C10" s="276"/>
      <c r="D10" s="278"/>
      <c r="E10" s="272" t="s">
        <v>49</v>
      </c>
      <c r="F10" s="273"/>
      <c r="G10" s="276"/>
      <c r="H10" s="278"/>
    </row>
    <row r="11" spans="1:8" ht="25.5" customHeight="1">
      <c r="A11" s="272" t="s">
        <v>58</v>
      </c>
      <c r="B11" s="273"/>
      <c r="C11" s="276"/>
      <c r="D11" s="278"/>
      <c r="E11" s="272" t="s">
        <v>42</v>
      </c>
      <c r="F11" s="273"/>
      <c r="G11" s="276"/>
      <c r="H11" s="278"/>
    </row>
    <row r="12" spans="1:8" ht="24" customHeight="1">
      <c r="A12" s="272" t="s">
        <v>57</v>
      </c>
      <c r="B12" s="273"/>
      <c r="C12" s="276"/>
      <c r="D12" s="278"/>
      <c r="E12" s="272" t="s">
        <v>50</v>
      </c>
      <c r="F12" s="273"/>
      <c r="G12" s="276"/>
      <c r="H12" s="278"/>
    </row>
    <row r="13" spans="1:8" ht="26.25" customHeight="1">
      <c r="A13" s="272" t="s">
        <v>46</v>
      </c>
      <c r="B13" s="273"/>
      <c r="C13" s="276"/>
      <c r="D13" s="278"/>
      <c r="E13" s="272" t="s">
        <v>53</v>
      </c>
      <c r="F13" s="273"/>
      <c r="G13" s="276"/>
      <c r="H13" s="278"/>
    </row>
    <row r="14" spans="1:8" ht="45.75" customHeight="1">
      <c r="A14" s="272" t="s">
        <v>51</v>
      </c>
      <c r="B14" s="273">
        <v>249854444</v>
      </c>
      <c r="C14" s="273">
        <v>0</v>
      </c>
      <c r="D14" s="397">
        <v>0</v>
      </c>
      <c r="E14" s="275" t="s">
        <v>56</v>
      </c>
      <c r="F14" s="273"/>
      <c r="G14" s="276"/>
      <c r="H14" s="278"/>
    </row>
    <row r="15" spans="1:8" ht="21" customHeight="1">
      <c r="A15" s="272" t="s">
        <v>225</v>
      </c>
      <c r="B15" s="273"/>
      <c r="C15" s="273"/>
      <c r="D15" s="397"/>
      <c r="E15" s="275"/>
      <c r="F15" s="273"/>
      <c r="G15" s="276"/>
      <c r="H15" s="278"/>
    </row>
    <row r="16" spans="1:8" ht="21" customHeight="1">
      <c r="A16" s="272"/>
      <c r="B16" s="273"/>
      <c r="C16" s="273"/>
      <c r="D16" s="397"/>
      <c r="E16" s="275"/>
      <c r="F16" s="273"/>
      <c r="G16" s="276"/>
      <c r="H16" s="278"/>
    </row>
    <row r="17" spans="1:8" ht="21" customHeight="1">
      <c r="A17" s="272"/>
      <c r="B17" s="273"/>
      <c r="C17" s="273"/>
      <c r="D17" s="397"/>
      <c r="E17" s="275"/>
      <c r="F17" s="273"/>
      <c r="G17" s="276"/>
      <c r="H17" s="278"/>
    </row>
    <row r="18" spans="1:8" ht="21" customHeight="1" thickBot="1">
      <c r="A18" s="275"/>
      <c r="B18" s="276"/>
      <c r="C18" s="398"/>
      <c r="D18" s="399"/>
      <c r="E18" s="275"/>
      <c r="F18" s="273"/>
      <c r="G18" s="281"/>
      <c r="H18" s="283"/>
    </row>
    <row r="19" spans="1:8" ht="21" customHeight="1" thickBot="1">
      <c r="A19" s="284" t="s">
        <v>38</v>
      </c>
      <c r="B19" s="285">
        <f>SUM(B14:B18)</f>
        <v>249854444</v>
      </c>
      <c r="C19" s="385">
        <f>SUM(C7:C18)</f>
        <v>0</v>
      </c>
      <c r="D19" s="385">
        <f>SUM(D7:D18)</f>
        <v>0</v>
      </c>
      <c r="E19" s="284" t="s">
        <v>38</v>
      </c>
      <c r="F19" s="285">
        <f>SUM(F7:F18)</f>
        <v>249854444</v>
      </c>
      <c r="G19" s="285">
        <f>SUM(G7:G18)</f>
        <v>249614444</v>
      </c>
      <c r="H19" s="285">
        <f>SUM(H7:H18)</f>
        <v>58106897</v>
      </c>
    </row>
    <row r="20" spans="1:8" ht="21" customHeight="1" thickBot="1">
      <c r="A20" s="286" t="s">
        <v>39</v>
      </c>
      <c r="B20" s="287" t="str">
        <f>IF(((F19-B19)&gt;0),F19-B19,"----")</f>
        <v>----</v>
      </c>
      <c r="C20" s="409">
        <f>IF(((G19-C19)&gt;0),G19-C19,"----")</f>
        <v>249614444</v>
      </c>
      <c r="D20" s="388"/>
      <c r="E20" s="286" t="s">
        <v>40</v>
      </c>
      <c r="F20" s="289" t="str">
        <f>IF(((B19-F19)&gt;0),B19-F19,"----")</f>
        <v>----</v>
      </c>
      <c r="G20" s="287"/>
      <c r="H20" s="290"/>
    </row>
  </sheetData>
  <sheetProtection/>
  <printOptions horizontalCentered="1"/>
  <pageMargins left="0.99" right="0.57" top="0.86" bottom="0.67" header="0.6" footer="0.5118110236220472"/>
  <pageSetup horizontalDpi="300" verticalDpi="300" orientation="landscape" paperSize="8" scale="10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O31"/>
  <sheetViews>
    <sheetView zoomScalePageLayoutView="0" workbookViewId="0" topLeftCell="A1">
      <selection activeCell="O16" sqref="O16"/>
    </sheetView>
  </sheetViews>
  <sheetFormatPr defaultColWidth="9.375" defaultRowHeight="12.75"/>
  <cols>
    <col min="1" max="1" width="6.125" style="295" customWidth="1"/>
    <col min="2" max="2" width="32.625" style="61" customWidth="1"/>
    <col min="3" max="13" width="14.625" style="61" bestFit="1" customWidth="1"/>
    <col min="14" max="14" width="13.375" style="61" bestFit="1" customWidth="1"/>
    <col min="15" max="15" width="14.625" style="295" bestFit="1" customWidth="1"/>
    <col min="16" max="16384" width="9.375" style="61" customWidth="1"/>
  </cols>
  <sheetData>
    <row r="1" spans="14:15" ht="15">
      <c r="N1" s="587" t="s">
        <v>237</v>
      </c>
      <c r="O1" s="588"/>
    </row>
    <row r="2" spans="1:15" ht="15">
      <c r="A2" s="589" t="s">
        <v>258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</row>
    <row r="3" spans="1:15" ht="15">
      <c r="A3" s="589" t="s">
        <v>201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</row>
    <row r="4" ht="15.75" thickBot="1">
      <c r="J4" s="296"/>
    </row>
    <row r="5" spans="1:15" s="295" customFormat="1" ht="25.5" customHeight="1" thickBot="1">
      <c r="A5" s="297" t="s">
        <v>0</v>
      </c>
      <c r="B5" s="298" t="s">
        <v>32</v>
      </c>
      <c r="C5" s="298" t="s">
        <v>63</v>
      </c>
      <c r="D5" s="298" t="s">
        <v>64</v>
      </c>
      <c r="E5" s="298" t="s">
        <v>65</v>
      </c>
      <c r="F5" s="298" t="s">
        <v>66</v>
      </c>
      <c r="G5" s="298" t="s">
        <v>67</v>
      </c>
      <c r="H5" s="298" t="s">
        <v>68</v>
      </c>
      <c r="I5" s="298" t="s">
        <v>69</v>
      </c>
      <c r="J5" s="299" t="s">
        <v>70</v>
      </c>
      <c r="K5" s="298" t="s">
        <v>71</v>
      </c>
      <c r="L5" s="298" t="s">
        <v>72</v>
      </c>
      <c r="M5" s="298" t="s">
        <v>73</v>
      </c>
      <c r="N5" s="298" t="s">
        <v>74</v>
      </c>
      <c r="O5" s="300" t="s">
        <v>61</v>
      </c>
    </row>
    <row r="6" spans="1:15" s="305" customFormat="1" ht="15" customHeight="1" thickBot="1">
      <c r="A6" s="301" t="s">
        <v>1</v>
      </c>
      <c r="B6" s="302" t="s">
        <v>27</v>
      </c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4"/>
    </row>
    <row r="7" spans="1:15" s="305" customFormat="1" ht="15" customHeight="1">
      <c r="A7" s="306" t="s">
        <v>2</v>
      </c>
      <c r="B7" s="307" t="s">
        <v>75</v>
      </c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9"/>
    </row>
    <row r="8" spans="1:15" s="314" customFormat="1" ht="13.5" customHeight="1">
      <c r="A8" s="310" t="s">
        <v>3</v>
      </c>
      <c r="B8" s="311" t="s">
        <v>239</v>
      </c>
      <c r="C8" s="312">
        <v>1792000</v>
      </c>
      <c r="D8" s="312">
        <v>1792000</v>
      </c>
      <c r="E8" s="312">
        <v>1792000</v>
      </c>
      <c r="F8" s="312">
        <v>1792000</v>
      </c>
      <c r="G8" s="312">
        <v>1792000</v>
      </c>
      <c r="H8" s="312">
        <v>1792000</v>
      </c>
      <c r="I8" s="312">
        <v>1792000</v>
      </c>
      <c r="J8" s="312">
        <v>1792000</v>
      </c>
      <c r="K8" s="312">
        <v>1792000</v>
      </c>
      <c r="L8" s="312">
        <v>1792000</v>
      </c>
      <c r="M8" s="312">
        <v>1792000</v>
      </c>
      <c r="N8" s="312">
        <v>1792000</v>
      </c>
      <c r="O8" s="313">
        <f aca="true" t="shared" si="0" ref="O8:O14">SUM(C8:N8)</f>
        <v>21504000</v>
      </c>
    </row>
    <row r="9" spans="1:15" s="314" customFormat="1" ht="13.5" customHeight="1">
      <c r="A9" s="306" t="s">
        <v>4</v>
      </c>
      <c r="B9" s="315" t="s">
        <v>76</v>
      </c>
      <c r="C9" s="316">
        <v>12111927</v>
      </c>
      <c r="D9" s="316">
        <v>12111927</v>
      </c>
      <c r="E9" s="316">
        <v>12111927</v>
      </c>
      <c r="F9" s="316">
        <v>12111927</v>
      </c>
      <c r="G9" s="316">
        <v>12111927</v>
      </c>
      <c r="H9" s="316">
        <v>12111927</v>
      </c>
      <c r="I9" s="316">
        <v>12111927</v>
      </c>
      <c r="J9" s="316">
        <v>12111927</v>
      </c>
      <c r="K9" s="316">
        <v>12111927</v>
      </c>
      <c r="L9" s="316">
        <v>12111927</v>
      </c>
      <c r="M9" s="316">
        <v>12111927</v>
      </c>
      <c r="N9" s="316">
        <v>12111934</v>
      </c>
      <c r="O9" s="317">
        <f t="shared" si="0"/>
        <v>145343131</v>
      </c>
    </row>
    <row r="10" spans="1:15" s="314" customFormat="1" ht="13.5" customHeight="1">
      <c r="A10" s="306" t="s">
        <v>5</v>
      </c>
      <c r="B10" s="311" t="s">
        <v>240</v>
      </c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3">
        <f t="shared" si="0"/>
        <v>0</v>
      </c>
    </row>
    <row r="11" spans="1:15" s="314" customFormat="1" ht="13.5" customHeight="1">
      <c r="A11" s="306" t="s">
        <v>6</v>
      </c>
      <c r="B11" s="311" t="s">
        <v>241</v>
      </c>
      <c r="C11" s="312">
        <v>960352</v>
      </c>
      <c r="D11" s="312">
        <v>960352</v>
      </c>
      <c r="E11" s="312">
        <v>960352</v>
      </c>
      <c r="F11" s="312">
        <v>960352</v>
      </c>
      <c r="G11" s="312">
        <v>960352</v>
      </c>
      <c r="H11" s="312">
        <v>960352</v>
      </c>
      <c r="I11" s="312">
        <v>960352</v>
      </c>
      <c r="J11" s="312">
        <v>960352</v>
      </c>
      <c r="K11" s="312">
        <v>960352</v>
      </c>
      <c r="L11" s="312">
        <v>960352</v>
      </c>
      <c r="M11" s="312">
        <v>960352</v>
      </c>
      <c r="N11" s="312">
        <v>960357</v>
      </c>
      <c r="O11" s="313">
        <f t="shared" si="0"/>
        <v>11524229</v>
      </c>
    </row>
    <row r="12" spans="1:15" s="314" customFormat="1" ht="13.5" customHeight="1">
      <c r="A12" s="306" t="s">
        <v>7</v>
      </c>
      <c r="B12" s="311" t="s">
        <v>242</v>
      </c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>
        <v>5813726</v>
      </c>
      <c r="O12" s="313">
        <f t="shared" si="0"/>
        <v>5813726</v>
      </c>
    </row>
    <row r="13" spans="1:15" s="314" customFormat="1" ht="13.5" customHeight="1">
      <c r="A13" s="306" t="s">
        <v>8</v>
      </c>
      <c r="B13" s="311" t="s">
        <v>262</v>
      </c>
      <c r="C13" s="312">
        <v>16255000</v>
      </c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3">
        <f t="shared" si="0"/>
        <v>16255000</v>
      </c>
    </row>
    <row r="14" spans="1:15" s="314" customFormat="1" ht="13.5" customHeight="1">
      <c r="A14" s="306" t="s">
        <v>9</v>
      </c>
      <c r="B14" s="311" t="s">
        <v>261</v>
      </c>
      <c r="C14" s="312">
        <v>249854000</v>
      </c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3">
        <f t="shared" si="0"/>
        <v>249854000</v>
      </c>
    </row>
    <row r="15" spans="1:15" s="314" customFormat="1" ht="13.5" customHeight="1" thickBot="1">
      <c r="A15" s="306" t="s">
        <v>10</v>
      </c>
      <c r="B15" s="318" t="s">
        <v>148</v>
      </c>
      <c r="C15" s="319"/>
      <c r="D15" s="319"/>
      <c r="E15" s="319">
        <v>18000000</v>
      </c>
      <c r="F15" s="319"/>
      <c r="G15" s="319"/>
      <c r="H15" s="319"/>
      <c r="I15" s="319"/>
      <c r="J15" s="319"/>
      <c r="K15" s="319">
        <v>18000000</v>
      </c>
      <c r="L15" s="319"/>
      <c r="M15" s="319"/>
      <c r="N15" s="319"/>
      <c r="O15" s="320">
        <v>36000000</v>
      </c>
    </row>
    <row r="16" spans="1:15" s="305" customFormat="1" ht="15.75" customHeight="1" thickBot="1">
      <c r="A16" s="301" t="s">
        <v>11</v>
      </c>
      <c r="B16" s="321" t="s">
        <v>77</v>
      </c>
      <c r="C16" s="322">
        <f aca="true" t="shared" si="1" ref="C16:O16">SUM(C8:C15)</f>
        <v>280973279</v>
      </c>
      <c r="D16" s="322">
        <f t="shared" si="1"/>
        <v>14864279</v>
      </c>
      <c r="E16" s="322">
        <f t="shared" si="1"/>
        <v>32864279</v>
      </c>
      <c r="F16" s="322">
        <f t="shared" si="1"/>
        <v>14864279</v>
      </c>
      <c r="G16" s="322">
        <f t="shared" si="1"/>
        <v>14864279</v>
      </c>
      <c r="H16" s="322">
        <f t="shared" si="1"/>
        <v>14864279</v>
      </c>
      <c r="I16" s="322">
        <f t="shared" si="1"/>
        <v>14864279</v>
      </c>
      <c r="J16" s="322">
        <f t="shared" si="1"/>
        <v>14864279</v>
      </c>
      <c r="K16" s="322">
        <f t="shared" si="1"/>
        <v>32864279</v>
      </c>
      <c r="L16" s="322">
        <f t="shared" si="1"/>
        <v>14864279</v>
      </c>
      <c r="M16" s="322">
        <f t="shared" si="1"/>
        <v>14864279</v>
      </c>
      <c r="N16" s="322">
        <f t="shared" si="1"/>
        <v>20678017</v>
      </c>
      <c r="O16" s="323">
        <f t="shared" si="1"/>
        <v>486294086</v>
      </c>
    </row>
    <row r="17" spans="1:15" s="305" customFormat="1" ht="15.75" customHeight="1" thickBot="1">
      <c r="A17" s="301"/>
      <c r="B17" s="321"/>
      <c r="C17" s="322"/>
      <c r="D17" s="322">
        <v>367297652</v>
      </c>
      <c r="E17" s="322">
        <v>382948355</v>
      </c>
      <c r="F17" s="322">
        <v>379611366</v>
      </c>
      <c r="G17" s="322">
        <v>376274377</v>
      </c>
      <c r="H17" s="322">
        <v>269959080</v>
      </c>
      <c r="I17" s="322">
        <v>264545091</v>
      </c>
      <c r="J17" s="322">
        <v>261208102</v>
      </c>
      <c r="K17" s="322">
        <v>276871113</v>
      </c>
      <c r="L17" s="322">
        <v>123202124</v>
      </c>
      <c r="M17" s="322">
        <v>119115135</v>
      </c>
      <c r="N17" s="322">
        <v>20655163</v>
      </c>
      <c r="O17" s="322"/>
    </row>
    <row r="18" spans="1:15" s="305" customFormat="1" ht="15" customHeight="1" thickBot="1">
      <c r="A18" s="301" t="s">
        <v>12</v>
      </c>
      <c r="B18" s="324" t="s">
        <v>29</v>
      </c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6"/>
    </row>
    <row r="19" spans="1:15" s="314" customFormat="1" ht="13.5" customHeight="1">
      <c r="A19" s="327" t="s">
        <v>13</v>
      </c>
      <c r="B19" s="315" t="s">
        <v>243</v>
      </c>
      <c r="C19" s="316">
        <v>3365083</v>
      </c>
      <c r="D19" s="316">
        <v>3365083</v>
      </c>
      <c r="E19" s="316">
        <v>3365083</v>
      </c>
      <c r="F19" s="316">
        <v>3365083</v>
      </c>
      <c r="G19" s="316">
        <v>3365083</v>
      </c>
      <c r="H19" s="316">
        <v>3365083</v>
      </c>
      <c r="I19" s="316">
        <v>3365083</v>
      </c>
      <c r="J19" s="316">
        <v>3365083</v>
      </c>
      <c r="K19" s="316">
        <v>3365083</v>
      </c>
      <c r="L19" s="316">
        <v>3365083</v>
      </c>
      <c r="M19" s="316">
        <v>3365083</v>
      </c>
      <c r="N19" s="316">
        <v>3365087</v>
      </c>
      <c r="O19" s="317">
        <f>SUM(C19:N19)</f>
        <v>40381000</v>
      </c>
    </row>
    <row r="20" spans="1:15" s="314" customFormat="1" ht="13.5" customHeight="1">
      <c r="A20" s="310" t="s">
        <v>14</v>
      </c>
      <c r="B20" s="311" t="s">
        <v>78</v>
      </c>
      <c r="C20" s="312">
        <v>542750</v>
      </c>
      <c r="D20" s="312">
        <v>542750</v>
      </c>
      <c r="E20" s="312">
        <v>542750</v>
      </c>
      <c r="F20" s="312">
        <v>542750</v>
      </c>
      <c r="G20" s="312">
        <v>542750</v>
      </c>
      <c r="H20" s="312">
        <v>542750</v>
      </c>
      <c r="I20" s="312">
        <v>542750</v>
      </c>
      <c r="J20" s="312">
        <v>542750</v>
      </c>
      <c r="K20" s="312">
        <v>542750</v>
      </c>
      <c r="L20" s="312">
        <v>542750</v>
      </c>
      <c r="M20" s="312">
        <v>542750</v>
      </c>
      <c r="N20" s="312">
        <v>542750</v>
      </c>
      <c r="O20" s="313">
        <f aca="true" t="shared" si="2" ref="O20:O25">SUM(C20:N20)</f>
        <v>6513000</v>
      </c>
    </row>
    <row r="21" spans="1:15" s="314" customFormat="1" ht="13.5" customHeight="1">
      <c r="A21" s="310" t="s">
        <v>15</v>
      </c>
      <c r="B21" s="311" t="s">
        <v>244</v>
      </c>
      <c r="C21" s="312">
        <v>5370334</v>
      </c>
      <c r="D21" s="312">
        <v>5370334</v>
      </c>
      <c r="E21" s="312">
        <v>5370334</v>
      </c>
      <c r="F21" s="312">
        <v>5370334</v>
      </c>
      <c r="G21" s="312">
        <v>5370334</v>
      </c>
      <c r="H21" s="312">
        <v>5370334</v>
      </c>
      <c r="I21" s="312">
        <v>5370334</v>
      </c>
      <c r="J21" s="312">
        <v>5370334</v>
      </c>
      <c r="K21" s="312">
        <v>5370334</v>
      </c>
      <c r="L21" s="312">
        <v>5370334</v>
      </c>
      <c r="M21" s="312">
        <v>5370334</v>
      </c>
      <c r="N21" s="312">
        <v>5370334</v>
      </c>
      <c r="O21" s="313">
        <f t="shared" si="2"/>
        <v>64444008</v>
      </c>
    </row>
    <row r="22" spans="1:15" s="314" customFormat="1" ht="13.5" customHeight="1">
      <c r="A22" s="310" t="s">
        <v>16</v>
      </c>
      <c r="B22" s="311" t="s">
        <v>264</v>
      </c>
      <c r="C22" s="312">
        <v>3000000</v>
      </c>
      <c r="D22" s="312"/>
      <c r="E22" s="312"/>
      <c r="F22" s="312">
        <v>4999444</v>
      </c>
      <c r="G22" s="312">
        <v>60000000</v>
      </c>
      <c r="H22" s="312">
        <v>47554000</v>
      </c>
      <c r="I22" s="312"/>
      <c r="J22" s="312"/>
      <c r="K22" s="312">
        <v>47554000</v>
      </c>
      <c r="L22" s="312"/>
      <c r="M22" s="312">
        <v>86747000</v>
      </c>
      <c r="N22" s="312"/>
      <c r="O22" s="313">
        <f t="shared" si="2"/>
        <v>249854444</v>
      </c>
    </row>
    <row r="23" spans="1:15" s="314" customFormat="1" ht="13.5" customHeight="1">
      <c r="A23" s="310" t="s">
        <v>17</v>
      </c>
      <c r="B23" s="311" t="s">
        <v>238</v>
      </c>
      <c r="C23" s="312">
        <v>150000</v>
      </c>
      <c r="D23" s="312">
        <v>150000</v>
      </c>
      <c r="E23" s="312">
        <v>150000</v>
      </c>
      <c r="F23" s="312">
        <v>150000</v>
      </c>
      <c r="G23" s="312">
        <v>1650000</v>
      </c>
      <c r="H23" s="312">
        <v>150000</v>
      </c>
      <c r="I23" s="312">
        <v>150000</v>
      </c>
      <c r="J23" s="312">
        <v>150000</v>
      </c>
      <c r="K23" s="312">
        <v>150000</v>
      </c>
      <c r="L23" s="312">
        <v>150000</v>
      </c>
      <c r="M23" s="312">
        <v>150000</v>
      </c>
      <c r="N23" s="312">
        <v>150000</v>
      </c>
      <c r="O23" s="313">
        <f t="shared" si="2"/>
        <v>3300000</v>
      </c>
    </row>
    <row r="24" spans="1:15" s="314" customFormat="1" ht="13.5" customHeight="1">
      <c r="A24" s="310" t="s">
        <v>18</v>
      </c>
      <c r="B24" s="311" t="s">
        <v>245</v>
      </c>
      <c r="C24" s="312">
        <v>690583</v>
      </c>
      <c r="D24" s="312">
        <v>690583</v>
      </c>
      <c r="E24" s="312">
        <v>690583</v>
      </c>
      <c r="F24" s="312">
        <v>690583</v>
      </c>
      <c r="G24" s="312">
        <v>690583</v>
      </c>
      <c r="H24" s="312">
        <v>690583</v>
      </c>
      <c r="I24" s="312">
        <v>690583</v>
      </c>
      <c r="J24" s="312">
        <v>690583</v>
      </c>
      <c r="K24" s="312">
        <v>690583</v>
      </c>
      <c r="L24" s="312">
        <v>690583</v>
      </c>
      <c r="M24" s="312">
        <v>690583</v>
      </c>
      <c r="N24" s="312">
        <v>690587</v>
      </c>
      <c r="O24" s="313">
        <f>SUM(C24:N24)</f>
        <v>8287000</v>
      </c>
    </row>
    <row r="25" spans="1:15" s="314" customFormat="1" ht="13.5" customHeight="1">
      <c r="A25" s="310" t="s">
        <v>19</v>
      </c>
      <c r="B25" s="311" t="s">
        <v>265</v>
      </c>
      <c r="C25" s="312"/>
      <c r="D25" s="312"/>
      <c r="E25" s="312">
        <v>2500000</v>
      </c>
      <c r="F25" s="312"/>
      <c r="G25" s="312"/>
      <c r="H25" s="312"/>
      <c r="I25" s="312"/>
      <c r="J25" s="312"/>
      <c r="K25" s="312">
        <v>2561716</v>
      </c>
      <c r="L25" s="312"/>
      <c r="M25" s="312"/>
      <c r="N25" s="312"/>
      <c r="O25" s="313">
        <f t="shared" si="2"/>
        <v>5061716</v>
      </c>
    </row>
    <row r="26" spans="1:15" s="314" customFormat="1" ht="13.5" customHeight="1">
      <c r="A26" s="310" t="s">
        <v>20</v>
      </c>
      <c r="B26" s="311" t="s">
        <v>263</v>
      </c>
      <c r="C26" s="312">
        <v>8178267</v>
      </c>
      <c r="D26" s="312">
        <v>8178267</v>
      </c>
      <c r="E26" s="312">
        <v>8178267</v>
      </c>
      <c r="F26" s="312">
        <v>8178267</v>
      </c>
      <c r="G26" s="312">
        <v>8178267</v>
      </c>
      <c r="H26" s="312">
        <v>8178267</v>
      </c>
      <c r="I26" s="312">
        <v>8178267</v>
      </c>
      <c r="J26" s="312">
        <v>8178267</v>
      </c>
      <c r="K26" s="312">
        <v>8178267</v>
      </c>
      <c r="L26" s="312">
        <v>8178267</v>
      </c>
      <c r="M26" s="312">
        <v>8178267</v>
      </c>
      <c r="N26" s="312">
        <v>8178263</v>
      </c>
      <c r="O26" s="313">
        <f>SUM(C26:N26)</f>
        <v>98139200</v>
      </c>
    </row>
    <row r="27" spans="1:15" s="314" customFormat="1" ht="13.5" customHeight="1">
      <c r="A27" s="310" t="s">
        <v>21</v>
      </c>
      <c r="B27" s="311" t="s">
        <v>246</v>
      </c>
      <c r="C27" s="312">
        <v>5813726</v>
      </c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3">
        <f>SUM(C27:N27)</f>
        <v>5813726</v>
      </c>
    </row>
    <row r="28" spans="1:15" s="314" customFormat="1" ht="13.5" customHeight="1" thickBot="1">
      <c r="A28" s="310" t="s">
        <v>22</v>
      </c>
      <c r="B28" s="311" t="s">
        <v>266</v>
      </c>
      <c r="C28" s="312"/>
      <c r="D28" s="312"/>
      <c r="E28" s="312"/>
      <c r="F28" s="312">
        <v>2250000</v>
      </c>
      <c r="G28" s="312"/>
      <c r="H28" s="312"/>
      <c r="I28" s="312"/>
      <c r="J28" s="312"/>
      <c r="K28" s="312">
        <v>2250000</v>
      </c>
      <c r="L28" s="312"/>
      <c r="M28" s="312"/>
      <c r="N28" s="312"/>
      <c r="O28" s="313">
        <f>SUM(C28:N28)</f>
        <v>4500000</v>
      </c>
    </row>
    <row r="29" spans="1:15" s="305" customFormat="1" ht="15.75" customHeight="1" thickBot="1">
      <c r="A29" s="328" t="s">
        <v>23</v>
      </c>
      <c r="B29" s="321" t="s">
        <v>79</v>
      </c>
      <c r="C29" s="322">
        <f aca="true" t="shared" si="3" ref="C29:N29">SUM(C19:C28)</f>
        <v>27110743</v>
      </c>
      <c r="D29" s="322">
        <f t="shared" si="3"/>
        <v>18297017</v>
      </c>
      <c r="E29" s="322">
        <f t="shared" si="3"/>
        <v>20797017</v>
      </c>
      <c r="F29" s="322">
        <f t="shared" si="3"/>
        <v>25546461</v>
      </c>
      <c r="G29" s="322">
        <f t="shared" si="3"/>
        <v>79797017</v>
      </c>
      <c r="H29" s="322">
        <f t="shared" si="3"/>
        <v>65851017</v>
      </c>
      <c r="I29" s="322">
        <f t="shared" si="3"/>
        <v>18297017</v>
      </c>
      <c r="J29" s="322">
        <f t="shared" si="3"/>
        <v>18297017</v>
      </c>
      <c r="K29" s="322">
        <f t="shared" si="3"/>
        <v>70662733</v>
      </c>
      <c r="L29" s="322">
        <f t="shared" si="3"/>
        <v>18297017</v>
      </c>
      <c r="M29" s="322">
        <f t="shared" si="3"/>
        <v>105044017</v>
      </c>
      <c r="N29" s="322">
        <f t="shared" si="3"/>
        <v>18297021</v>
      </c>
      <c r="O29" s="323">
        <f>SUM(C29:N29)</f>
        <v>486294094</v>
      </c>
    </row>
    <row r="30" spans="1:15" ht="15.75" thickBot="1">
      <c r="A30" s="329" t="s">
        <v>24</v>
      </c>
      <c r="B30" s="330" t="s">
        <v>80</v>
      </c>
      <c r="C30" s="331">
        <v>352257474</v>
      </c>
      <c r="D30" s="331">
        <v>345886485</v>
      </c>
      <c r="E30" s="331">
        <v>364571188</v>
      </c>
      <c r="F30" s="331">
        <v>361234199</v>
      </c>
      <c r="G30" s="331">
        <v>251897210</v>
      </c>
      <c r="H30" s="331">
        <v>249504913</v>
      </c>
      <c r="I30" s="331">
        <v>246167924</v>
      </c>
      <c r="J30" s="331">
        <v>242830935</v>
      </c>
      <c r="K30" s="331">
        <v>108161946</v>
      </c>
      <c r="L30" s="331">
        <v>104074957</v>
      </c>
      <c r="M30" s="331">
        <v>5614968</v>
      </c>
      <c r="N30" s="331">
        <v>0</v>
      </c>
      <c r="O30" s="331"/>
    </row>
    <row r="31" ht="15">
      <c r="A31" s="332"/>
    </row>
  </sheetData>
  <sheetProtection/>
  <mergeCells count="3">
    <mergeCell ref="N1:O1"/>
    <mergeCell ref="A2:O2"/>
    <mergeCell ref="A3:O3"/>
  </mergeCells>
  <printOptions horizontalCentered="1"/>
  <pageMargins left="0.79" right="0.2755905511811024" top="1.33" bottom="0.82" header="0.67" footer="0.5118110236220472"/>
  <pageSetup horizontalDpi="600" verticalDpi="600" orientation="landscape" paperSize="8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O30"/>
  <sheetViews>
    <sheetView zoomScalePageLayoutView="0" workbookViewId="0" topLeftCell="A1">
      <selection activeCell="K34" sqref="K34"/>
    </sheetView>
  </sheetViews>
  <sheetFormatPr defaultColWidth="9.375" defaultRowHeight="12.75"/>
  <cols>
    <col min="1" max="1" width="6.125" style="295" customWidth="1"/>
    <col min="2" max="2" width="31.50390625" style="61" customWidth="1"/>
    <col min="3" max="3" width="14.625" style="61" customWidth="1"/>
    <col min="4" max="4" width="13.125" style="61" customWidth="1"/>
    <col min="5" max="5" width="12.75390625" style="61" customWidth="1"/>
    <col min="6" max="6" width="13.125" style="61" customWidth="1"/>
    <col min="7" max="7" width="13.50390625" style="61" customWidth="1"/>
    <col min="8" max="8" width="14.625" style="61" bestFit="1" customWidth="1"/>
    <col min="9" max="9" width="13.125" style="61" customWidth="1"/>
    <col min="10" max="10" width="13.00390625" style="61" customWidth="1"/>
    <col min="11" max="11" width="12.75390625" style="61" customWidth="1"/>
    <col min="12" max="12" width="13.00390625" style="61" customWidth="1"/>
    <col min="13" max="13" width="14.50390625" style="61" customWidth="1"/>
    <col min="14" max="14" width="12.75390625" style="61" customWidth="1"/>
    <col min="15" max="15" width="14.625" style="295" bestFit="1" customWidth="1"/>
    <col min="16" max="16384" width="9.375" style="61" customWidth="1"/>
  </cols>
  <sheetData>
    <row r="1" spans="14:15" ht="15">
      <c r="N1" s="587" t="s">
        <v>200</v>
      </c>
      <c r="O1" s="588"/>
    </row>
    <row r="2" spans="1:15" ht="15">
      <c r="A2" s="589" t="s">
        <v>258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</row>
    <row r="3" spans="1:15" ht="15">
      <c r="A3" s="589" t="s">
        <v>270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</row>
    <row r="4" ht="15.75" thickBot="1">
      <c r="J4" s="296"/>
    </row>
    <row r="5" spans="1:15" s="295" customFormat="1" ht="25.5" customHeight="1" thickBot="1">
      <c r="A5" s="297" t="s">
        <v>0</v>
      </c>
      <c r="B5" s="298" t="s">
        <v>32</v>
      </c>
      <c r="C5" s="298" t="s">
        <v>63</v>
      </c>
      <c r="D5" s="298" t="s">
        <v>64</v>
      </c>
      <c r="E5" s="298" t="s">
        <v>65</v>
      </c>
      <c r="F5" s="298" t="s">
        <v>66</v>
      </c>
      <c r="G5" s="298" t="s">
        <v>67</v>
      </c>
      <c r="H5" s="298" t="s">
        <v>68</v>
      </c>
      <c r="I5" s="298" t="s">
        <v>69</v>
      </c>
      <c r="J5" s="299" t="s">
        <v>70</v>
      </c>
      <c r="K5" s="298" t="s">
        <v>71</v>
      </c>
      <c r="L5" s="298" t="s">
        <v>72</v>
      </c>
      <c r="M5" s="298" t="s">
        <v>73</v>
      </c>
      <c r="N5" s="298" t="s">
        <v>74</v>
      </c>
      <c r="O5" s="300" t="s">
        <v>61</v>
      </c>
    </row>
    <row r="6" spans="1:15" s="305" customFormat="1" ht="15" customHeight="1" thickBot="1">
      <c r="A6" s="301" t="s">
        <v>1</v>
      </c>
      <c r="B6" s="302" t="s">
        <v>27</v>
      </c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4"/>
    </row>
    <row r="7" spans="1:15" s="305" customFormat="1" ht="15" customHeight="1">
      <c r="A7" s="306" t="s">
        <v>2</v>
      </c>
      <c r="B7" s="307" t="s">
        <v>75</v>
      </c>
      <c r="C7" s="342">
        <v>269015331</v>
      </c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9">
        <f aca="true" t="shared" si="0" ref="O7:O14">SUM(C7:N7)</f>
        <v>269015331</v>
      </c>
    </row>
    <row r="8" spans="1:15" s="314" customFormat="1" ht="13.5" customHeight="1">
      <c r="A8" s="310" t="s">
        <v>3</v>
      </c>
      <c r="B8" s="311" t="s">
        <v>239</v>
      </c>
      <c r="C8" s="312">
        <v>1792000</v>
      </c>
      <c r="D8" s="312">
        <v>1792000</v>
      </c>
      <c r="E8" s="312">
        <v>1792000</v>
      </c>
      <c r="F8" s="312">
        <v>1792000</v>
      </c>
      <c r="G8" s="312">
        <v>1792000</v>
      </c>
      <c r="H8" s="312">
        <v>1792000</v>
      </c>
      <c r="I8" s="312">
        <v>1792000</v>
      </c>
      <c r="J8" s="312">
        <v>1792000</v>
      </c>
      <c r="K8" s="312">
        <v>1792000</v>
      </c>
      <c r="L8" s="312">
        <v>1792000</v>
      </c>
      <c r="M8" s="312">
        <v>1792000</v>
      </c>
      <c r="N8" s="312">
        <v>1792000</v>
      </c>
      <c r="O8" s="313">
        <f t="shared" si="0"/>
        <v>21504000</v>
      </c>
    </row>
    <row r="9" spans="1:15" s="314" customFormat="1" ht="13.5" customHeight="1">
      <c r="A9" s="306" t="s">
        <v>4</v>
      </c>
      <c r="B9" s="315" t="s">
        <v>76</v>
      </c>
      <c r="C9" s="316">
        <v>12111927</v>
      </c>
      <c r="D9" s="316">
        <v>12111927</v>
      </c>
      <c r="E9" s="316">
        <v>12111927</v>
      </c>
      <c r="F9" s="316">
        <v>12111927</v>
      </c>
      <c r="G9" s="316">
        <v>12111927</v>
      </c>
      <c r="H9" s="316">
        <v>12111927</v>
      </c>
      <c r="I9" s="316">
        <v>12111927</v>
      </c>
      <c r="J9" s="316">
        <v>12111927</v>
      </c>
      <c r="K9" s="316">
        <v>12111927</v>
      </c>
      <c r="L9" s="316">
        <v>12111927</v>
      </c>
      <c r="M9" s="316">
        <v>12111927</v>
      </c>
      <c r="N9" s="316">
        <v>12111934</v>
      </c>
      <c r="O9" s="317">
        <f t="shared" si="0"/>
        <v>145343131</v>
      </c>
    </row>
    <row r="10" spans="1:15" s="314" customFormat="1" ht="13.5" customHeight="1">
      <c r="A10" s="306" t="s">
        <v>5</v>
      </c>
      <c r="B10" s="311" t="s">
        <v>240</v>
      </c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3">
        <f t="shared" si="0"/>
        <v>0</v>
      </c>
    </row>
    <row r="11" spans="1:15" s="314" customFormat="1" ht="13.5" customHeight="1">
      <c r="A11" s="306" t="s">
        <v>6</v>
      </c>
      <c r="B11" s="311" t="s">
        <v>241</v>
      </c>
      <c r="C11" s="312">
        <v>960352</v>
      </c>
      <c r="D11" s="312">
        <v>960352</v>
      </c>
      <c r="E11" s="312">
        <v>960352</v>
      </c>
      <c r="F11" s="312">
        <v>960352</v>
      </c>
      <c r="G11" s="312">
        <v>960352</v>
      </c>
      <c r="H11" s="312">
        <v>960352</v>
      </c>
      <c r="I11" s="312">
        <v>960352</v>
      </c>
      <c r="J11" s="312">
        <v>960352</v>
      </c>
      <c r="K11" s="312">
        <v>960352</v>
      </c>
      <c r="L11" s="312">
        <v>960352</v>
      </c>
      <c r="M11" s="312">
        <v>960352</v>
      </c>
      <c r="N11" s="312">
        <v>960357</v>
      </c>
      <c r="O11" s="313">
        <f t="shared" si="0"/>
        <v>11524229</v>
      </c>
    </row>
    <row r="12" spans="1:15" s="314" customFormat="1" ht="13.5" customHeight="1">
      <c r="A12" s="306" t="s">
        <v>7</v>
      </c>
      <c r="B12" s="311" t="s">
        <v>242</v>
      </c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>
        <v>5813726</v>
      </c>
      <c r="O12" s="313">
        <f t="shared" si="0"/>
        <v>5813726</v>
      </c>
    </row>
    <row r="13" spans="1:15" s="314" customFormat="1" ht="13.5" customHeight="1">
      <c r="A13" s="306" t="s">
        <v>8</v>
      </c>
      <c r="B13" s="311" t="s">
        <v>262</v>
      </c>
      <c r="C13" s="312">
        <v>16255000</v>
      </c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3">
        <f t="shared" si="0"/>
        <v>16255000</v>
      </c>
    </row>
    <row r="14" spans="1:15" s="314" customFormat="1" ht="13.5" customHeight="1">
      <c r="A14" s="306" t="s">
        <v>9</v>
      </c>
      <c r="B14" s="311" t="s">
        <v>261</v>
      </c>
      <c r="C14" s="312">
        <v>249854000</v>
      </c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3">
        <f t="shared" si="0"/>
        <v>249854000</v>
      </c>
    </row>
    <row r="15" spans="1:15" s="314" customFormat="1" ht="13.5" customHeight="1" thickBot="1">
      <c r="A15" s="306" t="s">
        <v>10</v>
      </c>
      <c r="B15" s="318" t="s">
        <v>148</v>
      </c>
      <c r="C15" s="319"/>
      <c r="D15" s="319"/>
      <c r="E15" s="319">
        <v>18000000</v>
      </c>
      <c r="F15" s="319"/>
      <c r="G15" s="319"/>
      <c r="H15" s="319"/>
      <c r="I15" s="319"/>
      <c r="J15" s="319"/>
      <c r="K15" s="319">
        <v>18000000</v>
      </c>
      <c r="L15" s="319"/>
      <c r="M15" s="319"/>
      <c r="N15" s="319"/>
      <c r="O15" s="320">
        <v>26000000</v>
      </c>
    </row>
    <row r="16" spans="1:15" s="305" customFormat="1" ht="15.75" customHeight="1" thickBot="1">
      <c r="A16" s="301" t="s">
        <v>11</v>
      </c>
      <c r="B16" s="321" t="s">
        <v>77</v>
      </c>
      <c r="C16" s="322">
        <f>SUM(C7:C15)</f>
        <v>549988610</v>
      </c>
      <c r="D16" s="322">
        <f aca="true" t="shared" si="1" ref="D16:N16">SUM(D8:D15)</f>
        <v>14864279</v>
      </c>
      <c r="E16" s="322">
        <f t="shared" si="1"/>
        <v>32864279</v>
      </c>
      <c r="F16" s="322">
        <f t="shared" si="1"/>
        <v>14864279</v>
      </c>
      <c r="G16" s="322">
        <f t="shared" si="1"/>
        <v>14864279</v>
      </c>
      <c r="H16" s="322">
        <f t="shared" si="1"/>
        <v>14864279</v>
      </c>
      <c r="I16" s="322">
        <f t="shared" si="1"/>
        <v>14864279</v>
      </c>
      <c r="J16" s="322">
        <f t="shared" si="1"/>
        <v>14864279</v>
      </c>
      <c r="K16" s="322">
        <f t="shared" si="1"/>
        <v>32864279</v>
      </c>
      <c r="L16" s="322">
        <f t="shared" si="1"/>
        <v>14864279</v>
      </c>
      <c r="M16" s="322">
        <f t="shared" si="1"/>
        <v>14864279</v>
      </c>
      <c r="N16" s="322">
        <f t="shared" si="1"/>
        <v>20678017</v>
      </c>
      <c r="O16" s="323">
        <f>SUM(O7:O15)</f>
        <v>745309417</v>
      </c>
    </row>
    <row r="17" spans="1:15" s="305" customFormat="1" ht="15" customHeight="1" thickBot="1">
      <c r="A17" s="301" t="s">
        <v>12</v>
      </c>
      <c r="B17" s="324" t="s">
        <v>29</v>
      </c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6"/>
    </row>
    <row r="18" spans="1:15" s="314" customFormat="1" ht="13.5" customHeight="1">
      <c r="A18" s="327" t="s">
        <v>13</v>
      </c>
      <c r="B18" s="315" t="s">
        <v>243</v>
      </c>
      <c r="C18" s="316">
        <v>3365083</v>
      </c>
      <c r="D18" s="316">
        <v>3365083</v>
      </c>
      <c r="E18" s="316">
        <v>3365083</v>
      </c>
      <c r="F18" s="316">
        <v>3365083</v>
      </c>
      <c r="G18" s="316">
        <v>3365083</v>
      </c>
      <c r="H18" s="316">
        <v>3365083</v>
      </c>
      <c r="I18" s="316">
        <v>3365083</v>
      </c>
      <c r="J18" s="316">
        <v>3365083</v>
      </c>
      <c r="K18" s="316">
        <v>3365083</v>
      </c>
      <c r="L18" s="316">
        <v>3365083</v>
      </c>
      <c r="M18" s="316">
        <v>3365083</v>
      </c>
      <c r="N18" s="316">
        <v>3365087</v>
      </c>
      <c r="O18" s="317">
        <f>SUM(C18:N18)</f>
        <v>40381000</v>
      </c>
    </row>
    <row r="19" spans="1:15" s="314" customFormat="1" ht="13.5" customHeight="1">
      <c r="A19" s="310" t="s">
        <v>14</v>
      </c>
      <c r="B19" s="311" t="s">
        <v>78</v>
      </c>
      <c r="C19" s="312">
        <v>542750</v>
      </c>
      <c r="D19" s="312">
        <v>542750</v>
      </c>
      <c r="E19" s="312">
        <v>542750</v>
      </c>
      <c r="F19" s="312">
        <v>542750</v>
      </c>
      <c r="G19" s="312">
        <v>542750</v>
      </c>
      <c r="H19" s="312">
        <v>542750</v>
      </c>
      <c r="I19" s="312">
        <v>542750</v>
      </c>
      <c r="J19" s="312">
        <v>542750</v>
      </c>
      <c r="K19" s="312">
        <v>542750</v>
      </c>
      <c r="L19" s="312">
        <v>542750</v>
      </c>
      <c r="M19" s="312">
        <v>542750</v>
      </c>
      <c r="N19" s="312">
        <v>542750</v>
      </c>
      <c r="O19" s="313">
        <f aca="true" t="shared" si="2" ref="O19:O24">SUM(C19:N19)</f>
        <v>6513000</v>
      </c>
    </row>
    <row r="20" spans="1:15" s="314" customFormat="1" ht="13.5" customHeight="1">
      <c r="A20" s="310" t="s">
        <v>15</v>
      </c>
      <c r="B20" s="311" t="s">
        <v>244</v>
      </c>
      <c r="C20" s="312">
        <v>5370334</v>
      </c>
      <c r="D20" s="312">
        <v>5370334</v>
      </c>
      <c r="E20" s="312">
        <v>5370334</v>
      </c>
      <c r="F20" s="312">
        <v>5370334</v>
      </c>
      <c r="G20" s="312">
        <v>5370334</v>
      </c>
      <c r="H20" s="312">
        <v>5370334</v>
      </c>
      <c r="I20" s="312">
        <v>5370334</v>
      </c>
      <c r="J20" s="312">
        <v>5370334</v>
      </c>
      <c r="K20" s="312">
        <v>5370334</v>
      </c>
      <c r="L20" s="312">
        <v>5370334</v>
      </c>
      <c r="M20" s="312">
        <v>5370334</v>
      </c>
      <c r="N20" s="312">
        <v>5370334</v>
      </c>
      <c r="O20" s="313">
        <f>SUM(C20:N20)</f>
        <v>64444008</v>
      </c>
    </row>
    <row r="21" spans="1:15" s="314" customFormat="1" ht="13.5" customHeight="1">
      <c r="A21" s="310" t="s">
        <v>16</v>
      </c>
      <c r="B21" s="311" t="s">
        <v>264</v>
      </c>
      <c r="C21" s="312">
        <v>3000000</v>
      </c>
      <c r="D21" s="312"/>
      <c r="E21" s="312"/>
      <c r="F21" s="312">
        <v>4999444</v>
      </c>
      <c r="G21" s="312">
        <v>60000000</v>
      </c>
      <c r="H21" s="312">
        <v>47554000</v>
      </c>
      <c r="I21" s="312"/>
      <c r="J21" s="312"/>
      <c r="K21" s="312">
        <v>47554000</v>
      </c>
      <c r="L21" s="312"/>
      <c r="M21" s="312">
        <v>86747000</v>
      </c>
      <c r="N21" s="312"/>
      <c r="O21" s="313">
        <f t="shared" si="2"/>
        <v>249854444</v>
      </c>
    </row>
    <row r="22" spans="1:15" s="314" customFormat="1" ht="13.5" customHeight="1">
      <c r="A22" s="310" t="s">
        <v>17</v>
      </c>
      <c r="B22" s="311" t="s">
        <v>238</v>
      </c>
      <c r="C22" s="312">
        <v>150000</v>
      </c>
      <c r="D22" s="312">
        <v>150000</v>
      </c>
      <c r="E22" s="312">
        <v>150000</v>
      </c>
      <c r="F22" s="312">
        <v>150000</v>
      </c>
      <c r="G22" s="312">
        <v>1650000</v>
      </c>
      <c r="H22" s="312">
        <v>150000</v>
      </c>
      <c r="I22" s="312">
        <v>150000</v>
      </c>
      <c r="J22" s="312">
        <v>150000</v>
      </c>
      <c r="K22" s="312">
        <v>150000</v>
      </c>
      <c r="L22" s="312">
        <v>150000</v>
      </c>
      <c r="M22" s="312">
        <v>150000</v>
      </c>
      <c r="N22" s="312">
        <v>150000</v>
      </c>
      <c r="O22" s="313">
        <f t="shared" si="2"/>
        <v>3300000</v>
      </c>
    </row>
    <row r="23" spans="1:15" s="314" customFormat="1" ht="13.5" customHeight="1">
      <c r="A23" s="310" t="s">
        <v>18</v>
      </c>
      <c r="B23" s="311" t="s">
        <v>245</v>
      </c>
      <c r="C23" s="312">
        <v>690583</v>
      </c>
      <c r="D23" s="312">
        <v>690583</v>
      </c>
      <c r="E23" s="312">
        <v>690583</v>
      </c>
      <c r="F23" s="312">
        <v>690583</v>
      </c>
      <c r="G23" s="312">
        <v>690583</v>
      </c>
      <c r="H23" s="312">
        <v>690583</v>
      </c>
      <c r="I23" s="312">
        <v>690583</v>
      </c>
      <c r="J23" s="312">
        <v>690583</v>
      </c>
      <c r="K23" s="312">
        <v>690583</v>
      </c>
      <c r="L23" s="312">
        <v>690583</v>
      </c>
      <c r="M23" s="312">
        <v>690583</v>
      </c>
      <c r="N23" s="312">
        <v>690587</v>
      </c>
      <c r="O23" s="313">
        <f>SUM(C23:N23)</f>
        <v>8287000</v>
      </c>
    </row>
    <row r="24" spans="1:15" s="314" customFormat="1" ht="13.5" customHeight="1">
      <c r="A24" s="310" t="s">
        <v>19</v>
      </c>
      <c r="B24" s="311" t="s">
        <v>265</v>
      </c>
      <c r="C24" s="312"/>
      <c r="D24" s="312"/>
      <c r="E24" s="312">
        <v>2500000</v>
      </c>
      <c r="F24" s="312"/>
      <c r="G24" s="312"/>
      <c r="H24" s="312"/>
      <c r="I24" s="312"/>
      <c r="J24" s="312"/>
      <c r="K24" s="312">
        <v>2561716</v>
      </c>
      <c r="L24" s="312"/>
      <c r="M24" s="312"/>
      <c r="N24" s="312"/>
      <c r="O24" s="313">
        <f t="shared" si="2"/>
        <v>5061716</v>
      </c>
    </row>
    <row r="25" spans="1:15" s="314" customFormat="1" ht="13.5" customHeight="1">
      <c r="A25" s="310" t="s">
        <v>20</v>
      </c>
      <c r="B25" s="311" t="s">
        <v>263</v>
      </c>
      <c r="C25" s="312">
        <v>8178267</v>
      </c>
      <c r="D25" s="312">
        <v>8178267</v>
      </c>
      <c r="E25" s="312">
        <v>8178267</v>
      </c>
      <c r="F25" s="312">
        <v>8178267</v>
      </c>
      <c r="G25" s="312">
        <v>8178267</v>
      </c>
      <c r="H25" s="312">
        <v>8178267</v>
      </c>
      <c r="I25" s="312">
        <v>8178267</v>
      </c>
      <c r="J25" s="312">
        <v>8178267</v>
      </c>
      <c r="K25" s="312">
        <v>8178267</v>
      </c>
      <c r="L25" s="312">
        <v>8178267</v>
      </c>
      <c r="M25" s="312">
        <v>8178267</v>
      </c>
      <c r="N25" s="312">
        <v>8178263</v>
      </c>
      <c r="O25" s="313">
        <f>SUM(C25:N25)</f>
        <v>98139200</v>
      </c>
    </row>
    <row r="26" spans="1:15" s="314" customFormat="1" ht="13.5" customHeight="1">
      <c r="A26" s="310" t="s">
        <v>21</v>
      </c>
      <c r="B26" s="311" t="s">
        <v>246</v>
      </c>
      <c r="C26" s="312">
        <v>5813726</v>
      </c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3">
        <f>SUM(C26:N26)</f>
        <v>5813726</v>
      </c>
    </row>
    <row r="27" spans="1:15" s="314" customFormat="1" ht="13.5" customHeight="1" thickBot="1">
      <c r="A27" s="310" t="s">
        <v>22</v>
      </c>
      <c r="B27" s="311" t="s">
        <v>266</v>
      </c>
      <c r="C27" s="312"/>
      <c r="D27" s="312"/>
      <c r="E27" s="312"/>
      <c r="F27" s="312">
        <v>2250000</v>
      </c>
      <c r="G27" s="312"/>
      <c r="H27" s="312"/>
      <c r="I27" s="312"/>
      <c r="J27" s="312"/>
      <c r="K27" s="312">
        <v>2250000</v>
      </c>
      <c r="L27" s="312"/>
      <c r="M27" s="312"/>
      <c r="N27" s="312"/>
      <c r="O27" s="313">
        <f>SUM(C27:N27)</f>
        <v>4500000</v>
      </c>
    </row>
    <row r="28" spans="1:15" s="305" customFormat="1" ht="15.75" customHeight="1" thickBot="1">
      <c r="A28" s="328" t="s">
        <v>23</v>
      </c>
      <c r="B28" s="321" t="s">
        <v>79</v>
      </c>
      <c r="C28" s="322">
        <f aca="true" t="shared" si="3" ref="C28:N28">SUM(C18:C27)</f>
        <v>27110743</v>
      </c>
      <c r="D28" s="322">
        <f t="shared" si="3"/>
        <v>18297017</v>
      </c>
      <c r="E28" s="322">
        <f t="shared" si="3"/>
        <v>20797017</v>
      </c>
      <c r="F28" s="322">
        <f t="shared" si="3"/>
        <v>25546461</v>
      </c>
      <c r="G28" s="322">
        <f t="shared" si="3"/>
        <v>79797017</v>
      </c>
      <c r="H28" s="322">
        <f t="shared" si="3"/>
        <v>65851017</v>
      </c>
      <c r="I28" s="322">
        <f t="shared" si="3"/>
        <v>18297017</v>
      </c>
      <c r="J28" s="322">
        <f t="shared" si="3"/>
        <v>18297017</v>
      </c>
      <c r="K28" s="322">
        <f t="shared" si="3"/>
        <v>70662733</v>
      </c>
      <c r="L28" s="322">
        <f t="shared" si="3"/>
        <v>18297017</v>
      </c>
      <c r="M28" s="322">
        <f t="shared" si="3"/>
        <v>105044017</v>
      </c>
      <c r="N28" s="322">
        <f t="shared" si="3"/>
        <v>18297021</v>
      </c>
      <c r="O28" s="323">
        <f>SUM(C28:N28)</f>
        <v>486294094</v>
      </c>
    </row>
    <row r="29" spans="1:15" ht="15.75" thickBot="1">
      <c r="A29" s="334" t="s">
        <v>267</v>
      </c>
      <c r="B29" s="335" t="s">
        <v>268</v>
      </c>
      <c r="C29" s="336">
        <f>C16-C28</f>
        <v>522877867</v>
      </c>
      <c r="D29" s="336">
        <f aca="true" t="shared" si="4" ref="D29:O29">D16-D28</f>
        <v>-3432738</v>
      </c>
      <c r="E29" s="336">
        <f t="shared" si="4"/>
        <v>12067262</v>
      </c>
      <c r="F29" s="336">
        <f t="shared" si="4"/>
        <v>-10682182</v>
      </c>
      <c r="G29" s="336">
        <f t="shared" si="4"/>
        <v>-64932738</v>
      </c>
      <c r="H29" s="336">
        <f t="shared" si="4"/>
        <v>-50986738</v>
      </c>
      <c r="I29" s="336">
        <f t="shared" si="4"/>
        <v>-3432738</v>
      </c>
      <c r="J29" s="336">
        <f t="shared" si="4"/>
        <v>-3432738</v>
      </c>
      <c r="K29" s="336">
        <f t="shared" si="4"/>
        <v>-37798454</v>
      </c>
      <c r="L29" s="336">
        <f t="shared" si="4"/>
        <v>-3432738</v>
      </c>
      <c r="M29" s="336">
        <f t="shared" si="4"/>
        <v>-90179738</v>
      </c>
      <c r="N29" s="336">
        <f t="shared" si="4"/>
        <v>2380996</v>
      </c>
      <c r="O29" s="336">
        <f t="shared" si="4"/>
        <v>259015323</v>
      </c>
    </row>
    <row r="30" spans="1:15" ht="15.75" thickBot="1">
      <c r="A30" s="337"/>
      <c r="B30" s="338" t="s">
        <v>269</v>
      </c>
      <c r="C30" s="339"/>
      <c r="D30" s="340">
        <f>C29+D29</f>
        <v>519445129</v>
      </c>
      <c r="E30" s="340">
        <f aca="true" t="shared" si="5" ref="E30:M30">D30+E29</f>
        <v>531512391</v>
      </c>
      <c r="F30" s="340">
        <f t="shared" si="5"/>
        <v>520830209</v>
      </c>
      <c r="G30" s="340">
        <f t="shared" si="5"/>
        <v>455897471</v>
      </c>
      <c r="H30" s="340">
        <f t="shared" si="5"/>
        <v>404910733</v>
      </c>
      <c r="I30" s="340">
        <f t="shared" si="5"/>
        <v>401477995</v>
      </c>
      <c r="J30" s="340">
        <f t="shared" si="5"/>
        <v>398045257</v>
      </c>
      <c r="K30" s="340">
        <f t="shared" si="5"/>
        <v>360246803</v>
      </c>
      <c r="L30" s="340">
        <f t="shared" si="5"/>
        <v>356814065</v>
      </c>
      <c r="M30" s="340">
        <f t="shared" si="5"/>
        <v>266634327</v>
      </c>
      <c r="N30" s="340">
        <f>M30+N29</f>
        <v>269015323</v>
      </c>
      <c r="O30" s="341"/>
    </row>
  </sheetData>
  <sheetProtection/>
  <mergeCells count="3">
    <mergeCell ref="N1:O1"/>
    <mergeCell ref="A2:O2"/>
    <mergeCell ref="A3:O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Q12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19.125" style="0" customWidth="1"/>
    <col min="2" max="2" width="13.75390625" style="0" customWidth="1"/>
    <col min="3" max="3" width="13.625" style="0" customWidth="1"/>
    <col min="4" max="4" width="10.625" style="0" customWidth="1"/>
    <col min="5" max="5" width="13.375" style="0" customWidth="1"/>
    <col min="6" max="6" width="11.375" style="0" customWidth="1"/>
    <col min="7" max="7" width="11.00390625" style="0" customWidth="1"/>
    <col min="8" max="8" width="10.375" style="0" customWidth="1"/>
    <col min="9" max="9" width="13.625" style="0" bestFit="1" customWidth="1"/>
    <col min="10" max="10" width="11.125" style="0" bestFit="1" customWidth="1"/>
    <col min="11" max="11" width="11.125" style="0" customWidth="1"/>
  </cols>
  <sheetData>
    <row r="1" spans="11:17" ht="12.75">
      <c r="K1" s="60" t="s">
        <v>202</v>
      </c>
      <c r="P1" s="590"/>
      <c r="Q1" s="590"/>
    </row>
    <row r="3" spans="1:11" ht="17.25">
      <c r="A3" s="417" t="s">
        <v>287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</row>
    <row r="4" spans="1:11" ht="15">
      <c r="A4" s="419" t="s">
        <v>203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</row>
    <row r="7" spans="1:11" s="350" customFormat="1" ht="60.75" customHeight="1">
      <c r="A7" s="260" t="s">
        <v>204</v>
      </c>
      <c r="B7" s="260" t="s">
        <v>205</v>
      </c>
      <c r="C7" s="260" t="s">
        <v>206</v>
      </c>
      <c r="D7" s="260" t="s">
        <v>271</v>
      </c>
      <c r="E7" s="260" t="s">
        <v>226</v>
      </c>
      <c r="F7" s="260" t="s">
        <v>207</v>
      </c>
      <c r="G7" s="260" t="s">
        <v>272</v>
      </c>
      <c r="H7" s="260" t="s">
        <v>274</v>
      </c>
      <c r="I7" s="260" t="s">
        <v>257</v>
      </c>
      <c r="J7" s="260" t="s">
        <v>273</v>
      </c>
      <c r="K7" s="260" t="s">
        <v>62</v>
      </c>
    </row>
    <row r="8" spans="1:11" ht="12.75">
      <c r="A8" s="293" t="s">
        <v>208</v>
      </c>
      <c r="B8" s="294">
        <v>9</v>
      </c>
      <c r="C8" s="294">
        <v>10</v>
      </c>
      <c r="D8" s="294"/>
      <c r="E8" s="294">
        <v>9</v>
      </c>
      <c r="F8" s="294"/>
      <c r="G8" s="294"/>
      <c r="H8" s="294"/>
      <c r="I8" s="294"/>
      <c r="J8" s="294"/>
      <c r="K8" s="293">
        <v>10</v>
      </c>
    </row>
    <row r="9" spans="1:11" ht="12.75">
      <c r="A9" s="293" t="s">
        <v>158</v>
      </c>
      <c r="B9" s="294">
        <v>9</v>
      </c>
      <c r="C9" s="294">
        <v>9</v>
      </c>
      <c r="D9" s="294">
        <v>9</v>
      </c>
      <c r="E9" s="294"/>
      <c r="F9" s="294"/>
      <c r="G9" s="294"/>
      <c r="H9" s="294"/>
      <c r="I9" s="294"/>
      <c r="J9" s="294"/>
      <c r="K9" s="293">
        <v>9</v>
      </c>
    </row>
    <row r="10" spans="1:11" ht="12.75">
      <c r="A10" s="293" t="s">
        <v>209</v>
      </c>
      <c r="B10" s="294">
        <v>15</v>
      </c>
      <c r="C10" s="294">
        <v>16</v>
      </c>
      <c r="D10" s="294"/>
      <c r="E10" s="294">
        <v>1</v>
      </c>
      <c r="F10" s="294">
        <v>6</v>
      </c>
      <c r="G10" s="294">
        <v>1</v>
      </c>
      <c r="H10" s="294">
        <v>7</v>
      </c>
      <c r="I10" s="294">
        <v>1</v>
      </c>
      <c r="J10" s="294"/>
      <c r="K10" s="293">
        <f>SUM(D10:J10)</f>
        <v>16</v>
      </c>
    </row>
    <row r="11" spans="1:11" ht="12.75">
      <c r="A11" s="293" t="s">
        <v>221</v>
      </c>
      <c r="B11" s="294">
        <v>6</v>
      </c>
      <c r="C11" s="294">
        <v>6</v>
      </c>
      <c r="D11" s="294"/>
      <c r="E11" s="294"/>
      <c r="F11" s="294"/>
      <c r="G11" s="294"/>
      <c r="H11" s="294"/>
      <c r="I11" s="294"/>
      <c r="J11" s="294">
        <v>6</v>
      </c>
      <c r="K11" s="293">
        <v>6</v>
      </c>
    </row>
    <row r="12" spans="1:11" ht="12.75">
      <c r="A12" s="293" t="s">
        <v>62</v>
      </c>
      <c r="B12" s="293">
        <f>SUM(B8:B11)</f>
        <v>39</v>
      </c>
      <c r="C12" s="293">
        <f>SUM(C8:C11)</f>
        <v>41</v>
      </c>
      <c r="D12" s="293">
        <f aca="true" t="shared" si="0" ref="D12:J12">SUM(D8:D11)</f>
        <v>9</v>
      </c>
      <c r="E12" s="293">
        <f t="shared" si="0"/>
        <v>10</v>
      </c>
      <c r="F12" s="293">
        <f t="shared" si="0"/>
        <v>6</v>
      </c>
      <c r="G12" s="293">
        <f t="shared" si="0"/>
        <v>1</v>
      </c>
      <c r="H12" s="293">
        <f t="shared" si="0"/>
        <v>7</v>
      </c>
      <c r="I12" s="293"/>
      <c r="J12" s="293">
        <f t="shared" si="0"/>
        <v>6</v>
      </c>
      <c r="K12" s="293">
        <f>SUM(K8:K11)</f>
        <v>41</v>
      </c>
    </row>
    <row r="33" ht="12" customHeight="1"/>
  </sheetData>
  <sheetProtection/>
  <mergeCells count="3">
    <mergeCell ref="P1:Q1"/>
    <mergeCell ref="A3:K3"/>
    <mergeCell ref="A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O97"/>
  <sheetViews>
    <sheetView zoomScalePageLayoutView="0" workbookViewId="0" topLeftCell="A61">
      <selection activeCell="C70" sqref="C70:E70"/>
    </sheetView>
  </sheetViews>
  <sheetFormatPr defaultColWidth="9.375" defaultRowHeight="12.75"/>
  <cols>
    <col min="1" max="1" width="6.125" style="6" customWidth="1"/>
    <col min="2" max="2" width="41.75390625" style="6" customWidth="1"/>
    <col min="3" max="3" width="16.50390625" style="6" customWidth="1"/>
    <col min="4" max="4" width="15.00390625" style="6" customWidth="1"/>
    <col min="5" max="5" width="15.50390625" style="6" customWidth="1"/>
    <col min="6" max="6" width="16.75390625" style="6" customWidth="1"/>
    <col min="7" max="7" width="12.625" style="6" customWidth="1"/>
    <col min="8" max="8" width="13.00390625" style="6" customWidth="1"/>
    <col min="9" max="9" width="12.75390625" style="6" customWidth="1"/>
    <col min="10" max="11" width="12.625" style="6" customWidth="1"/>
    <col min="12" max="14" width="9.375" style="6" customWidth="1"/>
    <col min="15" max="15" width="14.625" style="6" bestFit="1" customWidth="1"/>
    <col min="16" max="16384" width="9.375" style="6" customWidth="1"/>
  </cols>
  <sheetData>
    <row r="1" ht="15">
      <c r="E1" s="351" t="s">
        <v>128</v>
      </c>
    </row>
    <row r="3" spans="1:5" ht="17.25">
      <c r="A3" s="473" t="s">
        <v>259</v>
      </c>
      <c r="B3" s="474"/>
      <c r="C3" s="474"/>
      <c r="D3" s="474"/>
      <c r="E3" s="474"/>
    </row>
    <row r="5" spans="1:5" ht="15.75" customHeight="1">
      <c r="A5" s="11"/>
      <c r="B5" s="485" t="s">
        <v>27</v>
      </c>
      <c r="C5" s="486"/>
      <c r="D5" s="486"/>
      <c r="E5" s="486"/>
    </row>
    <row r="6" spans="1:5" ht="15.75" customHeight="1" thickBot="1">
      <c r="A6" s="10"/>
      <c r="B6" s="10"/>
      <c r="C6" s="10"/>
      <c r="D6" s="475" t="s">
        <v>227</v>
      </c>
      <c r="E6" s="475"/>
    </row>
    <row r="7" spans="1:11" ht="15.75" customHeight="1">
      <c r="A7" s="476" t="s">
        <v>0</v>
      </c>
      <c r="B7" s="478">
        <v>10</v>
      </c>
      <c r="C7" s="466" t="s">
        <v>277</v>
      </c>
      <c r="D7" s="467"/>
      <c r="E7" s="467"/>
      <c r="F7" s="466" t="s">
        <v>276</v>
      </c>
      <c r="G7" s="467"/>
      <c r="H7" s="467"/>
      <c r="I7" s="466" t="s">
        <v>279</v>
      </c>
      <c r="J7" s="467"/>
      <c r="K7" s="467"/>
    </row>
    <row r="8" spans="1:11" ht="27.75" customHeight="1">
      <c r="A8" s="477"/>
      <c r="B8" s="479"/>
      <c r="C8" s="480"/>
      <c r="D8" s="481"/>
      <c r="E8" s="481"/>
      <c r="F8" s="480"/>
      <c r="G8" s="481"/>
      <c r="H8" s="481"/>
      <c r="I8" s="480"/>
      <c r="J8" s="481"/>
      <c r="K8" s="481"/>
    </row>
    <row r="9" spans="1:11" s="7" customFormat="1" ht="15.75" customHeight="1">
      <c r="A9" s="171" t="s">
        <v>1</v>
      </c>
      <c r="B9" s="172" t="s">
        <v>85</v>
      </c>
      <c r="C9" s="492">
        <v>493294086</v>
      </c>
      <c r="D9" s="455"/>
      <c r="E9" s="456"/>
      <c r="F9" s="492">
        <v>486323769</v>
      </c>
      <c r="G9" s="455"/>
      <c r="H9" s="456"/>
      <c r="I9" s="492">
        <f>SUM(I10+I11+I16+I21+I22+I23+I24)</f>
        <v>187446294</v>
      </c>
      <c r="J9" s="455"/>
      <c r="K9" s="456"/>
    </row>
    <row r="10" spans="1:11" s="7" customFormat="1" ht="15.75" customHeight="1">
      <c r="A10" s="173" t="s">
        <v>2</v>
      </c>
      <c r="B10" s="174" t="s">
        <v>108</v>
      </c>
      <c r="C10" s="461">
        <v>21504000</v>
      </c>
      <c r="D10" s="455"/>
      <c r="E10" s="456"/>
      <c r="F10" s="461">
        <v>21611909</v>
      </c>
      <c r="G10" s="455"/>
      <c r="H10" s="456"/>
      <c r="I10" s="461">
        <v>13472926</v>
      </c>
      <c r="J10" s="455"/>
      <c r="K10" s="456"/>
    </row>
    <row r="11" spans="1:11" s="7" customFormat="1" ht="15.75" customHeight="1">
      <c r="A11" s="175" t="s">
        <v>3</v>
      </c>
      <c r="B11" s="172" t="s">
        <v>107</v>
      </c>
      <c r="C11" s="492">
        <v>43000000</v>
      </c>
      <c r="D11" s="455"/>
      <c r="E11" s="456"/>
      <c r="F11" s="492">
        <v>36000000</v>
      </c>
      <c r="G11" s="455"/>
      <c r="H11" s="456"/>
      <c r="I11" s="492">
        <v>41154074</v>
      </c>
      <c r="J11" s="455"/>
      <c r="K11" s="456"/>
    </row>
    <row r="12" spans="1:11" s="7" customFormat="1" ht="15.75" customHeight="1">
      <c r="A12" s="176" t="s">
        <v>4</v>
      </c>
      <c r="B12" s="177" t="s">
        <v>82</v>
      </c>
      <c r="C12" s="493">
        <v>36000000</v>
      </c>
      <c r="D12" s="496"/>
      <c r="E12" s="497"/>
      <c r="F12" s="493">
        <v>36000000</v>
      </c>
      <c r="G12" s="496"/>
      <c r="H12" s="497"/>
      <c r="I12" s="493">
        <v>40449082</v>
      </c>
      <c r="J12" s="496"/>
      <c r="K12" s="497"/>
    </row>
    <row r="13" spans="1:11" s="7" customFormat="1" ht="15.75" customHeight="1">
      <c r="A13" s="176" t="s">
        <v>5</v>
      </c>
      <c r="B13" s="177" t="s">
        <v>83</v>
      </c>
      <c r="C13" s="493">
        <v>7000000</v>
      </c>
      <c r="D13" s="496"/>
      <c r="E13" s="497"/>
      <c r="F13" s="493">
        <v>0</v>
      </c>
      <c r="G13" s="496"/>
      <c r="H13" s="497"/>
      <c r="I13" s="493">
        <v>0</v>
      </c>
      <c r="J13" s="496"/>
      <c r="K13" s="497"/>
    </row>
    <row r="14" spans="1:11" s="7" customFormat="1" ht="23.25" customHeight="1">
      <c r="A14" s="176" t="s">
        <v>6</v>
      </c>
      <c r="B14" s="177" t="s">
        <v>84</v>
      </c>
      <c r="C14" s="493">
        <v>0</v>
      </c>
      <c r="D14" s="494"/>
      <c r="E14" s="495"/>
      <c r="F14" s="493">
        <v>0</v>
      </c>
      <c r="G14" s="494"/>
      <c r="H14" s="495"/>
      <c r="I14" s="493">
        <v>704992</v>
      </c>
      <c r="J14" s="494"/>
      <c r="K14" s="495"/>
    </row>
    <row r="15" spans="1:11" s="7" customFormat="1" ht="15.75" customHeight="1" hidden="1">
      <c r="A15" s="176"/>
      <c r="B15" s="177"/>
      <c r="C15" s="178"/>
      <c r="D15" s="75"/>
      <c r="E15" s="75"/>
      <c r="F15" s="178"/>
      <c r="G15" s="75"/>
      <c r="H15" s="75"/>
      <c r="I15" s="178"/>
      <c r="J15" s="75"/>
      <c r="K15" s="75"/>
    </row>
    <row r="16" spans="1:11" s="7" customFormat="1" ht="15.75" customHeight="1">
      <c r="A16" s="171">
        <v>7</v>
      </c>
      <c r="B16" s="172" t="s">
        <v>106</v>
      </c>
      <c r="C16" s="461">
        <v>145343131</v>
      </c>
      <c r="D16" s="455"/>
      <c r="E16" s="456"/>
      <c r="F16" s="461">
        <v>145343131</v>
      </c>
      <c r="G16" s="455"/>
      <c r="H16" s="456"/>
      <c r="I16" s="461">
        <v>104850487</v>
      </c>
      <c r="J16" s="455"/>
      <c r="K16" s="456"/>
    </row>
    <row r="17" spans="1:11" s="7" customFormat="1" ht="15.75" customHeight="1">
      <c r="A17" s="176">
        <v>8</v>
      </c>
      <c r="B17" s="177" t="s">
        <v>87</v>
      </c>
      <c r="C17" s="460">
        <v>145343131</v>
      </c>
      <c r="D17" s="455"/>
      <c r="E17" s="456"/>
      <c r="F17" s="460">
        <v>145343131</v>
      </c>
      <c r="G17" s="455"/>
      <c r="H17" s="456"/>
      <c r="I17" s="460">
        <v>104850487</v>
      </c>
      <c r="J17" s="455"/>
      <c r="K17" s="456"/>
    </row>
    <row r="18" spans="1:11" s="7" customFormat="1" ht="15.75" customHeight="1" hidden="1">
      <c r="A18" s="176"/>
      <c r="B18" s="177"/>
      <c r="C18" s="70"/>
      <c r="D18" s="76"/>
      <c r="E18" s="76"/>
      <c r="F18" s="70"/>
      <c r="G18" s="76"/>
      <c r="H18" s="76"/>
      <c r="I18" s="70"/>
      <c r="J18" s="76"/>
      <c r="K18" s="76"/>
    </row>
    <row r="19" spans="1:11" s="7" customFormat="1" ht="15.75" customHeight="1" hidden="1">
      <c r="A19" s="176" t="s">
        <v>86</v>
      </c>
      <c r="B19" s="179"/>
      <c r="C19" s="70"/>
      <c r="D19" s="76"/>
      <c r="E19" s="76"/>
      <c r="F19" s="70"/>
      <c r="G19" s="76"/>
      <c r="H19" s="76"/>
      <c r="I19" s="70"/>
      <c r="J19" s="76"/>
      <c r="K19" s="76"/>
    </row>
    <row r="20" spans="1:11" s="7" customFormat="1" ht="15.75" customHeight="1">
      <c r="A20" s="176">
        <v>9</v>
      </c>
      <c r="B20" s="179" t="s">
        <v>88</v>
      </c>
      <c r="C20" s="461"/>
      <c r="D20" s="455"/>
      <c r="E20" s="456"/>
      <c r="F20" s="461"/>
      <c r="G20" s="455"/>
      <c r="H20" s="456"/>
      <c r="I20" s="461"/>
      <c r="J20" s="455"/>
      <c r="K20" s="456"/>
    </row>
    <row r="21" spans="1:11" s="7" customFormat="1" ht="15.75" customHeight="1">
      <c r="A21" s="176">
        <v>10</v>
      </c>
      <c r="B21" s="174" t="s">
        <v>213</v>
      </c>
      <c r="C21" s="461">
        <v>11524229</v>
      </c>
      <c r="D21" s="455"/>
      <c r="E21" s="456"/>
      <c r="F21" s="461">
        <v>11524229</v>
      </c>
      <c r="G21" s="455"/>
      <c r="H21" s="456"/>
      <c r="I21" s="461">
        <v>10994124</v>
      </c>
      <c r="J21" s="455"/>
      <c r="K21" s="456"/>
    </row>
    <row r="22" spans="1:11" s="7" customFormat="1" ht="15.75" customHeight="1">
      <c r="A22" s="171">
        <v>11</v>
      </c>
      <c r="B22" s="172" t="s">
        <v>105</v>
      </c>
      <c r="C22" s="492">
        <v>0</v>
      </c>
      <c r="D22" s="455"/>
      <c r="E22" s="456"/>
      <c r="F22" s="492">
        <v>0</v>
      </c>
      <c r="G22" s="455"/>
      <c r="H22" s="456"/>
      <c r="I22" s="492">
        <v>450000</v>
      </c>
      <c r="J22" s="455"/>
      <c r="K22" s="456"/>
    </row>
    <row r="23" spans="1:11" s="7" customFormat="1" ht="25.5" customHeight="1">
      <c r="A23" s="176">
        <v>12</v>
      </c>
      <c r="B23" s="174" t="s">
        <v>260</v>
      </c>
      <c r="C23" s="461">
        <v>16255000</v>
      </c>
      <c r="D23" s="455"/>
      <c r="E23" s="456"/>
      <c r="F23" s="461">
        <v>16255000</v>
      </c>
      <c r="G23" s="455"/>
      <c r="H23" s="456"/>
      <c r="I23" s="461">
        <v>16255000</v>
      </c>
      <c r="J23" s="455"/>
      <c r="K23" s="456"/>
    </row>
    <row r="24" spans="1:11" s="7" customFormat="1" ht="15.75" customHeight="1">
      <c r="A24" s="176">
        <v>13</v>
      </c>
      <c r="B24" s="174" t="s">
        <v>103</v>
      </c>
      <c r="C24" s="461">
        <v>5813726</v>
      </c>
      <c r="D24" s="500"/>
      <c r="E24" s="501"/>
      <c r="F24" s="461">
        <v>5843409</v>
      </c>
      <c r="G24" s="500"/>
      <c r="H24" s="501"/>
      <c r="I24" s="461">
        <v>269683</v>
      </c>
      <c r="J24" s="455"/>
      <c r="K24" s="456"/>
    </row>
    <row r="25" spans="1:11" s="7" customFormat="1" ht="15.75" customHeight="1">
      <c r="A25" s="176">
        <v>14</v>
      </c>
      <c r="B25" s="180" t="s">
        <v>89</v>
      </c>
      <c r="C25" s="70"/>
      <c r="D25" s="76"/>
      <c r="E25" s="76"/>
      <c r="F25" s="70"/>
      <c r="G25" s="76"/>
      <c r="H25" s="76"/>
      <c r="I25" s="70"/>
      <c r="J25" s="76"/>
      <c r="K25" s="76"/>
    </row>
    <row r="26" spans="1:11" s="7" customFormat="1" ht="15.75" customHeight="1">
      <c r="A26" s="176">
        <v>15</v>
      </c>
      <c r="B26" s="180" t="s">
        <v>97</v>
      </c>
      <c r="C26" s="70"/>
      <c r="D26" s="76"/>
      <c r="E26" s="76"/>
      <c r="F26" s="70"/>
      <c r="G26" s="76"/>
      <c r="H26" s="76"/>
      <c r="I26" s="70"/>
      <c r="J26" s="76"/>
      <c r="K26" s="76"/>
    </row>
    <row r="27" spans="1:11" s="7" customFormat="1" ht="15.75" customHeight="1">
      <c r="A27" s="176">
        <v>16</v>
      </c>
      <c r="B27" s="180" t="s">
        <v>251</v>
      </c>
      <c r="C27" s="460">
        <v>5813726</v>
      </c>
      <c r="D27" s="498"/>
      <c r="E27" s="499"/>
      <c r="F27" s="460">
        <v>5843409</v>
      </c>
      <c r="G27" s="498"/>
      <c r="H27" s="499"/>
      <c r="I27" s="460">
        <v>269683</v>
      </c>
      <c r="J27" s="498"/>
      <c r="K27" s="499"/>
    </row>
    <row r="28" spans="1:11" s="7" customFormat="1" ht="15.75" customHeight="1">
      <c r="A28" s="176">
        <v>17</v>
      </c>
      <c r="B28" s="174" t="s">
        <v>90</v>
      </c>
      <c r="C28" s="70"/>
      <c r="D28" s="70"/>
      <c r="E28" s="70"/>
      <c r="F28" s="70"/>
      <c r="G28" s="70"/>
      <c r="H28" s="70"/>
      <c r="I28" s="70"/>
      <c r="J28" s="70"/>
      <c r="K28" s="70">
        <v>137311868</v>
      </c>
    </row>
    <row r="29" spans="1:11" s="7" customFormat="1" ht="15.75" customHeight="1">
      <c r="A29" s="176">
        <v>18</v>
      </c>
      <c r="B29" s="174" t="s">
        <v>102</v>
      </c>
      <c r="C29" s="70"/>
      <c r="D29" s="76"/>
      <c r="E29" s="76"/>
      <c r="F29" s="70"/>
      <c r="G29" s="76"/>
      <c r="H29" s="76"/>
      <c r="I29" s="70"/>
      <c r="J29" s="76"/>
      <c r="K29" s="76"/>
    </row>
    <row r="30" spans="1:11" s="7" customFormat="1" ht="24.75" customHeight="1">
      <c r="A30" s="176">
        <v>19</v>
      </c>
      <c r="B30" s="180" t="s">
        <v>91</v>
      </c>
      <c r="C30" s="70"/>
      <c r="D30" s="76"/>
      <c r="E30" s="76"/>
      <c r="F30" s="70"/>
      <c r="G30" s="76"/>
      <c r="H30" s="76"/>
      <c r="I30" s="70"/>
      <c r="J30" s="76"/>
      <c r="K30" s="76"/>
    </row>
    <row r="31" spans="1:11" s="7" customFormat="1" ht="15.75" customHeight="1">
      <c r="A31" s="176">
        <v>20</v>
      </c>
      <c r="B31" s="180" t="s">
        <v>92</v>
      </c>
      <c r="C31" s="70"/>
      <c r="D31" s="76"/>
      <c r="E31" s="76"/>
      <c r="F31" s="70"/>
      <c r="G31" s="76"/>
      <c r="H31" s="76"/>
      <c r="I31" s="70"/>
      <c r="J31" s="76"/>
      <c r="K31" s="76"/>
    </row>
    <row r="32" spans="1:11" s="7" customFormat="1" ht="15.75" customHeight="1">
      <c r="A32" s="176">
        <v>21</v>
      </c>
      <c r="B32" s="174" t="s">
        <v>101</v>
      </c>
      <c r="C32" s="70"/>
      <c r="D32" s="76"/>
      <c r="E32" s="76"/>
      <c r="F32" s="70"/>
      <c r="G32" s="76"/>
      <c r="H32" s="76"/>
      <c r="I32" s="70"/>
      <c r="J32" s="76"/>
      <c r="K32" s="76"/>
    </row>
    <row r="33" spans="1:11" s="7" customFormat="1" ht="15.75" customHeight="1">
      <c r="A33" s="176">
        <v>22</v>
      </c>
      <c r="B33" s="180" t="s">
        <v>93</v>
      </c>
      <c r="C33" s="70"/>
      <c r="D33" s="76"/>
      <c r="E33" s="76"/>
      <c r="F33" s="70"/>
      <c r="G33" s="76"/>
      <c r="H33" s="76"/>
      <c r="I33" s="70"/>
      <c r="J33" s="76"/>
      <c r="K33" s="76"/>
    </row>
    <row r="34" spans="1:11" s="7" customFormat="1" ht="15.75" customHeight="1">
      <c r="A34" s="171">
        <v>23</v>
      </c>
      <c r="B34" s="174" t="s">
        <v>94</v>
      </c>
      <c r="C34" s="492"/>
      <c r="D34" s="455"/>
      <c r="E34" s="456"/>
      <c r="F34" s="492"/>
      <c r="G34" s="455"/>
      <c r="H34" s="456"/>
      <c r="I34" s="502">
        <v>137076968</v>
      </c>
      <c r="J34" s="498"/>
      <c r="K34" s="499"/>
    </row>
    <row r="35" spans="1:11" s="7" customFormat="1" ht="15.75" customHeight="1">
      <c r="A35" s="176">
        <v>24</v>
      </c>
      <c r="B35" s="172" t="s">
        <v>95</v>
      </c>
      <c r="C35" s="461"/>
      <c r="D35" s="455"/>
      <c r="E35" s="456"/>
      <c r="F35" s="461"/>
      <c r="G35" s="455"/>
      <c r="H35" s="456"/>
      <c r="I35" s="460">
        <v>234900</v>
      </c>
      <c r="J35" s="498"/>
      <c r="K35" s="499"/>
    </row>
    <row r="36" spans="1:11" s="7" customFormat="1" ht="26.25" customHeight="1">
      <c r="A36" s="176">
        <v>25</v>
      </c>
      <c r="B36" s="174" t="s">
        <v>100</v>
      </c>
      <c r="C36" s="70"/>
      <c r="D36" s="70"/>
      <c r="E36" s="70"/>
      <c r="F36" s="70"/>
      <c r="G36" s="70"/>
      <c r="H36" s="70"/>
      <c r="I36" s="70"/>
      <c r="J36" s="70"/>
      <c r="K36" s="70"/>
    </row>
    <row r="37" spans="1:11" s="7" customFormat="1" ht="15.75" customHeight="1">
      <c r="A37" s="176">
        <v>26</v>
      </c>
      <c r="B37" s="174" t="s">
        <v>99</v>
      </c>
      <c r="C37" s="70"/>
      <c r="D37" s="76"/>
      <c r="E37" s="76"/>
      <c r="F37" s="70"/>
      <c r="G37" s="76"/>
      <c r="H37" s="76"/>
      <c r="I37" s="70"/>
      <c r="J37" s="76"/>
      <c r="K37" s="76"/>
    </row>
    <row r="38" spans="1:11" s="7" customFormat="1" ht="15.75" customHeight="1">
      <c r="A38" s="176">
        <v>27</v>
      </c>
      <c r="B38" s="180" t="s">
        <v>96</v>
      </c>
      <c r="C38" s="70"/>
      <c r="D38" s="76"/>
      <c r="E38" s="76"/>
      <c r="F38" s="70"/>
      <c r="G38" s="76"/>
      <c r="H38" s="76"/>
      <c r="I38" s="70"/>
      <c r="J38" s="76"/>
      <c r="K38" s="76"/>
    </row>
    <row r="39" spans="1:11" s="7" customFormat="1" ht="15.75" customHeight="1">
      <c r="A39" s="176">
        <v>28</v>
      </c>
      <c r="B39" s="181" t="s">
        <v>98</v>
      </c>
      <c r="C39" s="70"/>
      <c r="D39" s="70"/>
      <c r="E39" s="70"/>
      <c r="F39" s="70"/>
      <c r="G39" s="70"/>
      <c r="H39" s="70"/>
      <c r="I39" s="70"/>
      <c r="J39" s="70"/>
      <c r="K39" s="70"/>
    </row>
    <row r="40" spans="1:11" s="7" customFormat="1" ht="15.75" customHeight="1" thickBot="1">
      <c r="A40" s="182">
        <v>29</v>
      </c>
      <c r="B40" s="183" t="s">
        <v>77</v>
      </c>
      <c r="C40" s="462">
        <f>C9+C28</f>
        <v>493294086</v>
      </c>
      <c r="D40" s="463"/>
      <c r="E40" s="464"/>
      <c r="F40" s="462">
        <f>F9+F28</f>
        <v>486323769</v>
      </c>
      <c r="G40" s="463"/>
      <c r="H40" s="464"/>
      <c r="I40" s="462">
        <f>SUM(K28+I9)</f>
        <v>324758162</v>
      </c>
      <c r="J40" s="463"/>
      <c r="K40" s="464"/>
    </row>
    <row r="41" spans="1:5" s="7" customFormat="1" ht="15.75" customHeight="1">
      <c r="A41" s="184"/>
      <c r="B41" s="185"/>
      <c r="C41" s="186"/>
      <c r="D41" s="186"/>
      <c r="E41" s="186"/>
    </row>
    <row r="42" spans="1:5" s="7" customFormat="1" ht="15.75" customHeight="1" hidden="1">
      <c r="A42" s="184"/>
      <c r="B42" s="185"/>
      <c r="C42" s="186"/>
      <c r="D42" s="186"/>
      <c r="E42" s="186"/>
    </row>
    <row r="43" spans="1:5" s="7" customFormat="1" ht="15.75" customHeight="1" hidden="1">
      <c r="A43" s="187"/>
      <c r="B43" s="188"/>
      <c r="C43" s="188"/>
      <c r="D43" s="188"/>
      <c r="E43" s="188"/>
    </row>
    <row r="44" spans="1:5" s="7" customFormat="1" ht="15.75" customHeight="1" hidden="1">
      <c r="A44" s="184"/>
      <c r="B44" s="185"/>
      <c r="C44" s="186"/>
      <c r="D44" s="186"/>
      <c r="E44" s="186"/>
    </row>
    <row r="45" spans="1:5" s="7" customFormat="1" ht="15.75" customHeight="1">
      <c r="A45" s="184"/>
      <c r="B45" s="185"/>
      <c r="C45" s="186"/>
      <c r="D45" s="186"/>
      <c r="E45" s="186"/>
    </row>
    <row r="46" spans="1:5" s="7" customFormat="1" ht="15.75" customHeight="1">
      <c r="A46" s="184"/>
      <c r="B46" s="185"/>
      <c r="C46" s="186"/>
      <c r="D46" s="186"/>
      <c r="E46" s="186"/>
    </row>
    <row r="47" spans="1:5" s="7" customFormat="1" ht="15.75" customHeight="1">
      <c r="A47" s="189"/>
      <c r="B47" s="190"/>
      <c r="C47" s="191"/>
      <c r="D47" s="191"/>
      <c r="E47" s="191"/>
    </row>
    <row r="48" spans="1:5" s="7" customFormat="1" ht="15.75" customHeight="1">
      <c r="A48" s="189"/>
      <c r="B48" s="190"/>
      <c r="C48" s="191"/>
      <c r="D48" s="191"/>
      <c r="E48" s="191"/>
    </row>
    <row r="49" spans="1:5" s="7" customFormat="1" ht="15.75" customHeight="1">
      <c r="A49" s="189"/>
      <c r="B49" s="190"/>
      <c r="C49" s="191"/>
      <c r="D49" s="191"/>
      <c r="E49" s="191"/>
    </row>
    <row r="50" spans="1:5" s="7" customFormat="1" ht="15.75" customHeight="1">
      <c r="A50" s="189"/>
      <c r="B50" s="190"/>
      <c r="C50" s="191"/>
      <c r="D50" s="191"/>
      <c r="E50" s="191"/>
    </row>
    <row r="51" spans="1:5" s="7" customFormat="1" ht="15.75" customHeight="1">
      <c r="A51" s="189"/>
      <c r="B51" s="192"/>
      <c r="C51" s="192"/>
      <c r="D51" s="192"/>
      <c r="E51" s="192"/>
    </row>
    <row r="52" spans="1:5" s="9" customFormat="1" ht="13.5" customHeight="1" hidden="1">
      <c r="A52" s="193"/>
      <c r="B52" s="194"/>
      <c r="C52" s="194"/>
      <c r="D52" s="194"/>
      <c r="E52" s="194"/>
    </row>
    <row r="53" spans="1:5" s="9" customFormat="1" ht="13.5" customHeight="1" hidden="1">
      <c r="A53" s="193"/>
      <c r="B53" s="194"/>
      <c r="C53" s="194"/>
      <c r="D53" s="194"/>
      <c r="E53" s="194"/>
    </row>
    <row r="54" spans="1:5" ht="15" hidden="1">
      <c r="A54" s="195"/>
      <c r="B54" s="195"/>
      <c r="C54" s="94"/>
      <c r="D54" s="94"/>
      <c r="E54" s="94"/>
    </row>
    <row r="55" spans="1:5" ht="15">
      <c r="A55" s="195"/>
      <c r="B55" s="195"/>
      <c r="C55" s="94"/>
      <c r="D55" s="94"/>
      <c r="E55" s="94"/>
    </row>
    <row r="56" spans="1:5" ht="15">
      <c r="A56" s="195"/>
      <c r="B56" s="195"/>
      <c r="C56" s="94"/>
      <c r="D56" s="94"/>
      <c r="E56" s="94"/>
    </row>
    <row r="57" spans="1:5" ht="15">
      <c r="A57" s="195"/>
      <c r="B57" s="195"/>
      <c r="C57" s="94"/>
      <c r="D57" s="94"/>
      <c r="E57" s="94"/>
    </row>
    <row r="58" spans="1:5" ht="16.5" customHeight="1">
      <c r="A58" s="196"/>
      <c r="B58" s="487" t="s">
        <v>215</v>
      </c>
      <c r="C58" s="488"/>
      <c r="D58" s="488"/>
      <c r="E58" s="488"/>
    </row>
    <row r="59" spans="1:5" ht="16.5" customHeight="1">
      <c r="A59" s="196"/>
      <c r="B59" s="197"/>
      <c r="C59" s="162"/>
      <c r="D59" s="162"/>
      <c r="E59" s="162"/>
    </row>
    <row r="60" spans="1:5" ht="16.5" customHeight="1">
      <c r="A60" s="196"/>
      <c r="B60" s="197"/>
      <c r="C60" s="162"/>
      <c r="D60" s="162"/>
      <c r="E60" s="162"/>
    </row>
    <row r="61" spans="1:5" ht="16.5" customHeight="1">
      <c r="A61" s="196"/>
      <c r="B61" s="490" t="s">
        <v>29</v>
      </c>
      <c r="C61" s="491"/>
      <c r="D61" s="491"/>
      <c r="E61" s="491"/>
    </row>
    <row r="62" spans="1:5" ht="16.5" customHeight="1" thickBot="1">
      <c r="A62" s="198"/>
      <c r="B62" s="198"/>
      <c r="C62" s="199"/>
      <c r="D62" s="489" t="s">
        <v>227</v>
      </c>
      <c r="E62" s="489"/>
    </row>
    <row r="63" spans="1:11" ht="15.75" customHeight="1">
      <c r="A63" s="476" t="s">
        <v>0</v>
      </c>
      <c r="B63" s="483" t="s">
        <v>109</v>
      </c>
      <c r="C63" s="466" t="s">
        <v>277</v>
      </c>
      <c r="D63" s="467"/>
      <c r="E63" s="467"/>
      <c r="F63" s="466" t="s">
        <v>278</v>
      </c>
      <c r="G63" s="467"/>
      <c r="H63" s="467"/>
      <c r="I63" s="466" t="s">
        <v>280</v>
      </c>
      <c r="J63" s="467"/>
      <c r="K63" s="467"/>
    </row>
    <row r="64" spans="1:11" s="8" customFormat="1" ht="34.5" customHeight="1" thickBot="1">
      <c r="A64" s="482"/>
      <c r="B64" s="484"/>
      <c r="C64" s="468"/>
      <c r="D64" s="469"/>
      <c r="E64" s="469"/>
      <c r="F64" s="468"/>
      <c r="G64" s="469"/>
      <c r="H64" s="469"/>
      <c r="I64" s="468"/>
      <c r="J64" s="469"/>
      <c r="K64" s="469"/>
    </row>
    <row r="65" spans="1:11" ht="15.75" customHeight="1" thickBot="1">
      <c r="A65" s="200" t="s">
        <v>1</v>
      </c>
      <c r="B65" s="201" t="s">
        <v>85</v>
      </c>
      <c r="C65" s="470">
        <f>C66+C67+C68+C69+C70+C74+C77</f>
        <v>243439642</v>
      </c>
      <c r="D65" s="471"/>
      <c r="E65" s="472"/>
      <c r="F65" s="470">
        <f>F66+F67+F68+F69+F70+F74+F77</f>
        <v>236709325</v>
      </c>
      <c r="G65" s="471"/>
      <c r="H65" s="472"/>
      <c r="I65" s="470">
        <f>I66+I67+I68+I69+I70+I74+I77</f>
        <v>144701463</v>
      </c>
      <c r="J65" s="471"/>
      <c r="K65" s="472"/>
    </row>
    <row r="66" spans="1:11" ht="15.75" customHeight="1">
      <c r="A66" s="202" t="s">
        <v>2</v>
      </c>
      <c r="B66" s="203" t="s">
        <v>126</v>
      </c>
      <c r="C66" s="465">
        <v>40381000</v>
      </c>
      <c r="D66" s="458"/>
      <c r="E66" s="459"/>
      <c r="F66" s="465">
        <v>40827000</v>
      </c>
      <c r="G66" s="458"/>
      <c r="H66" s="459"/>
      <c r="I66" s="465">
        <v>30870836</v>
      </c>
      <c r="J66" s="458"/>
      <c r="K66" s="458"/>
    </row>
    <row r="67" spans="1:11" ht="27" customHeight="1">
      <c r="A67" s="204" t="s">
        <v>3</v>
      </c>
      <c r="B67" s="174" t="s">
        <v>214</v>
      </c>
      <c r="C67" s="461">
        <v>6513000</v>
      </c>
      <c r="D67" s="455"/>
      <c r="E67" s="456"/>
      <c r="F67" s="461">
        <v>6513000</v>
      </c>
      <c r="G67" s="455"/>
      <c r="H67" s="456"/>
      <c r="I67" s="461">
        <v>4904303</v>
      </c>
      <c r="J67" s="455"/>
      <c r="K67" s="455"/>
    </row>
    <row r="68" spans="1:11" ht="23.25" customHeight="1">
      <c r="A68" s="204" t="s">
        <v>4</v>
      </c>
      <c r="B68" s="174" t="s">
        <v>110</v>
      </c>
      <c r="C68" s="461">
        <v>60014000</v>
      </c>
      <c r="D68" s="455"/>
      <c r="E68" s="456"/>
      <c r="F68" s="461">
        <v>59488000</v>
      </c>
      <c r="G68" s="455"/>
      <c r="H68" s="456"/>
      <c r="I68" s="461">
        <v>26787445</v>
      </c>
      <c r="J68" s="455"/>
      <c r="K68" s="455"/>
    </row>
    <row r="69" spans="1:15" ht="15.75" customHeight="1">
      <c r="A69" s="204" t="s">
        <v>5</v>
      </c>
      <c r="B69" s="205" t="s">
        <v>111</v>
      </c>
      <c r="C69" s="461">
        <v>8287000</v>
      </c>
      <c r="D69" s="455"/>
      <c r="E69" s="456"/>
      <c r="F69" s="461">
        <v>8287000</v>
      </c>
      <c r="G69" s="455"/>
      <c r="H69" s="456"/>
      <c r="I69" s="461">
        <v>5567250</v>
      </c>
      <c r="J69" s="455"/>
      <c r="K69" s="455"/>
      <c r="O69" s="62"/>
    </row>
    <row r="70" spans="1:11" ht="15.75" customHeight="1">
      <c r="A70" s="204" t="s">
        <v>6</v>
      </c>
      <c r="B70" s="205" t="s">
        <v>127</v>
      </c>
      <c r="C70" s="461">
        <f>SUM(C71+C72+C73)</f>
        <v>3300000</v>
      </c>
      <c r="D70" s="455"/>
      <c r="E70" s="456"/>
      <c r="F70" s="461">
        <f>SUM(F71+F72+F73)</f>
        <v>6229000</v>
      </c>
      <c r="G70" s="455"/>
      <c r="H70" s="456"/>
      <c r="I70" s="461">
        <f>SUM(I71+I72+I73)</f>
        <v>3879987</v>
      </c>
      <c r="J70" s="455"/>
      <c r="K70" s="455"/>
    </row>
    <row r="71" spans="1:11" ht="15.75" customHeight="1">
      <c r="A71" s="204" t="s">
        <v>7</v>
      </c>
      <c r="B71" s="180" t="s">
        <v>282</v>
      </c>
      <c r="C71" s="460">
        <v>3300000</v>
      </c>
      <c r="D71" s="455"/>
      <c r="E71" s="456"/>
      <c r="F71" s="460">
        <v>2300000</v>
      </c>
      <c r="G71" s="455"/>
      <c r="H71" s="456"/>
      <c r="I71" s="460">
        <v>1020520</v>
      </c>
      <c r="J71" s="455"/>
      <c r="K71" s="455"/>
    </row>
    <row r="72" spans="1:11" ht="15.75" customHeight="1">
      <c r="A72" s="204" t="s">
        <v>8</v>
      </c>
      <c r="B72" s="180" t="s">
        <v>281</v>
      </c>
      <c r="C72" s="460">
        <v>0</v>
      </c>
      <c r="D72" s="455"/>
      <c r="E72" s="456"/>
      <c r="F72" s="460">
        <v>1080000</v>
      </c>
      <c r="G72" s="455"/>
      <c r="H72" s="456"/>
      <c r="I72" s="460">
        <v>572467</v>
      </c>
      <c r="J72" s="455"/>
      <c r="K72" s="456"/>
    </row>
    <row r="73" spans="1:11" ht="15.75" customHeight="1">
      <c r="A73" s="206" t="s">
        <v>9</v>
      </c>
      <c r="B73" s="180" t="s">
        <v>283</v>
      </c>
      <c r="C73" s="460">
        <v>0</v>
      </c>
      <c r="D73" s="455"/>
      <c r="E73" s="456"/>
      <c r="F73" s="460">
        <v>2849000</v>
      </c>
      <c r="G73" s="455"/>
      <c r="H73" s="456"/>
      <c r="I73" s="460">
        <v>2287000</v>
      </c>
      <c r="J73" s="455"/>
      <c r="K73" s="456"/>
    </row>
    <row r="74" spans="1:11" s="343" customFormat="1" ht="15.75" customHeight="1">
      <c r="A74" s="346">
        <v>10</v>
      </c>
      <c r="B74" s="347" t="s">
        <v>115</v>
      </c>
      <c r="C74" s="454">
        <v>9561716</v>
      </c>
      <c r="D74" s="455"/>
      <c r="E74" s="456"/>
      <c r="F74" s="454">
        <v>2281716</v>
      </c>
      <c r="G74" s="455"/>
      <c r="H74" s="456"/>
      <c r="I74" s="454">
        <v>0</v>
      </c>
      <c r="J74" s="455"/>
      <c r="K74" s="456"/>
    </row>
    <row r="75" spans="1:11" ht="15.75" customHeight="1">
      <c r="A75" s="206">
        <v>11</v>
      </c>
      <c r="B75" s="180" t="s">
        <v>116</v>
      </c>
      <c r="C75" s="460">
        <v>9561716</v>
      </c>
      <c r="D75" s="455"/>
      <c r="E75" s="456"/>
      <c r="F75" s="460">
        <v>2281716</v>
      </c>
      <c r="G75" s="455"/>
      <c r="H75" s="456"/>
      <c r="I75" s="460">
        <v>0</v>
      </c>
      <c r="J75" s="455"/>
      <c r="K75" s="456"/>
    </row>
    <row r="76" spans="1:11" ht="15.75" customHeight="1">
      <c r="A76" s="206">
        <v>12</v>
      </c>
      <c r="B76" s="180" t="s">
        <v>117</v>
      </c>
      <c r="C76" s="460"/>
      <c r="D76" s="455"/>
      <c r="E76" s="456"/>
      <c r="F76" s="460"/>
      <c r="G76" s="455"/>
      <c r="H76" s="456"/>
      <c r="I76" s="76"/>
      <c r="J76" s="76"/>
      <c r="K76" s="76"/>
    </row>
    <row r="77" spans="1:11" ht="15.75" customHeight="1">
      <c r="A77" s="206">
        <v>13</v>
      </c>
      <c r="B77" s="174" t="s">
        <v>118</v>
      </c>
      <c r="C77" s="461">
        <f>C78+C79</f>
        <v>115382926</v>
      </c>
      <c r="D77" s="455"/>
      <c r="E77" s="456"/>
      <c r="F77" s="461">
        <f>F78+F79</f>
        <v>113083609</v>
      </c>
      <c r="G77" s="455"/>
      <c r="H77" s="456"/>
      <c r="I77" s="461">
        <f>I78+I79</f>
        <v>72691642</v>
      </c>
      <c r="J77" s="455"/>
      <c r="K77" s="456"/>
    </row>
    <row r="78" spans="1:11" ht="15.75" customHeight="1">
      <c r="A78" s="206">
        <v>14</v>
      </c>
      <c r="B78" s="180" t="s">
        <v>98</v>
      </c>
      <c r="C78" s="460">
        <v>109569200</v>
      </c>
      <c r="D78" s="455"/>
      <c r="E78" s="456"/>
      <c r="F78" s="460">
        <v>107000200</v>
      </c>
      <c r="G78" s="455"/>
      <c r="H78" s="456"/>
      <c r="I78" s="460">
        <v>66608233</v>
      </c>
      <c r="J78" s="455"/>
      <c r="K78" s="456"/>
    </row>
    <row r="79" spans="1:11" ht="15.75" customHeight="1">
      <c r="A79" s="209">
        <v>15</v>
      </c>
      <c r="B79" s="181" t="s">
        <v>252</v>
      </c>
      <c r="C79" s="460">
        <v>5813726</v>
      </c>
      <c r="D79" s="455"/>
      <c r="E79" s="456"/>
      <c r="F79" s="460">
        <v>6083409</v>
      </c>
      <c r="G79" s="455"/>
      <c r="H79" s="456"/>
      <c r="I79" s="460">
        <v>6083409</v>
      </c>
      <c r="J79" s="455"/>
      <c r="K79" s="455"/>
    </row>
    <row r="80" spans="1:11" ht="15.75" customHeight="1" thickBot="1">
      <c r="A80" s="333">
        <v>16</v>
      </c>
      <c r="B80" s="208" t="s">
        <v>114</v>
      </c>
      <c r="C80" s="462">
        <f>C81+C82+C84</f>
        <v>249854444</v>
      </c>
      <c r="D80" s="463"/>
      <c r="E80" s="464"/>
      <c r="F80" s="462">
        <f>F81+F82+F84</f>
        <v>249614444</v>
      </c>
      <c r="G80" s="463"/>
      <c r="H80" s="464"/>
      <c r="I80" s="462">
        <f>I81+I82+I84</f>
        <v>58106897</v>
      </c>
      <c r="J80" s="463"/>
      <c r="K80" s="464"/>
    </row>
    <row r="81" spans="1:11" ht="15.75" customHeight="1">
      <c r="A81" s="209">
        <v>17</v>
      </c>
      <c r="B81" s="210" t="s">
        <v>119</v>
      </c>
      <c r="C81" s="457">
        <v>146747000</v>
      </c>
      <c r="D81" s="458"/>
      <c r="E81" s="459"/>
      <c r="F81" s="457">
        <v>146507000</v>
      </c>
      <c r="G81" s="458"/>
      <c r="H81" s="459"/>
      <c r="I81" s="457">
        <v>13020826</v>
      </c>
      <c r="J81" s="458"/>
      <c r="K81" s="458"/>
    </row>
    <row r="82" spans="1:11" ht="15.75" customHeight="1">
      <c r="A82" s="209">
        <v>18</v>
      </c>
      <c r="B82" s="174" t="s">
        <v>120</v>
      </c>
      <c r="C82" s="460">
        <v>103107444</v>
      </c>
      <c r="D82" s="455"/>
      <c r="E82" s="456"/>
      <c r="F82" s="460">
        <v>103107444</v>
      </c>
      <c r="G82" s="455"/>
      <c r="H82" s="456"/>
      <c r="I82" s="460">
        <v>45086071</v>
      </c>
      <c r="J82" s="455"/>
      <c r="K82" s="455"/>
    </row>
    <row r="83" spans="1:11" ht="15.75" customHeight="1">
      <c r="A83" s="209">
        <v>19</v>
      </c>
      <c r="B83" s="174" t="s">
        <v>121</v>
      </c>
      <c r="C83" s="76"/>
      <c r="D83" s="76"/>
      <c r="E83" s="105"/>
      <c r="F83" s="76"/>
      <c r="G83" s="76"/>
      <c r="H83" s="105"/>
      <c r="I83" s="76"/>
      <c r="J83" s="76"/>
      <c r="K83" s="105"/>
    </row>
    <row r="84" spans="1:11" ht="15.75" customHeight="1">
      <c r="A84" s="209">
        <v>20</v>
      </c>
      <c r="B84" s="174" t="s">
        <v>122</v>
      </c>
      <c r="C84" s="70"/>
      <c r="D84" s="70"/>
      <c r="E84" s="116"/>
      <c r="F84" s="70"/>
      <c r="G84" s="70"/>
      <c r="H84" s="116"/>
      <c r="I84" s="70"/>
      <c r="J84" s="70"/>
      <c r="K84" s="116"/>
    </row>
    <row r="85" spans="1:11" s="343" customFormat="1" ht="15.75" customHeight="1" thickBot="1">
      <c r="A85" s="348">
        <v>21</v>
      </c>
      <c r="B85" s="349" t="s">
        <v>123</v>
      </c>
      <c r="C85" s="344"/>
      <c r="D85" s="344"/>
      <c r="E85" s="345"/>
      <c r="F85" s="344"/>
      <c r="G85" s="344"/>
      <c r="H85" s="345"/>
      <c r="I85" s="344"/>
      <c r="J85" s="344"/>
      <c r="K85" s="345"/>
    </row>
    <row r="86" spans="1:11" ht="15.75" customHeight="1" thickBot="1">
      <c r="A86" s="207">
        <v>22</v>
      </c>
      <c r="B86" s="212" t="s">
        <v>124</v>
      </c>
      <c r="C86" s="120"/>
      <c r="D86" s="120"/>
      <c r="E86" s="121"/>
      <c r="F86" s="120"/>
      <c r="G86" s="120"/>
      <c r="H86" s="121"/>
      <c r="I86" s="120"/>
      <c r="J86" s="120"/>
      <c r="K86" s="121"/>
    </row>
    <row r="87" spans="1:11" ht="15.75" customHeight="1">
      <c r="A87" s="209">
        <v>23</v>
      </c>
      <c r="B87" s="181" t="s">
        <v>125</v>
      </c>
      <c r="C87" s="114"/>
      <c r="D87" s="114"/>
      <c r="E87" s="115"/>
      <c r="F87" s="114"/>
      <c r="G87" s="114"/>
      <c r="H87" s="115"/>
      <c r="I87" s="114"/>
      <c r="J87" s="114"/>
      <c r="K87" s="115"/>
    </row>
    <row r="88" spans="1:11" ht="15.75" customHeight="1">
      <c r="A88" s="176">
        <v>24</v>
      </c>
      <c r="B88" s="180" t="s">
        <v>97</v>
      </c>
      <c r="C88" s="76"/>
      <c r="D88" s="76"/>
      <c r="E88" s="76"/>
      <c r="F88" s="76"/>
      <c r="G88" s="76"/>
      <c r="H88" s="76"/>
      <c r="I88" s="76"/>
      <c r="J88" s="76"/>
      <c r="K88" s="76"/>
    </row>
    <row r="89" spans="1:11" ht="15.75" customHeight="1">
      <c r="A89" s="175">
        <v>25</v>
      </c>
      <c r="B89" s="213" t="s">
        <v>129</v>
      </c>
      <c r="C89" s="454">
        <f>C65+C80</f>
        <v>493294086</v>
      </c>
      <c r="D89" s="455"/>
      <c r="E89" s="456"/>
      <c r="F89" s="454">
        <f>F65+F80</f>
        <v>486323769</v>
      </c>
      <c r="G89" s="455"/>
      <c r="H89" s="456"/>
      <c r="I89" s="454">
        <f>I65+I80</f>
        <v>202808360</v>
      </c>
      <c r="J89" s="455"/>
      <c r="K89" s="456"/>
    </row>
    <row r="90" spans="1:5" ht="15.75" customHeight="1">
      <c r="A90" s="193"/>
      <c r="B90" s="194"/>
      <c r="C90" s="214"/>
      <c r="D90" s="214"/>
      <c r="E90" s="214"/>
    </row>
    <row r="91" spans="1:5" ht="27" customHeight="1">
      <c r="A91" s="173"/>
      <c r="B91" s="174" t="s">
        <v>219</v>
      </c>
      <c r="C91" s="215">
        <v>9</v>
      </c>
      <c r="D91" s="215">
        <v>9</v>
      </c>
      <c r="E91" s="215">
        <v>9</v>
      </c>
    </row>
    <row r="92" spans="1:5" ht="15.75" customHeight="1">
      <c r="A92" s="171"/>
      <c r="B92" s="172" t="s">
        <v>220</v>
      </c>
      <c r="C92" s="172">
        <v>6</v>
      </c>
      <c r="D92" s="172">
        <v>6</v>
      </c>
      <c r="E92" s="172">
        <v>6</v>
      </c>
    </row>
    <row r="93" spans="1:5" ht="15.75" customHeight="1">
      <c r="A93" s="176"/>
      <c r="B93" s="174" t="s">
        <v>224</v>
      </c>
      <c r="C93" s="215">
        <v>6</v>
      </c>
      <c r="D93" s="216">
        <v>6</v>
      </c>
      <c r="E93" s="215">
        <v>6</v>
      </c>
    </row>
    <row r="94" spans="1:5" ht="15.75" customHeight="1" hidden="1">
      <c r="A94" s="30"/>
      <c r="B94" s="31"/>
      <c r="C94" s="32"/>
      <c r="D94" s="32"/>
      <c r="E94" s="32"/>
    </row>
    <row r="95" spans="1:5" ht="15.75" customHeight="1" hidden="1">
      <c r="A95" s="27"/>
      <c r="B95" s="28"/>
      <c r="C95" s="28"/>
      <c r="D95" s="28"/>
      <c r="E95" s="28"/>
    </row>
    <row r="96" ht="15" hidden="1"/>
    <row r="97" ht="15">
      <c r="E97" s="63"/>
    </row>
  </sheetData>
  <sheetProtection/>
  <mergeCells count="123">
    <mergeCell ref="C40:E40"/>
    <mergeCell ref="F40:H40"/>
    <mergeCell ref="I40:K40"/>
    <mergeCell ref="C34:E34"/>
    <mergeCell ref="C35:E35"/>
    <mergeCell ref="F34:H34"/>
    <mergeCell ref="F35:H35"/>
    <mergeCell ref="I34:K34"/>
    <mergeCell ref="I35:K35"/>
    <mergeCell ref="C27:E27"/>
    <mergeCell ref="F27:H27"/>
    <mergeCell ref="I27:K27"/>
    <mergeCell ref="C22:E22"/>
    <mergeCell ref="F22:H22"/>
    <mergeCell ref="I22:K22"/>
    <mergeCell ref="F23:H23"/>
    <mergeCell ref="I23:K23"/>
    <mergeCell ref="C24:E24"/>
    <mergeCell ref="F24:H24"/>
    <mergeCell ref="I24:K24"/>
    <mergeCell ref="C20:E20"/>
    <mergeCell ref="F20:H20"/>
    <mergeCell ref="I20:K20"/>
    <mergeCell ref="F14:H14"/>
    <mergeCell ref="I14:K14"/>
    <mergeCell ref="C21:E21"/>
    <mergeCell ref="F21:H21"/>
    <mergeCell ref="I21:K21"/>
    <mergeCell ref="C17:E17"/>
    <mergeCell ref="F17:H17"/>
    <mergeCell ref="I17:K17"/>
    <mergeCell ref="C16:E16"/>
    <mergeCell ref="I16:K16"/>
    <mergeCell ref="F11:H11"/>
    <mergeCell ref="I11:K11"/>
    <mergeCell ref="C12:E12"/>
    <mergeCell ref="F12:H12"/>
    <mergeCell ref="I12:K12"/>
    <mergeCell ref="C13:E13"/>
    <mergeCell ref="F13:H13"/>
    <mergeCell ref="I13:K13"/>
    <mergeCell ref="F10:H10"/>
    <mergeCell ref="C10:E10"/>
    <mergeCell ref="F9:H9"/>
    <mergeCell ref="I7:K8"/>
    <mergeCell ref="I9:K9"/>
    <mergeCell ref="I10:K10"/>
    <mergeCell ref="B63:B64"/>
    <mergeCell ref="B5:E5"/>
    <mergeCell ref="B58:E58"/>
    <mergeCell ref="D62:E62"/>
    <mergeCell ref="B61:E61"/>
    <mergeCell ref="C7:E8"/>
    <mergeCell ref="C9:E9"/>
    <mergeCell ref="C11:E11"/>
    <mergeCell ref="C14:E14"/>
    <mergeCell ref="C23:E23"/>
    <mergeCell ref="F65:H65"/>
    <mergeCell ref="I65:K65"/>
    <mergeCell ref="F66:H66"/>
    <mergeCell ref="A3:E3"/>
    <mergeCell ref="D6:E6"/>
    <mergeCell ref="A7:A8"/>
    <mergeCell ref="B7:B8"/>
    <mergeCell ref="F7:H8"/>
    <mergeCell ref="F16:H16"/>
    <mergeCell ref="A63:A64"/>
    <mergeCell ref="C69:E69"/>
    <mergeCell ref="F69:H69"/>
    <mergeCell ref="I69:K69"/>
    <mergeCell ref="C63:E64"/>
    <mergeCell ref="F63:H64"/>
    <mergeCell ref="I63:K64"/>
    <mergeCell ref="C66:E66"/>
    <mergeCell ref="C67:E67"/>
    <mergeCell ref="C68:E68"/>
    <mergeCell ref="C65:E65"/>
    <mergeCell ref="C72:E72"/>
    <mergeCell ref="F71:H71"/>
    <mergeCell ref="I71:K71"/>
    <mergeCell ref="F72:H72"/>
    <mergeCell ref="I72:K72"/>
    <mergeCell ref="I66:K66"/>
    <mergeCell ref="F67:H67"/>
    <mergeCell ref="I67:K67"/>
    <mergeCell ref="F68:H68"/>
    <mergeCell ref="I68:K68"/>
    <mergeCell ref="I74:K74"/>
    <mergeCell ref="I75:K75"/>
    <mergeCell ref="C73:E73"/>
    <mergeCell ref="F73:H73"/>
    <mergeCell ref="I73:K73"/>
    <mergeCell ref="F70:H70"/>
    <mergeCell ref="I70:K70"/>
    <mergeCell ref="C74:E74"/>
    <mergeCell ref="C70:E70"/>
    <mergeCell ref="C71:E71"/>
    <mergeCell ref="F78:H78"/>
    <mergeCell ref="F79:H79"/>
    <mergeCell ref="C75:E75"/>
    <mergeCell ref="C76:E76"/>
    <mergeCell ref="F74:H74"/>
    <mergeCell ref="F75:H75"/>
    <mergeCell ref="F76:H76"/>
    <mergeCell ref="I77:K77"/>
    <mergeCell ref="I78:K78"/>
    <mergeCell ref="I79:K79"/>
    <mergeCell ref="C80:E80"/>
    <mergeCell ref="F80:H80"/>
    <mergeCell ref="I80:K80"/>
    <mergeCell ref="C78:E78"/>
    <mergeCell ref="C77:E77"/>
    <mergeCell ref="C79:E79"/>
    <mergeCell ref="F77:H77"/>
    <mergeCell ref="C89:E89"/>
    <mergeCell ref="F89:H89"/>
    <mergeCell ref="I89:K89"/>
    <mergeCell ref="C81:E81"/>
    <mergeCell ref="C82:E82"/>
    <mergeCell ref="F81:H81"/>
    <mergeCell ref="F82:H82"/>
    <mergeCell ref="I81:K81"/>
    <mergeCell ref="I82:K82"/>
  </mergeCells>
  <printOptions horizontalCentered="1"/>
  <pageMargins left="0" right="0" top="0" bottom="0" header="0" footer="0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O94"/>
  <sheetViews>
    <sheetView tabSelected="1" zoomScalePageLayoutView="0" workbookViewId="0" topLeftCell="A67">
      <selection activeCell="I72" sqref="I72:K72"/>
    </sheetView>
  </sheetViews>
  <sheetFormatPr defaultColWidth="9.375" defaultRowHeight="12.75"/>
  <cols>
    <col min="1" max="1" width="6.125" style="6" customWidth="1"/>
    <col min="2" max="2" width="41.75390625" style="6" customWidth="1"/>
    <col min="3" max="3" width="16.50390625" style="6" customWidth="1"/>
    <col min="4" max="4" width="15.00390625" style="6" customWidth="1"/>
    <col min="5" max="5" width="15.50390625" style="6" customWidth="1"/>
    <col min="6" max="6" width="16.75390625" style="6" customWidth="1"/>
    <col min="7" max="7" width="12.625" style="6" customWidth="1"/>
    <col min="8" max="8" width="13.00390625" style="6" customWidth="1"/>
    <col min="9" max="9" width="12.75390625" style="6" customWidth="1"/>
    <col min="10" max="11" width="12.625" style="6" customWidth="1"/>
    <col min="12" max="14" width="9.375" style="6" customWidth="1"/>
    <col min="15" max="15" width="14.625" style="6" bestFit="1" customWidth="1"/>
    <col min="16" max="16384" width="9.375" style="6" customWidth="1"/>
  </cols>
  <sheetData>
    <row r="1" ht="15">
      <c r="E1" s="351"/>
    </row>
    <row r="3" spans="1:5" ht="17.25">
      <c r="A3" s="473"/>
      <c r="B3" s="474"/>
      <c r="C3" s="474"/>
      <c r="D3" s="474"/>
      <c r="E3" s="474"/>
    </row>
    <row r="5" spans="1:5" ht="15.75" customHeight="1">
      <c r="A5" s="11"/>
      <c r="B5" s="485" t="s">
        <v>27</v>
      </c>
      <c r="C5" s="486"/>
      <c r="D5" s="486"/>
      <c r="E5" s="486"/>
    </row>
    <row r="6" spans="1:5" ht="15.75" customHeight="1" thickBot="1">
      <c r="A6" s="10"/>
      <c r="B6" s="10"/>
      <c r="C6" s="10"/>
      <c r="D6" s="475" t="s">
        <v>227</v>
      </c>
      <c r="E6" s="475"/>
    </row>
    <row r="7" spans="1:11" ht="15.75" customHeight="1">
      <c r="A7" s="476" t="s">
        <v>0</v>
      </c>
      <c r="B7" s="478">
        <v>10</v>
      </c>
      <c r="C7" s="466" t="s">
        <v>277</v>
      </c>
      <c r="D7" s="467"/>
      <c r="E7" s="467"/>
      <c r="F7" s="466" t="s">
        <v>276</v>
      </c>
      <c r="G7" s="467"/>
      <c r="H7" s="467"/>
      <c r="I7" s="466" t="s">
        <v>279</v>
      </c>
      <c r="J7" s="467"/>
      <c r="K7" s="467"/>
    </row>
    <row r="8" spans="1:11" ht="27.75" customHeight="1">
      <c r="A8" s="477"/>
      <c r="B8" s="479"/>
      <c r="C8" s="480"/>
      <c r="D8" s="481"/>
      <c r="E8" s="481"/>
      <c r="F8" s="480"/>
      <c r="G8" s="481"/>
      <c r="H8" s="481"/>
      <c r="I8" s="480"/>
      <c r="J8" s="481"/>
      <c r="K8" s="481"/>
    </row>
    <row r="9" spans="1:11" s="7" customFormat="1" ht="15.75" customHeight="1">
      <c r="A9" s="171" t="s">
        <v>1</v>
      </c>
      <c r="B9" s="172" t="s">
        <v>85</v>
      </c>
      <c r="C9" s="492">
        <v>493294086</v>
      </c>
      <c r="D9" s="455"/>
      <c r="E9" s="456"/>
      <c r="F9" s="492">
        <v>486323769</v>
      </c>
      <c r="G9" s="455"/>
      <c r="H9" s="456"/>
      <c r="I9" s="492">
        <f>SUM(I10+I11+I16+I21+I22+I23+I24)</f>
        <v>187501294</v>
      </c>
      <c r="J9" s="455"/>
      <c r="K9" s="456"/>
    </row>
    <row r="10" spans="1:11" s="7" customFormat="1" ht="15.75" customHeight="1">
      <c r="A10" s="173" t="s">
        <v>2</v>
      </c>
      <c r="B10" s="174" t="s">
        <v>108</v>
      </c>
      <c r="C10" s="461">
        <v>21504000</v>
      </c>
      <c r="D10" s="455"/>
      <c r="E10" s="456"/>
      <c r="F10" s="461">
        <v>21611909</v>
      </c>
      <c r="G10" s="455"/>
      <c r="H10" s="456"/>
      <c r="I10" s="461">
        <v>13472926</v>
      </c>
      <c r="J10" s="455"/>
      <c r="K10" s="456"/>
    </row>
    <row r="11" spans="1:11" s="7" customFormat="1" ht="15.75" customHeight="1">
      <c r="A11" s="175" t="s">
        <v>3</v>
      </c>
      <c r="B11" s="172" t="s">
        <v>107</v>
      </c>
      <c r="C11" s="492">
        <v>43000000</v>
      </c>
      <c r="D11" s="455"/>
      <c r="E11" s="456"/>
      <c r="F11" s="492">
        <v>36000000</v>
      </c>
      <c r="G11" s="455"/>
      <c r="H11" s="456"/>
      <c r="I11" s="492">
        <v>41154074</v>
      </c>
      <c r="J11" s="455"/>
      <c r="K11" s="456"/>
    </row>
    <row r="12" spans="1:11" s="7" customFormat="1" ht="15.75" customHeight="1">
      <c r="A12" s="176" t="s">
        <v>4</v>
      </c>
      <c r="B12" s="177" t="s">
        <v>82</v>
      </c>
      <c r="C12" s="493">
        <v>36000000</v>
      </c>
      <c r="D12" s="496"/>
      <c r="E12" s="497"/>
      <c r="F12" s="493">
        <v>36000000</v>
      </c>
      <c r="G12" s="496"/>
      <c r="H12" s="497"/>
      <c r="I12" s="493">
        <v>40449082</v>
      </c>
      <c r="J12" s="496"/>
      <c r="K12" s="497"/>
    </row>
    <row r="13" spans="1:11" s="7" customFormat="1" ht="15.75" customHeight="1">
      <c r="A13" s="176" t="s">
        <v>5</v>
      </c>
      <c r="B13" s="177" t="s">
        <v>83</v>
      </c>
      <c r="C13" s="493">
        <v>7000000</v>
      </c>
      <c r="D13" s="496"/>
      <c r="E13" s="497"/>
      <c r="F13" s="493">
        <v>0</v>
      </c>
      <c r="G13" s="496"/>
      <c r="H13" s="497"/>
      <c r="I13" s="493">
        <v>0</v>
      </c>
      <c r="J13" s="496"/>
      <c r="K13" s="497"/>
    </row>
    <row r="14" spans="1:11" s="7" customFormat="1" ht="23.25" customHeight="1">
      <c r="A14" s="176" t="s">
        <v>6</v>
      </c>
      <c r="B14" s="177" t="s">
        <v>84</v>
      </c>
      <c r="C14" s="493">
        <v>0</v>
      </c>
      <c r="D14" s="494"/>
      <c r="E14" s="495"/>
      <c r="F14" s="493">
        <v>0</v>
      </c>
      <c r="G14" s="494"/>
      <c r="H14" s="495"/>
      <c r="I14" s="493">
        <v>704992</v>
      </c>
      <c r="J14" s="494"/>
      <c r="K14" s="495"/>
    </row>
    <row r="15" spans="1:11" s="7" customFormat="1" ht="15.75" customHeight="1" hidden="1">
      <c r="A15" s="176"/>
      <c r="B15" s="177"/>
      <c r="C15" s="178"/>
      <c r="D15" s="75"/>
      <c r="E15" s="75"/>
      <c r="F15" s="178"/>
      <c r="G15" s="75"/>
      <c r="H15" s="75"/>
      <c r="I15" s="178"/>
      <c r="J15" s="75"/>
      <c r="K15" s="75"/>
    </row>
    <row r="16" spans="1:11" s="7" customFormat="1" ht="15.75" customHeight="1">
      <c r="A16" s="171">
        <v>7</v>
      </c>
      <c r="B16" s="172" t="s">
        <v>106</v>
      </c>
      <c r="C16" s="461">
        <v>145343131</v>
      </c>
      <c r="D16" s="455"/>
      <c r="E16" s="456"/>
      <c r="F16" s="461">
        <v>145343131</v>
      </c>
      <c r="G16" s="455"/>
      <c r="H16" s="456"/>
      <c r="I16" s="461">
        <v>104850487</v>
      </c>
      <c r="J16" s="455"/>
      <c r="K16" s="456"/>
    </row>
    <row r="17" spans="1:11" s="7" customFormat="1" ht="15.75" customHeight="1">
      <c r="A17" s="176">
        <v>8</v>
      </c>
      <c r="B17" s="177" t="s">
        <v>87</v>
      </c>
      <c r="C17" s="460">
        <v>145343131</v>
      </c>
      <c r="D17" s="455"/>
      <c r="E17" s="456"/>
      <c r="F17" s="460">
        <v>145343131</v>
      </c>
      <c r="G17" s="455"/>
      <c r="H17" s="456"/>
      <c r="I17" s="460">
        <v>104850487</v>
      </c>
      <c r="J17" s="455"/>
      <c r="K17" s="456"/>
    </row>
    <row r="18" spans="1:11" s="7" customFormat="1" ht="15.75" customHeight="1" hidden="1">
      <c r="A18" s="176"/>
      <c r="B18" s="177"/>
      <c r="C18" s="70"/>
      <c r="D18" s="76"/>
      <c r="E18" s="76"/>
      <c r="F18" s="70"/>
      <c r="G18" s="76"/>
      <c r="H18" s="76"/>
      <c r="I18" s="70"/>
      <c r="J18" s="76"/>
      <c r="K18" s="76"/>
    </row>
    <row r="19" spans="1:11" s="7" customFormat="1" ht="15.75" customHeight="1" hidden="1">
      <c r="A19" s="176" t="s">
        <v>86</v>
      </c>
      <c r="B19" s="179"/>
      <c r="C19" s="70"/>
      <c r="D19" s="76"/>
      <c r="E19" s="76"/>
      <c r="F19" s="70"/>
      <c r="G19" s="76"/>
      <c r="H19" s="76"/>
      <c r="I19" s="70"/>
      <c r="J19" s="76"/>
      <c r="K19" s="76"/>
    </row>
    <row r="20" spans="1:11" s="7" customFormat="1" ht="15.75" customHeight="1">
      <c r="A20" s="176">
        <v>9</v>
      </c>
      <c r="B20" s="179" t="s">
        <v>88</v>
      </c>
      <c r="C20" s="461"/>
      <c r="D20" s="455"/>
      <c r="E20" s="456"/>
      <c r="F20" s="461"/>
      <c r="G20" s="455"/>
      <c r="H20" s="456"/>
      <c r="I20" s="461"/>
      <c r="J20" s="455"/>
      <c r="K20" s="456"/>
    </row>
    <row r="21" spans="1:11" s="7" customFormat="1" ht="15.75" customHeight="1">
      <c r="A21" s="176">
        <v>10</v>
      </c>
      <c r="B21" s="174" t="s">
        <v>213</v>
      </c>
      <c r="C21" s="461">
        <v>11524229</v>
      </c>
      <c r="D21" s="455"/>
      <c r="E21" s="456"/>
      <c r="F21" s="461">
        <v>11524229</v>
      </c>
      <c r="G21" s="455"/>
      <c r="H21" s="456"/>
      <c r="I21" s="461">
        <v>10994124</v>
      </c>
      <c r="J21" s="455"/>
      <c r="K21" s="456"/>
    </row>
    <row r="22" spans="1:11" s="7" customFormat="1" ht="15.75" customHeight="1">
      <c r="A22" s="171">
        <v>11</v>
      </c>
      <c r="B22" s="172" t="s">
        <v>105</v>
      </c>
      <c r="C22" s="492">
        <v>0</v>
      </c>
      <c r="D22" s="455"/>
      <c r="E22" s="456"/>
      <c r="F22" s="492">
        <v>0</v>
      </c>
      <c r="G22" s="455"/>
      <c r="H22" s="456"/>
      <c r="I22" s="492">
        <v>450000</v>
      </c>
      <c r="J22" s="455"/>
      <c r="K22" s="456"/>
    </row>
    <row r="23" spans="1:11" s="7" customFormat="1" ht="25.5" customHeight="1">
      <c r="A23" s="176">
        <v>12</v>
      </c>
      <c r="B23" s="174" t="s">
        <v>260</v>
      </c>
      <c r="C23" s="461">
        <v>16310000</v>
      </c>
      <c r="D23" s="455"/>
      <c r="E23" s="456"/>
      <c r="F23" s="461">
        <v>16310000</v>
      </c>
      <c r="G23" s="455"/>
      <c r="H23" s="456"/>
      <c r="I23" s="461">
        <v>16310000</v>
      </c>
      <c r="J23" s="455"/>
      <c r="K23" s="456"/>
    </row>
    <row r="24" spans="1:11" s="7" customFormat="1" ht="15.75" customHeight="1">
      <c r="A24" s="176">
        <v>13</v>
      </c>
      <c r="B24" s="174" t="s">
        <v>103</v>
      </c>
      <c r="C24" s="461">
        <v>5813726</v>
      </c>
      <c r="D24" s="500"/>
      <c r="E24" s="501"/>
      <c r="F24" s="461">
        <v>5843409</v>
      </c>
      <c r="G24" s="500"/>
      <c r="H24" s="501"/>
      <c r="I24" s="461">
        <v>269683</v>
      </c>
      <c r="J24" s="455"/>
      <c r="K24" s="456"/>
    </row>
    <row r="25" spans="1:11" s="7" customFormat="1" ht="15.75" customHeight="1">
      <c r="A25" s="176">
        <v>14</v>
      </c>
      <c r="B25" s="180" t="s">
        <v>89</v>
      </c>
      <c r="C25" s="70"/>
      <c r="D25" s="76"/>
      <c r="E25" s="76"/>
      <c r="F25" s="70"/>
      <c r="G25" s="76"/>
      <c r="H25" s="76"/>
      <c r="I25" s="70"/>
      <c r="J25" s="76"/>
      <c r="K25" s="76"/>
    </row>
    <row r="26" spans="1:11" s="7" customFormat="1" ht="15.75" customHeight="1">
      <c r="A26" s="176">
        <v>15</v>
      </c>
      <c r="B26" s="180" t="s">
        <v>97</v>
      </c>
      <c r="C26" s="70"/>
      <c r="D26" s="76"/>
      <c r="E26" s="76"/>
      <c r="F26" s="70"/>
      <c r="G26" s="76"/>
      <c r="H26" s="76"/>
      <c r="I26" s="70"/>
      <c r="J26" s="76"/>
      <c r="K26" s="76"/>
    </row>
    <row r="27" spans="1:11" s="7" customFormat="1" ht="15.75" customHeight="1">
      <c r="A27" s="176">
        <v>16</v>
      </c>
      <c r="B27" s="180" t="s">
        <v>251</v>
      </c>
      <c r="C27" s="460">
        <v>5813726</v>
      </c>
      <c r="D27" s="498"/>
      <c r="E27" s="499"/>
      <c r="F27" s="460">
        <v>5843409</v>
      </c>
      <c r="G27" s="498"/>
      <c r="H27" s="499"/>
      <c r="I27" s="460">
        <v>269683</v>
      </c>
      <c r="J27" s="498"/>
      <c r="K27" s="499"/>
    </row>
    <row r="28" spans="1:11" s="7" customFormat="1" ht="15.75" customHeight="1">
      <c r="A28" s="176">
        <v>17</v>
      </c>
      <c r="B28" s="174" t="s">
        <v>90</v>
      </c>
      <c r="C28" s="70"/>
      <c r="D28" s="70"/>
      <c r="E28" s="70"/>
      <c r="F28" s="70"/>
      <c r="G28" s="70"/>
      <c r="H28" s="70"/>
      <c r="I28" s="70"/>
      <c r="J28" s="70"/>
      <c r="K28" s="70">
        <v>137311868</v>
      </c>
    </row>
    <row r="29" spans="1:11" s="7" customFormat="1" ht="15.75" customHeight="1">
      <c r="A29" s="176">
        <v>18</v>
      </c>
      <c r="B29" s="174" t="s">
        <v>102</v>
      </c>
      <c r="C29" s="70"/>
      <c r="D29" s="76"/>
      <c r="E29" s="76"/>
      <c r="F29" s="70"/>
      <c r="G29" s="76"/>
      <c r="H29" s="76"/>
      <c r="I29" s="70"/>
      <c r="J29" s="76"/>
      <c r="K29" s="76"/>
    </row>
    <row r="30" spans="1:11" s="7" customFormat="1" ht="24.75" customHeight="1">
      <c r="A30" s="176">
        <v>19</v>
      </c>
      <c r="B30" s="180" t="s">
        <v>91</v>
      </c>
      <c r="C30" s="70"/>
      <c r="D30" s="76"/>
      <c r="E30" s="76"/>
      <c r="F30" s="70"/>
      <c r="G30" s="76"/>
      <c r="H30" s="76"/>
      <c r="I30" s="70"/>
      <c r="J30" s="76"/>
      <c r="K30" s="76"/>
    </row>
    <row r="31" spans="1:11" s="7" customFormat="1" ht="15.75" customHeight="1">
      <c r="A31" s="176">
        <v>20</v>
      </c>
      <c r="B31" s="180" t="s">
        <v>92</v>
      </c>
      <c r="C31" s="70"/>
      <c r="D31" s="76"/>
      <c r="E31" s="76"/>
      <c r="F31" s="70"/>
      <c r="G31" s="76"/>
      <c r="H31" s="76"/>
      <c r="I31" s="70"/>
      <c r="J31" s="76"/>
      <c r="K31" s="76"/>
    </row>
    <row r="32" spans="1:11" s="7" customFormat="1" ht="15.75" customHeight="1">
      <c r="A32" s="176">
        <v>21</v>
      </c>
      <c r="B32" s="174" t="s">
        <v>101</v>
      </c>
      <c r="C32" s="70"/>
      <c r="D32" s="76"/>
      <c r="E32" s="76"/>
      <c r="F32" s="70"/>
      <c r="G32" s="76"/>
      <c r="H32" s="76"/>
      <c r="I32" s="70"/>
      <c r="J32" s="76"/>
      <c r="K32" s="76"/>
    </row>
    <row r="33" spans="1:11" s="7" customFormat="1" ht="15.75" customHeight="1">
      <c r="A33" s="176">
        <v>22</v>
      </c>
      <c r="B33" s="180" t="s">
        <v>93</v>
      </c>
      <c r="C33" s="70"/>
      <c r="D33" s="76"/>
      <c r="E33" s="76"/>
      <c r="F33" s="70"/>
      <c r="G33" s="76"/>
      <c r="H33" s="76"/>
      <c r="I33" s="70"/>
      <c r="J33" s="76"/>
      <c r="K33" s="76"/>
    </row>
    <row r="34" spans="1:11" s="7" customFormat="1" ht="15.75" customHeight="1">
      <c r="A34" s="171">
        <v>23</v>
      </c>
      <c r="B34" s="174" t="s">
        <v>94</v>
      </c>
      <c r="C34" s="492"/>
      <c r="D34" s="455"/>
      <c r="E34" s="456"/>
      <c r="F34" s="492"/>
      <c r="G34" s="455"/>
      <c r="H34" s="456"/>
      <c r="I34" s="502">
        <v>137076968</v>
      </c>
      <c r="J34" s="498"/>
      <c r="K34" s="499"/>
    </row>
    <row r="35" spans="1:11" s="7" customFormat="1" ht="15.75" customHeight="1">
      <c r="A35" s="176">
        <v>24</v>
      </c>
      <c r="B35" s="172" t="s">
        <v>95</v>
      </c>
      <c r="C35" s="461"/>
      <c r="D35" s="455"/>
      <c r="E35" s="456"/>
      <c r="F35" s="461"/>
      <c r="G35" s="455"/>
      <c r="H35" s="456"/>
      <c r="I35" s="460">
        <v>234900</v>
      </c>
      <c r="J35" s="498"/>
      <c r="K35" s="499"/>
    </row>
    <row r="36" spans="1:11" s="7" customFormat="1" ht="26.25" customHeight="1">
      <c r="A36" s="176">
        <v>25</v>
      </c>
      <c r="B36" s="174" t="s">
        <v>100</v>
      </c>
      <c r="C36" s="70"/>
      <c r="D36" s="70"/>
      <c r="E36" s="70"/>
      <c r="F36" s="70"/>
      <c r="G36" s="70"/>
      <c r="H36" s="70"/>
      <c r="I36" s="70"/>
      <c r="J36" s="70"/>
      <c r="K36" s="70"/>
    </row>
    <row r="37" spans="1:11" s="7" customFormat="1" ht="15.75" customHeight="1">
      <c r="A37" s="176">
        <v>26</v>
      </c>
      <c r="B37" s="174" t="s">
        <v>99</v>
      </c>
      <c r="C37" s="70"/>
      <c r="D37" s="76"/>
      <c r="E37" s="76"/>
      <c r="F37" s="70"/>
      <c r="G37" s="76"/>
      <c r="H37" s="76"/>
      <c r="I37" s="70"/>
      <c r="J37" s="76"/>
      <c r="K37" s="76"/>
    </row>
    <row r="38" spans="1:11" s="7" customFormat="1" ht="15.75" customHeight="1">
      <c r="A38" s="176">
        <v>27</v>
      </c>
      <c r="B38" s="180" t="s">
        <v>96</v>
      </c>
      <c r="C38" s="70"/>
      <c r="D38" s="76"/>
      <c r="E38" s="76"/>
      <c r="F38" s="70"/>
      <c r="G38" s="76"/>
      <c r="H38" s="76"/>
      <c r="I38" s="70"/>
      <c r="J38" s="76"/>
      <c r="K38" s="76"/>
    </row>
    <row r="39" spans="1:11" s="7" customFormat="1" ht="15.75" customHeight="1">
      <c r="A39" s="176">
        <v>28</v>
      </c>
      <c r="B39" s="181" t="s">
        <v>98</v>
      </c>
      <c r="C39" s="70"/>
      <c r="D39" s="70"/>
      <c r="E39" s="70"/>
      <c r="F39" s="70"/>
      <c r="G39" s="70"/>
      <c r="H39" s="70"/>
      <c r="I39" s="70"/>
      <c r="J39" s="70"/>
      <c r="K39" s="70"/>
    </row>
    <row r="40" spans="1:11" s="7" customFormat="1" ht="15.75" customHeight="1" thickBot="1">
      <c r="A40" s="182">
        <v>29</v>
      </c>
      <c r="B40" s="183" t="s">
        <v>77</v>
      </c>
      <c r="C40" s="462">
        <f>C9+C28</f>
        <v>493294086</v>
      </c>
      <c r="D40" s="463"/>
      <c r="E40" s="464"/>
      <c r="F40" s="462">
        <f>F9+F28</f>
        <v>486323769</v>
      </c>
      <c r="G40" s="463"/>
      <c r="H40" s="464"/>
      <c r="I40" s="462">
        <f>SUM(K28+I9)</f>
        <v>324813162</v>
      </c>
      <c r="J40" s="463"/>
      <c r="K40" s="464"/>
    </row>
    <row r="41" spans="1:5" s="7" customFormat="1" ht="15.75" customHeight="1">
      <c r="A41" s="184"/>
      <c r="B41" s="185"/>
      <c r="C41" s="186"/>
      <c r="D41" s="186"/>
      <c r="E41" s="186"/>
    </row>
    <row r="42" spans="1:5" s="7" customFormat="1" ht="15.75" customHeight="1" hidden="1">
      <c r="A42" s="184"/>
      <c r="B42" s="185"/>
      <c r="C42" s="186"/>
      <c r="D42" s="186"/>
      <c r="E42" s="186"/>
    </row>
    <row r="43" spans="1:5" s="7" customFormat="1" ht="15.75" customHeight="1" hidden="1">
      <c r="A43" s="187"/>
      <c r="B43" s="188"/>
      <c r="C43" s="188"/>
      <c r="D43" s="188"/>
      <c r="E43" s="188"/>
    </row>
    <row r="44" spans="1:5" s="7" customFormat="1" ht="15.75" customHeight="1" hidden="1">
      <c r="A44" s="184"/>
      <c r="B44" s="185"/>
      <c r="C44" s="186"/>
      <c r="D44" s="186"/>
      <c r="E44" s="186"/>
    </row>
    <row r="45" spans="1:5" s="7" customFormat="1" ht="15.75" customHeight="1">
      <c r="A45" s="184"/>
      <c r="B45" s="185"/>
      <c r="C45" s="186"/>
      <c r="D45" s="186"/>
      <c r="E45" s="186"/>
    </row>
    <row r="46" spans="1:5" s="7" customFormat="1" ht="15.75" customHeight="1">
      <c r="A46" s="184"/>
      <c r="B46" s="185"/>
      <c r="C46" s="186"/>
      <c r="D46" s="186"/>
      <c r="E46" s="186"/>
    </row>
    <row r="47" spans="1:5" s="7" customFormat="1" ht="15.75" customHeight="1">
      <c r="A47" s="189"/>
      <c r="B47" s="190"/>
      <c r="C47" s="191"/>
      <c r="D47" s="191"/>
      <c r="E47" s="191"/>
    </row>
    <row r="48" spans="1:5" s="7" customFormat="1" ht="15.75" customHeight="1">
      <c r="A48" s="189"/>
      <c r="B48" s="190"/>
      <c r="C48" s="191"/>
      <c r="D48" s="191"/>
      <c r="E48" s="191"/>
    </row>
    <row r="49" spans="1:5" s="7" customFormat="1" ht="15.75" customHeight="1">
      <c r="A49" s="189"/>
      <c r="B49" s="190"/>
      <c r="C49" s="191"/>
      <c r="D49" s="191"/>
      <c r="E49" s="191"/>
    </row>
    <row r="50" spans="1:5" s="7" customFormat="1" ht="15.75" customHeight="1">
      <c r="A50" s="189"/>
      <c r="B50" s="190"/>
      <c r="C50" s="191"/>
      <c r="D50" s="191"/>
      <c r="E50" s="191"/>
    </row>
    <row r="51" spans="1:5" s="7" customFormat="1" ht="15.75" customHeight="1">
      <c r="A51" s="189"/>
      <c r="B51" s="192"/>
      <c r="C51" s="192"/>
      <c r="D51" s="192"/>
      <c r="E51" s="192"/>
    </row>
    <row r="52" spans="1:5" s="9" customFormat="1" ht="13.5" customHeight="1" hidden="1">
      <c r="A52" s="193"/>
      <c r="B52" s="194"/>
      <c r="C52" s="194"/>
      <c r="D52" s="194"/>
      <c r="E52" s="194"/>
    </row>
    <row r="53" spans="1:5" s="9" customFormat="1" ht="13.5" customHeight="1" hidden="1">
      <c r="A53" s="193"/>
      <c r="B53" s="194"/>
      <c r="C53" s="194"/>
      <c r="D53" s="194"/>
      <c r="E53" s="194"/>
    </row>
    <row r="54" spans="1:5" ht="15" hidden="1">
      <c r="A54" s="195"/>
      <c r="B54" s="195"/>
      <c r="C54" s="94"/>
      <c r="D54" s="94"/>
      <c r="E54" s="94"/>
    </row>
    <row r="55" spans="1:5" ht="15">
      <c r="A55" s="195"/>
      <c r="B55" s="195"/>
      <c r="C55" s="94"/>
      <c r="D55" s="94"/>
      <c r="E55" s="94"/>
    </row>
    <row r="56" spans="1:5" ht="15">
      <c r="A56" s="195"/>
      <c r="B56" s="195"/>
      <c r="C56" s="94"/>
      <c r="D56" s="94"/>
      <c r="E56" s="94"/>
    </row>
    <row r="57" spans="1:5" ht="15">
      <c r="A57" s="195"/>
      <c r="B57" s="195"/>
      <c r="C57" s="94"/>
      <c r="D57" s="94"/>
      <c r="E57" s="94"/>
    </row>
    <row r="58" spans="1:5" ht="16.5" customHeight="1">
      <c r="A58" s="196"/>
      <c r="B58" s="487"/>
      <c r="C58" s="488"/>
      <c r="D58" s="488"/>
      <c r="E58" s="488"/>
    </row>
    <row r="59" spans="1:5" ht="16.5" customHeight="1">
      <c r="A59" s="196"/>
      <c r="B59" s="197"/>
      <c r="C59" s="162"/>
      <c r="D59" s="162"/>
      <c r="E59" s="162"/>
    </row>
    <row r="60" spans="1:5" ht="16.5" customHeight="1">
      <c r="A60" s="196"/>
      <c r="B60" s="197"/>
      <c r="C60" s="162"/>
      <c r="D60" s="162"/>
      <c r="E60" s="162"/>
    </row>
    <row r="61" spans="1:5" ht="16.5" customHeight="1">
      <c r="A61" s="196"/>
      <c r="B61" s="490" t="s">
        <v>29</v>
      </c>
      <c r="C61" s="491"/>
      <c r="D61" s="491"/>
      <c r="E61" s="491"/>
    </row>
    <row r="62" spans="1:5" ht="16.5" customHeight="1" thickBot="1">
      <c r="A62" s="198"/>
      <c r="B62" s="198"/>
      <c r="C62" s="199"/>
      <c r="D62" s="489" t="s">
        <v>227</v>
      </c>
      <c r="E62" s="489"/>
    </row>
    <row r="63" spans="1:11" ht="15.75" customHeight="1">
      <c r="A63" s="476" t="s">
        <v>0</v>
      </c>
      <c r="B63" s="483" t="s">
        <v>109</v>
      </c>
      <c r="C63" s="466" t="s">
        <v>277</v>
      </c>
      <c r="D63" s="467"/>
      <c r="E63" s="467"/>
      <c r="F63" s="466" t="s">
        <v>278</v>
      </c>
      <c r="G63" s="467"/>
      <c r="H63" s="467"/>
      <c r="I63" s="466" t="s">
        <v>280</v>
      </c>
      <c r="J63" s="467"/>
      <c r="K63" s="467"/>
    </row>
    <row r="64" spans="1:11" s="8" customFormat="1" ht="34.5" customHeight="1" thickBot="1">
      <c r="A64" s="482"/>
      <c r="B64" s="484"/>
      <c r="C64" s="468"/>
      <c r="D64" s="469"/>
      <c r="E64" s="469"/>
      <c r="F64" s="468"/>
      <c r="G64" s="469"/>
      <c r="H64" s="469"/>
      <c r="I64" s="468"/>
      <c r="J64" s="469"/>
      <c r="K64" s="469"/>
    </row>
    <row r="65" spans="1:11" ht="15.75" customHeight="1" thickBot="1">
      <c r="A65" s="200" t="s">
        <v>1</v>
      </c>
      <c r="B65" s="201" t="s">
        <v>85</v>
      </c>
      <c r="C65" s="470">
        <f>C66+C67+C68+C69+C70+C74+C77</f>
        <v>234141716</v>
      </c>
      <c r="D65" s="471"/>
      <c r="E65" s="472"/>
      <c r="F65" s="470">
        <f>F66+F67+F68+F69+F70+F74+F77</f>
        <v>343262728</v>
      </c>
      <c r="G65" s="471"/>
      <c r="H65" s="472"/>
      <c r="I65" s="470">
        <f>I66+I67+I68+I69+I70+I74+I77</f>
        <v>209211705</v>
      </c>
      <c r="J65" s="471"/>
      <c r="K65" s="472"/>
    </row>
    <row r="66" spans="1:11" ht="15.75" customHeight="1">
      <c r="A66" s="202" t="s">
        <v>2</v>
      </c>
      <c r="B66" s="203" t="s">
        <v>126</v>
      </c>
      <c r="C66" s="465">
        <v>107137000</v>
      </c>
      <c r="D66" s="458"/>
      <c r="E66" s="459"/>
      <c r="F66" s="465">
        <v>109274792</v>
      </c>
      <c r="G66" s="458"/>
      <c r="H66" s="459"/>
      <c r="I66" s="465">
        <v>77215084</v>
      </c>
      <c r="J66" s="458"/>
      <c r="K66" s="458"/>
    </row>
    <row r="67" spans="1:11" ht="27" customHeight="1">
      <c r="A67" s="204" t="s">
        <v>3</v>
      </c>
      <c r="B67" s="174" t="s">
        <v>214</v>
      </c>
      <c r="C67" s="461">
        <v>17423000</v>
      </c>
      <c r="D67" s="455"/>
      <c r="E67" s="456"/>
      <c r="F67" s="461">
        <v>17423000</v>
      </c>
      <c r="G67" s="455"/>
      <c r="H67" s="456"/>
      <c r="I67" s="461">
        <v>13169976</v>
      </c>
      <c r="J67" s="455"/>
      <c r="K67" s="455"/>
    </row>
    <row r="68" spans="1:11" ht="23.25" customHeight="1">
      <c r="A68" s="204" t="s">
        <v>4</v>
      </c>
      <c r="B68" s="174" t="s">
        <v>110</v>
      </c>
      <c r="C68" s="461">
        <v>79231000</v>
      </c>
      <c r="D68" s="455"/>
      <c r="E68" s="456"/>
      <c r="F68" s="461">
        <v>81410611</v>
      </c>
      <c r="G68" s="455"/>
      <c r="H68" s="456"/>
      <c r="I68" s="461">
        <v>38747233</v>
      </c>
      <c r="J68" s="455"/>
      <c r="K68" s="455"/>
    </row>
    <row r="69" spans="1:15" ht="15.75" customHeight="1">
      <c r="A69" s="204" t="s">
        <v>5</v>
      </c>
      <c r="B69" s="205" t="s">
        <v>111</v>
      </c>
      <c r="C69" s="461">
        <v>8287000</v>
      </c>
      <c r="D69" s="455"/>
      <c r="E69" s="456"/>
      <c r="F69" s="461">
        <v>8287000</v>
      </c>
      <c r="G69" s="455"/>
      <c r="H69" s="456"/>
      <c r="I69" s="461">
        <v>5567250</v>
      </c>
      <c r="J69" s="455"/>
      <c r="K69" s="455"/>
      <c r="O69" s="62"/>
    </row>
    <row r="70" spans="1:11" ht="15.75" customHeight="1">
      <c r="A70" s="204" t="s">
        <v>6</v>
      </c>
      <c r="B70" s="205" t="s">
        <v>127</v>
      </c>
      <c r="C70" s="461">
        <f>SUM(C71+C72+C73)</f>
        <v>12502000</v>
      </c>
      <c r="D70" s="455"/>
      <c r="E70" s="456"/>
      <c r="F70" s="461">
        <f>SUM(F71+F72+F73)</f>
        <v>11502000</v>
      </c>
      <c r="G70" s="455"/>
      <c r="H70" s="456"/>
      <c r="I70" s="461">
        <f>SUM(I71+I72+I73)</f>
        <v>1820520</v>
      </c>
      <c r="J70" s="455"/>
      <c r="K70" s="455"/>
    </row>
    <row r="71" spans="1:11" ht="15.75" customHeight="1">
      <c r="A71" s="204" t="s">
        <v>7</v>
      </c>
      <c r="B71" s="180" t="s">
        <v>300</v>
      </c>
      <c r="C71" s="460">
        <v>1500000</v>
      </c>
      <c r="D71" s="455"/>
      <c r="E71" s="456"/>
      <c r="F71" s="460">
        <v>1500000</v>
      </c>
      <c r="G71" s="455"/>
      <c r="H71" s="456"/>
      <c r="I71" s="460">
        <v>1020520</v>
      </c>
      <c r="J71" s="455"/>
      <c r="K71" s="455"/>
    </row>
    <row r="72" spans="1:11" ht="15.75" customHeight="1">
      <c r="A72" s="204" t="s">
        <v>8</v>
      </c>
      <c r="B72" s="180" t="s">
        <v>301</v>
      </c>
      <c r="C72" s="460">
        <v>11002000</v>
      </c>
      <c r="D72" s="455"/>
      <c r="E72" s="456"/>
      <c r="F72" s="460">
        <v>10002000</v>
      </c>
      <c r="G72" s="455"/>
      <c r="H72" s="456"/>
      <c r="I72" s="460">
        <v>800000</v>
      </c>
      <c r="J72" s="455"/>
      <c r="K72" s="456"/>
    </row>
    <row r="73" spans="1:11" ht="15.75" customHeight="1">
      <c r="A73" s="206" t="s">
        <v>9</v>
      </c>
      <c r="B73" s="180"/>
      <c r="C73" s="460"/>
      <c r="D73" s="455"/>
      <c r="E73" s="456"/>
      <c r="F73" s="460"/>
      <c r="G73" s="455"/>
      <c r="H73" s="456"/>
      <c r="I73" s="460"/>
      <c r="J73" s="455"/>
      <c r="K73" s="456"/>
    </row>
    <row r="74" spans="1:11" s="343" customFormat="1" ht="15.75" customHeight="1">
      <c r="A74" s="346">
        <v>10</v>
      </c>
      <c r="B74" s="347" t="s">
        <v>115</v>
      </c>
      <c r="C74" s="454">
        <v>9561716</v>
      </c>
      <c r="D74" s="455"/>
      <c r="E74" s="456"/>
      <c r="F74" s="454">
        <v>2281716</v>
      </c>
      <c r="G74" s="455"/>
      <c r="H74" s="456"/>
      <c r="I74" s="454">
        <v>0</v>
      </c>
      <c r="J74" s="455"/>
      <c r="K74" s="456"/>
    </row>
    <row r="75" spans="1:11" ht="15.75" customHeight="1">
      <c r="A75" s="206">
        <v>11</v>
      </c>
      <c r="B75" s="180" t="s">
        <v>116</v>
      </c>
      <c r="C75" s="460">
        <v>9561716</v>
      </c>
      <c r="D75" s="455"/>
      <c r="E75" s="456"/>
      <c r="F75" s="460">
        <v>2281716</v>
      </c>
      <c r="G75" s="455"/>
      <c r="H75" s="456"/>
      <c r="I75" s="460">
        <v>0</v>
      </c>
      <c r="J75" s="455"/>
      <c r="K75" s="456"/>
    </row>
    <row r="76" spans="1:11" ht="15.75" customHeight="1">
      <c r="A76" s="206">
        <v>12</v>
      </c>
      <c r="B76" s="180" t="s">
        <v>117</v>
      </c>
      <c r="C76" s="460"/>
      <c r="D76" s="455"/>
      <c r="E76" s="456"/>
      <c r="F76" s="460"/>
      <c r="G76" s="455"/>
      <c r="H76" s="456"/>
      <c r="I76" s="460"/>
      <c r="J76" s="455"/>
      <c r="K76" s="456"/>
    </row>
    <row r="77" spans="1:11" ht="15.75" customHeight="1">
      <c r="A77" s="206">
        <v>13</v>
      </c>
      <c r="B77" s="174" t="s">
        <v>118</v>
      </c>
      <c r="C77" s="461"/>
      <c r="D77" s="455"/>
      <c r="E77" s="456"/>
      <c r="F77" s="461">
        <f>F78+F79</f>
        <v>113083609</v>
      </c>
      <c r="G77" s="455"/>
      <c r="H77" s="456"/>
      <c r="I77" s="461">
        <f>I78+I79</f>
        <v>72691642</v>
      </c>
      <c r="J77" s="455"/>
      <c r="K77" s="456"/>
    </row>
    <row r="78" spans="1:11" ht="15.75" customHeight="1">
      <c r="A78" s="206">
        <v>14</v>
      </c>
      <c r="B78" s="180" t="s">
        <v>98</v>
      </c>
      <c r="C78" s="460"/>
      <c r="D78" s="455"/>
      <c r="E78" s="456"/>
      <c r="F78" s="460">
        <v>107000200</v>
      </c>
      <c r="G78" s="455"/>
      <c r="H78" s="456"/>
      <c r="I78" s="460">
        <v>66608233</v>
      </c>
      <c r="J78" s="455"/>
      <c r="K78" s="456"/>
    </row>
    <row r="79" spans="1:11" ht="15.75" customHeight="1">
      <c r="A79" s="209">
        <v>15</v>
      </c>
      <c r="B79" s="181" t="s">
        <v>252</v>
      </c>
      <c r="C79" s="460">
        <v>5813726</v>
      </c>
      <c r="D79" s="455"/>
      <c r="E79" s="456"/>
      <c r="F79" s="460">
        <v>6083409</v>
      </c>
      <c r="G79" s="455"/>
      <c r="H79" s="456"/>
      <c r="I79" s="460">
        <v>6083409</v>
      </c>
      <c r="J79" s="455"/>
      <c r="K79" s="455"/>
    </row>
    <row r="80" spans="1:11" ht="15.75" customHeight="1" thickBot="1">
      <c r="A80" s="333">
        <v>16</v>
      </c>
      <c r="B80" s="208" t="s">
        <v>114</v>
      </c>
      <c r="C80" s="462">
        <f>C81+C82+C84</f>
        <v>249854444</v>
      </c>
      <c r="D80" s="463"/>
      <c r="E80" s="464"/>
      <c r="F80" s="462">
        <f>F81+F82+F84</f>
        <v>249614444</v>
      </c>
      <c r="G80" s="463"/>
      <c r="H80" s="464"/>
      <c r="I80" s="462">
        <f>I81+I82+I84</f>
        <v>58106897</v>
      </c>
      <c r="J80" s="463"/>
      <c r="K80" s="464"/>
    </row>
    <row r="81" spans="1:11" ht="15.75" customHeight="1">
      <c r="A81" s="209">
        <v>17</v>
      </c>
      <c r="B81" s="210" t="s">
        <v>119</v>
      </c>
      <c r="C81" s="457">
        <v>146747000</v>
      </c>
      <c r="D81" s="458"/>
      <c r="E81" s="459"/>
      <c r="F81" s="457">
        <v>146507000</v>
      </c>
      <c r="G81" s="458"/>
      <c r="H81" s="459"/>
      <c r="I81" s="457">
        <v>13020826</v>
      </c>
      <c r="J81" s="458"/>
      <c r="K81" s="458"/>
    </row>
    <row r="82" spans="1:11" ht="15.75" customHeight="1">
      <c r="A82" s="209">
        <v>18</v>
      </c>
      <c r="B82" s="174" t="s">
        <v>120</v>
      </c>
      <c r="C82" s="460">
        <v>103107444</v>
      </c>
      <c r="D82" s="455"/>
      <c r="E82" s="456"/>
      <c r="F82" s="460">
        <v>103107444</v>
      </c>
      <c r="G82" s="455"/>
      <c r="H82" s="456"/>
      <c r="I82" s="460">
        <v>45086071</v>
      </c>
      <c r="J82" s="455"/>
      <c r="K82" s="455"/>
    </row>
    <row r="83" spans="1:11" ht="15.75" customHeight="1">
      <c r="A83" s="209">
        <v>19</v>
      </c>
      <c r="B83" s="174" t="s">
        <v>121</v>
      </c>
      <c r="C83" s="76"/>
      <c r="D83" s="76"/>
      <c r="E83" s="105"/>
      <c r="F83" s="76"/>
      <c r="G83" s="76"/>
      <c r="H83" s="105"/>
      <c r="I83" s="76"/>
      <c r="J83" s="76"/>
      <c r="K83" s="105"/>
    </row>
    <row r="84" spans="1:11" ht="15.75" customHeight="1">
      <c r="A84" s="209">
        <v>20</v>
      </c>
      <c r="B84" s="174" t="s">
        <v>122</v>
      </c>
      <c r="C84" s="70"/>
      <c r="D84" s="70"/>
      <c r="E84" s="116"/>
      <c r="F84" s="70"/>
      <c r="G84" s="70"/>
      <c r="H84" s="116"/>
      <c r="I84" s="70"/>
      <c r="J84" s="70"/>
      <c r="K84" s="116"/>
    </row>
    <row r="85" spans="1:11" s="343" customFormat="1" ht="15.75" customHeight="1" thickBot="1">
      <c r="A85" s="348">
        <v>21</v>
      </c>
      <c r="B85" s="349" t="s">
        <v>123</v>
      </c>
      <c r="C85" s="344"/>
      <c r="D85" s="344"/>
      <c r="E85" s="345"/>
      <c r="F85" s="344"/>
      <c r="G85" s="344"/>
      <c r="H85" s="345"/>
      <c r="I85" s="344"/>
      <c r="J85" s="344"/>
      <c r="K85" s="345"/>
    </row>
    <row r="86" spans="1:11" ht="15.75" customHeight="1" thickBot="1">
      <c r="A86" s="207">
        <v>22</v>
      </c>
      <c r="B86" s="212" t="s">
        <v>124</v>
      </c>
      <c r="C86" s="120"/>
      <c r="D86" s="120"/>
      <c r="E86" s="121"/>
      <c r="F86" s="120"/>
      <c r="G86" s="120"/>
      <c r="H86" s="121"/>
      <c r="I86" s="120"/>
      <c r="J86" s="120"/>
      <c r="K86" s="121"/>
    </row>
    <row r="87" spans="1:11" ht="15.75" customHeight="1">
      <c r="A87" s="209">
        <v>23</v>
      </c>
      <c r="B87" s="181" t="s">
        <v>125</v>
      </c>
      <c r="C87" s="114"/>
      <c r="D87" s="114"/>
      <c r="E87" s="115"/>
      <c r="F87" s="114"/>
      <c r="G87" s="114"/>
      <c r="H87" s="115"/>
      <c r="I87" s="114"/>
      <c r="J87" s="114"/>
      <c r="K87" s="115"/>
    </row>
    <row r="88" spans="1:11" ht="15.75" customHeight="1">
      <c r="A88" s="176">
        <v>24</v>
      </c>
      <c r="B88" s="180" t="s">
        <v>97</v>
      </c>
      <c r="C88" s="76"/>
      <c r="D88" s="76"/>
      <c r="E88" s="76"/>
      <c r="F88" s="76"/>
      <c r="G88" s="76"/>
      <c r="H88" s="76"/>
      <c r="I88" s="76"/>
      <c r="J88" s="76"/>
      <c r="K88" s="76"/>
    </row>
    <row r="89" spans="1:11" ht="15.75" customHeight="1">
      <c r="A89" s="175">
        <v>25</v>
      </c>
      <c r="B89" s="213" t="s">
        <v>129</v>
      </c>
      <c r="C89" s="454">
        <f>C65+C80</f>
        <v>483996160</v>
      </c>
      <c r="D89" s="455"/>
      <c r="E89" s="456"/>
      <c r="F89" s="454">
        <f>F65+F80</f>
        <v>592877172</v>
      </c>
      <c r="G89" s="455"/>
      <c r="H89" s="456"/>
      <c r="I89" s="454">
        <f>I65+I80</f>
        <v>267318602</v>
      </c>
      <c r="J89" s="455"/>
      <c r="K89" s="456"/>
    </row>
    <row r="90" spans="1:5" ht="15.75" customHeight="1">
      <c r="A90" s="193"/>
      <c r="B90" s="194"/>
      <c r="C90" s="214"/>
      <c r="D90" s="214"/>
      <c r="E90" s="214"/>
    </row>
    <row r="91" spans="1:5" ht="27" customHeight="1">
      <c r="A91" s="30"/>
      <c r="B91" s="31"/>
      <c r="C91" s="32"/>
      <c r="D91" s="32"/>
      <c r="E91" s="32"/>
    </row>
    <row r="92" spans="1:5" ht="15.75" customHeight="1">
      <c r="A92" s="27"/>
      <c r="B92" s="28"/>
      <c r="C92" s="28"/>
      <c r="D92" s="28"/>
      <c r="E92" s="28"/>
    </row>
    <row r="93" ht="15.75" customHeight="1"/>
    <row r="94" ht="15.75" customHeight="1" hidden="1">
      <c r="E94" s="63"/>
    </row>
    <row r="95" ht="15.75" customHeight="1" hidden="1"/>
    <row r="96" ht="15" hidden="1"/>
  </sheetData>
  <sheetProtection/>
  <mergeCells count="124">
    <mergeCell ref="A3:E3"/>
    <mergeCell ref="B5:E5"/>
    <mergeCell ref="D6:E6"/>
    <mergeCell ref="A7:A8"/>
    <mergeCell ref="B7:B8"/>
    <mergeCell ref="C7:E8"/>
    <mergeCell ref="F7:H8"/>
    <mergeCell ref="I7:K8"/>
    <mergeCell ref="C9:E9"/>
    <mergeCell ref="F9:H9"/>
    <mergeCell ref="I9:K9"/>
    <mergeCell ref="C10:E10"/>
    <mergeCell ref="F10:H10"/>
    <mergeCell ref="I10:K10"/>
    <mergeCell ref="C11:E11"/>
    <mergeCell ref="F11:H11"/>
    <mergeCell ref="I11:K11"/>
    <mergeCell ref="C12:E12"/>
    <mergeCell ref="F12:H12"/>
    <mergeCell ref="I12:K12"/>
    <mergeCell ref="C13:E13"/>
    <mergeCell ref="F13:H13"/>
    <mergeCell ref="I13:K13"/>
    <mergeCell ref="C14:E14"/>
    <mergeCell ref="F14:H14"/>
    <mergeCell ref="I14:K14"/>
    <mergeCell ref="C16:E16"/>
    <mergeCell ref="F16:H16"/>
    <mergeCell ref="I16:K16"/>
    <mergeCell ref="C17:E17"/>
    <mergeCell ref="F17:H17"/>
    <mergeCell ref="I17:K17"/>
    <mergeCell ref="C20:E20"/>
    <mergeCell ref="F20:H20"/>
    <mergeCell ref="I20:K20"/>
    <mergeCell ref="C21:E21"/>
    <mergeCell ref="F21:H21"/>
    <mergeCell ref="I21:K21"/>
    <mergeCell ref="C22:E22"/>
    <mergeCell ref="F22:H22"/>
    <mergeCell ref="I22:K22"/>
    <mergeCell ref="C23:E23"/>
    <mergeCell ref="F23:H23"/>
    <mergeCell ref="I23:K23"/>
    <mergeCell ref="C24:E24"/>
    <mergeCell ref="F24:H24"/>
    <mergeCell ref="I24:K24"/>
    <mergeCell ref="C27:E27"/>
    <mergeCell ref="F27:H27"/>
    <mergeCell ref="I27:K27"/>
    <mergeCell ref="C34:E34"/>
    <mergeCell ref="F34:H34"/>
    <mergeCell ref="I34:K34"/>
    <mergeCell ref="C35:E35"/>
    <mergeCell ref="F35:H35"/>
    <mergeCell ref="I35:K35"/>
    <mergeCell ref="C40:E40"/>
    <mergeCell ref="F40:H40"/>
    <mergeCell ref="I40:K40"/>
    <mergeCell ref="B58:E58"/>
    <mergeCell ref="B61:E61"/>
    <mergeCell ref="D62:E62"/>
    <mergeCell ref="A63:A64"/>
    <mergeCell ref="B63:B64"/>
    <mergeCell ref="C63:E64"/>
    <mergeCell ref="F63:H64"/>
    <mergeCell ref="I63:K64"/>
    <mergeCell ref="C65:E65"/>
    <mergeCell ref="F65:H65"/>
    <mergeCell ref="I65:K65"/>
    <mergeCell ref="C66:E66"/>
    <mergeCell ref="F66:H66"/>
    <mergeCell ref="I66:K66"/>
    <mergeCell ref="C67:E67"/>
    <mergeCell ref="F67:H67"/>
    <mergeCell ref="I67:K67"/>
    <mergeCell ref="C68:E68"/>
    <mergeCell ref="F68:H68"/>
    <mergeCell ref="I68:K68"/>
    <mergeCell ref="C69:E69"/>
    <mergeCell ref="F69:H69"/>
    <mergeCell ref="I69:K69"/>
    <mergeCell ref="C70:E70"/>
    <mergeCell ref="F70:H70"/>
    <mergeCell ref="I70:K70"/>
    <mergeCell ref="C71:E71"/>
    <mergeCell ref="F71:H71"/>
    <mergeCell ref="I71:K71"/>
    <mergeCell ref="C72:E72"/>
    <mergeCell ref="F72:H72"/>
    <mergeCell ref="I72:K72"/>
    <mergeCell ref="C73:E73"/>
    <mergeCell ref="F73:H73"/>
    <mergeCell ref="I73:K73"/>
    <mergeCell ref="C74:E74"/>
    <mergeCell ref="F74:H74"/>
    <mergeCell ref="I74:K74"/>
    <mergeCell ref="C75:E75"/>
    <mergeCell ref="F75:H75"/>
    <mergeCell ref="I75:K75"/>
    <mergeCell ref="C76:E76"/>
    <mergeCell ref="F76:H76"/>
    <mergeCell ref="C77:E77"/>
    <mergeCell ref="F77:H77"/>
    <mergeCell ref="I77:K77"/>
    <mergeCell ref="C78:E78"/>
    <mergeCell ref="F78:H78"/>
    <mergeCell ref="I78:K78"/>
    <mergeCell ref="C79:E79"/>
    <mergeCell ref="F79:H79"/>
    <mergeCell ref="I79:K79"/>
    <mergeCell ref="C80:E80"/>
    <mergeCell ref="F80:H80"/>
    <mergeCell ref="I80:K80"/>
    <mergeCell ref="C89:E89"/>
    <mergeCell ref="F89:H89"/>
    <mergeCell ref="I89:K89"/>
    <mergeCell ref="I76:K76"/>
    <mergeCell ref="C81:E81"/>
    <mergeCell ref="F81:H81"/>
    <mergeCell ref="I81:K81"/>
    <mergeCell ref="C82:E82"/>
    <mergeCell ref="F82:H82"/>
    <mergeCell ref="I82:K8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J88"/>
  <sheetViews>
    <sheetView zoomScalePageLayoutView="0" workbookViewId="0" topLeftCell="A56">
      <selection activeCell="H63" sqref="H63:J63"/>
    </sheetView>
  </sheetViews>
  <sheetFormatPr defaultColWidth="9.375" defaultRowHeight="12.75"/>
  <cols>
    <col min="1" max="1" width="6.125" style="6" customWidth="1"/>
    <col min="2" max="2" width="41.75390625" style="6" customWidth="1"/>
    <col min="3" max="3" width="12.00390625" style="6" customWidth="1"/>
    <col min="4" max="4" width="14.125" style="6" customWidth="1"/>
    <col min="5" max="16384" width="9.375" style="6" customWidth="1"/>
  </cols>
  <sheetData>
    <row r="1" ht="15">
      <c r="D1" s="351" t="s">
        <v>147</v>
      </c>
    </row>
    <row r="3" spans="1:4" ht="17.25">
      <c r="A3" s="473" t="s">
        <v>259</v>
      </c>
      <c r="B3" s="474"/>
      <c r="C3" s="474"/>
      <c r="D3" s="474"/>
    </row>
    <row r="5" spans="1:4" ht="15.75" customHeight="1">
      <c r="A5" s="485" t="s">
        <v>211</v>
      </c>
      <c r="B5" s="486"/>
      <c r="C5" s="486"/>
      <c r="D5" s="486"/>
    </row>
    <row r="6" spans="1:4" ht="15.75" customHeight="1">
      <c r="A6" s="485" t="s">
        <v>210</v>
      </c>
      <c r="B6" s="486"/>
      <c r="C6" s="486"/>
      <c r="D6" s="486"/>
    </row>
    <row r="7" spans="1:4" ht="15.75" customHeight="1" thickBot="1">
      <c r="A7" s="10"/>
      <c r="B7" s="227"/>
      <c r="C7" s="227"/>
      <c r="D7" s="354"/>
    </row>
    <row r="8" spans="1:10" ht="15.75" customHeight="1">
      <c r="A8" s="503" t="s">
        <v>0</v>
      </c>
      <c r="B8" s="478" t="s">
        <v>81</v>
      </c>
      <c r="C8" s="519" t="s">
        <v>277</v>
      </c>
      <c r="D8" s="520"/>
      <c r="E8" s="513" t="s">
        <v>275</v>
      </c>
      <c r="F8" s="514"/>
      <c r="G8" s="515"/>
      <c r="H8" s="513" t="s">
        <v>279</v>
      </c>
      <c r="I8" s="514"/>
      <c r="J8" s="515"/>
    </row>
    <row r="9" spans="1:10" ht="27.75" customHeight="1">
      <c r="A9" s="512"/>
      <c r="B9" s="479"/>
      <c r="C9" s="521"/>
      <c r="D9" s="522"/>
      <c r="E9" s="516"/>
      <c r="F9" s="517"/>
      <c r="G9" s="518"/>
      <c r="H9" s="516"/>
      <c r="I9" s="517"/>
      <c r="J9" s="518"/>
    </row>
    <row r="10" spans="1:10" s="7" customFormat="1" ht="15.75" customHeight="1">
      <c r="A10" s="239" t="s">
        <v>1</v>
      </c>
      <c r="B10" s="213" t="s">
        <v>85</v>
      </c>
      <c r="C10" s="523">
        <f>C24+C25</f>
        <v>54206200</v>
      </c>
      <c r="D10" s="524"/>
      <c r="E10" s="525">
        <v>52794222</v>
      </c>
      <c r="F10" s="526"/>
      <c r="G10" s="527"/>
      <c r="H10" s="525">
        <v>36639914</v>
      </c>
      <c r="I10" s="526"/>
      <c r="J10" s="527"/>
    </row>
    <row r="11" spans="1:10" s="7" customFormat="1" ht="15.75" customHeight="1">
      <c r="A11" s="240" t="s">
        <v>2</v>
      </c>
      <c r="B11" s="180" t="s">
        <v>108</v>
      </c>
      <c r="C11" s="357"/>
      <c r="D11" s="186"/>
      <c r="E11" s="365"/>
      <c r="F11" s="358"/>
      <c r="G11" s="359"/>
      <c r="H11" s="365"/>
      <c r="I11" s="358"/>
      <c r="J11" s="359"/>
    </row>
    <row r="12" spans="1:10" s="7" customFormat="1" ht="15.75" customHeight="1">
      <c r="A12" s="239" t="s">
        <v>3</v>
      </c>
      <c r="B12" s="213" t="s">
        <v>107</v>
      </c>
      <c r="C12" s="360"/>
      <c r="D12" s="231"/>
      <c r="E12" s="365"/>
      <c r="F12" s="358"/>
      <c r="G12" s="359"/>
      <c r="H12" s="365"/>
      <c r="I12" s="358"/>
      <c r="J12" s="359"/>
    </row>
    <row r="13" spans="1:10" s="7" customFormat="1" ht="15.75" customHeight="1">
      <c r="A13" s="240" t="s">
        <v>4</v>
      </c>
      <c r="B13" s="177" t="s">
        <v>82</v>
      </c>
      <c r="C13" s="361"/>
      <c r="D13" s="362"/>
      <c r="E13" s="365"/>
      <c r="F13" s="358"/>
      <c r="G13" s="359"/>
      <c r="H13" s="365"/>
      <c r="I13" s="358"/>
      <c r="J13" s="359"/>
    </row>
    <row r="14" spans="1:10" s="7" customFormat="1" ht="15.75" customHeight="1">
      <c r="A14" s="240" t="s">
        <v>5</v>
      </c>
      <c r="B14" s="177" t="s">
        <v>83</v>
      </c>
      <c r="C14" s="361"/>
      <c r="D14" s="362"/>
      <c r="E14" s="365"/>
      <c r="F14" s="358"/>
      <c r="G14" s="359"/>
      <c r="H14" s="365"/>
      <c r="I14" s="358"/>
      <c r="J14" s="359"/>
    </row>
    <row r="15" spans="1:10" s="7" customFormat="1" ht="24.75" customHeight="1">
      <c r="A15" s="240" t="s">
        <v>6</v>
      </c>
      <c r="B15" s="177" t="s">
        <v>84</v>
      </c>
      <c r="C15" s="361"/>
      <c r="D15" s="362"/>
      <c r="E15" s="365"/>
      <c r="F15" s="358"/>
      <c r="G15" s="359"/>
      <c r="H15" s="365"/>
      <c r="I15" s="358"/>
      <c r="J15" s="359"/>
    </row>
    <row r="16" spans="1:10" s="7" customFormat="1" ht="15.75" customHeight="1" hidden="1">
      <c r="A16" s="240"/>
      <c r="B16" s="177"/>
      <c r="C16" s="361"/>
      <c r="D16" s="362"/>
      <c r="E16" s="365"/>
      <c r="F16" s="358"/>
      <c r="G16" s="359"/>
      <c r="H16" s="365"/>
      <c r="I16" s="358"/>
      <c r="J16" s="359"/>
    </row>
    <row r="17" spans="1:10" s="7" customFormat="1" ht="15.75" customHeight="1">
      <c r="A17" s="239">
        <v>7</v>
      </c>
      <c r="B17" s="213" t="s">
        <v>106</v>
      </c>
      <c r="C17" s="357"/>
      <c r="D17" s="231"/>
      <c r="E17" s="365"/>
      <c r="F17" s="358"/>
      <c r="G17" s="359"/>
      <c r="H17" s="365"/>
      <c r="I17" s="358"/>
      <c r="J17" s="359"/>
    </row>
    <row r="18" spans="1:10" s="7" customFormat="1" ht="15.75" customHeight="1">
      <c r="A18" s="240">
        <v>8</v>
      </c>
      <c r="B18" s="177" t="s">
        <v>87</v>
      </c>
      <c r="C18" s="357"/>
      <c r="D18" s="186"/>
      <c r="E18" s="365"/>
      <c r="F18" s="358"/>
      <c r="G18" s="359"/>
      <c r="H18" s="365"/>
      <c r="I18" s="358"/>
      <c r="J18" s="359"/>
    </row>
    <row r="19" spans="1:10" s="7" customFormat="1" ht="15.75" customHeight="1" hidden="1">
      <c r="A19" s="240"/>
      <c r="B19" s="177"/>
      <c r="C19" s="357"/>
      <c r="D19" s="186"/>
      <c r="E19" s="365"/>
      <c r="F19" s="358"/>
      <c r="G19" s="359"/>
      <c r="H19" s="365"/>
      <c r="I19" s="358"/>
      <c r="J19" s="359"/>
    </row>
    <row r="20" spans="1:10" s="7" customFormat="1" ht="15.75" customHeight="1" hidden="1">
      <c r="A20" s="240" t="s">
        <v>86</v>
      </c>
      <c r="B20" s="179"/>
      <c r="C20" s="357"/>
      <c r="D20" s="186"/>
      <c r="E20" s="365"/>
      <c r="F20" s="358"/>
      <c r="G20" s="359"/>
      <c r="H20" s="365"/>
      <c r="I20" s="358"/>
      <c r="J20" s="359"/>
    </row>
    <row r="21" spans="1:10" s="7" customFormat="1" ht="15.75" customHeight="1">
      <c r="A21" s="240">
        <v>9</v>
      </c>
      <c r="B21" s="179" t="s">
        <v>88</v>
      </c>
      <c r="C21" s="357"/>
      <c r="D21" s="186"/>
      <c r="E21" s="365"/>
      <c r="F21" s="358"/>
      <c r="G21" s="359"/>
      <c r="H21" s="365"/>
      <c r="I21" s="358"/>
      <c r="J21" s="359"/>
    </row>
    <row r="22" spans="1:10" s="7" customFormat="1" ht="15.75" customHeight="1">
      <c r="A22" s="240">
        <v>10</v>
      </c>
      <c r="B22" s="180" t="s">
        <v>213</v>
      </c>
      <c r="C22" s="357"/>
      <c r="D22" s="186"/>
      <c r="E22" s="365"/>
      <c r="F22" s="358"/>
      <c r="G22" s="359"/>
      <c r="H22" s="365"/>
      <c r="I22" s="358"/>
      <c r="J22" s="359"/>
    </row>
    <row r="23" spans="1:10" s="7" customFormat="1" ht="15.75" customHeight="1">
      <c r="A23" s="239">
        <v>11</v>
      </c>
      <c r="B23" s="213" t="s">
        <v>105</v>
      </c>
      <c r="C23" s="360"/>
      <c r="D23" s="231"/>
      <c r="E23" s="365"/>
      <c r="F23" s="358"/>
      <c r="G23" s="359"/>
      <c r="H23" s="365"/>
      <c r="I23" s="358"/>
      <c r="J23" s="359"/>
    </row>
    <row r="24" spans="1:10" s="7" customFormat="1" ht="15.75" customHeight="1">
      <c r="A24" s="240">
        <v>12</v>
      </c>
      <c r="B24" s="180" t="s">
        <v>260</v>
      </c>
      <c r="C24" s="507">
        <v>55000</v>
      </c>
      <c r="D24" s="508"/>
      <c r="E24" s="528">
        <v>1212022</v>
      </c>
      <c r="F24" s="529"/>
      <c r="G24" s="530"/>
      <c r="H24" s="528">
        <v>1212022</v>
      </c>
      <c r="I24" s="529"/>
      <c r="J24" s="530"/>
    </row>
    <row r="25" spans="1:10" s="7" customFormat="1" ht="15.75" customHeight="1">
      <c r="A25" s="240">
        <v>13</v>
      </c>
      <c r="B25" s="180" t="s">
        <v>103</v>
      </c>
      <c r="C25" s="507">
        <v>54151200</v>
      </c>
      <c r="D25" s="508"/>
      <c r="E25" s="528">
        <v>51582200</v>
      </c>
      <c r="F25" s="529"/>
      <c r="G25" s="530"/>
      <c r="H25" s="528">
        <v>35427892</v>
      </c>
      <c r="I25" s="529"/>
      <c r="J25" s="530"/>
    </row>
    <row r="26" spans="1:10" s="7" customFormat="1" ht="15.75" customHeight="1">
      <c r="A26" s="240">
        <v>14</v>
      </c>
      <c r="B26" s="180" t="s">
        <v>89</v>
      </c>
      <c r="C26" s="363"/>
      <c r="D26" s="186"/>
      <c r="E26" s="365"/>
      <c r="F26" s="358"/>
      <c r="G26" s="359"/>
      <c r="H26" s="365"/>
      <c r="I26" s="358"/>
      <c r="J26" s="359"/>
    </row>
    <row r="27" spans="1:10" s="7" customFormat="1" ht="15.75" customHeight="1">
      <c r="A27" s="240">
        <v>15</v>
      </c>
      <c r="B27" s="180" t="s">
        <v>97</v>
      </c>
      <c r="C27" s="544">
        <v>54151200</v>
      </c>
      <c r="D27" s="508"/>
      <c r="E27" s="531">
        <v>51582200</v>
      </c>
      <c r="F27" s="532"/>
      <c r="G27" s="533"/>
      <c r="H27" s="531">
        <v>35427892</v>
      </c>
      <c r="I27" s="532"/>
      <c r="J27" s="533"/>
    </row>
    <row r="28" spans="1:10" s="7" customFormat="1" ht="15.75" customHeight="1">
      <c r="A28" s="240">
        <v>16</v>
      </c>
      <c r="B28" s="180"/>
      <c r="C28" s="363"/>
      <c r="D28" s="186"/>
      <c r="E28" s="365"/>
      <c r="F28" s="358"/>
      <c r="G28" s="359"/>
      <c r="H28" s="365"/>
      <c r="I28" s="358"/>
      <c r="J28" s="359"/>
    </row>
    <row r="29" spans="1:10" s="7" customFormat="1" ht="15.75" customHeight="1">
      <c r="A29" s="240">
        <v>17</v>
      </c>
      <c r="B29" s="180" t="s">
        <v>90</v>
      </c>
      <c r="C29" s="363"/>
      <c r="D29" s="186"/>
      <c r="E29" s="365"/>
      <c r="F29" s="358"/>
      <c r="G29" s="359"/>
      <c r="H29" s="365"/>
      <c r="I29" s="358"/>
      <c r="J29" s="359"/>
    </row>
    <row r="30" spans="1:10" s="7" customFormat="1" ht="15.75" customHeight="1">
      <c r="A30" s="240">
        <v>18</v>
      </c>
      <c r="B30" s="180" t="s">
        <v>102</v>
      </c>
      <c r="C30" s="363"/>
      <c r="D30" s="186"/>
      <c r="E30" s="365"/>
      <c r="F30" s="358"/>
      <c r="G30" s="359"/>
      <c r="H30" s="365"/>
      <c r="I30" s="358"/>
      <c r="J30" s="359"/>
    </row>
    <row r="31" spans="1:10" s="7" customFormat="1" ht="15.75" customHeight="1">
      <c r="A31" s="240">
        <v>19</v>
      </c>
      <c r="B31" s="180" t="s">
        <v>91</v>
      </c>
      <c r="C31" s="363"/>
      <c r="D31" s="186"/>
      <c r="E31" s="365"/>
      <c r="F31" s="358"/>
      <c r="G31" s="359"/>
      <c r="H31" s="365"/>
      <c r="I31" s="358"/>
      <c r="J31" s="359"/>
    </row>
    <row r="32" spans="1:10" s="7" customFormat="1" ht="15.75" customHeight="1">
      <c r="A32" s="240">
        <v>20</v>
      </c>
      <c r="B32" s="180" t="s">
        <v>92</v>
      </c>
      <c r="C32" s="363"/>
      <c r="D32" s="186"/>
      <c r="E32" s="365"/>
      <c r="F32" s="358"/>
      <c r="G32" s="359"/>
      <c r="H32" s="365"/>
      <c r="I32" s="358"/>
      <c r="J32" s="359"/>
    </row>
    <row r="33" spans="1:10" s="7" customFormat="1" ht="15.75" customHeight="1">
      <c r="A33" s="240">
        <v>21</v>
      </c>
      <c r="B33" s="180" t="s">
        <v>101</v>
      </c>
      <c r="C33" s="363"/>
      <c r="D33" s="186"/>
      <c r="E33" s="365"/>
      <c r="F33" s="358"/>
      <c r="G33" s="359"/>
      <c r="H33" s="365"/>
      <c r="I33" s="358"/>
      <c r="J33" s="359"/>
    </row>
    <row r="34" spans="1:10" s="7" customFormat="1" ht="15.75" customHeight="1">
      <c r="A34" s="240">
        <v>22</v>
      </c>
      <c r="B34" s="180" t="s">
        <v>93</v>
      </c>
      <c r="C34" s="363"/>
      <c r="D34" s="186"/>
      <c r="E34" s="365"/>
      <c r="F34" s="358"/>
      <c r="G34" s="359"/>
      <c r="H34" s="365"/>
      <c r="I34" s="358"/>
      <c r="J34" s="359"/>
    </row>
    <row r="35" spans="1:10" s="7" customFormat="1" ht="15.75" customHeight="1">
      <c r="A35" s="239">
        <v>23</v>
      </c>
      <c r="B35" s="180" t="s">
        <v>94</v>
      </c>
      <c r="C35" s="364"/>
      <c r="D35" s="231"/>
      <c r="E35" s="365"/>
      <c r="F35" s="358"/>
      <c r="G35" s="359"/>
      <c r="H35" s="365"/>
      <c r="I35" s="358"/>
      <c r="J35" s="359"/>
    </row>
    <row r="36" spans="1:10" s="7" customFormat="1" ht="15.75" customHeight="1">
      <c r="A36" s="240">
        <v>24</v>
      </c>
      <c r="B36" s="213" t="s">
        <v>95</v>
      </c>
      <c r="C36" s="363"/>
      <c r="D36" s="186"/>
      <c r="E36" s="365"/>
      <c r="F36" s="358"/>
      <c r="G36" s="359"/>
      <c r="H36" s="365"/>
      <c r="I36" s="358"/>
      <c r="J36" s="359"/>
    </row>
    <row r="37" spans="1:10" s="7" customFormat="1" ht="15.75" customHeight="1">
      <c r="A37" s="240">
        <v>25</v>
      </c>
      <c r="B37" s="180" t="s">
        <v>100</v>
      </c>
      <c r="C37" s="363"/>
      <c r="D37" s="186"/>
      <c r="E37" s="365"/>
      <c r="F37" s="358"/>
      <c r="G37" s="359"/>
      <c r="H37" s="365"/>
      <c r="I37" s="358"/>
      <c r="J37" s="359"/>
    </row>
    <row r="38" spans="1:10" s="7" customFormat="1" ht="15.75" customHeight="1">
      <c r="A38" s="240">
        <v>26</v>
      </c>
      <c r="B38" s="180" t="s">
        <v>99</v>
      </c>
      <c r="C38" s="363"/>
      <c r="D38" s="186"/>
      <c r="E38" s="365"/>
      <c r="F38" s="358"/>
      <c r="G38" s="359"/>
      <c r="H38" s="365"/>
      <c r="I38" s="358"/>
      <c r="J38" s="359"/>
    </row>
    <row r="39" spans="1:10" s="7" customFormat="1" ht="15.75" customHeight="1">
      <c r="A39" s="240">
        <v>27</v>
      </c>
      <c r="B39" s="180" t="s">
        <v>96</v>
      </c>
      <c r="C39" s="363"/>
      <c r="D39" s="186"/>
      <c r="E39" s="365"/>
      <c r="F39" s="358"/>
      <c r="G39" s="359"/>
      <c r="H39" s="365"/>
      <c r="I39" s="358"/>
      <c r="J39" s="359"/>
    </row>
    <row r="40" spans="1:10" s="7" customFormat="1" ht="15.75" customHeight="1">
      <c r="A40" s="240">
        <v>28</v>
      </c>
      <c r="B40" s="181" t="s">
        <v>98</v>
      </c>
      <c r="C40" s="363"/>
      <c r="D40" s="186"/>
      <c r="E40" s="365"/>
      <c r="F40" s="358"/>
      <c r="G40" s="359"/>
      <c r="H40" s="365"/>
      <c r="I40" s="358"/>
      <c r="J40" s="359"/>
    </row>
    <row r="41" spans="1:10" s="7" customFormat="1" ht="15.75" customHeight="1" thickBot="1">
      <c r="A41" s="241">
        <v>29</v>
      </c>
      <c r="B41" s="183" t="s">
        <v>77</v>
      </c>
      <c r="C41" s="462">
        <f>C24+C25</f>
        <v>54206200</v>
      </c>
      <c r="D41" s="464"/>
      <c r="E41" s="509">
        <v>52794222</v>
      </c>
      <c r="F41" s="510"/>
      <c r="G41" s="511"/>
      <c r="H41" s="509">
        <v>36639914</v>
      </c>
      <c r="I41" s="510"/>
      <c r="J41" s="511"/>
    </row>
    <row r="42" spans="1:4" s="7" customFormat="1" ht="15.75" customHeight="1">
      <c r="A42" s="30"/>
      <c r="B42" s="185"/>
      <c r="C42" s="186"/>
      <c r="D42" s="186"/>
    </row>
    <row r="43" spans="1:4" s="7" customFormat="1" ht="15.75" customHeight="1">
      <c r="A43" s="30"/>
      <c r="B43" s="185"/>
      <c r="C43" s="186"/>
      <c r="D43" s="352" t="s">
        <v>212</v>
      </c>
    </row>
    <row r="44" spans="1:4" s="7" customFormat="1" ht="15.75" customHeight="1" hidden="1">
      <c r="A44" s="27"/>
      <c r="B44" s="228"/>
      <c r="C44" s="228"/>
      <c r="D44" s="228"/>
    </row>
    <row r="45" spans="1:4" s="7" customFormat="1" ht="15.75" customHeight="1" hidden="1">
      <c r="A45" s="30"/>
      <c r="B45" s="185"/>
      <c r="C45" s="186"/>
      <c r="D45" s="186"/>
    </row>
    <row r="46" spans="1:4" s="7" customFormat="1" ht="15.75" customHeight="1" hidden="1">
      <c r="A46" s="30"/>
      <c r="B46" s="185"/>
      <c r="C46" s="186"/>
      <c r="D46" s="186"/>
    </row>
    <row r="47" spans="1:4" s="7" customFormat="1" ht="15.75" customHeight="1" hidden="1">
      <c r="A47" s="30"/>
      <c r="B47" s="185"/>
      <c r="C47" s="186"/>
      <c r="D47" s="186"/>
    </row>
    <row r="48" spans="1:4" s="7" customFormat="1" ht="15.75" customHeight="1" hidden="1">
      <c r="A48" s="29"/>
      <c r="B48" s="229"/>
      <c r="C48" s="230"/>
      <c r="D48" s="230"/>
    </row>
    <row r="49" spans="1:4" s="7" customFormat="1" ht="15.75" customHeight="1" hidden="1">
      <c r="A49" s="29"/>
      <c r="B49" s="229"/>
      <c r="C49" s="230"/>
      <c r="D49" s="230"/>
    </row>
    <row r="50" spans="1:4" s="7" customFormat="1" ht="15.75" customHeight="1" hidden="1">
      <c r="A50" s="29"/>
      <c r="B50" s="229"/>
      <c r="C50" s="230"/>
      <c r="D50" s="230"/>
    </row>
    <row r="51" spans="1:4" s="7" customFormat="1" ht="15.75" customHeight="1" hidden="1">
      <c r="A51" s="29"/>
      <c r="B51" s="229"/>
      <c r="C51" s="230"/>
      <c r="D51" s="230"/>
    </row>
    <row r="52" spans="1:4" s="7" customFormat="1" ht="15.75" customHeight="1">
      <c r="A52" s="29"/>
      <c r="B52" s="231"/>
      <c r="C52" s="231"/>
      <c r="D52" s="231"/>
    </row>
    <row r="53" spans="1:4" s="9" customFormat="1" ht="13.5" customHeight="1" hidden="1">
      <c r="A53" s="16"/>
      <c r="B53" s="232"/>
      <c r="C53" s="232"/>
      <c r="D53" s="232"/>
    </row>
    <row r="54" spans="1:4" s="9" customFormat="1" ht="13.5" customHeight="1" hidden="1">
      <c r="A54" s="16"/>
      <c r="B54" s="232"/>
      <c r="C54" s="232"/>
      <c r="D54" s="232"/>
    </row>
    <row r="55" spans="1:4" ht="15" hidden="1">
      <c r="A55" s="17"/>
      <c r="B55" s="195"/>
      <c r="C55" s="94"/>
      <c r="D55" s="94"/>
    </row>
    <row r="56" spans="1:4" ht="16.5" customHeight="1">
      <c r="A56" s="18"/>
      <c r="B56" s="545" t="s">
        <v>29</v>
      </c>
      <c r="C56" s="491"/>
      <c r="D56" s="491"/>
    </row>
    <row r="57" spans="1:4" ht="16.5" customHeight="1" thickBot="1">
      <c r="A57" s="19"/>
      <c r="B57" s="233"/>
      <c r="C57" s="234"/>
      <c r="D57" s="353"/>
    </row>
    <row r="58" spans="1:10" ht="15.75" customHeight="1">
      <c r="A58" s="503" t="s">
        <v>0</v>
      </c>
      <c r="B58" s="505" t="s">
        <v>109</v>
      </c>
      <c r="C58" s="519" t="s">
        <v>277</v>
      </c>
      <c r="D58" s="520"/>
      <c r="E58" s="513" t="s">
        <v>276</v>
      </c>
      <c r="F58" s="514"/>
      <c r="G58" s="515"/>
      <c r="H58" s="513" t="s">
        <v>279</v>
      </c>
      <c r="I58" s="514"/>
      <c r="J58" s="515"/>
    </row>
    <row r="59" spans="1:10" s="8" customFormat="1" ht="34.5" customHeight="1" thickBot="1">
      <c r="A59" s="504"/>
      <c r="B59" s="506"/>
      <c r="C59" s="534"/>
      <c r="D59" s="535"/>
      <c r="E59" s="516"/>
      <c r="F59" s="517"/>
      <c r="G59" s="518"/>
      <c r="H59" s="516"/>
      <c r="I59" s="517"/>
      <c r="J59" s="518"/>
    </row>
    <row r="60" spans="1:10" ht="15.75" customHeight="1" thickBot="1">
      <c r="A60" s="40" t="s">
        <v>1</v>
      </c>
      <c r="B60" s="201" t="s">
        <v>85</v>
      </c>
      <c r="C60" s="470">
        <f>C61+C62+C63</f>
        <v>50667000</v>
      </c>
      <c r="D60" s="472"/>
      <c r="E60" s="509">
        <v>54143552</v>
      </c>
      <c r="F60" s="510"/>
      <c r="G60" s="511"/>
      <c r="H60" s="509">
        <v>35892014</v>
      </c>
      <c r="I60" s="510"/>
      <c r="J60" s="511"/>
    </row>
    <row r="61" spans="1:10" ht="15.75" customHeight="1">
      <c r="A61" s="20" t="s">
        <v>2</v>
      </c>
      <c r="B61" s="235" t="s">
        <v>126</v>
      </c>
      <c r="C61" s="457">
        <v>31056000</v>
      </c>
      <c r="D61" s="459"/>
      <c r="E61" s="546">
        <v>31056000</v>
      </c>
      <c r="F61" s="547"/>
      <c r="G61" s="548"/>
      <c r="H61" s="546">
        <v>21892033</v>
      </c>
      <c r="I61" s="547"/>
      <c r="J61" s="548"/>
    </row>
    <row r="62" spans="1:10" ht="23.25" customHeight="1">
      <c r="A62" s="13" t="s">
        <v>3</v>
      </c>
      <c r="B62" s="180" t="s">
        <v>214</v>
      </c>
      <c r="C62" s="460">
        <v>5222000</v>
      </c>
      <c r="D62" s="456"/>
      <c r="E62" s="549">
        <v>5222000</v>
      </c>
      <c r="F62" s="550"/>
      <c r="G62" s="551"/>
      <c r="H62" s="549">
        <v>3965698</v>
      </c>
      <c r="I62" s="550"/>
      <c r="J62" s="551"/>
    </row>
    <row r="63" spans="1:10" ht="27.75" customHeight="1">
      <c r="A63" s="13" t="s">
        <v>4</v>
      </c>
      <c r="B63" s="180" t="s">
        <v>110</v>
      </c>
      <c r="C63" s="460">
        <v>14389000</v>
      </c>
      <c r="D63" s="456"/>
      <c r="E63" s="549">
        <v>17865552</v>
      </c>
      <c r="F63" s="550"/>
      <c r="G63" s="551"/>
      <c r="H63" s="549">
        <v>10034283</v>
      </c>
      <c r="I63" s="550"/>
      <c r="J63" s="551"/>
    </row>
    <row r="64" spans="1:10" ht="15.75" customHeight="1">
      <c r="A64" s="13" t="s">
        <v>5</v>
      </c>
      <c r="B64" s="236" t="s">
        <v>111</v>
      </c>
      <c r="C64" s="107"/>
      <c r="D64" s="375"/>
      <c r="E64" s="369"/>
      <c r="F64" s="370"/>
      <c r="G64" s="371"/>
      <c r="H64" s="369"/>
      <c r="I64" s="370"/>
      <c r="J64" s="371"/>
    </row>
    <row r="65" spans="1:10" ht="15.75" customHeight="1">
      <c r="A65" s="13" t="s">
        <v>6</v>
      </c>
      <c r="B65" s="236" t="s">
        <v>127</v>
      </c>
      <c r="C65" s="357"/>
      <c r="D65" s="376"/>
      <c r="E65" s="369"/>
      <c r="F65" s="370"/>
      <c r="G65" s="371"/>
      <c r="H65" s="369"/>
      <c r="I65" s="370"/>
      <c r="J65" s="371"/>
    </row>
    <row r="66" spans="1:10" ht="15.75" customHeight="1">
      <c r="A66" s="13" t="s">
        <v>7</v>
      </c>
      <c r="B66" s="180" t="s">
        <v>112</v>
      </c>
      <c r="C66" s="357"/>
      <c r="D66" s="376"/>
      <c r="E66" s="369"/>
      <c r="F66" s="370"/>
      <c r="G66" s="371"/>
      <c r="H66" s="369"/>
      <c r="I66" s="370"/>
      <c r="J66" s="371"/>
    </row>
    <row r="67" spans="1:10" ht="15.75" customHeight="1">
      <c r="A67" s="13" t="s">
        <v>8</v>
      </c>
      <c r="B67" s="180" t="s">
        <v>113</v>
      </c>
      <c r="C67" s="357"/>
      <c r="D67" s="376"/>
      <c r="E67" s="369"/>
      <c r="F67" s="370"/>
      <c r="G67" s="371"/>
      <c r="H67" s="369"/>
      <c r="I67" s="370"/>
      <c r="J67" s="371"/>
    </row>
    <row r="68" spans="1:10" ht="15.75" customHeight="1">
      <c r="A68" s="37">
        <v>9</v>
      </c>
      <c r="B68" s="180" t="s">
        <v>115</v>
      </c>
      <c r="C68" s="357"/>
      <c r="D68" s="376"/>
      <c r="E68" s="369"/>
      <c r="F68" s="370"/>
      <c r="G68" s="371"/>
      <c r="H68" s="369"/>
      <c r="I68" s="370"/>
      <c r="J68" s="371"/>
    </row>
    <row r="69" spans="1:10" ht="15.75" customHeight="1">
      <c r="A69" s="37">
        <v>10</v>
      </c>
      <c r="B69" s="180" t="s">
        <v>116</v>
      </c>
      <c r="C69" s="357"/>
      <c r="D69" s="376"/>
      <c r="E69" s="369"/>
      <c r="F69" s="370"/>
      <c r="G69" s="371"/>
      <c r="H69" s="369"/>
      <c r="I69" s="370"/>
      <c r="J69" s="371"/>
    </row>
    <row r="70" spans="1:10" ht="15.75" customHeight="1">
      <c r="A70" s="37">
        <v>11</v>
      </c>
      <c r="B70" s="180" t="s">
        <v>117</v>
      </c>
      <c r="C70" s="357"/>
      <c r="D70" s="376"/>
      <c r="E70" s="369"/>
      <c r="F70" s="370"/>
      <c r="G70" s="371"/>
      <c r="H70" s="369"/>
      <c r="I70" s="370"/>
      <c r="J70" s="371"/>
    </row>
    <row r="71" spans="1:10" ht="15.75" customHeight="1">
      <c r="A71" s="37">
        <v>12</v>
      </c>
      <c r="B71" s="180" t="s">
        <v>118</v>
      </c>
      <c r="C71" s="357"/>
      <c r="D71" s="376"/>
      <c r="E71" s="369"/>
      <c r="F71" s="370"/>
      <c r="G71" s="371"/>
      <c r="H71" s="369"/>
      <c r="I71" s="370"/>
      <c r="J71" s="371"/>
    </row>
    <row r="72" spans="1:10" ht="15.75" customHeight="1" thickBot="1">
      <c r="A72" s="37">
        <v>13</v>
      </c>
      <c r="B72" s="180" t="s">
        <v>98</v>
      </c>
      <c r="C72" s="357"/>
      <c r="D72" s="376"/>
      <c r="E72" s="369"/>
      <c r="F72" s="370"/>
      <c r="G72" s="371"/>
      <c r="H72" s="369"/>
      <c r="I72" s="370"/>
      <c r="J72" s="371"/>
    </row>
    <row r="73" spans="1:10" ht="15.75" customHeight="1" thickBot="1">
      <c r="A73" s="39">
        <v>14</v>
      </c>
      <c r="B73" s="208" t="s">
        <v>114</v>
      </c>
      <c r="C73" s="492">
        <f>C74</f>
        <v>3539200</v>
      </c>
      <c r="D73" s="456"/>
      <c r="E73" s="541">
        <v>1219670</v>
      </c>
      <c r="F73" s="542"/>
      <c r="G73" s="543"/>
      <c r="H73" s="541">
        <v>0</v>
      </c>
      <c r="I73" s="542"/>
      <c r="J73" s="543"/>
    </row>
    <row r="74" spans="1:10" ht="15.75" customHeight="1">
      <c r="A74" s="14">
        <v>15</v>
      </c>
      <c r="B74" s="181" t="s">
        <v>119</v>
      </c>
      <c r="C74" s="536">
        <v>3539200</v>
      </c>
      <c r="D74" s="537"/>
      <c r="E74" s="366"/>
      <c r="F74" s="367"/>
      <c r="G74" s="368"/>
      <c r="H74" s="366"/>
      <c r="I74" s="367"/>
      <c r="J74" s="368"/>
    </row>
    <row r="75" spans="1:10" ht="15.75" customHeight="1">
      <c r="A75" s="14">
        <v>16</v>
      </c>
      <c r="B75" s="180" t="s">
        <v>120</v>
      </c>
      <c r="C75" s="537"/>
      <c r="D75" s="537"/>
      <c r="E75" s="369"/>
      <c r="F75" s="370"/>
      <c r="G75" s="371"/>
      <c r="H75" s="369"/>
      <c r="I75" s="370"/>
      <c r="J75" s="371"/>
    </row>
    <row r="76" spans="1:10" ht="15.75" customHeight="1">
      <c r="A76" s="14">
        <v>17</v>
      </c>
      <c r="B76" s="180" t="s">
        <v>121</v>
      </c>
      <c r="C76" s="537"/>
      <c r="D76" s="537"/>
      <c r="E76" s="538">
        <v>1219670</v>
      </c>
      <c r="F76" s="539"/>
      <c r="G76" s="540"/>
      <c r="H76" s="538">
        <v>0</v>
      </c>
      <c r="I76" s="539"/>
      <c r="J76" s="540"/>
    </row>
    <row r="77" spans="1:10" ht="15.75" customHeight="1">
      <c r="A77" s="14">
        <v>18</v>
      </c>
      <c r="B77" s="180" t="s">
        <v>122</v>
      </c>
      <c r="C77" s="537"/>
      <c r="D77" s="537"/>
      <c r="E77" s="369"/>
      <c r="F77" s="370"/>
      <c r="G77" s="371"/>
      <c r="H77" s="369"/>
      <c r="I77" s="370"/>
      <c r="J77" s="371"/>
    </row>
    <row r="78" spans="1:10" ht="15.75" customHeight="1" thickBot="1">
      <c r="A78" s="15">
        <v>19</v>
      </c>
      <c r="B78" s="211" t="s">
        <v>123</v>
      </c>
      <c r="C78" s="537"/>
      <c r="D78" s="537"/>
      <c r="E78" s="372"/>
      <c r="F78" s="373"/>
      <c r="G78" s="374"/>
      <c r="H78" s="372"/>
      <c r="I78" s="373"/>
      <c r="J78" s="374"/>
    </row>
    <row r="79" spans="1:10" ht="15.75" customHeight="1" thickBot="1">
      <c r="A79" s="39">
        <v>20</v>
      </c>
      <c r="B79" s="238" t="s">
        <v>124</v>
      </c>
      <c r="C79" s="377"/>
      <c r="D79" s="237"/>
      <c r="E79" s="369"/>
      <c r="F79" s="370"/>
      <c r="G79" s="371"/>
      <c r="H79" s="369"/>
      <c r="I79" s="370"/>
      <c r="J79" s="371"/>
    </row>
    <row r="80" spans="1:10" ht="15.75" customHeight="1">
      <c r="A80" s="14">
        <v>21</v>
      </c>
      <c r="B80" s="181" t="s">
        <v>125</v>
      </c>
      <c r="C80" s="114"/>
      <c r="D80" s="226"/>
      <c r="E80" s="369"/>
      <c r="F80" s="370"/>
      <c r="G80" s="371"/>
      <c r="H80" s="369"/>
      <c r="I80" s="370"/>
      <c r="J80" s="371"/>
    </row>
    <row r="81" spans="1:10" ht="15.75" customHeight="1">
      <c r="A81" s="36">
        <v>22</v>
      </c>
      <c r="B81" s="180" t="s">
        <v>97</v>
      </c>
      <c r="C81" s="106"/>
      <c r="D81" s="225"/>
      <c r="E81" s="369"/>
      <c r="F81" s="370"/>
      <c r="G81" s="371"/>
      <c r="H81" s="369"/>
      <c r="I81" s="370"/>
      <c r="J81" s="371"/>
    </row>
    <row r="82" spans="1:10" ht="15.75" customHeight="1">
      <c r="A82" s="35">
        <v>23</v>
      </c>
      <c r="B82" s="172" t="s">
        <v>129</v>
      </c>
      <c r="C82" s="555">
        <f>C60+C73</f>
        <v>54206200</v>
      </c>
      <c r="D82" s="556"/>
      <c r="E82" s="552">
        <v>55363222</v>
      </c>
      <c r="F82" s="553"/>
      <c r="G82" s="554"/>
      <c r="H82" s="552">
        <v>35892014</v>
      </c>
      <c r="I82" s="553"/>
      <c r="J82" s="554"/>
    </row>
    <row r="83" spans="1:4" ht="15.75" customHeight="1">
      <c r="A83" s="38"/>
      <c r="B83" s="232"/>
      <c r="C83" s="186"/>
      <c r="D83" s="186"/>
    </row>
    <row r="84" spans="1:4" ht="26.25" customHeight="1">
      <c r="A84" s="34"/>
      <c r="B84" s="180" t="s">
        <v>219</v>
      </c>
      <c r="C84" s="216">
        <v>9</v>
      </c>
      <c r="D84" s="216">
        <v>9</v>
      </c>
    </row>
    <row r="85" spans="1:4" ht="15.75" customHeight="1">
      <c r="A85" s="33"/>
      <c r="B85" s="213"/>
      <c r="C85" s="213"/>
      <c r="D85" s="213"/>
    </row>
    <row r="86" spans="1:4" ht="15.75" customHeight="1">
      <c r="A86" s="36"/>
      <c r="B86" s="177"/>
      <c r="C86" s="216"/>
      <c r="D86" s="216"/>
    </row>
    <row r="87" spans="1:4" ht="15.75" customHeight="1">
      <c r="A87" s="30"/>
      <c r="B87" s="31"/>
      <c r="C87" s="32"/>
      <c r="D87" s="32"/>
    </row>
    <row r="88" spans="1:4" ht="15.75" customHeight="1">
      <c r="A88" s="27"/>
      <c r="B88" s="28"/>
      <c r="C88" s="28"/>
      <c r="D88" s="28"/>
    </row>
  </sheetData>
  <sheetProtection/>
  <mergeCells count="50">
    <mergeCell ref="H76:J76"/>
    <mergeCell ref="H82:J82"/>
    <mergeCell ref="C82:D82"/>
    <mergeCell ref="E82:G82"/>
    <mergeCell ref="H8:J9"/>
    <mergeCell ref="H10:J10"/>
    <mergeCell ref="H24:J24"/>
    <mergeCell ref="H25:J25"/>
    <mergeCell ref="H27:J27"/>
    <mergeCell ref="H61:J61"/>
    <mergeCell ref="H62:J62"/>
    <mergeCell ref="H63:J63"/>
    <mergeCell ref="C63:D63"/>
    <mergeCell ref="E63:G63"/>
    <mergeCell ref="C73:D73"/>
    <mergeCell ref="H73:J73"/>
    <mergeCell ref="C74:D78"/>
    <mergeCell ref="E76:G76"/>
    <mergeCell ref="E73:G73"/>
    <mergeCell ref="H41:J41"/>
    <mergeCell ref="H58:J59"/>
    <mergeCell ref="C27:D27"/>
    <mergeCell ref="B56:D56"/>
    <mergeCell ref="E61:G61"/>
    <mergeCell ref="C62:D62"/>
    <mergeCell ref="E62:G62"/>
    <mergeCell ref="E24:G24"/>
    <mergeCell ref="E25:G25"/>
    <mergeCell ref="E27:G27"/>
    <mergeCell ref="C41:D41"/>
    <mergeCell ref="E41:G41"/>
    <mergeCell ref="C58:D59"/>
    <mergeCell ref="E58:G59"/>
    <mergeCell ref="E60:G60"/>
    <mergeCell ref="C60:D60"/>
    <mergeCell ref="H60:J60"/>
    <mergeCell ref="A8:A9"/>
    <mergeCell ref="B8:B9"/>
    <mergeCell ref="E8:G9"/>
    <mergeCell ref="C8:D9"/>
    <mergeCell ref="C10:D10"/>
    <mergeCell ref="E10:G10"/>
    <mergeCell ref="C24:D24"/>
    <mergeCell ref="A3:D3"/>
    <mergeCell ref="A5:D5"/>
    <mergeCell ref="A6:D6"/>
    <mergeCell ref="C61:D61"/>
    <mergeCell ref="A58:A59"/>
    <mergeCell ref="B58:B59"/>
    <mergeCell ref="C25:D25"/>
  </mergeCells>
  <printOptions horizontalCentered="1"/>
  <pageMargins left="0.34" right="0.34" top="0.91" bottom="0.88" header="0.58" footer="0.62"/>
  <pageSetup horizontalDpi="600" verticalDpi="600" orientation="portrait" paperSize="9" scale="10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23"/>
  <sheetViews>
    <sheetView zoomScalePageLayoutView="0" workbookViewId="0" topLeftCell="A1">
      <selection activeCell="A6" sqref="A6"/>
    </sheetView>
  </sheetViews>
  <sheetFormatPr defaultColWidth="9.375" defaultRowHeight="12.75"/>
  <cols>
    <col min="1" max="1" width="9.375" style="4" customWidth="1"/>
    <col min="2" max="2" width="37.125" style="1" customWidth="1"/>
    <col min="3" max="3" width="35.50390625" style="1" customWidth="1"/>
    <col min="4" max="4" width="32.375" style="1" customWidth="1"/>
    <col min="5" max="5" width="25.125" style="1" customWidth="1"/>
    <col min="6" max="16384" width="9.375" style="1" customWidth="1"/>
  </cols>
  <sheetData>
    <row r="1" ht="12.75">
      <c r="C1" s="44" t="s">
        <v>149</v>
      </c>
    </row>
    <row r="2" ht="12.75">
      <c r="C2" s="44"/>
    </row>
    <row r="3" ht="12.75">
      <c r="C3" s="44"/>
    </row>
    <row r="5" spans="1:9" ht="17.25">
      <c r="A5" s="557" t="s">
        <v>291</v>
      </c>
      <c r="B5" s="557"/>
      <c r="C5" s="557"/>
      <c r="D5" s="557"/>
      <c r="E5" s="23"/>
      <c r="F5" s="23"/>
      <c r="G5" s="23"/>
      <c r="H5" s="23"/>
      <c r="I5" s="23"/>
    </row>
    <row r="6" spans="1:9" ht="12.75">
      <c r="A6" s="242"/>
      <c r="B6" s="243"/>
      <c r="C6" s="243"/>
      <c r="D6" s="243"/>
      <c r="E6" s="23"/>
      <c r="F6" s="23"/>
      <c r="G6" s="23"/>
      <c r="H6" s="23"/>
      <c r="I6" s="23"/>
    </row>
    <row r="7" spans="1:9" ht="12.75">
      <c r="A7" s="242"/>
      <c r="B7" s="243"/>
      <c r="C7" s="243"/>
      <c r="D7" s="243"/>
      <c r="E7" s="23"/>
      <c r="F7" s="23"/>
      <c r="G7" s="23"/>
      <c r="H7" s="23"/>
      <c r="I7" s="23"/>
    </row>
    <row r="8" spans="1:9" ht="15">
      <c r="A8" s="558" t="s">
        <v>148</v>
      </c>
      <c r="B8" s="558"/>
      <c r="C8" s="558"/>
      <c r="D8" s="558"/>
      <c r="E8" s="23"/>
      <c r="F8" s="23"/>
      <c r="G8" s="23"/>
      <c r="H8" s="23"/>
      <c r="I8" s="23"/>
    </row>
    <row r="9" spans="1:9" ht="12.75">
      <c r="A9" s="43"/>
      <c r="B9" s="23"/>
      <c r="C9" s="23"/>
      <c r="D9" s="23"/>
      <c r="E9" s="23"/>
      <c r="F9" s="23"/>
      <c r="G9" s="23"/>
      <c r="H9" s="23"/>
      <c r="I9" s="23"/>
    </row>
    <row r="10" spans="1:9" ht="12.75">
      <c r="A10" s="43"/>
      <c r="B10" s="23"/>
      <c r="C10" s="23"/>
      <c r="D10" s="23"/>
      <c r="E10" s="23"/>
      <c r="F10" s="23"/>
      <c r="G10" s="23"/>
      <c r="H10" s="23"/>
      <c r="I10" s="23"/>
    </row>
    <row r="11" spans="1:9" ht="12.75">
      <c r="A11" s="43"/>
      <c r="B11" s="23"/>
      <c r="C11" s="23"/>
      <c r="D11" s="23"/>
      <c r="E11" s="23"/>
      <c r="F11" s="23"/>
      <c r="G11" s="23"/>
      <c r="H11" s="23"/>
      <c r="I11" s="23"/>
    </row>
    <row r="12" spans="1:9" ht="12.75">
      <c r="A12" s="43"/>
      <c r="B12" s="23"/>
      <c r="C12" s="45" t="s">
        <v>231</v>
      </c>
      <c r="D12" s="23"/>
      <c r="E12" s="23"/>
      <c r="F12" s="23"/>
      <c r="G12" s="23"/>
      <c r="H12" s="23"/>
      <c r="I12" s="23"/>
    </row>
    <row r="13" spans="1:9" ht="49.5" customHeight="1">
      <c r="A13" s="43"/>
      <c r="B13" s="248" t="s">
        <v>32</v>
      </c>
      <c r="C13" s="248" t="s">
        <v>284</v>
      </c>
      <c r="D13" s="260" t="s">
        <v>278</v>
      </c>
      <c r="E13" s="248" t="s">
        <v>280</v>
      </c>
      <c r="F13" s="23"/>
      <c r="G13" s="23"/>
      <c r="H13" s="23"/>
      <c r="I13" s="23"/>
    </row>
    <row r="14" spans="1:9" ht="12.75">
      <c r="A14" s="43"/>
      <c r="B14" s="244" t="s">
        <v>150</v>
      </c>
      <c r="C14" s="245">
        <v>6000000</v>
      </c>
      <c r="D14" s="245">
        <v>6000000</v>
      </c>
      <c r="E14" s="245">
        <v>5606223</v>
      </c>
      <c r="F14" s="23"/>
      <c r="G14" s="23"/>
      <c r="H14" s="23"/>
      <c r="I14" s="23"/>
    </row>
    <row r="15" spans="1:9" ht="12.75">
      <c r="A15" s="43"/>
      <c r="B15" s="244" t="s">
        <v>151</v>
      </c>
      <c r="C15" s="245">
        <v>30000000</v>
      </c>
      <c r="D15" s="245">
        <v>30000000</v>
      </c>
      <c r="E15" s="245">
        <v>34482859</v>
      </c>
      <c r="F15" s="23"/>
      <c r="G15" s="23"/>
      <c r="H15" s="23"/>
      <c r="I15" s="23"/>
    </row>
    <row r="16" spans="1:9" ht="12.75">
      <c r="A16" s="43"/>
      <c r="B16" s="246" t="s">
        <v>152</v>
      </c>
      <c r="C16" s="247">
        <f>SUM(C14:C15)</f>
        <v>36000000</v>
      </c>
      <c r="D16" s="247">
        <f>SUM(D14:D15)</f>
        <v>36000000</v>
      </c>
      <c r="E16" s="247">
        <f>SUM(E14:E15)</f>
        <v>40089082</v>
      </c>
      <c r="F16" s="23"/>
      <c r="G16" s="23"/>
      <c r="H16" s="23"/>
      <c r="I16" s="23"/>
    </row>
    <row r="17" spans="1:9" ht="12.75">
      <c r="A17" s="43"/>
      <c r="B17" s="244" t="s">
        <v>153</v>
      </c>
      <c r="C17" s="245">
        <v>7000000</v>
      </c>
      <c r="D17" s="245">
        <v>0</v>
      </c>
      <c r="E17" s="245">
        <v>0</v>
      </c>
      <c r="F17" s="23"/>
      <c r="G17" s="23"/>
      <c r="H17" s="23"/>
      <c r="I17" s="23"/>
    </row>
    <row r="18" spans="1:9" ht="12.75">
      <c r="A18" s="43"/>
      <c r="B18" s="246" t="s">
        <v>154</v>
      </c>
      <c r="C18" s="247">
        <f>SUM(C16+C17)</f>
        <v>43000000</v>
      </c>
      <c r="D18" s="247">
        <f>SUM(D16+D17)</f>
        <v>36000000</v>
      </c>
      <c r="E18" s="247">
        <f>SUM(E16+E17)</f>
        <v>40089082</v>
      </c>
      <c r="F18" s="23"/>
      <c r="G18" s="23"/>
      <c r="H18" s="23"/>
      <c r="I18" s="23"/>
    </row>
    <row r="19" spans="1:9" ht="12.75">
      <c r="A19" s="43"/>
      <c r="B19" s="23"/>
      <c r="C19" s="23"/>
      <c r="D19" s="23"/>
      <c r="E19" s="23"/>
      <c r="F19" s="23"/>
      <c r="G19" s="23"/>
      <c r="H19" s="23"/>
      <c r="I19" s="23"/>
    </row>
    <row r="20" spans="1:9" ht="12.75">
      <c r="A20" s="43"/>
      <c r="B20" s="23"/>
      <c r="C20" s="23"/>
      <c r="D20" s="23"/>
      <c r="E20" s="23"/>
      <c r="F20" s="23"/>
      <c r="G20" s="23"/>
      <c r="H20" s="23"/>
      <c r="I20" s="23"/>
    </row>
    <row r="21" spans="1:9" ht="12.75">
      <c r="A21" s="43"/>
      <c r="B21" s="23"/>
      <c r="C21" s="23"/>
      <c r="D21" s="23"/>
      <c r="E21" s="23"/>
      <c r="F21" s="23"/>
      <c r="G21" s="23"/>
      <c r="H21" s="23"/>
      <c r="I21" s="23"/>
    </row>
    <row r="22" spans="1:9" ht="12.75">
      <c r="A22" s="43"/>
      <c r="B22" s="23"/>
      <c r="C22" s="23"/>
      <c r="D22" s="23"/>
      <c r="E22" s="23"/>
      <c r="F22" s="23"/>
      <c r="G22" s="23"/>
      <c r="H22" s="23"/>
      <c r="I22" s="23"/>
    </row>
    <row r="23" spans="1:9" ht="12.75">
      <c r="A23" s="43"/>
      <c r="B23" s="23"/>
      <c r="C23" s="23"/>
      <c r="D23" s="23"/>
      <c r="E23" s="23"/>
      <c r="F23" s="23"/>
      <c r="G23" s="23"/>
      <c r="H23" s="23"/>
      <c r="I23" s="23"/>
    </row>
  </sheetData>
  <sheetProtection/>
  <mergeCells count="2">
    <mergeCell ref="A5:D5"/>
    <mergeCell ref="A8:D8"/>
  </mergeCells>
  <printOptions horizontalCentered="1"/>
  <pageMargins left="0.34" right="0.34" top="0.91" bottom="0.88" header="0.58" footer="0.62"/>
  <pageSetup horizontalDpi="600" verticalDpi="600" orientation="portrait" paperSize="9" scale="10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J26"/>
  <sheetViews>
    <sheetView zoomScalePageLayoutView="0" workbookViewId="0" topLeftCell="A7">
      <selection activeCell="A8" sqref="A8"/>
    </sheetView>
  </sheetViews>
  <sheetFormatPr defaultColWidth="9.375" defaultRowHeight="12.75"/>
  <cols>
    <col min="1" max="1" width="9.375" style="4" customWidth="1"/>
    <col min="2" max="2" width="37.125" style="1" customWidth="1"/>
    <col min="3" max="3" width="34.625" style="1" customWidth="1"/>
    <col min="4" max="4" width="25.50390625" style="1" customWidth="1"/>
    <col min="5" max="5" width="27.75390625" style="1" customWidth="1"/>
    <col min="6" max="16384" width="9.375" style="1" customWidth="1"/>
  </cols>
  <sheetData>
    <row r="1" ht="12.75">
      <c r="C1" s="44"/>
    </row>
    <row r="2" ht="12.75">
      <c r="C2" s="44" t="s">
        <v>160</v>
      </c>
    </row>
    <row r="3" ht="12.75">
      <c r="C3" s="44"/>
    </row>
    <row r="4" ht="12.75">
      <c r="C4" s="53"/>
    </row>
    <row r="5" ht="12.75">
      <c r="C5" s="44"/>
    </row>
    <row r="7" spans="1:10" ht="17.25">
      <c r="A7" s="559" t="s">
        <v>292</v>
      </c>
      <c r="B7" s="559"/>
      <c r="C7" s="559"/>
      <c r="D7" s="559"/>
      <c r="E7" s="23"/>
      <c r="F7" s="23"/>
      <c r="G7" s="23"/>
      <c r="H7" s="23"/>
      <c r="I7" s="23"/>
      <c r="J7" s="23"/>
    </row>
    <row r="8" spans="1:10" ht="12.75">
      <c r="A8" s="43"/>
      <c r="B8" s="23"/>
      <c r="C8" s="23"/>
      <c r="D8" s="23"/>
      <c r="E8" s="23"/>
      <c r="F8" s="23"/>
      <c r="G8" s="23"/>
      <c r="H8" s="23"/>
      <c r="I8" s="23"/>
      <c r="J8" s="23"/>
    </row>
    <row r="9" spans="1:10" ht="12.75">
      <c r="A9" s="43"/>
      <c r="B9" s="23"/>
      <c r="C9" s="23"/>
      <c r="D9" s="23"/>
      <c r="E9" s="23"/>
      <c r="F9" s="23"/>
      <c r="G9" s="23"/>
      <c r="H9" s="23"/>
      <c r="I9" s="23"/>
      <c r="J9" s="23"/>
    </row>
    <row r="10" spans="1:10" ht="15">
      <c r="A10" s="558" t="s">
        <v>155</v>
      </c>
      <c r="B10" s="558"/>
      <c r="C10" s="558"/>
      <c r="D10" s="558"/>
      <c r="E10" s="23"/>
      <c r="F10" s="23"/>
      <c r="G10" s="23"/>
      <c r="H10" s="23"/>
      <c r="I10" s="23"/>
      <c r="J10" s="23"/>
    </row>
    <row r="11" spans="1:10" ht="12.75">
      <c r="A11" s="43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2.75">
      <c r="A12" s="43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2.75">
      <c r="A13" s="43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2.75">
      <c r="A14" s="43"/>
      <c r="B14" s="23"/>
      <c r="C14" s="45" t="s">
        <v>230</v>
      </c>
      <c r="D14" s="23"/>
      <c r="E14" s="23"/>
      <c r="F14" s="23"/>
      <c r="G14" s="23"/>
      <c r="H14" s="23"/>
      <c r="I14" s="23"/>
      <c r="J14" s="23"/>
    </row>
    <row r="15" spans="1:10" ht="49.5" customHeight="1">
      <c r="A15" s="47"/>
      <c r="B15" s="249" t="s">
        <v>32</v>
      </c>
      <c r="C15" s="248" t="s">
        <v>284</v>
      </c>
      <c r="D15" s="260" t="s">
        <v>278</v>
      </c>
      <c r="E15" s="248" t="s">
        <v>280</v>
      </c>
      <c r="F15" s="23"/>
      <c r="G15" s="23"/>
      <c r="H15" s="23"/>
      <c r="I15" s="23"/>
      <c r="J15" s="23"/>
    </row>
    <row r="16" spans="1:10" ht="12.75">
      <c r="A16" s="46"/>
      <c r="B16" s="246" t="s">
        <v>156</v>
      </c>
      <c r="C16" s="245"/>
      <c r="D16" s="245"/>
      <c r="E16" s="245"/>
      <c r="F16" s="23"/>
      <c r="G16" s="23"/>
      <c r="H16" s="23"/>
      <c r="I16" s="23"/>
      <c r="J16" s="23"/>
    </row>
    <row r="17" spans="1:10" ht="12.75">
      <c r="A17" s="46"/>
      <c r="B17" s="244" t="s">
        <v>157</v>
      </c>
      <c r="C17" s="245">
        <v>6098000</v>
      </c>
      <c r="D17" s="245">
        <v>6098000</v>
      </c>
      <c r="E17" s="245">
        <v>5196300</v>
      </c>
      <c r="F17" s="23"/>
      <c r="G17" s="23"/>
      <c r="H17" s="23"/>
      <c r="I17" s="23"/>
      <c r="J17" s="23"/>
    </row>
    <row r="18" spans="1:10" ht="12.75">
      <c r="A18" s="46"/>
      <c r="B18" s="244"/>
      <c r="C18" s="245"/>
      <c r="D18" s="245"/>
      <c r="E18" s="245"/>
      <c r="F18" s="23"/>
      <c r="G18" s="23"/>
      <c r="H18" s="23"/>
      <c r="I18" s="23"/>
      <c r="J18" s="23"/>
    </row>
    <row r="19" spans="1:10" ht="12.75">
      <c r="A19" s="46"/>
      <c r="B19" s="244"/>
      <c r="C19" s="245"/>
      <c r="D19" s="245"/>
      <c r="E19" s="245"/>
      <c r="F19" s="23"/>
      <c r="G19" s="23"/>
      <c r="H19" s="23"/>
      <c r="I19" s="23"/>
      <c r="J19" s="23"/>
    </row>
    <row r="20" spans="1:10" ht="12.75">
      <c r="A20" s="46"/>
      <c r="B20" s="246" t="s">
        <v>159</v>
      </c>
      <c r="C20" s="247">
        <f>SUM(C17:C19)</f>
        <v>6098000</v>
      </c>
      <c r="D20" s="247">
        <f>SUM(D17:D19)</f>
        <v>6098000</v>
      </c>
      <c r="E20" s="247">
        <f>SUM(E17:E19)</f>
        <v>5196300</v>
      </c>
      <c r="F20" s="23"/>
      <c r="G20" s="23"/>
      <c r="H20" s="23"/>
      <c r="I20" s="23"/>
      <c r="J20" s="23"/>
    </row>
    <row r="21" spans="1:10" ht="15" hidden="1">
      <c r="A21" s="46"/>
      <c r="B21" s="50"/>
      <c r="C21" s="51"/>
      <c r="D21" s="23"/>
      <c r="E21" s="23"/>
      <c r="F21" s="23"/>
      <c r="G21" s="23"/>
      <c r="H21" s="23"/>
      <c r="I21" s="23"/>
      <c r="J21" s="23"/>
    </row>
    <row r="22" spans="1:10" ht="15" hidden="1">
      <c r="A22" s="43"/>
      <c r="B22" s="49"/>
      <c r="C22" s="52"/>
      <c r="D22" s="23"/>
      <c r="E22" s="23"/>
      <c r="F22" s="23"/>
      <c r="G22" s="23"/>
      <c r="H22" s="23"/>
      <c r="I22" s="23"/>
      <c r="J22" s="23"/>
    </row>
    <row r="23" spans="1:10" ht="12.75">
      <c r="A23" s="43"/>
      <c r="B23" s="23"/>
      <c r="C23" s="23"/>
      <c r="D23" s="23"/>
      <c r="E23" s="23"/>
      <c r="F23" s="23"/>
      <c r="G23" s="23"/>
      <c r="H23" s="23"/>
      <c r="I23" s="23"/>
      <c r="J23" s="23"/>
    </row>
    <row r="24" spans="1:10" ht="12.75">
      <c r="A24" s="43"/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2.75">
      <c r="A25" s="43"/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12.75">
      <c r="A26" s="43"/>
      <c r="B26" s="23"/>
      <c r="C26" s="23"/>
      <c r="D26" s="23"/>
      <c r="E26" s="23"/>
      <c r="F26" s="23"/>
      <c r="G26" s="23"/>
      <c r="H26" s="23"/>
      <c r="I26" s="23"/>
      <c r="J26" s="23"/>
    </row>
  </sheetData>
  <sheetProtection/>
  <mergeCells count="2">
    <mergeCell ref="A7:D7"/>
    <mergeCell ref="A10:D10"/>
  </mergeCells>
  <printOptions horizontalCentered="1"/>
  <pageMargins left="0.35433070866141736" right="0.35433070866141736" top="0.31496062992125984" bottom="0.07874015748031496" header="0.5905511811023623" footer="0.6299212598425197"/>
  <pageSetup horizontalDpi="600" verticalDpi="600" orientation="portrait" paperSize="9" scale="10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J26"/>
  <sheetViews>
    <sheetView zoomScalePageLayoutView="0" workbookViewId="0" topLeftCell="A4">
      <selection activeCell="J29" sqref="J29"/>
    </sheetView>
  </sheetViews>
  <sheetFormatPr defaultColWidth="9.375" defaultRowHeight="12.75"/>
  <cols>
    <col min="1" max="1" width="9.375" style="4" customWidth="1"/>
    <col min="2" max="2" width="37.125" style="1" customWidth="1"/>
    <col min="3" max="3" width="34.625" style="1" customWidth="1"/>
    <col min="4" max="4" width="24.50390625" style="1" customWidth="1"/>
    <col min="5" max="5" width="25.50390625" style="1" customWidth="1"/>
    <col min="6" max="16384" width="9.375" style="1" customWidth="1"/>
  </cols>
  <sheetData>
    <row r="1" ht="12.75">
      <c r="C1" s="44"/>
    </row>
    <row r="2" ht="12.75">
      <c r="C2" s="44"/>
    </row>
    <row r="3" ht="12.75">
      <c r="C3" s="44"/>
    </row>
    <row r="4" ht="12.75">
      <c r="C4" s="53" t="s">
        <v>161</v>
      </c>
    </row>
    <row r="5" ht="12.75">
      <c r="C5" s="44"/>
    </row>
    <row r="7" spans="1:10" ht="17.25">
      <c r="A7" s="559" t="s">
        <v>292</v>
      </c>
      <c r="B7" s="559"/>
      <c r="C7" s="559"/>
      <c r="D7" s="559"/>
      <c r="E7" s="23"/>
      <c r="F7" s="23"/>
      <c r="G7" s="23"/>
      <c r="H7" s="23"/>
      <c r="I7" s="23"/>
      <c r="J7" s="23"/>
    </row>
    <row r="8" spans="1:10" ht="12.75">
      <c r="A8" s="43"/>
      <c r="B8" s="23"/>
      <c r="C8" s="23"/>
      <c r="D8" s="23"/>
      <c r="E8" s="23"/>
      <c r="F8" s="23"/>
      <c r="G8" s="23"/>
      <c r="H8" s="23"/>
      <c r="I8" s="23"/>
      <c r="J8" s="23"/>
    </row>
    <row r="9" spans="1:10" ht="12.75">
      <c r="A9" s="43"/>
      <c r="B9" s="23"/>
      <c r="C9" s="23"/>
      <c r="D9" s="23"/>
      <c r="E9" s="23"/>
      <c r="F9" s="23"/>
      <c r="G9" s="23"/>
      <c r="H9" s="23"/>
      <c r="I9" s="23"/>
      <c r="J9" s="23"/>
    </row>
    <row r="10" spans="1:10" ht="15">
      <c r="A10" s="558" t="s">
        <v>162</v>
      </c>
      <c r="B10" s="558"/>
      <c r="C10" s="558"/>
      <c r="D10" s="558"/>
      <c r="E10" s="23"/>
      <c r="F10" s="23"/>
      <c r="G10" s="23"/>
      <c r="H10" s="23"/>
      <c r="I10" s="23"/>
      <c r="J10" s="23"/>
    </row>
    <row r="11" spans="1:10" ht="12.75">
      <c r="A11" s="43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2.75">
      <c r="A12" s="43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2.75">
      <c r="A13" s="43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3.5" thickBot="1">
      <c r="A14" s="43"/>
      <c r="B14" s="58"/>
      <c r="C14" s="59" t="s">
        <v>231</v>
      </c>
      <c r="D14" s="23"/>
      <c r="E14" s="23"/>
      <c r="F14" s="23"/>
      <c r="G14" s="23"/>
      <c r="H14" s="23"/>
      <c r="I14" s="23"/>
      <c r="J14" s="23"/>
    </row>
    <row r="15" spans="1:10" ht="49.5" customHeight="1">
      <c r="A15" s="47"/>
      <c r="B15" s="250" t="s">
        <v>32</v>
      </c>
      <c r="C15" s="251" t="s">
        <v>284</v>
      </c>
      <c r="D15" s="382" t="s">
        <v>278</v>
      </c>
      <c r="E15" s="382" t="s">
        <v>286</v>
      </c>
      <c r="F15" s="23"/>
      <c r="G15" s="23"/>
      <c r="H15" s="23"/>
      <c r="I15" s="23"/>
      <c r="J15" s="23"/>
    </row>
    <row r="16" spans="1:10" ht="39.75" customHeight="1">
      <c r="A16" s="46"/>
      <c r="B16" s="244" t="s">
        <v>163</v>
      </c>
      <c r="C16" s="245">
        <v>0</v>
      </c>
      <c r="D16" s="245">
        <v>0</v>
      </c>
      <c r="E16" s="245">
        <v>137076968</v>
      </c>
      <c r="F16" s="23"/>
      <c r="G16" s="23"/>
      <c r="H16" s="23"/>
      <c r="I16" s="23"/>
      <c r="J16" s="23"/>
    </row>
    <row r="17" spans="1:10" ht="39.75" customHeight="1">
      <c r="A17" s="46"/>
      <c r="B17" s="252" t="s">
        <v>295</v>
      </c>
      <c r="C17" s="245">
        <v>0</v>
      </c>
      <c r="D17" s="245">
        <v>0</v>
      </c>
      <c r="E17" s="245">
        <v>234900</v>
      </c>
      <c r="F17" s="23"/>
      <c r="G17" s="23"/>
      <c r="H17" s="23"/>
      <c r="I17" s="23"/>
      <c r="J17" s="23"/>
    </row>
    <row r="18" spans="1:10" ht="39.75" customHeight="1" thickBot="1">
      <c r="A18" s="46"/>
      <c r="B18" s="253" t="s">
        <v>164</v>
      </c>
      <c r="C18" s="254">
        <v>0</v>
      </c>
      <c r="D18" s="254">
        <v>0</v>
      </c>
      <c r="E18" s="247">
        <f>SUM(E16:E17)</f>
        <v>137311868</v>
      </c>
      <c r="F18" s="23"/>
      <c r="G18" s="23"/>
      <c r="H18" s="23"/>
      <c r="I18" s="23"/>
      <c r="J18" s="23"/>
    </row>
    <row r="19" spans="1:10" ht="15">
      <c r="A19" s="46"/>
      <c r="B19" s="54"/>
      <c r="C19" s="55"/>
      <c r="D19" s="23"/>
      <c r="E19" s="23"/>
      <c r="F19" s="23"/>
      <c r="G19" s="23"/>
      <c r="H19" s="23"/>
      <c r="I19" s="23"/>
      <c r="J19" s="23"/>
    </row>
    <row r="20" spans="1:10" ht="15">
      <c r="A20" s="46"/>
      <c r="B20" s="56"/>
      <c r="C20" s="57"/>
      <c r="D20" s="23"/>
      <c r="E20" s="23"/>
      <c r="F20" s="23"/>
      <c r="G20" s="23"/>
      <c r="H20" s="23"/>
      <c r="I20" s="23"/>
      <c r="J20" s="23"/>
    </row>
    <row r="21" spans="1:10" ht="15">
      <c r="A21" s="46"/>
      <c r="B21" s="54"/>
      <c r="C21" s="55"/>
      <c r="D21" s="23"/>
      <c r="E21" s="23"/>
      <c r="F21" s="23"/>
      <c r="G21" s="23"/>
      <c r="H21" s="23"/>
      <c r="I21" s="23"/>
      <c r="J21" s="23"/>
    </row>
    <row r="22" spans="1:10" ht="15">
      <c r="A22" s="43"/>
      <c r="B22" s="56"/>
      <c r="C22" s="57"/>
      <c r="D22" s="23"/>
      <c r="E22" s="23"/>
      <c r="F22" s="23"/>
      <c r="G22" s="23"/>
      <c r="H22" s="23"/>
      <c r="I22" s="23"/>
      <c r="J22" s="23"/>
    </row>
    <row r="23" spans="1:10" ht="12.75">
      <c r="A23" s="43"/>
      <c r="B23" s="23"/>
      <c r="C23" s="23"/>
      <c r="D23" s="23"/>
      <c r="E23" s="23"/>
      <c r="F23" s="23"/>
      <c r="G23" s="23"/>
      <c r="H23" s="23"/>
      <c r="I23" s="23"/>
      <c r="J23" s="23"/>
    </row>
    <row r="24" spans="1:10" ht="12.75">
      <c r="A24" s="43"/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2.75">
      <c r="A25" s="43"/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12.75">
      <c r="A26" s="43"/>
      <c r="B26" s="23"/>
      <c r="C26" s="23"/>
      <c r="D26" s="23"/>
      <c r="E26" s="23"/>
      <c r="F26" s="23"/>
      <c r="G26" s="23"/>
      <c r="H26" s="23"/>
      <c r="I26" s="23"/>
      <c r="J26" s="23"/>
    </row>
  </sheetData>
  <sheetProtection/>
  <mergeCells count="2">
    <mergeCell ref="A7:D7"/>
    <mergeCell ref="A10:D10"/>
  </mergeCells>
  <printOptions horizontalCentered="1"/>
  <pageMargins left="0.34" right="0.34" top="0.91" bottom="0.88" header="0.58" footer="0.62"/>
  <pageSetup horizontalDpi="600" verticalDpi="600" orientation="portrait" paperSize="9" scale="10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J27"/>
  <sheetViews>
    <sheetView zoomScalePageLayoutView="0" workbookViewId="0" topLeftCell="A1">
      <selection activeCell="E30" sqref="E30"/>
    </sheetView>
  </sheetViews>
  <sheetFormatPr defaultColWidth="9.375" defaultRowHeight="12.75"/>
  <cols>
    <col min="1" max="1" width="9.375" style="4" customWidth="1"/>
    <col min="2" max="2" width="39.75390625" style="1" customWidth="1"/>
    <col min="3" max="3" width="34.625" style="1" customWidth="1"/>
    <col min="4" max="4" width="28.75390625" style="1" customWidth="1"/>
    <col min="5" max="5" width="22.50390625" style="1" customWidth="1"/>
    <col min="6" max="16384" width="9.375" style="1" customWidth="1"/>
  </cols>
  <sheetData>
    <row r="1" ht="12.75">
      <c r="C1" s="44"/>
    </row>
    <row r="2" ht="12.75">
      <c r="C2" s="44"/>
    </row>
    <row r="3" ht="12.75">
      <c r="C3" s="44"/>
    </row>
    <row r="4" ht="12.75">
      <c r="C4" s="53" t="s">
        <v>165</v>
      </c>
    </row>
    <row r="5" ht="12.75">
      <c r="C5" s="44"/>
    </row>
    <row r="7" spans="1:10" ht="17.25">
      <c r="A7" s="559" t="s">
        <v>291</v>
      </c>
      <c r="B7" s="559"/>
      <c r="C7" s="559"/>
      <c r="D7" s="559"/>
      <c r="E7" s="23"/>
      <c r="F7" s="23"/>
      <c r="G7" s="23"/>
      <c r="H7" s="23"/>
      <c r="I7" s="23"/>
      <c r="J7" s="23"/>
    </row>
    <row r="8" spans="1:10" ht="12.75">
      <c r="A8" s="43"/>
      <c r="B8" s="23"/>
      <c r="C8" s="23"/>
      <c r="D8" s="23"/>
      <c r="E8" s="23"/>
      <c r="F8" s="23"/>
      <c r="G8" s="23"/>
      <c r="H8" s="23"/>
      <c r="I8" s="23"/>
      <c r="J8" s="23"/>
    </row>
    <row r="9" spans="1:10" ht="12.75">
      <c r="A9" s="43"/>
      <c r="B9" s="23"/>
      <c r="C9" s="23"/>
      <c r="D9" s="23"/>
      <c r="E9" s="23"/>
      <c r="F9" s="23"/>
      <c r="G9" s="23"/>
      <c r="H9" s="23"/>
      <c r="I9" s="23"/>
      <c r="J9" s="23"/>
    </row>
    <row r="10" spans="1:10" ht="15">
      <c r="A10" s="560" t="s">
        <v>166</v>
      </c>
      <c r="B10" s="560"/>
      <c r="C10" s="560"/>
      <c r="D10" s="560"/>
      <c r="E10" s="23"/>
      <c r="F10" s="23"/>
      <c r="G10" s="23"/>
      <c r="H10" s="23"/>
      <c r="I10" s="23"/>
      <c r="J10" s="23"/>
    </row>
    <row r="11" spans="1:10" ht="12.75">
      <c r="A11" s="43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2.75">
      <c r="A12" s="43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2.75">
      <c r="A13" s="43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3.5" thickBot="1">
      <c r="A14" s="43"/>
      <c r="B14" s="58"/>
      <c r="C14" s="59" t="s">
        <v>231</v>
      </c>
      <c r="D14" s="23"/>
      <c r="E14" s="23"/>
      <c r="F14" s="23"/>
      <c r="G14" s="23"/>
      <c r="H14" s="23"/>
      <c r="I14" s="23"/>
      <c r="J14" s="23"/>
    </row>
    <row r="15" spans="1:10" ht="49.5" customHeight="1">
      <c r="A15" s="47"/>
      <c r="B15" s="250" t="s">
        <v>32</v>
      </c>
      <c r="C15" s="251" t="s">
        <v>254</v>
      </c>
      <c r="D15" s="381" t="s">
        <v>276</v>
      </c>
      <c r="E15" s="383">
        <v>44104</v>
      </c>
      <c r="F15" s="23"/>
      <c r="G15" s="23"/>
      <c r="H15" s="23"/>
      <c r="I15" s="23"/>
      <c r="J15" s="23"/>
    </row>
    <row r="16" spans="1:10" ht="12.75" customHeight="1" hidden="1">
      <c r="A16" s="46"/>
      <c r="B16" s="246"/>
      <c r="C16" s="245"/>
      <c r="D16" s="245"/>
      <c r="E16" s="245"/>
      <c r="F16" s="23"/>
      <c r="G16" s="23"/>
      <c r="H16" s="23"/>
      <c r="I16" s="23"/>
      <c r="J16" s="23"/>
    </row>
    <row r="17" spans="1:10" ht="12.75" customHeight="1" hidden="1">
      <c r="A17" s="46"/>
      <c r="B17" s="244"/>
      <c r="C17" s="245"/>
      <c r="D17" s="245"/>
      <c r="E17" s="245"/>
      <c r="F17" s="23"/>
      <c r="G17" s="23"/>
      <c r="H17" s="23"/>
      <c r="I17" s="23"/>
      <c r="J17" s="23"/>
    </row>
    <row r="18" spans="1:10" ht="12.75">
      <c r="A18" s="46"/>
      <c r="B18" s="246" t="s">
        <v>167</v>
      </c>
      <c r="C18" s="245"/>
      <c r="D18" s="245"/>
      <c r="E18" s="245"/>
      <c r="F18" s="23"/>
      <c r="G18" s="23"/>
      <c r="H18" s="23"/>
      <c r="I18" s="23"/>
      <c r="J18" s="23"/>
    </row>
    <row r="19" spans="1:10" ht="12.75">
      <c r="A19" s="46"/>
      <c r="B19" s="244" t="s">
        <v>168</v>
      </c>
      <c r="C19" s="245">
        <v>1500000</v>
      </c>
      <c r="D19" s="245">
        <v>500000</v>
      </c>
      <c r="E19" s="245">
        <v>115000</v>
      </c>
      <c r="F19" s="23"/>
      <c r="G19" s="23"/>
      <c r="H19" s="23"/>
      <c r="I19" s="23"/>
      <c r="J19" s="23"/>
    </row>
    <row r="20" spans="1:10" ht="12.75">
      <c r="A20" s="46"/>
      <c r="B20" s="244" t="s">
        <v>255</v>
      </c>
      <c r="C20" s="245">
        <v>1000000</v>
      </c>
      <c r="D20" s="245">
        <v>1000000</v>
      </c>
      <c r="E20" s="245">
        <v>905520</v>
      </c>
      <c r="F20" s="23"/>
      <c r="G20" s="23"/>
      <c r="H20" s="23"/>
      <c r="I20" s="23"/>
      <c r="J20" s="23"/>
    </row>
    <row r="21" spans="1:10" ht="12.75" customHeight="1" hidden="1">
      <c r="A21" s="46"/>
      <c r="B21" s="244"/>
      <c r="C21" s="245"/>
      <c r="D21" s="245"/>
      <c r="E21" s="245"/>
      <c r="F21" s="23"/>
      <c r="G21" s="23"/>
      <c r="H21" s="23"/>
      <c r="I21" s="23"/>
      <c r="J21" s="23"/>
    </row>
    <row r="22" spans="1:10" ht="12.75" customHeight="1" hidden="1">
      <c r="A22" s="46"/>
      <c r="B22" s="244"/>
      <c r="C22" s="245"/>
      <c r="D22" s="245"/>
      <c r="E22" s="245"/>
      <c r="F22" s="23"/>
      <c r="G22" s="23"/>
      <c r="H22" s="23"/>
      <c r="I22" s="23"/>
      <c r="J22" s="23"/>
    </row>
    <row r="23" spans="1:10" ht="13.5" thickBot="1">
      <c r="A23" s="43"/>
      <c r="B23" s="255" t="s">
        <v>169</v>
      </c>
      <c r="C23" s="256">
        <f>SUM(C19:C22)</f>
        <v>2500000</v>
      </c>
      <c r="D23" s="256">
        <f>SUM(D19:D22)</f>
        <v>1500000</v>
      </c>
      <c r="E23" s="256">
        <f>SUM(E19:E22)</f>
        <v>1020520</v>
      </c>
      <c r="F23" s="23"/>
      <c r="G23" s="23"/>
      <c r="H23" s="23"/>
      <c r="I23" s="23"/>
      <c r="J23" s="23"/>
    </row>
    <row r="24" spans="1:10" ht="12.75">
      <c r="A24" s="43"/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2.75">
      <c r="A25" s="43"/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12.75">
      <c r="A26" s="43"/>
      <c r="B26" s="23"/>
      <c r="C26" s="23"/>
      <c r="D26" s="23"/>
      <c r="E26" s="23"/>
      <c r="F26" s="23"/>
      <c r="G26" s="23"/>
      <c r="H26" s="23"/>
      <c r="I26" s="23"/>
      <c r="J26" s="23"/>
    </row>
    <row r="27" spans="1:10" ht="12.75">
      <c r="A27" s="43"/>
      <c r="B27" s="23"/>
      <c r="C27" s="23"/>
      <c r="D27" s="23"/>
      <c r="E27" s="23"/>
      <c r="F27" s="23"/>
      <c r="G27" s="23"/>
      <c r="H27" s="23"/>
      <c r="I27" s="23"/>
      <c r="J27" s="23"/>
    </row>
  </sheetData>
  <sheetProtection/>
  <mergeCells count="2">
    <mergeCell ref="A7:D7"/>
    <mergeCell ref="A10:D10"/>
  </mergeCells>
  <printOptions horizontalCentered="1"/>
  <pageMargins left="0.34" right="0.34" top="0.91" bottom="0.88" header="0.58" footer="0.62"/>
  <pageSetup horizontalDpi="600" verticalDpi="600" orientation="portrait" paperSize="9" scale="10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J28"/>
  <sheetViews>
    <sheetView zoomScalePageLayoutView="0" workbookViewId="0" topLeftCell="A7">
      <selection activeCell="E25" sqref="E25"/>
    </sheetView>
  </sheetViews>
  <sheetFormatPr defaultColWidth="9.375" defaultRowHeight="12.75"/>
  <cols>
    <col min="1" max="1" width="0.12890625" style="4" customWidth="1"/>
    <col min="2" max="2" width="51.625" style="1" customWidth="1"/>
    <col min="3" max="3" width="39.50390625" style="1" customWidth="1"/>
    <col min="4" max="4" width="32.00390625" style="1" customWidth="1"/>
    <col min="5" max="5" width="32.75390625" style="1" customWidth="1"/>
    <col min="6" max="16384" width="9.375" style="1" customWidth="1"/>
  </cols>
  <sheetData>
    <row r="1" ht="12.75">
      <c r="C1" s="44" t="s">
        <v>171</v>
      </c>
    </row>
    <row r="2" ht="12.75">
      <c r="C2" s="44"/>
    </row>
    <row r="3" ht="12.75">
      <c r="C3" s="44"/>
    </row>
    <row r="5" spans="1:10" ht="17.25">
      <c r="A5" s="557" t="s">
        <v>253</v>
      </c>
      <c r="B5" s="557"/>
      <c r="C5" s="557"/>
      <c r="D5" s="557"/>
      <c r="E5" s="23"/>
      <c r="F5" s="23"/>
      <c r="G5" s="23"/>
      <c r="H5" s="23"/>
      <c r="I5" s="23"/>
      <c r="J5" s="23"/>
    </row>
    <row r="6" spans="1:10" ht="12.75">
      <c r="A6" s="43"/>
      <c r="B6" s="23"/>
      <c r="C6" s="23"/>
      <c r="D6" s="23"/>
      <c r="E6" s="23"/>
      <c r="F6" s="23"/>
      <c r="G6" s="23"/>
      <c r="H6" s="23"/>
      <c r="I6" s="23"/>
      <c r="J6" s="23"/>
    </row>
    <row r="7" spans="1:10" ht="12.75">
      <c r="A7" s="43"/>
      <c r="B7" s="23"/>
      <c r="C7" s="23"/>
      <c r="D7" s="23"/>
      <c r="E7" s="23"/>
      <c r="F7" s="23"/>
      <c r="G7" s="23"/>
      <c r="H7" s="23"/>
      <c r="I7" s="23"/>
      <c r="J7" s="23"/>
    </row>
    <row r="8" spans="1:10" ht="15">
      <c r="A8" s="558" t="s">
        <v>170</v>
      </c>
      <c r="B8" s="558"/>
      <c r="C8" s="558"/>
      <c r="D8" s="558"/>
      <c r="E8" s="23"/>
      <c r="F8" s="23"/>
      <c r="G8" s="23"/>
      <c r="H8" s="23"/>
      <c r="I8" s="23"/>
      <c r="J8" s="23"/>
    </row>
    <row r="9" spans="1:10" ht="12.75">
      <c r="A9" s="43"/>
      <c r="B9" s="23"/>
      <c r="C9" s="23"/>
      <c r="D9" s="23"/>
      <c r="E9" s="23"/>
      <c r="F9" s="23"/>
      <c r="G9" s="23"/>
      <c r="H9" s="23"/>
      <c r="I9" s="23"/>
      <c r="J9" s="23"/>
    </row>
    <row r="10" spans="1:10" ht="12.75">
      <c r="A10" s="43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2.75">
      <c r="A11" s="43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2.75">
      <c r="A12" s="43"/>
      <c r="B12" s="23"/>
      <c r="C12" s="45" t="s">
        <v>231</v>
      </c>
      <c r="D12" s="23"/>
      <c r="E12" s="23"/>
      <c r="F12" s="23"/>
      <c r="G12" s="23"/>
      <c r="H12" s="23"/>
      <c r="I12" s="23"/>
      <c r="J12" s="23"/>
    </row>
    <row r="13" spans="1:10" ht="49.5" customHeight="1">
      <c r="A13" s="43"/>
      <c r="B13" s="248" t="s">
        <v>32</v>
      </c>
      <c r="C13" s="248" t="s">
        <v>285</v>
      </c>
      <c r="D13" s="260" t="s">
        <v>278</v>
      </c>
      <c r="E13" s="248" t="s">
        <v>286</v>
      </c>
      <c r="F13" s="23"/>
      <c r="G13" s="23"/>
      <c r="H13" s="23"/>
      <c r="I13" s="23"/>
      <c r="J13" s="23"/>
    </row>
    <row r="14" spans="1:10" ht="12.75">
      <c r="A14" s="43"/>
      <c r="B14" s="244" t="s">
        <v>172</v>
      </c>
      <c r="C14" s="245">
        <v>0</v>
      </c>
      <c r="D14" s="245">
        <v>0</v>
      </c>
      <c r="E14" s="245">
        <v>0</v>
      </c>
      <c r="F14" s="23"/>
      <c r="G14" s="23"/>
      <c r="H14" s="23"/>
      <c r="I14" s="23"/>
      <c r="J14" s="23"/>
    </row>
    <row r="15" spans="1:10" ht="12.75">
      <c r="A15" s="43"/>
      <c r="B15" s="244" t="s">
        <v>173</v>
      </c>
      <c r="C15" s="245"/>
      <c r="D15" s="245"/>
      <c r="E15" s="245"/>
      <c r="F15" s="23"/>
      <c r="G15" s="23"/>
      <c r="H15" s="23"/>
      <c r="I15" s="23"/>
      <c r="J15" s="23"/>
    </row>
    <row r="16" spans="1:10" ht="12.75">
      <c r="A16" s="43"/>
      <c r="B16" s="244" t="s">
        <v>174</v>
      </c>
      <c r="C16" s="247"/>
      <c r="D16" s="247"/>
      <c r="E16" s="247"/>
      <c r="F16" s="23"/>
      <c r="G16" s="23"/>
      <c r="H16" s="23"/>
      <c r="I16" s="23"/>
      <c r="J16" s="23"/>
    </row>
    <row r="17" spans="1:10" ht="12.75">
      <c r="A17" s="43"/>
      <c r="B17" s="246" t="s">
        <v>175</v>
      </c>
      <c r="C17" s="245">
        <v>0</v>
      </c>
      <c r="D17" s="245">
        <v>0</v>
      </c>
      <c r="E17" s="245">
        <v>0</v>
      </c>
      <c r="F17" s="23"/>
      <c r="G17" s="23"/>
      <c r="H17" s="23"/>
      <c r="I17" s="23"/>
      <c r="J17" s="23"/>
    </row>
    <row r="18" spans="1:10" ht="12.75">
      <c r="A18" s="43"/>
      <c r="B18" s="244" t="s">
        <v>176</v>
      </c>
      <c r="C18" s="247"/>
      <c r="D18" s="247"/>
      <c r="E18" s="247"/>
      <c r="F18" s="23"/>
      <c r="G18" s="23"/>
      <c r="H18" s="23"/>
      <c r="I18" s="23"/>
      <c r="J18" s="23"/>
    </row>
    <row r="19" spans="1:10" ht="12.75">
      <c r="A19" s="43"/>
      <c r="B19" s="246" t="s">
        <v>177</v>
      </c>
      <c r="C19" s="247">
        <v>0</v>
      </c>
      <c r="D19" s="247">
        <v>0</v>
      </c>
      <c r="E19" s="247">
        <v>0</v>
      </c>
      <c r="F19" s="23"/>
      <c r="G19" s="23"/>
      <c r="H19" s="23"/>
      <c r="I19" s="23"/>
      <c r="J19" s="23"/>
    </row>
    <row r="20" spans="1:10" ht="12.75">
      <c r="A20" s="43"/>
      <c r="B20" s="244" t="s">
        <v>178</v>
      </c>
      <c r="C20" s="245">
        <v>0</v>
      </c>
      <c r="D20" s="245">
        <v>0</v>
      </c>
      <c r="E20" s="245">
        <v>0</v>
      </c>
      <c r="F20" s="23"/>
      <c r="G20" s="23"/>
      <c r="H20" s="23"/>
      <c r="I20" s="23"/>
      <c r="J20" s="23"/>
    </row>
    <row r="21" spans="1:10" ht="12.75">
      <c r="A21" s="43"/>
      <c r="B21" s="246" t="s">
        <v>179</v>
      </c>
      <c r="C21" s="247"/>
      <c r="D21" s="247"/>
      <c r="E21" s="247"/>
      <c r="F21" s="23"/>
      <c r="G21" s="23"/>
      <c r="H21" s="23"/>
      <c r="I21" s="23"/>
      <c r="J21" s="23"/>
    </row>
    <row r="22" spans="1:10" ht="12.75">
      <c r="A22" s="43"/>
      <c r="B22" s="244" t="s">
        <v>180</v>
      </c>
      <c r="C22" s="245"/>
      <c r="D22" s="245"/>
      <c r="E22" s="245"/>
      <c r="F22" s="23"/>
      <c r="G22" s="23"/>
      <c r="H22" s="23"/>
      <c r="I22" s="23"/>
      <c r="J22" s="23"/>
    </row>
    <row r="23" spans="1:10" ht="12.75">
      <c r="A23" s="43"/>
      <c r="B23" s="244" t="s">
        <v>181</v>
      </c>
      <c r="C23" s="245">
        <v>0</v>
      </c>
      <c r="D23" s="245">
        <v>0</v>
      </c>
      <c r="E23" s="245">
        <v>0</v>
      </c>
      <c r="F23" s="23"/>
      <c r="G23" s="23"/>
      <c r="H23" s="23"/>
      <c r="I23" s="23"/>
      <c r="J23" s="23"/>
    </row>
    <row r="24" spans="2:5" ht="12.75">
      <c r="B24" s="257" t="s">
        <v>182</v>
      </c>
      <c r="C24" s="258">
        <v>8287000</v>
      </c>
      <c r="D24" s="258">
        <v>8287000</v>
      </c>
      <c r="E24" s="258">
        <v>5567250</v>
      </c>
    </row>
    <row r="25" spans="2:5" ht="12.75">
      <c r="B25" s="252" t="s">
        <v>183</v>
      </c>
      <c r="C25" s="259">
        <v>700000</v>
      </c>
      <c r="D25" s="259">
        <v>700000</v>
      </c>
      <c r="E25" s="259">
        <v>2143810</v>
      </c>
    </row>
    <row r="26" spans="2:5" ht="12.75">
      <c r="B26" s="252" t="s">
        <v>250</v>
      </c>
      <c r="C26" s="259">
        <v>550000</v>
      </c>
      <c r="D26" s="259">
        <v>550000</v>
      </c>
      <c r="E26" s="259">
        <v>550000</v>
      </c>
    </row>
    <row r="27" spans="2:5" ht="12.75">
      <c r="B27" s="252" t="s">
        <v>232</v>
      </c>
      <c r="C27" s="259">
        <v>7037000</v>
      </c>
      <c r="D27" s="259">
        <v>7037000</v>
      </c>
      <c r="E27" s="259">
        <v>2873440</v>
      </c>
    </row>
    <row r="28" spans="2:5" ht="12.75">
      <c r="B28" s="260" t="s">
        <v>184</v>
      </c>
      <c r="C28" s="258">
        <f>SUM(C21+C24)</f>
        <v>8287000</v>
      </c>
      <c r="D28" s="258">
        <f>SUM(D21+D24)</f>
        <v>8287000</v>
      </c>
      <c r="E28" s="258">
        <f>SUM(E25+E26+E27)</f>
        <v>5567250</v>
      </c>
    </row>
  </sheetData>
  <sheetProtection/>
  <mergeCells count="2">
    <mergeCell ref="A5:D5"/>
    <mergeCell ref="A8:D8"/>
  </mergeCells>
  <printOptions horizontalCentered="1"/>
  <pageMargins left="0.34" right="0.34" top="0.91" bottom="0.88" header="0.58" footer="0.62"/>
  <pageSetup horizontalDpi="600" verticalDpi="600" orientation="portrait" paperSize="9" scale="10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Felhasználó</cp:lastModifiedBy>
  <cp:lastPrinted>2020-02-28T11:29:38Z</cp:lastPrinted>
  <dcterms:created xsi:type="dcterms:W3CDTF">1999-10-30T10:30:45Z</dcterms:created>
  <dcterms:modified xsi:type="dcterms:W3CDTF">2021-01-06T10:12:40Z</dcterms:modified>
  <cp:category/>
  <cp:version/>
  <cp:contentType/>
  <cp:contentStatus/>
</cp:coreProperties>
</file>