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55" activeTab="14"/>
  </bookViews>
  <sheets>
    <sheet name="1. melléklet" sheetId="1" r:id="rId1"/>
    <sheet name="2. melléklet" sheetId="38" r:id="rId2"/>
    <sheet name="3. melléklet" sheetId="39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melléklet'!$A$26</definedName>
    <definedName name="_pr235" localSheetId="9">'10. melléklet'!$A$31</definedName>
    <definedName name="_pr236" localSheetId="9">'10. melléklet'!$A$36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melléklet'!$A$1:$E$37</definedName>
  </definedNames>
  <calcPr calcId="145621"/>
</workbook>
</file>

<file path=xl/calcChain.xml><?xml version="1.0" encoding="utf-8"?>
<calcChain xmlns="http://schemas.openxmlformats.org/spreadsheetml/2006/main">
  <c r="R96" i="39" l="1"/>
  <c r="R95" i="39"/>
  <c r="O95" i="39"/>
  <c r="R94" i="39"/>
  <c r="R93" i="39"/>
  <c r="R92" i="39"/>
  <c r="R91" i="39"/>
  <c r="R89" i="39"/>
  <c r="R88" i="39"/>
  <c r="R87" i="39"/>
  <c r="R86" i="39"/>
  <c r="R85" i="39"/>
  <c r="Q84" i="39"/>
  <c r="P84" i="39"/>
  <c r="O84" i="39"/>
  <c r="O90" i="39" s="1"/>
  <c r="R83" i="39"/>
  <c r="R82" i="39"/>
  <c r="R81" i="39"/>
  <c r="R80" i="39"/>
  <c r="Q79" i="39"/>
  <c r="P79" i="39"/>
  <c r="R79" i="39" s="1"/>
  <c r="R78" i="39"/>
  <c r="R77" i="39"/>
  <c r="R76" i="39"/>
  <c r="R75" i="39"/>
  <c r="Q74" i="39"/>
  <c r="Q90" i="39" s="1"/>
  <c r="Q97" i="39" s="1"/>
  <c r="P74" i="39"/>
  <c r="P90" i="39" s="1"/>
  <c r="P97" i="39" s="1"/>
  <c r="R73" i="39"/>
  <c r="R72" i="39"/>
  <c r="R71" i="39"/>
  <c r="Q66" i="39"/>
  <c r="P66" i="39"/>
  <c r="R66" i="39" s="1"/>
  <c r="O66" i="39"/>
  <c r="R65" i="39"/>
  <c r="R64" i="39"/>
  <c r="R63" i="39"/>
  <c r="Q62" i="39"/>
  <c r="P62" i="39"/>
  <c r="O62" i="39"/>
  <c r="R62" i="39" s="1"/>
  <c r="R61" i="39"/>
  <c r="R60" i="39"/>
  <c r="R59" i="39"/>
  <c r="R58" i="39"/>
  <c r="R57" i="39"/>
  <c r="Q56" i="39"/>
  <c r="Q67" i="39" s="1"/>
  <c r="Q70" i="39" s="1"/>
  <c r="P56" i="39"/>
  <c r="P67" i="39" s="1"/>
  <c r="P70" i="39" s="1"/>
  <c r="O56" i="39"/>
  <c r="O67" i="39" s="1"/>
  <c r="O70" i="39" s="1"/>
  <c r="R55" i="39"/>
  <c r="R54" i="39"/>
  <c r="R53" i="39"/>
  <c r="R52" i="39"/>
  <c r="R51" i="39"/>
  <c r="Q49" i="39"/>
  <c r="P49" i="39"/>
  <c r="O49" i="39"/>
  <c r="R49" i="39" s="1"/>
  <c r="R48" i="39"/>
  <c r="R47" i="39"/>
  <c r="R46" i="39"/>
  <c r="Q45" i="39"/>
  <c r="P45" i="39"/>
  <c r="R45" i="39" s="1"/>
  <c r="O45" i="39"/>
  <c r="R44" i="39"/>
  <c r="R43" i="39"/>
  <c r="R42" i="39"/>
  <c r="R41" i="39"/>
  <c r="R40" i="39"/>
  <c r="R39" i="39"/>
  <c r="R38" i="39"/>
  <c r="R37" i="39"/>
  <c r="R36" i="39"/>
  <c r="R35" i="39"/>
  <c r="P34" i="39"/>
  <c r="R33" i="39"/>
  <c r="Q32" i="39"/>
  <c r="P32" i="39"/>
  <c r="O32" i="39"/>
  <c r="R32" i="39" s="1"/>
  <c r="R31" i="39"/>
  <c r="R30" i="39"/>
  <c r="R29" i="39"/>
  <c r="R28" i="39"/>
  <c r="R27" i="39"/>
  <c r="R26" i="39"/>
  <c r="R25" i="39"/>
  <c r="R24" i="39"/>
  <c r="Q23" i="39"/>
  <c r="Q34" i="39" s="1"/>
  <c r="P23" i="39"/>
  <c r="O23" i="39"/>
  <c r="O34" i="39" s="1"/>
  <c r="R34" i="39" s="1"/>
  <c r="R22" i="39"/>
  <c r="R21" i="39"/>
  <c r="Q20" i="39"/>
  <c r="O20" i="39"/>
  <c r="R19" i="39"/>
  <c r="R18" i="39"/>
  <c r="R17" i="39"/>
  <c r="R16" i="39"/>
  <c r="R15" i="39"/>
  <c r="R14" i="39"/>
  <c r="Q14" i="39"/>
  <c r="P14" i="39"/>
  <c r="P20" i="39" s="1"/>
  <c r="O14" i="39"/>
  <c r="R13" i="39"/>
  <c r="R12" i="39"/>
  <c r="R11" i="39"/>
  <c r="R10" i="39"/>
  <c r="R9" i="39"/>
  <c r="R8" i="39"/>
  <c r="R123" i="38"/>
  <c r="Q122" i="38"/>
  <c r="P122" i="38"/>
  <c r="O122" i="38"/>
  <c r="R122" i="38" s="1"/>
  <c r="R121" i="38"/>
  <c r="R120" i="38"/>
  <c r="R119" i="38"/>
  <c r="R118" i="38"/>
  <c r="R116" i="38"/>
  <c r="R115" i="38"/>
  <c r="R114" i="38"/>
  <c r="Q113" i="38"/>
  <c r="P113" i="38"/>
  <c r="R113" i="38" s="1"/>
  <c r="R112" i="38"/>
  <c r="R111" i="38"/>
  <c r="Q110" i="38"/>
  <c r="P110" i="38"/>
  <c r="O110" i="38"/>
  <c r="R110" i="38" s="1"/>
  <c r="R109" i="38"/>
  <c r="R108" i="38"/>
  <c r="R107" i="38"/>
  <c r="R106" i="38"/>
  <c r="Q105" i="38"/>
  <c r="Q117" i="38" s="1"/>
  <c r="Q124" i="38" s="1"/>
  <c r="P105" i="38"/>
  <c r="P117" i="38" s="1"/>
  <c r="P124" i="38" s="1"/>
  <c r="O105" i="38"/>
  <c r="O117" i="38" s="1"/>
  <c r="R104" i="38"/>
  <c r="R103" i="38"/>
  <c r="R102" i="38"/>
  <c r="Q99" i="38"/>
  <c r="P99" i="38"/>
  <c r="O99" i="38"/>
  <c r="R99" i="38" s="1"/>
  <c r="R98" i="38"/>
  <c r="R97" i="38"/>
  <c r="R96" i="38"/>
  <c r="R95" i="38"/>
  <c r="R94" i="38"/>
  <c r="R93" i="38"/>
  <c r="R92" i="38"/>
  <c r="R91" i="38"/>
  <c r="R90" i="38"/>
  <c r="Q89" i="38"/>
  <c r="P89" i="38"/>
  <c r="O89" i="38"/>
  <c r="R89" i="38" s="1"/>
  <c r="R88" i="38"/>
  <c r="R87" i="38"/>
  <c r="R86" i="38"/>
  <c r="R85" i="38"/>
  <c r="Q84" i="38"/>
  <c r="Q100" i="38" s="1"/>
  <c r="P84" i="38"/>
  <c r="P100" i="38" s="1"/>
  <c r="O84" i="38"/>
  <c r="O100" i="38" s="1"/>
  <c r="R83" i="38"/>
  <c r="R82" i="38"/>
  <c r="R81" i="38"/>
  <c r="R80" i="38"/>
  <c r="R79" i="38"/>
  <c r="R78" i="38"/>
  <c r="R77" i="38"/>
  <c r="Q75" i="38"/>
  <c r="P75" i="38"/>
  <c r="O75" i="38"/>
  <c r="R75" i="38" s="1"/>
  <c r="R74" i="38"/>
  <c r="R73" i="38"/>
  <c r="R72" i="38"/>
  <c r="R71" i="38"/>
  <c r="R70" i="38"/>
  <c r="R69" i="38"/>
  <c r="R68" i="38"/>
  <c r="R67" i="38"/>
  <c r="R66" i="38"/>
  <c r="R65" i="38"/>
  <c r="R64" i="38"/>
  <c r="R63" i="38"/>
  <c r="R62" i="38"/>
  <c r="Q61" i="38"/>
  <c r="P61" i="38"/>
  <c r="O61" i="38"/>
  <c r="R61" i="38" s="1"/>
  <c r="R60" i="38"/>
  <c r="R59" i="38"/>
  <c r="R58" i="38"/>
  <c r="R57" i="38"/>
  <c r="R56" i="38"/>
  <c r="R55" i="38"/>
  <c r="R54" i="38"/>
  <c r="R53" i="38"/>
  <c r="Q51" i="38"/>
  <c r="P51" i="38"/>
  <c r="O51" i="38"/>
  <c r="R51" i="38" s="1"/>
  <c r="R50" i="38"/>
  <c r="R49" i="38"/>
  <c r="R48" i="38"/>
  <c r="R47" i="38"/>
  <c r="R46" i="38"/>
  <c r="Q45" i="38"/>
  <c r="P45" i="38"/>
  <c r="O45" i="38"/>
  <c r="R45" i="38" s="1"/>
  <c r="R44" i="38"/>
  <c r="R43" i="38"/>
  <c r="Q42" i="38"/>
  <c r="P42" i="38"/>
  <c r="O42" i="38"/>
  <c r="R42" i="38" s="1"/>
  <c r="R41" i="38"/>
  <c r="R40" i="38"/>
  <c r="R39" i="38"/>
  <c r="R38" i="38"/>
  <c r="R37" i="38"/>
  <c r="R36" i="38"/>
  <c r="R35" i="38"/>
  <c r="Q34" i="38"/>
  <c r="P34" i="38"/>
  <c r="O34" i="38"/>
  <c r="R34" i="38" s="1"/>
  <c r="R33" i="38"/>
  <c r="R32" i="38"/>
  <c r="Q31" i="38"/>
  <c r="Q52" i="38" s="1"/>
  <c r="P31" i="38"/>
  <c r="P52" i="38" s="1"/>
  <c r="O31" i="38"/>
  <c r="O52" i="38" s="1"/>
  <c r="R52" i="38" s="1"/>
  <c r="R30" i="38"/>
  <c r="R29" i="38"/>
  <c r="R28" i="38"/>
  <c r="R27" i="38"/>
  <c r="Q25" i="38"/>
  <c r="P25" i="38"/>
  <c r="O25" i="38"/>
  <c r="R25" i="38" s="1"/>
  <c r="R24" i="38"/>
  <c r="R23" i="38"/>
  <c r="R22" i="38"/>
  <c r="Q21" i="38"/>
  <c r="Q26" i="38" s="1"/>
  <c r="P21" i="38"/>
  <c r="P26" i="38" s="1"/>
  <c r="O21" i="38"/>
  <c r="O26" i="38" s="1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Q68" i="39" l="1"/>
  <c r="Q98" i="39" s="1"/>
  <c r="P50" i="39"/>
  <c r="P69" i="39" s="1"/>
  <c r="P68" i="39"/>
  <c r="P98" i="39" s="1"/>
  <c r="O68" i="39"/>
  <c r="O97" i="39"/>
  <c r="R97" i="39" s="1"/>
  <c r="R90" i="39"/>
  <c r="O50" i="39"/>
  <c r="O69" i="39" s="1"/>
  <c r="R69" i="39" s="1"/>
  <c r="R56" i="39"/>
  <c r="R67" i="39" s="1"/>
  <c r="R70" i="39" s="1"/>
  <c r="R74" i="39"/>
  <c r="Q50" i="39"/>
  <c r="Q69" i="39" s="1"/>
  <c r="R20" i="39"/>
  <c r="R50" i="39" s="1"/>
  <c r="R23" i="39"/>
  <c r="R84" i="39"/>
  <c r="P101" i="38"/>
  <c r="P125" i="38" s="1"/>
  <c r="P76" i="38"/>
  <c r="O124" i="38"/>
  <c r="R124" i="38" s="1"/>
  <c r="R117" i="38"/>
  <c r="O101" i="38"/>
  <c r="O76" i="38"/>
  <c r="R26" i="38"/>
  <c r="R76" i="38" s="1"/>
  <c r="Q101" i="38"/>
  <c r="Q125" i="38" s="1"/>
  <c r="Q76" i="38"/>
  <c r="R31" i="38"/>
  <c r="R84" i="38"/>
  <c r="R100" i="38" s="1"/>
  <c r="R105" i="38"/>
  <c r="R21" i="38"/>
  <c r="N69" i="39"/>
  <c r="J70" i="39"/>
  <c r="J69" i="39"/>
  <c r="F70" i="39"/>
  <c r="F69" i="39"/>
  <c r="D70" i="39"/>
  <c r="E70" i="39"/>
  <c r="G70" i="39"/>
  <c r="H70" i="39"/>
  <c r="I70" i="39"/>
  <c r="K70" i="39"/>
  <c r="L70" i="39"/>
  <c r="M70" i="39"/>
  <c r="N70" i="39"/>
  <c r="C70" i="39"/>
  <c r="D69" i="39"/>
  <c r="E69" i="39"/>
  <c r="G69" i="39"/>
  <c r="H69" i="39"/>
  <c r="I69" i="39"/>
  <c r="K69" i="39"/>
  <c r="L69" i="39"/>
  <c r="M69" i="39"/>
  <c r="C69" i="39"/>
  <c r="D67" i="39"/>
  <c r="E67" i="39"/>
  <c r="F67" i="39"/>
  <c r="G67" i="39"/>
  <c r="H67" i="39"/>
  <c r="I67" i="39"/>
  <c r="J67" i="39"/>
  <c r="K67" i="39"/>
  <c r="L67" i="39"/>
  <c r="M67" i="39"/>
  <c r="N67" i="39"/>
  <c r="C67" i="39"/>
  <c r="D50" i="39"/>
  <c r="E50" i="39"/>
  <c r="F50" i="39"/>
  <c r="G50" i="39"/>
  <c r="H50" i="39"/>
  <c r="I50" i="39"/>
  <c r="J50" i="39"/>
  <c r="K50" i="39"/>
  <c r="L50" i="39"/>
  <c r="M50" i="39"/>
  <c r="N50" i="39"/>
  <c r="C50" i="39"/>
  <c r="O98" i="39" l="1"/>
  <c r="R98" i="39" s="1"/>
  <c r="R68" i="39"/>
  <c r="R101" i="38"/>
  <c r="O125" i="38"/>
  <c r="R125" i="38" s="1"/>
  <c r="N96" i="39"/>
  <c r="K95" i="39"/>
  <c r="N95" i="39" s="1"/>
  <c r="N94" i="39"/>
  <c r="N93" i="39"/>
  <c r="N92" i="39"/>
  <c r="N91" i="39"/>
  <c r="K90" i="39"/>
  <c r="K97" i="39" s="1"/>
  <c r="N89" i="39"/>
  <c r="N88" i="39"/>
  <c r="N87" i="39"/>
  <c r="N86" i="39"/>
  <c r="N85" i="39"/>
  <c r="M84" i="39"/>
  <c r="L84" i="39"/>
  <c r="N84" i="39" s="1"/>
  <c r="K84" i="39"/>
  <c r="N83" i="39"/>
  <c r="N82" i="39"/>
  <c r="N81" i="39"/>
  <c r="N80" i="39"/>
  <c r="M79" i="39"/>
  <c r="L79" i="39"/>
  <c r="N79" i="39" s="1"/>
  <c r="N78" i="39"/>
  <c r="N77" i="39"/>
  <c r="N76" i="39"/>
  <c r="N75" i="39"/>
  <c r="M74" i="39"/>
  <c r="M90" i="39" s="1"/>
  <c r="M97" i="39" s="1"/>
  <c r="L74" i="39"/>
  <c r="L90" i="39" s="1"/>
  <c r="L97" i="39" s="1"/>
  <c r="N73" i="39"/>
  <c r="N72" i="39"/>
  <c r="N71" i="39"/>
  <c r="M66" i="39"/>
  <c r="L66" i="39"/>
  <c r="N66" i="39" s="1"/>
  <c r="K66" i="39"/>
  <c r="N65" i="39"/>
  <c r="N64" i="39"/>
  <c r="N63" i="39"/>
  <c r="M62" i="39"/>
  <c r="L62" i="39"/>
  <c r="K62" i="39"/>
  <c r="N62" i="39" s="1"/>
  <c r="N61" i="39"/>
  <c r="N60" i="39"/>
  <c r="N59" i="39"/>
  <c r="N58" i="39"/>
  <c r="N57" i="39"/>
  <c r="M56" i="39"/>
  <c r="L56" i="39"/>
  <c r="N56" i="39" s="1"/>
  <c r="K56" i="39"/>
  <c r="N55" i="39"/>
  <c r="N54" i="39"/>
  <c r="N53" i="39"/>
  <c r="N52" i="39"/>
  <c r="N51" i="39"/>
  <c r="M49" i="39"/>
  <c r="L49" i="39"/>
  <c r="N49" i="39" s="1"/>
  <c r="K49" i="39"/>
  <c r="N48" i="39"/>
  <c r="N47" i="39"/>
  <c r="N46" i="39"/>
  <c r="M45" i="39"/>
  <c r="L45" i="39"/>
  <c r="K45" i="39"/>
  <c r="N45" i="39" s="1"/>
  <c r="N44" i="39"/>
  <c r="N43" i="39"/>
  <c r="N42" i="39"/>
  <c r="N41" i="39"/>
  <c r="N40" i="39"/>
  <c r="N39" i="39"/>
  <c r="N38" i="39"/>
  <c r="N37" i="39"/>
  <c r="N36" i="39"/>
  <c r="N35" i="39"/>
  <c r="M34" i="39"/>
  <c r="K34" i="39"/>
  <c r="N33" i="39"/>
  <c r="M32" i="39"/>
  <c r="L32" i="39"/>
  <c r="N32" i="39" s="1"/>
  <c r="K32" i="39"/>
  <c r="N31" i="39"/>
  <c r="N30" i="39"/>
  <c r="N29" i="39"/>
  <c r="N28" i="39"/>
  <c r="N27" i="39"/>
  <c r="N26" i="39"/>
  <c r="N25" i="39"/>
  <c r="N24" i="39"/>
  <c r="M23" i="39"/>
  <c r="L23" i="39"/>
  <c r="L34" i="39" s="1"/>
  <c r="K23" i="39"/>
  <c r="N22" i="39"/>
  <c r="N21" i="39"/>
  <c r="L20" i="39"/>
  <c r="N19" i="39"/>
  <c r="N18" i="39"/>
  <c r="N17" i="39"/>
  <c r="N16" i="39"/>
  <c r="N15" i="39"/>
  <c r="M14" i="39"/>
  <c r="M20" i="39" s="1"/>
  <c r="M68" i="39" s="1"/>
  <c r="M98" i="39" s="1"/>
  <c r="L14" i="39"/>
  <c r="K14" i="39"/>
  <c r="K20" i="39" s="1"/>
  <c r="N13" i="39"/>
  <c r="N12" i="39"/>
  <c r="N11" i="39"/>
  <c r="N10" i="39"/>
  <c r="N9" i="39"/>
  <c r="N8" i="39"/>
  <c r="D100" i="38"/>
  <c r="E100" i="38"/>
  <c r="F100" i="38"/>
  <c r="G100" i="38"/>
  <c r="H100" i="38"/>
  <c r="I100" i="38"/>
  <c r="J100" i="38"/>
  <c r="K100" i="38"/>
  <c r="L100" i="38"/>
  <c r="M100" i="38"/>
  <c r="N100" i="38"/>
  <c r="C100" i="38"/>
  <c r="D76" i="38"/>
  <c r="E76" i="38"/>
  <c r="F76" i="38"/>
  <c r="G76" i="38"/>
  <c r="H76" i="38"/>
  <c r="I76" i="38"/>
  <c r="J76" i="38"/>
  <c r="K76" i="38"/>
  <c r="L76" i="38"/>
  <c r="M76" i="38"/>
  <c r="N76" i="38"/>
  <c r="C76" i="38"/>
  <c r="N123" i="38"/>
  <c r="M122" i="38"/>
  <c r="L122" i="38"/>
  <c r="K122" i="38"/>
  <c r="N122" i="38" s="1"/>
  <c r="N121" i="38"/>
  <c r="N120" i="38"/>
  <c r="N119" i="38"/>
  <c r="N118" i="38"/>
  <c r="N116" i="38"/>
  <c r="N115" i="38"/>
  <c r="N114" i="38"/>
  <c r="M113" i="38"/>
  <c r="L113" i="38"/>
  <c r="N113" i="38" s="1"/>
  <c r="N112" i="38"/>
  <c r="N111" i="38"/>
  <c r="M110" i="38"/>
  <c r="L110" i="38"/>
  <c r="K110" i="38"/>
  <c r="N110" i="38" s="1"/>
  <c r="N109" i="38"/>
  <c r="N108" i="38"/>
  <c r="N107" i="38"/>
  <c r="N106" i="38"/>
  <c r="M105" i="38"/>
  <c r="M117" i="38" s="1"/>
  <c r="M124" i="38" s="1"/>
  <c r="L105" i="38"/>
  <c r="L117" i="38" s="1"/>
  <c r="L124" i="38" s="1"/>
  <c r="K105" i="38"/>
  <c r="K117" i="38" s="1"/>
  <c r="N104" i="38"/>
  <c r="N103" i="38"/>
  <c r="N102" i="38"/>
  <c r="M99" i="38"/>
  <c r="L99" i="38"/>
  <c r="K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N89" i="38" s="1"/>
  <c r="K89" i="38"/>
  <c r="N88" i="38"/>
  <c r="N87" i="38"/>
  <c r="N86" i="38"/>
  <c r="N85" i="38"/>
  <c r="M84" i="38"/>
  <c r="L84" i="38"/>
  <c r="N84" i="38" s="1"/>
  <c r="K84" i="38"/>
  <c r="N83" i="38"/>
  <c r="N82" i="38"/>
  <c r="N81" i="38"/>
  <c r="N80" i="38"/>
  <c r="N79" i="38"/>
  <c r="N78" i="38"/>
  <c r="N77" i="38"/>
  <c r="M75" i="38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K61" i="38"/>
  <c r="N61" i="38" s="1"/>
  <c r="N60" i="38"/>
  <c r="N59" i="38"/>
  <c r="N58" i="38"/>
  <c r="N57" i="38"/>
  <c r="N56" i="38"/>
  <c r="N55" i="38"/>
  <c r="N54" i="38"/>
  <c r="N53" i="38"/>
  <c r="M51" i="38"/>
  <c r="L51" i="38"/>
  <c r="K51" i="38"/>
  <c r="N51" i="38" s="1"/>
  <c r="N50" i="38"/>
  <c r="N49" i="38"/>
  <c r="N48" i="38"/>
  <c r="N47" i="38"/>
  <c r="N46" i="38"/>
  <c r="M45" i="38"/>
  <c r="L45" i="38"/>
  <c r="N45" i="38" s="1"/>
  <c r="K45" i="38"/>
  <c r="N44" i="38"/>
  <c r="N43" i="38"/>
  <c r="M42" i="38"/>
  <c r="L42" i="38"/>
  <c r="K42" i="38"/>
  <c r="N41" i="38"/>
  <c r="N40" i="38"/>
  <c r="N39" i="38"/>
  <c r="N38" i="38"/>
  <c r="N37" i="38"/>
  <c r="N36" i="38"/>
  <c r="N35" i="38"/>
  <c r="M34" i="38"/>
  <c r="L34" i="38"/>
  <c r="K34" i="38"/>
  <c r="N34" i="38" s="1"/>
  <c r="N33" i="38"/>
  <c r="N32" i="38"/>
  <c r="M31" i="38"/>
  <c r="M52" i="38" s="1"/>
  <c r="L31" i="38"/>
  <c r="L52" i="38" s="1"/>
  <c r="K31" i="38"/>
  <c r="N30" i="38"/>
  <c r="N29" i="38"/>
  <c r="N28" i="38"/>
  <c r="N27" i="38"/>
  <c r="M25" i="38"/>
  <c r="M26" i="38" s="1"/>
  <c r="L25" i="38"/>
  <c r="K25" i="38"/>
  <c r="K26" i="38" s="1"/>
  <c r="N24" i="38"/>
  <c r="N23" i="38"/>
  <c r="N22" i="38"/>
  <c r="M21" i="38"/>
  <c r="L21" i="38"/>
  <c r="L26" i="38" s="1"/>
  <c r="L101" i="38" s="1"/>
  <c r="L125" i="38" s="1"/>
  <c r="K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L68" i="39" l="1"/>
  <c r="L98" i="39" s="1"/>
  <c r="N34" i="39"/>
  <c r="K68" i="39"/>
  <c r="N20" i="39"/>
  <c r="N97" i="39"/>
  <c r="N23" i="39"/>
  <c r="N14" i="39"/>
  <c r="N74" i="39"/>
  <c r="N90" i="39"/>
  <c r="N75" i="38"/>
  <c r="K52" i="38"/>
  <c r="N52" i="38" s="1"/>
  <c r="N42" i="38"/>
  <c r="K124" i="38"/>
  <c r="N124" i="38" s="1"/>
  <c r="N117" i="38"/>
  <c r="K101" i="38"/>
  <c r="N26" i="38"/>
  <c r="M101" i="38"/>
  <c r="M125" i="38" s="1"/>
  <c r="N21" i="38"/>
  <c r="N25" i="38"/>
  <c r="N31" i="38"/>
  <c r="N105" i="38"/>
  <c r="J96" i="39"/>
  <c r="J95" i="39"/>
  <c r="G95" i="39"/>
  <c r="J94" i="39"/>
  <c r="J93" i="39"/>
  <c r="J92" i="39"/>
  <c r="J91" i="39"/>
  <c r="J89" i="39"/>
  <c r="J88" i="39"/>
  <c r="J87" i="39"/>
  <c r="J86" i="39"/>
  <c r="J85" i="39"/>
  <c r="I84" i="39"/>
  <c r="H84" i="39"/>
  <c r="G84" i="39"/>
  <c r="G90" i="39" s="1"/>
  <c r="J83" i="39"/>
  <c r="J82" i="39"/>
  <c r="J81" i="39"/>
  <c r="J80" i="39"/>
  <c r="I79" i="39"/>
  <c r="H79" i="39"/>
  <c r="J79" i="39" s="1"/>
  <c r="J78" i="39"/>
  <c r="J77" i="39"/>
  <c r="J76" i="39"/>
  <c r="J75" i="39"/>
  <c r="I74" i="39"/>
  <c r="I90" i="39" s="1"/>
  <c r="I97" i="39" s="1"/>
  <c r="H74" i="39"/>
  <c r="H90" i="39" s="1"/>
  <c r="H97" i="39" s="1"/>
  <c r="J73" i="39"/>
  <c r="J72" i="39"/>
  <c r="J71" i="39"/>
  <c r="I66" i="39"/>
  <c r="H66" i="39"/>
  <c r="G66" i="39"/>
  <c r="J66" i="39" s="1"/>
  <c r="J65" i="39"/>
  <c r="J64" i="39"/>
  <c r="J63" i="39"/>
  <c r="I62" i="39"/>
  <c r="H62" i="39"/>
  <c r="J62" i="39" s="1"/>
  <c r="G62" i="39"/>
  <c r="J61" i="39"/>
  <c r="J60" i="39"/>
  <c r="J59" i="39"/>
  <c r="J58" i="39"/>
  <c r="J57" i="39"/>
  <c r="I56" i="39"/>
  <c r="H56" i="39"/>
  <c r="G56" i="39"/>
  <c r="J56" i="39" s="1"/>
  <c r="J55" i="39"/>
  <c r="J54" i="39"/>
  <c r="J53" i="39"/>
  <c r="J52" i="39"/>
  <c r="J51" i="39"/>
  <c r="I49" i="39"/>
  <c r="H49" i="39"/>
  <c r="G49" i="39"/>
  <c r="J49" i="39" s="1"/>
  <c r="J48" i="39"/>
  <c r="J47" i="39"/>
  <c r="J46" i="39"/>
  <c r="I45" i="39"/>
  <c r="H45" i="39"/>
  <c r="J45" i="39" s="1"/>
  <c r="G45" i="39"/>
  <c r="J44" i="39"/>
  <c r="J43" i="39"/>
  <c r="J42" i="39"/>
  <c r="J41" i="39"/>
  <c r="J40" i="39"/>
  <c r="J39" i="39"/>
  <c r="J38" i="39"/>
  <c r="J37" i="39"/>
  <c r="J36" i="39"/>
  <c r="J35" i="39"/>
  <c r="H34" i="39"/>
  <c r="J33" i="39"/>
  <c r="I32" i="39"/>
  <c r="H32" i="39"/>
  <c r="G32" i="39"/>
  <c r="J32" i="39" s="1"/>
  <c r="J31" i="39"/>
  <c r="J30" i="39"/>
  <c r="J29" i="39"/>
  <c r="J28" i="39"/>
  <c r="J27" i="39"/>
  <c r="J26" i="39"/>
  <c r="J25" i="39"/>
  <c r="J24" i="39"/>
  <c r="I23" i="39"/>
  <c r="I34" i="39" s="1"/>
  <c r="H23" i="39"/>
  <c r="G23" i="39"/>
  <c r="G34" i="39" s="1"/>
  <c r="J34" i="39" s="1"/>
  <c r="J22" i="39"/>
  <c r="J21" i="39"/>
  <c r="I20" i="39"/>
  <c r="J19" i="39"/>
  <c r="J18" i="39"/>
  <c r="J17" i="39"/>
  <c r="J16" i="39"/>
  <c r="J15" i="39"/>
  <c r="I14" i="39"/>
  <c r="H14" i="39"/>
  <c r="H20" i="39" s="1"/>
  <c r="H68" i="39" s="1"/>
  <c r="G14" i="39"/>
  <c r="G20" i="39" s="1"/>
  <c r="G68" i="39" s="1"/>
  <c r="J13" i="39"/>
  <c r="J12" i="39"/>
  <c r="J11" i="39"/>
  <c r="J10" i="39"/>
  <c r="J9" i="39"/>
  <c r="J8" i="39"/>
  <c r="J123" i="38"/>
  <c r="I122" i="38"/>
  <c r="H122" i="38"/>
  <c r="J122" i="38" s="1"/>
  <c r="G122" i="38"/>
  <c r="J121" i="38"/>
  <c r="J120" i="38"/>
  <c r="J119" i="38"/>
  <c r="J118" i="38"/>
  <c r="J116" i="38"/>
  <c r="J115" i="38"/>
  <c r="J114" i="38"/>
  <c r="I113" i="38"/>
  <c r="H113" i="38"/>
  <c r="J113" i="38" s="1"/>
  <c r="J112" i="38"/>
  <c r="J111" i="38"/>
  <c r="I110" i="38"/>
  <c r="H110" i="38"/>
  <c r="J110" i="38" s="1"/>
  <c r="G110" i="38"/>
  <c r="J109" i="38"/>
  <c r="J108" i="38"/>
  <c r="J107" i="38"/>
  <c r="J106" i="38"/>
  <c r="I105" i="38"/>
  <c r="I117" i="38" s="1"/>
  <c r="I124" i="38" s="1"/>
  <c r="H105" i="38"/>
  <c r="H117" i="38" s="1"/>
  <c r="H124" i="38" s="1"/>
  <c r="G105" i="38"/>
  <c r="G117" i="38" s="1"/>
  <c r="J104" i="38"/>
  <c r="J103" i="38"/>
  <c r="J102" i="38"/>
  <c r="I99" i="38"/>
  <c r="H99" i="38"/>
  <c r="G99" i="38"/>
  <c r="J99" i="38" s="1"/>
  <c r="J98" i="38"/>
  <c r="J97" i="38"/>
  <c r="J96" i="38"/>
  <c r="J95" i="38"/>
  <c r="J94" i="38"/>
  <c r="J93" i="38"/>
  <c r="J92" i="38"/>
  <c r="J91" i="38"/>
  <c r="J90" i="38"/>
  <c r="I89" i="38"/>
  <c r="H89" i="38"/>
  <c r="J89" i="38" s="1"/>
  <c r="G89" i="38"/>
  <c r="J88" i="38"/>
  <c r="J87" i="38"/>
  <c r="J86" i="38"/>
  <c r="J85" i="38"/>
  <c r="I84" i="38"/>
  <c r="H84" i="38"/>
  <c r="J84" i="38" s="1"/>
  <c r="G84" i="38"/>
  <c r="J83" i="38"/>
  <c r="J82" i="38"/>
  <c r="J81" i="38"/>
  <c r="J80" i="38"/>
  <c r="J79" i="38"/>
  <c r="J78" i="38"/>
  <c r="J77" i="38"/>
  <c r="I75" i="38"/>
  <c r="H75" i="38"/>
  <c r="G75" i="38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1" i="38" s="1"/>
  <c r="J60" i="38"/>
  <c r="J59" i="38"/>
  <c r="J58" i="38"/>
  <c r="J57" i="38"/>
  <c r="J56" i="38"/>
  <c r="J55" i="38"/>
  <c r="J54" i="38"/>
  <c r="J53" i="38"/>
  <c r="I51" i="38"/>
  <c r="H51" i="38"/>
  <c r="G51" i="38"/>
  <c r="J51" i="38" s="1"/>
  <c r="J50" i="38"/>
  <c r="J49" i="38"/>
  <c r="J48" i="38"/>
  <c r="J47" i="38"/>
  <c r="J46" i="38"/>
  <c r="I45" i="38"/>
  <c r="H45" i="38"/>
  <c r="J45" i="38" s="1"/>
  <c r="G45" i="38"/>
  <c r="J44" i="38"/>
  <c r="J43" i="38"/>
  <c r="I42" i="38"/>
  <c r="H42" i="38"/>
  <c r="J42" i="38" s="1"/>
  <c r="G42" i="38"/>
  <c r="J41" i="38"/>
  <c r="J40" i="38"/>
  <c r="J39" i="38"/>
  <c r="J38" i="38"/>
  <c r="J37" i="38"/>
  <c r="J36" i="38"/>
  <c r="J35" i="38"/>
  <c r="I34" i="38"/>
  <c r="H34" i="38"/>
  <c r="G34" i="38"/>
  <c r="J34" i="38" s="1"/>
  <c r="J33" i="38"/>
  <c r="J32" i="38"/>
  <c r="I31" i="38"/>
  <c r="I52" i="38" s="1"/>
  <c r="H31" i="38"/>
  <c r="H52" i="38" s="1"/>
  <c r="G31" i="38"/>
  <c r="J31" i="38" s="1"/>
  <c r="J30" i="38"/>
  <c r="J29" i="38"/>
  <c r="J28" i="38"/>
  <c r="J27" i="38"/>
  <c r="I25" i="38"/>
  <c r="I26" i="38" s="1"/>
  <c r="I101" i="38" s="1"/>
  <c r="I125" i="38" s="1"/>
  <c r="H25" i="38"/>
  <c r="G25" i="38"/>
  <c r="J25" i="38" s="1"/>
  <c r="J24" i="38"/>
  <c r="J23" i="38"/>
  <c r="J22" i="38"/>
  <c r="I21" i="38"/>
  <c r="H21" i="38"/>
  <c r="H26" i="38" s="1"/>
  <c r="G21" i="38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K98" i="39" l="1"/>
  <c r="N98" i="39" s="1"/>
  <c r="N68" i="39"/>
  <c r="N101" i="38"/>
  <c r="K125" i="38"/>
  <c r="N125" i="38" s="1"/>
  <c r="G97" i="39"/>
  <c r="J97" i="39" s="1"/>
  <c r="J90" i="39"/>
  <c r="H98" i="39"/>
  <c r="I68" i="39"/>
  <c r="I98" i="39" s="1"/>
  <c r="J74" i="39"/>
  <c r="J14" i="39"/>
  <c r="J20" i="39"/>
  <c r="J23" i="39"/>
  <c r="J84" i="39"/>
  <c r="J75" i="38"/>
  <c r="H101" i="38"/>
  <c r="H125" i="38" s="1"/>
  <c r="G124" i="38"/>
  <c r="J124" i="38" s="1"/>
  <c r="J117" i="38"/>
  <c r="J21" i="38"/>
  <c r="G26" i="38"/>
  <c r="G52" i="38"/>
  <c r="J52" i="38" s="1"/>
  <c r="J105" i="38"/>
  <c r="C40" i="31"/>
  <c r="G98" i="39" l="1"/>
  <c r="J98" i="39" s="1"/>
  <c r="J68" i="39"/>
  <c r="G101" i="38"/>
  <c r="J26" i="38"/>
  <c r="C62" i="30"/>
  <c r="J101" i="38" l="1"/>
  <c r="G125" i="38"/>
  <c r="J125" i="38" s="1"/>
  <c r="C40" i="30"/>
  <c r="E9" i="12" l="1"/>
  <c r="D38" i="37"/>
  <c r="E38" i="37"/>
  <c r="F38" i="37"/>
  <c r="C38" i="37"/>
  <c r="D87" i="35" l="1"/>
  <c r="C87" i="35"/>
  <c r="E86" i="35"/>
  <c r="E81" i="35"/>
  <c r="E76" i="35"/>
  <c r="D71" i="35"/>
  <c r="C71" i="35"/>
  <c r="E70" i="35"/>
  <c r="E67" i="35"/>
  <c r="E62" i="35"/>
  <c r="E57" i="35"/>
  <c r="C49" i="35"/>
  <c r="D49" i="35" s="1"/>
  <c r="D48" i="35"/>
  <c r="D47" i="35"/>
  <c r="D42" i="35"/>
  <c r="D37" i="35"/>
  <c r="D31" i="35"/>
  <c r="D30" i="35"/>
  <c r="D27" i="35"/>
  <c r="D24" i="35"/>
  <c r="D21" i="35"/>
  <c r="D16" i="35"/>
  <c r="D11" i="35"/>
  <c r="C97" i="39"/>
  <c r="C95" i="39"/>
  <c r="C90" i="39"/>
  <c r="C84" i="39"/>
  <c r="C66" i="39"/>
  <c r="C62" i="39"/>
  <c r="C56" i="39"/>
  <c r="C49" i="39"/>
  <c r="C45" i="39"/>
  <c r="C34" i="39"/>
  <c r="C32" i="39"/>
  <c r="C23" i="39"/>
  <c r="C20" i="39"/>
  <c r="C14" i="39"/>
  <c r="E71" i="35" l="1"/>
  <c r="C68" i="39"/>
  <c r="C98" i="39" s="1"/>
  <c r="E87" i="35"/>
  <c r="F9" i="38" l="1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7" i="38"/>
  <c r="F78" i="38"/>
  <c r="F79" i="38"/>
  <c r="F80" i="38"/>
  <c r="F81" i="38"/>
  <c r="F82" i="38"/>
  <c r="F83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99" i="38"/>
  <c r="F102" i="38"/>
  <c r="F103" i="38"/>
  <c r="F104" i="38"/>
  <c r="F105" i="38"/>
  <c r="F106" i="38"/>
  <c r="F107" i="38"/>
  <c r="F108" i="38"/>
  <c r="F109" i="38"/>
  <c r="F110" i="38"/>
  <c r="F111" i="38"/>
  <c r="F112" i="38"/>
  <c r="F113" i="38"/>
  <c r="F114" i="38"/>
  <c r="F115" i="38"/>
  <c r="F116" i="38"/>
  <c r="F117" i="38"/>
  <c r="F118" i="38"/>
  <c r="F119" i="38"/>
  <c r="F120" i="38"/>
  <c r="F121" i="38"/>
  <c r="F122" i="38"/>
  <c r="F123" i="38"/>
  <c r="F124" i="38"/>
  <c r="F8" i="38"/>
  <c r="D51" i="38"/>
  <c r="E51" i="38"/>
  <c r="D45" i="38"/>
  <c r="E45" i="38"/>
  <c r="D42" i="38"/>
  <c r="E42" i="38"/>
  <c r="D34" i="38"/>
  <c r="D52" i="38" s="1"/>
  <c r="E34" i="38"/>
  <c r="D31" i="38"/>
  <c r="E31" i="38"/>
  <c r="D26" i="38"/>
  <c r="E26" i="38"/>
  <c r="D25" i="38"/>
  <c r="E25" i="38"/>
  <c r="D21" i="38"/>
  <c r="E21" i="38"/>
  <c r="C124" i="38"/>
  <c r="C110" i="38"/>
  <c r="C105" i="38"/>
  <c r="C122" i="38"/>
  <c r="C99" i="38"/>
  <c r="C89" i="38"/>
  <c r="C84" i="38"/>
  <c r="C75" i="38"/>
  <c r="C61" i="38"/>
  <c r="F61" i="38" s="1"/>
  <c r="C51" i="38"/>
  <c r="C45" i="38"/>
  <c r="C42" i="38"/>
  <c r="C34" i="38"/>
  <c r="C31" i="38"/>
  <c r="C52" i="38" s="1"/>
  <c r="C26" i="38"/>
  <c r="C25" i="38"/>
  <c r="C21" i="38"/>
  <c r="D61" i="38"/>
  <c r="E61" i="38"/>
  <c r="D75" i="38"/>
  <c r="E75" i="38"/>
  <c r="D84" i="38"/>
  <c r="F84" i="38" s="1"/>
  <c r="E84" i="38"/>
  <c r="D89" i="38"/>
  <c r="E89" i="38"/>
  <c r="D99" i="38"/>
  <c r="E99" i="38"/>
  <c r="D105" i="38"/>
  <c r="E105" i="38"/>
  <c r="D110" i="38"/>
  <c r="E110" i="38"/>
  <c r="D113" i="38"/>
  <c r="D117" i="38" s="1"/>
  <c r="D124" i="38" s="1"/>
  <c r="E113" i="38"/>
  <c r="E117" i="38"/>
  <c r="E124" i="38" s="1"/>
  <c r="D122" i="38"/>
  <c r="E122" i="38"/>
  <c r="F31" i="38" l="1"/>
  <c r="F75" i="38"/>
  <c r="C101" i="38"/>
  <c r="C125" i="38" s="1"/>
  <c r="F125" i="38" s="1"/>
  <c r="D101" i="38"/>
  <c r="D125" i="38" s="1"/>
  <c r="F51" i="38"/>
  <c r="E52" i="38"/>
  <c r="E101" i="38" s="1"/>
  <c r="C117" i="38"/>
  <c r="C32" i="35"/>
  <c r="D32" i="35" s="1"/>
  <c r="F52" i="38" l="1"/>
  <c r="F101" i="38"/>
  <c r="E125" i="38"/>
  <c r="E90" i="39"/>
  <c r="E97" i="39" s="1"/>
  <c r="D84" i="39"/>
  <c r="E84" i="39"/>
  <c r="D79" i="39"/>
  <c r="E79" i="39"/>
  <c r="F79" i="39"/>
  <c r="D74" i="39"/>
  <c r="D90" i="39" s="1"/>
  <c r="D97" i="39" s="1"/>
  <c r="E74" i="39"/>
  <c r="D66" i="39"/>
  <c r="E66" i="39"/>
  <c r="D62" i="39"/>
  <c r="E62" i="39"/>
  <c r="F62" i="39"/>
  <c r="D56" i="39"/>
  <c r="E56" i="39"/>
  <c r="D49" i="39"/>
  <c r="E49" i="39"/>
  <c r="D45" i="39"/>
  <c r="F45" i="39" s="1"/>
  <c r="E45" i="39"/>
  <c r="D34" i="39"/>
  <c r="F9" i="39"/>
  <c r="F10" i="39"/>
  <c r="F11" i="39"/>
  <c r="F12" i="39"/>
  <c r="F13" i="39"/>
  <c r="F14" i="39"/>
  <c r="F15" i="39"/>
  <c r="F16" i="39"/>
  <c r="F17" i="39"/>
  <c r="F18" i="39"/>
  <c r="F19" i="39"/>
  <c r="F21" i="39"/>
  <c r="F22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1" i="39"/>
  <c r="F52" i="39"/>
  <c r="F53" i="39"/>
  <c r="F54" i="39"/>
  <c r="F55" i="39"/>
  <c r="F56" i="39"/>
  <c r="F57" i="39"/>
  <c r="F58" i="39"/>
  <c r="F59" i="39"/>
  <c r="F60" i="39"/>
  <c r="F61" i="39"/>
  <c r="F63" i="39"/>
  <c r="F64" i="39"/>
  <c r="F65" i="39"/>
  <c r="F71" i="39"/>
  <c r="F72" i="39"/>
  <c r="F73" i="39"/>
  <c r="F75" i="39"/>
  <c r="F76" i="39"/>
  <c r="F77" i="39"/>
  <c r="F78" i="39"/>
  <c r="F80" i="39"/>
  <c r="F81" i="39"/>
  <c r="F82" i="39"/>
  <c r="F83" i="39"/>
  <c r="F84" i="39"/>
  <c r="F85" i="39"/>
  <c r="F86" i="39"/>
  <c r="F87" i="39"/>
  <c r="F88" i="39"/>
  <c r="F89" i="39"/>
  <c r="F91" i="39"/>
  <c r="F92" i="39"/>
  <c r="F93" i="39"/>
  <c r="F94" i="39"/>
  <c r="F95" i="39"/>
  <c r="F96" i="39"/>
  <c r="F8" i="39"/>
  <c r="D32" i="39"/>
  <c r="E32" i="39"/>
  <c r="F32" i="39"/>
  <c r="D23" i="39"/>
  <c r="E23" i="39"/>
  <c r="E34" i="39" s="1"/>
  <c r="F23" i="39"/>
  <c r="D20" i="39"/>
  <c r="D14" i="39"/>
  <c r="E14" i="39"/>
  <c r="E20" i="39" s="1"/>
  <c r="E68" i="39" l="1"/>
  <c r="E98" i="39" s="1"/>
  <c r="F90" i="39"/>
  <c r="F97" i="39"/>
  <c r="F20" i="39"/>
  <c r="D68" i="39"/>
  <c r="D98" i="39" s="1"/>
  <c r="F49" i="39"/>
  <c r="F66" i="39"/>
  <c r="F74" i="39"/>
  <c r="F34" i="39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F98" i="39" l="1"/>
  <c r="F68" i="39"/>
  <c r="D31" i="22"/>
  <c r="E31" i="22"/>
  <c r="C31" i="22"/>
  <c r="D26" i="22"/>
  <c r="E26" i="22"/>
  <c r="C26" i="22"/>
  <c r="D13" i="22"/>
  <c r="E13" i="22"/>
  <c r="C13" i="22"/>
  <c r="B44" i="18"/>
  <c r="B36" i="18"/>
  <c r="B34" i="8"/>
  <c r="B28" i="8"/>
  <c r="C28" i="8" s="1"/>
  <c r="B24" i="8"/>
  <c r="B20" i="8"/>
  <c r="B12" i="8"/>
  <c r="C9" i="8"/>
  <c r="C10" i="8"/>
  <c r="C11" i="8"/>
  <c r="C13" i="8"/>
  <c r="C14" i="8"/>
  <c r="C15" i="8"/>
  <c r="C16" i="8"/>
  <c r="C17" i="8"/>
  <c r="C18" i="8"/>
  <c r="C19" i="8"/>
  <c r="C21" i="8"/>
  <c r="C22" i="8"/>
  <c r="C23" i="8"/>
  <c r="C25" i="8"/>
  <c r="C26" i="8"/>
  <c r="C27" i="8"/>
  <c r="C30" i="8"/>
  <c r="C31" i="8"/>
  <c r="C32" i="8"/>
  <c r="C33" i="8"/>
  <c r="C8" i="8"/>
  <c r="C12" i="8" l="1"/>
  <c r="C24" i="8"/>
  <c r="C20" i="8"/>
  <c r="C34" i="8"/>
  <c r="B29" i="8"/>
  <c r="C29" i="8" l="1"/>
</calcChain>
</file>

<file path=xl/sharedStrings.xml><?xml version="1.0" encoding="utf-8"?>
<sst xmlns="http://schemas.openxmlformats.org/spreadsheetml/2006/main" count="1507" uniqueCount="704">
  <si>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</si>
  <si>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</si>
  <si>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</si>
  <si>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</si>
  <si>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</si>
  <si>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</si>
  <si>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</si>
  <si>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</si>
  <si>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</si>
  <si>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</si>
  <si>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</si>
  <si>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</si>
  <si>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</si>
  <si>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</si>
  <si>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</si>
  <si>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</si>
  <si>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</si>
  <si>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</si>
  <si>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</si>
  <si>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</si>
  <si>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</si>
  <si>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</si>
  <si>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</si>
  <si>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</si>
  <si>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</si>
  <si>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</si>
  <si>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</si>
  <si>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</si>
  <si>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</si>
  <si>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</si>
  <si>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</si>
  <si>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</si>
  <si>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</si>
  <si>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</si>
  <si>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</si>
  <si>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</si>
  <si>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</si>
  <si>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</si>
  <si>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</si>
  <si>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</si>
  <si>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</si>
  <si>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</si>
  <si>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</si>
  <si>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</si>
  <si>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</si>
  <si>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</si>
  <si>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</si>
  <si>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</si>
  <si>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</si>
  <si>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</si>
  <si>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</si>
  <si>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</si>
  <si>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</si>
  <si>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</si>
  <si>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</si>
  <si>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</si>
  <si>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</si>
  <si>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</si>
  <si>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</si>
  <si>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</si>
  <si>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</si>
  <si>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</si>
  <si>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</si>
  <si>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</si>
  <si>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</si>
  <si>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</si>
  <si>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</si>
  <si>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</si>
  <si>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</si>
  <si>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</si>
  <si>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</si>
  <si>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</si>
  <si>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</si>
  <si>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</si>
  <si>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</si>
  <si>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</si>
  <si>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</si>
  <si>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</si>
  <si>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</si>
  <si>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</si>
  <si>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</si>
  <si>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</si>
  <si>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</si>
  <si>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</si>
  <si>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</si>
  <si>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</si>
  <si>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</si>
  <si>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</si>
  <si>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</si>
  <si>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</si>
  <si>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</si>
  <si>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</si>
  <si>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</si>
  <si>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</si>
  <si>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</si>
  <si>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</si>
  <si>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</si>
  <si>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</si>
  <si>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</si>
  <si>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</si>
  <si>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</si>
  <si>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</si>
  <si>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</si>
  <si>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</si>
  <si>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</si>
  <si>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</si>
  <si>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</si>
  <si>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</si>
  <si>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</si>
  <si>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</si>
  <si>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</si>
  <si>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</si>
  <si>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</si>
  <si>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</si>
  <si>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</si>
  <si>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</si>
  <si>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</si>
  <si>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</si>
  <si>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</si>
  <si>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</si>
  <si>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</si>
  <si>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</si>
  <si>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</si>
  <si>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</si>
  <si>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</si>
  <si>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</si>
  <si>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</si>
  <si>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</si>
  <si>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</si>
  <si>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</si>
  <si>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</si>
  <si>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</si>
  <si>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</si>
  <si>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</si>
  <si>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</si>
  <si>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</si>
  <si>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</si>
  <si>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</si>
  <si>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</si>
  <si>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</si>
  <si>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</si>
  <si>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</si>
  <si>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</si>
  <si>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</si>
  <si>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</si>
  <si>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</si>
  <si>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</si>
  <si>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</si>
  <si>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</si>
  <si>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</si>
  <si>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</si>
  <si>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</si>
  <si>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</si>
  <si>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</si>
  <si>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</si>
  <si>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</si>
  <si>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</si>
  <si>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</si>
  <si>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</si>
  <si>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</si>
  <si>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</si>
  <si>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</si>
  <si>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</si>
  <si>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</si>
  <si>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</si>
  <si>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</si>
  <si>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</si>
  <si>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</si>
  <si>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</si>
  <si>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</si>
  <si>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</si>
  <si>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</si>
  <si>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</si>
  <si>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</si>
  <si>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</si>
  <si>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</si>
  <si>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</si>
  <si>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</si>
  <si>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</si>
  <si>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</si>
  <si>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</si>
  <si>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</si>
  <si>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</si>
  <si>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</si>
  <si>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</si>
  <si>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</si>
  <si>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</si>
  <si>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</si>
  <si>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</si>
  <si>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</si>
  <si>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</si>
  <si>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</si>
  <si>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</si>
  <si>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</si>
  <si>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</si>
  <si>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</si>
  <si>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</si>
  <si>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</si>
  <si>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</si>
  <si>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</si>
  <si>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</si>
  <si>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</si>
  <si>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</si>
  <si>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</si>
  <si>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</si>
  <si>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</si>
  <si>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</si>
  <si>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</si>
  <si>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</si>
  <si>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</si>
  <si>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</si>
  <si>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</si>
  <si>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</si>
  <si>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</si>
  <si>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</si>
  <si>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</si>
  <si>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</si>
  <si>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</si>
  <si>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</si>
  <si>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</si>
  <si>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</si>
  <si>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</si>
  <si>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</si>
  <si>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</si>
  <si>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</si>
  <si>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</si>
  <si>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</si>
  <si>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</si>
  <si>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</si>
  <si>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</si>
  <si>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</si>
  <si>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</si>
  <si>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</si>
  <si>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</si>
  <si>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</si>
  <si>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</si>
  <si>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</si>
  <si>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</si>
  <si>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</si>
  <si>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</si>
  <si>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</si>
  <si>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</si>
  <si>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</si>
  <si>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</si>
  <si>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</si>
  <si>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</si>
  <si>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</si>
  <si>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</si>
  <si>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</si>
  <si>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</si>
  <si>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</si>
  <si>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</si>
  <si>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</si>
  <si>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</si>
  <si>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</si>
  <si>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</si>
  <si>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</si>
  <si>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</si>
  <si>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</si>
  <si>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</si>
  <si>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</si>
  <si>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</si>
  <si>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</si>
  <si>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</si>
  <si>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</si>
  <si>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</si>
  <si>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</si>
  <si>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</si>
  <si>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</si>
  <si>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</si>
  <si>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</si>
  <si>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</si>
  <si>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</si>
  <si>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</si>
  <si>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</si>
  <si>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</si>
  <si>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</si>
  <si>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</si>
  <si>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</si>
  <si>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</si>
  <si>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</si>
  <si>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</si>
  <si>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</si>
  <si>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</si>
  <si>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</si>
  <si>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</si>
  <si>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</si>
  <si>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</si>
  <si>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</si>
  <si>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</si>
  <si>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</si>
  <si>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</si>
  <si>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</si>
  <si>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</si>
  <si>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</si>
  <si>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</si>
  <si>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</si>
  <si>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</si>
  <si>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</si>
  <si>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</si>
  <si>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</si>
  <si>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</si>
  <si>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</si>
  <si>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</si>
  <si>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</si>
  <si>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</si>
  <si>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</si>
  <si>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</si>
  <si>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</si>
  <si>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</si>
  <si>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</si>
  <si>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</si>
  <si>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</si>
  <si>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</si>
  <si>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</si>
  <si>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</si>
  <si>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</si>
  <si>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</si>
  <si>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</si>
  <si>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</si>
  <si>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</si>
  <si>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</si>
  <si>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</si>
  <si>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</si>
  <si>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</si>
  <si>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</si>
  <si>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</si>
  <si>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</si>
  <si>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</si>
  <si>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</si>
  <si>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</si>
  <si>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</si>
  <si>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</si>
  <si>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</si>
  <si>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</si>
  <si>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</si>
  <si>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</si>
  <si>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</si>
  <si>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</si>
  <si>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</si>
  <si>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</si>
  <si>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</si>
  <si>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</si>
  <si>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</si>
  <si>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</si>
  <si>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</si>
  <si>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</si>
  <si>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</si>
  <si>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</si>
  <si>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</si>
  <si>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</si>
  <si>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</si>
  <si>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</si>
  <si>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</si>
  <si>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</si>
  <si>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</si>
  <si>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</si>
  <si>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</si>
  <si>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</si>
  <si>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</si>
  <si>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</si>
  <si>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</si>
  <si>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</si>
  <si>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</si>
  <si>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</si>
  <si>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</si>
  <si>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</si>
  <si>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</si>
  <si>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</si>
  <si>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</si>
  <si>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</si>
  <si>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</si>
  <si>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</si>
  <si>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</si>
  <si>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</si>
  <si>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</si>
  <si>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</si>
  <si>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</si>
  <si>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</si>
  <si>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</si>
  <si>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</si>
  <si>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</si>
  <si>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</si>
  <si>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</si>
  <si>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</si>
  <si>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</si>
  <si>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</si>
  <si>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</si>
  <si>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</si>
  <si>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</si>
  <si>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</si>
  <si>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</si>
  <si>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</si>
  <si>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</si>
  <si>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</si>
  <si>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</si>
  <si>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</si>
  <si>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</si>
  <si>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</si>
  <si>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</si>
  <si>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</si>
  <si>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</si>
  <si>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</si>
  <si>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</si>
  <si>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</si>
  <si>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</si>
  <si>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</si>
  <si>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</si>
  <si>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</si>
  <si>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</si>
  <si>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</si>
  <si>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</si>
  <si>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</si>
  <si>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</si>
  <si>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</si>
  <si>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</si>
  <si>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</si>
  <si>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</si>
  <si>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</si>
  <si>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</si>
  <si>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</si>
  <si>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</si>
  <si>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</si>
  <si>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</si>
  <si>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</si>
  <si>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</si>
  <si>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</si>
  <si>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</si>
  <si>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</si>
  <si>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</si>
  <si>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</si>
  <si>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</si>
  <si>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</si>
  <si>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</si>
  <si>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</si>
  <si>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</si>
  <si>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</si>
  <si>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</si>
  <si>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</si>
  <si>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</si>
  <si>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</si>
  <si>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</si>
  <si>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</si>
  <si>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</si>
  <si>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</si>
  <si>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</si>
  <si>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</si>
  <si>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</si>
  <si>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</si>
  <si>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</si>
  <si>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</si>
  <si>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</si>
  <si>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</si>
  <si>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</si>
  <si>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</si>
  <si>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</si>
  <si>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</si>
  <si>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</si>
  <si>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</si>
  <si>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</si>
  <si>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</si>
  <si>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</si>
  <si>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</si>
  <si>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</si>
  <si>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</si>
  <si>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</si>
  <si>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</si>
  <si>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</si>
  <si>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</si>
  <si>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</si>
  <si>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</si>
  <si>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</si>
  <si>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</si>
  <si>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</si>
  <si>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</si>
  <si>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</si>
  <si>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</si>
  <si>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</si>
  <si>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</si>
  <si>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</si>
  <si>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</si>
  <si>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</si>
  <si>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</si>
  <si>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</si>
  <si>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</si>
  <si>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</si>
  <si>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</si>
  <si>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</si>
  <si>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</si>
  <si>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</si>
  <si>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</si>
  <si>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</si>
  <si>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</si>
  <si>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</si>
  <si>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</si>
  <si>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</si>
  <si>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</si>
  <si>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</si>
  <si>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</si>
  <si>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</si>
  <si>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</si>
  <si>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</si>
  <si>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</si>
  <si>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</si>
  <si>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</si>
  <si>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</si>
  <si>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</si>
  <si>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</si>
  <si>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</si>
  <si>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</si>
  <si>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</si>
  <si>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</si>
  <si>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</si>
  <si>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</si>
  <si>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</si>
  <si>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</si>
  <si>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</si>
  <si>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</si>
  <si>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</si>
  <si>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</si>
  <si>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</si>
  <si>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</si>
  <si>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</si>
  <si>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</si>
  <si>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</si>
  <si>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</si>
  <si>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</si>
  <si>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</si>
  <si>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</si>
  <si>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</si>
  <si>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</si>
  <si>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</si>
  <si>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</si>
  <si>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</si>
  <si>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</si>
  <si>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</si>
  <si>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</si>
  <si>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</si>
  <si>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</si>
  <si>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</si>
  <si>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</si>
  <si>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</si>
  <si>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</si>
  <si>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</si>
  <si>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</si>
  <si>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</si>
  <si>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</si>
  <si>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</si>
  <si>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</si>
  <si>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</si>
  <si>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</si>
  <si>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</si>
  <si>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</si>
  <si>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</si>
  <si>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</si>
  <si>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</si>
  <si>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</si>
  <si>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</si>
  <si>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</si>
  <si>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</si>
  <si>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</si>
  <si>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</si>
  <si>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</si>
  <si>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</si>
  <si>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</si>
  <si>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</si>
  <si>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</si>
  <si>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</si>
  <si>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</si>
  <si>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</si>
  <si>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</si>
  <si>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</si>
  <si>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</si>
  <si>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</si>
  <si>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</si>
  <si>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</si>
  <si>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</si>
  <si>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</si>
  <si>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</si>
  <si>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</si>
  <si>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</si>
  <si>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</si>
  <si>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</si>
  <si>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</si>
  <si>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</si>
  <si>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</si>
  <si>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</si>
  <si>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</si>
  <si>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</si>
  <si>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</si>
  <si>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</si>
  <si>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</si>
  <si>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</si>
  <si>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</si>
  <si>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</si>
  <si>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</si>
  <si>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</si>
  <si>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</si>
  <si>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</si>
  <si>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</si>
  <si>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</si>
  <si>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</si>
  <si>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</si>
  <si>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</si>
  <si>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</si>
  <si>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</si>
  <si>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</si>
  <si>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</si>
  <si>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</si>
  <si>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</si>
  <si>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</si>
  <si>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</si>
  <si>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</si>
  <si>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</si>
  <si>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</si>
  <si>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</si>
  <si>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</si>
  <si>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</si>
  <si>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</si>
  <si>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</si>
  <si>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</si>
  <si>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</si>
  <si>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</si>
  <si>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</si>
  <si>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</si>
  <si>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</si>
  <si>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</si>
  <si>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</si>
  <si>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</si>
  <si>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</si>
  <si>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</si>
  <si>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</si>
  <si>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</si>
  <si>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</si>
  <si>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</si>
  <si>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</si>
  <si>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</si>
  <si>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</si>
  <si>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</si>
  <si>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</si>
  <si>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</si>
  <si>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</si>
  <si>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</si>
  <si>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</si>
  <si>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</si>
  <si>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</si>
  <si>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</si>
  <si>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</si>
  <si>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</si>
  <si>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</si>
  <si>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adósságot keletkeztető ügylet rovatszáma (B8)</t>
  </si>
  <si>
    <t>hitel/lízing/kölcsön/értékpapír</t>
  </si>
  <si>
    <t>GYANÓGEREGYE ÖNKORMÁNYZATI ELŐIRÁNYZATOK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</si>
  <si>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</si>
  <si>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</si>
  <si>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</si>
  <si>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</si>
  <si>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</si>
  <si>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</si>
  <si>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</si>
  <si>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</si>
  <si>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</si>
  <si>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</si>
  <si>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</si>
  <si>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</si>
  <si>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</si>
  <si>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</si>
  <si>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</si>
  <si>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</si>
  <si>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saját bevételek 2019.</t>
  </si>
  <si>
    <t>GYANÓGEREGYE Önkormányzat 2018. évi költségvetése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</si>
  <si>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</si>
  <si>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</si>
  <si>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</si>
  <si>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</si>
  <si>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</si>
  <si>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</si>
  <si>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</si>
  <si>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</si>
  <si>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</si>
  <si>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</si>
  <si>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</si>
  <si>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</si>
  <si>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(Közművelődés eszközbeszerzés)</t>
  </si>
  <si>
    <t>Útjavítás, felújítás</t>
  </si>
  <si>
    <t>saját bevételek 2020.</t>
  </si>
  <si>
    <t>1. melléklet 1/2018. (I.24.) önkormányzati rendelethez</t>
  </si>
  <si>
    <t>2. melléklet 1/2018. (I.24.) önkormányzati rendelethez</t>
  </si>
  <si>
    <t>3. melléklet 1/2018. (I.24.) önkormányzati rendelethez</t>
  </si>
  <si>
    <t>4. melléklet 1/2018. (I.24.) önkormányzati rendelethez</t>
  </si>
  <si>
    <t>5. melléklet 1/2018. (I.24.) önkormányzati rendelethez</t>
  </si>
  <si>
    <t>6. melléklet 1/2018. (I.24.) önkormányzati rendelethez</t>
  </si>
  <si>
    <t>7. melléklet 1/2018. (I.24.) önkormányzati rendelethez</t>
  </si>
  <si>
    <t>8. melléklet 1/2018. (I.24.)önkormányzati rendelethez</t>
  </si>
  <si>
    <t>9. melléklet 1/2018. (I.24.) önkormányzati rendelethez</t>
  </si>
  <si>
    <t>10. melléklet 1/2018. (I.24.) önkormányzati rendelethez</t>
  </si>
  <si>
    <t>11. melléklet 1/2018. (I.24.) önkormányzati rendelethez</t>
  </si>
  <si>
    <t>12. melléklet 1/2018. (I.24.) önkormányzati rendelethez</t>
  </si>
  <si>
    <t>13. melléklet 1/2018. (I.24.) önkormányzati rendelethez</t>
  </si>
  <si>
    <t>14. melléklet 1/2018. (I.24.) önkormányzati rendelethez</t>
  </si>
  <si>
    <t>15. melléklet 1/2018. (I.24.) önkormányzati rendelethez</t>
  </si>
  <si>
    <t>MÓDOSÍTOTT ELŐIRÁNYZAT I.</t>
  </si>
  <si>
    <t>MÓDOSÍTOTT ELŐIRÁNYZAT II.</t>
  </si>
  <si>
    <t>MÓDOSÍTOTT ELŐIRÁNYZAT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</si>
</sst>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8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Bookman Old Style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7" tint="-0.249977111117893"/>
      <name val="Bookman Old Style"/>
      <family val="1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0"/>
      <name val="Bookman Old Style"/>
      <family val="1"/>
      <charset val="238"/>
    </font>
    <font>
      <i/>
      <sz val="10"/>
      <color indexed="8"/>
      <name val="Bookman Old Styl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i/>
      <u/>
      <sz val="12"/>
      <name val="Bookman Old Style"/>
      <family val="1"/>
      <charset val="238"/>
    </font>
    <font>
      <b/>
      <sz val="12"/>
      <name val="Calibri"/>
      <family val="2"/>
      <charset val="238"/>
      <scheme val="minor"/>
    </font>
    <font>
      <b/>
      <sz val="12.5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</cellStyleXfs>
  <cellXfs count="248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4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2" applyFont="1" applyAlignment="1" applyProtection="1">
      <alignment horizontal="justify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1" xfId="0" applyFont="1" applyFill="1" applyBorder="1" applyAlignment="1">
      <alignment horizontal="left" vertical="center" wrapText="1"/>
    </xf>
    <xf numFmtId="0" fontId="42" fillId="0" borderId="0" xfId="0" applyFont="1"/>
    <xf numFmtId="3" fontId="42" fillId="0" borderId="1" xfId="0" applyNumberFormat="1" applyFont="1" applyBorder="1"/>
    <xf numFmtId="0" fontId="4" fillId="4" borderId="1" xfId="0" applyFont="1" applyFill="1" applyBorder="1"/>
    <xf numFmtId="0" fontId="9" fillId="0" borderId="1" xfId="0" applyFont="1" applyBorder="1"/>
    <xf numFmtId="0" fontId="42" fillId="0" borderId="1" xfId="0" applyFont="1" applyBorder="1"/>
    <xf numFmtId="0" fontId="9" fillId="4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45" fillId="0" borderId="1" xfId="0" applyNumberFormat="1" applyFont="1" applyBorder="1"/>
    <xf numFmtId="3" fontId="47" fillId="0" borderId="1" xfId="0" applyNumberFormat="1" applyFont="1" applyBorder="1"/>
    <xf numFmtId="0" fontId="12" fillId="0" borderId="1" xfId="0" applyFont="1" applyBorder="1"/>
    <xf numFmtId="0" fontId="8" fillId="4" borderId="1" xfId="0" applyFont="1" applyFill="1" applyBorder="1"/>
    <xf numFmtId="0" fontId="49" fillId="0" borderId="1" xfId="0" applyFont="1" applyBorder="1"/>
    <xf numFmtId="0" fontId="45" fillId="0" borderId="0" xfId="0" applyFont="1"/>
    <xf numFmtId="0" fontId="44" fillId="0" borderId="1" xfId="0" applyFont="1" applyBorder="1"/>
    <xf numFmtId="0" fontId="46" fillId="0" borderId="1" xfId="0" applyFont="1" applyBorder="1"/>
    <xf numFmtId="0" fontId="45" fillId="0" borderId="1" xfId="0" applyFont="1" applyBorder="1"/>
    <xf numFmtId="3" fontId="50" fillId="0" borderId="1" xfId="0" applyNumberFormat="1" applyFont="1" applyBorder="1"/>
    <xf numFmtId="3" fontId="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0" fontId="0" fillId="0" borderId="0" xfId="0" applyFont="1"/>
    <xf numFmtId="0" fontId="55" fillId="0" borderId="0" xfId="0" applyFont="1"/>
    <xf numFmtId="0" fontId="51" fillId="0" borderId="1" xfId="0" applyFont="1" applyBorder="1"/>
    <xf numFmtId="0" fontId="0" fillId="0" borderId="0" xfId="0" applyAlignment="1">
      <alignment horizontal="right"/>
    </xf>
    <xf numFmtId="3" fontId="48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165" fontId="4" fillId="5" borderId="1" xfId="0" applyNumberFormat="1" applyFont="1" applyFill="1" applyBorder="1" applyAlignment="1">
      <alignment vertical="center"/>
    </xf>
    <xf numFmtId="3" fontId="53" fillId="5" borderId="1" xfId="0" applyNumberFormat="1" applyFont="1" applyFill="1" applyBorder="1"/>
    <xf numFmtId="3" fontId="57" fillId="5" borderId="1" xfId="0" applyNumberFormat="1" applyFont="1" applyFill="1" applyBorder="1"/>
    <xf numFmtId="3" fontId="58" fillId="5" borderId="1" xfId="0" applyNumberFormat="1" applyFont="1" applyFill="1" applyBorder="1"/>
    <xf numFmtId="3" fontId="59" fillId="0" borderId="1" xfId="0" applyNumberFormat="1" applyFont="1" applyBorder="1"/>
    <xf numFmtId="3" fontId="60" fillId="0" borderId="1" xfId="0" applyNumberFormat="1" applyFont="1" applyBorder="1"/>
    <xf numFmtId="3" fontId="61" fillId="0" borderId="1" xfId="0" applyNumberFormat="1" applyFont="1" applyBorder="1"/>
    <xf numFmtId="3" fontId="62" fillId="0" borderId="1" xfId="0" applyNumberFormat="1" applyFont="1" applyBorder="1"/>
    <xf numFmtId="3" fontId="63" fillId="0" borderId="1" xfId="0" applyNumberFormat="1" applyFont="1" applyBorder="1"/>
    <xf numFmtId="3" fontId="64" fillId="0" borderId="1" xfId="0" applyNumberFormat="1" applyFont="1" applyBorder="1"/>
    <xf numFmtId="3" fontId="65" fillId="0" borderId="1" xfId="0" applyNumberFormat="1" applyFont="1" applyBorder="1"/>
    <xf numFmtId="3" fontId="66" fillId="0" borderId="1" xfId="0" applyNumberFormat="1" applyFont="1" applyBorder="1"/>
    <xf numFmtId="3" fontId="67" fillId="0" borderId="1" xfId="0" applyNumberFormat="1" applyFont="1" applyBorder="1"/>
    <xf numFmtId="3" fontId="68" fillId="0" borderId="1" xfId="0" applyNumberFormat="1" applyFont="1" applyBorder="1"/>
    <xf numFmtId="3" fontId="69" fillId="0" borderId="1" xfId="0" applyNumberFormat="1" applyFont="1" applyBorder="1"/>
    <xf numFmtId="0" fontId="7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/>
    <xf numFmtId="3" fontId="70" fillId="5" borderId="1" xfId="0" applyNumberFormat="1" applyFont="1" applyFill="1" applyBorder="1"/>
    <xf numFmtId="3" fontId="57" fillId="6" borderId="1" xfId="0" applyNumberFormat="1" applyFont="1" applyFill="1" applyBorder="1"/>
    <xf numFmtId="3" fontId="58" fillId="6" borderId="1" xfId="0" applyNumberFormat="1" applyFont="1" applyFill="1" applyBorder="1"/>
    <xf numFmtId="0" fontId="7" fillId="5" borderId="1" xfId="0" applyFont="1" applyFill="1" applyBorder="1" applyAlignment="1">
      <alignment horizontal="left" vertical="center" wrapText="1"/>
    </xf>
    <xf numFmtId="3" fontId="54" fillId="6" borderId="1" xfId="0" applyNumberFormat="1" applyFont="1" applyFill="1" applyBorder="1"/>
    <xf numFmtId="0" fontId="71" fillId="0" borderId="1" xfId="0" applyFont="1" applyFill="1" applyBorder="1" applyAlignment="1">
      <alignment horizontal="left" vertical="center" wrapText="1"/>
    </xf>
    <xf numFmtId="3" fontId="43" fillId="0" borderId="1" xfId="0" applyNumberFormat="1" applyFont="1" applyBorder="1"/>
    <xf numFmtId="0" fontId="72" fillId="0" borderId="1" xfId="0" applyFont="1" applyFill="1" applyBorder="1" applyAlignment="1">
      <alignment horizontal="left" vertical="center"/>
    </xf>
    <xf numFmtId="3" fontId="73" fillId="0" borderId="1" xfId="0" applyNumberFormat="1" applyFont="1" applyBorder="1"/>
    <xf numFmtId="3" fontId="74" fillId="0" borderId="1" xfId="0" applyNumberFormat="1" applyFont="1" applyBorder="1"/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/>
    <xf numFmtId="3" fontId="42" fillId="0" borderId="6" xfId="0" applyNumberFormat="1" applyFont="1" applyBorder="1"/>
    <xf numFmtId="3" fontId="42" fillId="0" borderId="0" xfId="0" applyNumberFormat="1" applyFont="1" applyBorder="1"/>
    <xf numFmtId="3" fontId="0" fillId="0" borderId="6" xfId="0" applyNumberFormat="1" applyBorder="1"/>
    <xf numFmtId="3" fontId="0" fillId="0" borderId="0" xfId="0" applyNumberFormat="1" applyBorder="1"/>
    <xf numFmtId="0" fontId="2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left" vertical="center" wrapText="1"/>
    </xf>
    <xf numFmtId="3" fontId="42" fillId="7" borderId="1" xfId="0" applyNumberFormat="1" applyFont="1" applyFill="1" applyBorder="1"/>
    <xf numFmtId="3" fontId="0" fillId="0" borderId="1" xfId="0" applyNumberFormat="1" applyBorder="1" applyAlignment="1">
      <alignment horizontal="right" vertical="center"/>
    </xf>
    <xf numFmtId="3" fontId="42" fillId="0" borderId="1" xfId="0" applyNumberFormat="1" applyFont="1" applyBorder="1" applyAlignment="1">
      <alignment horizontal="right" vertical="center"/>
    </xf>
    <xf numFmtId="3" fontId="46" fillId="0" borderId="1" xfId="0" applyNumberFormat="1" applyFont="1" applyBorder="1"/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0" fillId="0" borderId="0" xfId="0" applyFill="1" applyAlignment="1"/>
    <xf numFmtId="0" fontId="1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3" fontId="67" fillId="0" borderId="3" xfId="0" applyNumberFormat="1" applyFont="1" applyBorder="1"/>
    <xf numFmtId="3" fontId="63" fillId="0" borderId="3" xfId="0" applyNumberFormat="1" applyFont="1" applyBorder="1"/>
    <xf numFmtId="3" fontId="57" fillId="5" borderId="3" xfId="0" applyNumberFormat="1" applyFont="1" applyFill="1" applyBorder="1"/>
    <xf numFmtId="3" fontId="57" fillId="6" borderId="3" xfId="0" applyNumberFormat="1" applyFont="1" applyFill="1" applyBorder="1"/>
    <xf numFmtId="3" fontId="66" fillId="0" borderId="7" xfId="0" applyNumberFormat="1" applyFont="1" applyBorder="1"/>
    <xf numFmtId="3" fontId="70" fillId="5" borderId="7" xfId="0" applyNumberFormat="1" applyFont="1" applyFill="1" applyBorder="1"/>
    <xf numFmtId="3" fontId="77" fillId="0" borderId="7" xfId="0" applyNumberFormat="1" applyFont="1" applyBorder="1"/>
    <xf numFmtId="3" fontId="0" fillId="0" borderId="3" xfId="0" applyNumberFormat="1" applyBorder="1"/>
    <xf numFmtId="3" fontId="42" fillId="0" borderId="3" xfId="0" applyNumberFormat="1" applyFont="1" applyBorder="1"/>
    <xf numFmtId="3" fontId="53" fillId="0" borderId="3" xfId="0" applyNumberFormat="1" applyFont="1" applyBorder="1"/>
    <xf numFmtId="3" fontId="53" fillId="5" borderId="3" xfId="0" applyNumberFormat="1" applyFont="1" applyFill="1" applyBorder="1"/>
    <xf numFmtId="3" fontId="56" fillId="6" borderId="3" xfId="0" applyNumberFormat="1" applyFont="1" applyFill="1" applyBorder="1"/>
    <xf numFmtId="3" fontId="43" fillId="0" borderId="7" xfId="0" applyNumberFormat="1" applyFont="1" applyBorder="1"/>
    <xf numFmtId="3" fontId="78" fillId="0" borderId="1" xfId="0" applyNumberFormat="1" applyFont="1" applyBorder="1"/>
    <xf numFmtId="0" fontId="47" fillId="0" borderId="0" xfId="0" applyFont="1"/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3" fontId="69" fillId="0" borderId="7" xfId="0" applyNumberFormat="1" applyFont="1" applyBorder="1"/>
    <xf numFmtId="3" fontId="79" fillId="0" borderId="7" xfId="0" applyNumberFormat="1" applyFont="1" applyBorder="1"/>
    <xf numFmtId="3" fontId="79" fillId="0" borderId="1" xfId="0" applyNumberFormat="1" applyFont="1" applyBorder="1"/>
    <xf numFmtId="3" fontId="65" fillId="0" borderId="7" xfId="0" applyNumberFormat="1" applyFont="1" applyBorder="1"/>
    <xf numFmtId="3" fontId="70" fillId="6" borderId="7" xfId="0" applyNumberFormat="1" applyFont="1" applyFill="1" applyBorder="1"/>
    <xf numFmtId="3" fontId="70" fillId="6" borderId="1" xfId="0" applyNumberFormat="1" applyFont="1" applyFill="1" applyBorder="1"/>
    <xf numFmtId="0" fontId="80" fillId="8" borderId="1" xfId="0" applyFont="1" applyFill="1" applyBorder="1"/>
    <xf numFmtId="165" fontId="8" fillId="8" borderId="1" xfId="0" applyNumberFormat="1" applyFont="1" applyFill="1" applyBorder="1" applyAlignment="1">
      <alignment vertical="center"/>
    </xf>
    <xf numFmtId="3" fontId="69" fillId="8" borderId="1" xfId="0" applyNumberFormat="1" applyFont="1" applyFill="1" applyBorder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67" fillId="8" borderId="1" xfId="0" applyNumberFormat="1" applyFont="1" applyFill="1" applyBorder="1"/>
    <xf numFmtId="0" fontId="8" fillId="0" borderId="0" xfId="0" applyFont="1"/>
    <xf numFmtId="3" fontId="47" fillId="0" borderId="7" xfId="0" applyNumberFormat="1" applyFont="1" applyBorder="1"/>
    <xf numFmtId="3" fontId="48" fillId="0" borderId="7" xfId="0" applyNumberFormat="1" applyFont="1" applyBorder="1"/>
    <xf numFmtId="3" fontId="81" fillId="0" borderId="7" xfId="0" applyNumberFormat="1" applyFont="1" applyBorder="1"/>
    <xf numFmtId="3" fontId="81" fillId="0" borderId="1" xfId="0" applyNumberFormat="1" applyFont="1" applyBorder="1"/>
    <xf numFmtId="3" fontId="81" fillId="5" borderId="7" xfId="0" applyNumberFormat="1" applyFont="1" applyFill="1" applyBorder="1"/>
    <xf numFmtId="3" fontId="81" fillId="5" borderId="1" xfId="0" applyNumberFormat="1" applyFont="1" applyFill="1" applyBorder="1"/>
    <xf numFmtId="3" fontId="82" fillId="6" borderId="7" xfId="0" applyNumberFormat="1" applyFont="1" applyFill="1" applyBorder="1"/>
    <xf numFmtId="3" fontId="82" fillId="6" borderId="1" xfId="0" applyNumberFormat="1" applyFont="1" applyFill="1" applyBorder="1"/>
    <xf numFmtId="3" fontId="83" fillId="6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42" fillId="8" borderId="1" xfId="0" applyNumberFormat="1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left" vertical="center"/>
    </xf>
    <xf numFmtId="3" fontId="42" fillId="9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47" fillId="0" borderId="7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Fill="1" applyAlignment="1">
      <alignment horizontal="center"/>
    </xf>
    <xf numFmtId="3" fontId="48" fillId="8" borderId="1" xfId="0" applyNumberFormat="1" applyFont="1" applyFill="1" applyBorder="1"/>
    <xf numFmtId="3" fontId="48" fillId="9" borderId="1" xfId="0" applyNumberFormat="1" applyFont="1" applyFill="1" applyBorder="1"/>
  </cellXfs>
  <cellStyles count="7">
    <cellStyle name="Hiperhivatkozás" xfId="1"/>
    <cellStyle name="Hivatkozás" xfId="2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/>
  </sheetViews>
  <sheetFormatPr defaultRowHeight="15" x14ac:dyDescent="0.25"/>
  <cols>
    <col min="1" max="1" width="85.5703125" customWidth="1"/>
  </cols>
  <sheetData>
    <row r="1" spans="1:9" x14ac:dyDescent="0.25">
      <c r="A1" s="123" t="s">
        <v>686</v>
      </c>
    </row>
    <row r="3" spans="1:9" ht="18" x14ac:dyDescent="0.25">
      <c r="A3" s="74" t="s">
        <v>670</v>
      </c>
    </row>
    <row r="4" spans="1:9" ht="50.25" customHeight="1" x14ac:dyDescent="0.25">
      <c r="A4" s="56" t="s">
        <v>515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7" t="s">
        <v>65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7" t="s">
        <v>66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7" t="s">
        <v>67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7" t="s">
        <v>68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7" t="s">
        <v>69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7" t="s">
        <v>70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7" t="s">
        <v>71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7" t="s">
        <v>72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38" t="s">
        <v>64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38" t="s">
        <v>73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59" t="s">
        <v>513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7" t="s">
        <v>75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7" t="s">
        <v>76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7" t="s">
        <v>77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7" t="s">
        <v>78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7" t="s">
        <v>79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7" t="s">
        <v>80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7" t="s">
        <v>81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38" t="s">
        <v>74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38" t="s">
        <v>82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59" t="s">
        <v>514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4" workbookViewId="0">
      <selection activeCell="F8" sqref="F8"/>
    </sheetView>
  </sheetViews>
  <sheetFormatPr defaultRowHeight="15" x14ac:dyDescent="0.25"/>
  <cols>
    <col min="1" max="1" width="101.28515625" customWidth="1"/>
    <col min="2" max="2" width="8.7109375" bestFit="1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95"/>
      <c r="B1" s="77"/>
      <c r="C1" s="178"/>
      <c r="D1" s="178"/>
      <c r="E1" s="77"/>
    </row>
    <row r="2" spans="1:5" x14ac:dyDescent="0.25">
      <c r="A2" s="95"/>
      <c r="B2" s="77"/>
      <c r="C2" s="245" t="s">
        <v>695</v>
      </c>
      <c r="D2" s="245"/>
      <c r="E2" s="245"/>
    </row>
    <row r="3" spans="1:5" x14ac:dyDescent="0.25">
      <c r="A3" s="95"/>
      <c r="B3" s="77"/>
      <c r="C3" s="77"/>
      <c r="D3" s="77"/>
      <c r="E3" s="77"/>
    </row>
    <row r="4" spans="1:5" ht="27" customHeight="1" x14ac:dyDescent="0.25">
      <c r="A4" s="228" t="s">
        <v>670</v>
      </c>
      <c r="B4" s="236"/>
      <c r="C4" s="236"/>
      <c r="D4" s="236"/>
      <c r="E4" s="236"/>
    </row>
    <row r="5" spans="1:5" ht="22.5" customHeight="1" x14ac:dyDescent="0.25">
      <c r="A5" s="231" t="s">
        <v>677</v>
      </c>
      <c r="B5" s="229"/>
      <c r="C5" s="229"/>
      <c r="D5" s="229"/>
      <c r="E5" s="229"/>
    </row>
    <row r="6" spans="1:5" ht="18" x14ac:dyDescent="0.25">
      <c r="A6" s="65"/>
    </row>
    <row r="7" spans="1:5" x14ac:dyDescent="0.25">
      <c r="A7" s="4" t="s">
        <v>1</v>
      </c>
    </row>
    <row r="8" spans="1:5" ht="31.5" customHeight="1" x14ac:dyDescent="0.25">
      <c r="A8" s="66" t="s">
        <v>83</v>
      </c>
      <c r="B8" s="67" t="s">
        <v>84</v>
      </c>
      <c r="C8" s="58" t="s">
        <v>21</v>
      </c>
      <c r="D8" s="58" t="s">
        <v>22</v>
      </c>
      <c r="E8" s="58" t="s">
        <v>23</v>
      </c>
    </row>
    <row r="9" spans="1:5" ht="15" customHeight="1" x14ac:dyDescent="0.25">
      <c r="A9" s="68"/>
      <c r="B9" s="37"/>
      <c r="C9" s="37"/>
      <c r="D9" s="37"/>
      <c r="E9" s="37"/>
    </row>
    <row r="10" spans="1:5" ht="15" customHeight="1" x14ac:dyDescent="0.25">
      <c r="A10" s="68"/>
      <c r="B10" s="37"/>
      <c r="C10" s="37"/>
      <c r="D10" s="37"/>
      <c r="E10" s="37"/>
    </row>
    <row r="11" spans="1:5" ht="15" customHeight="1" x14ac:dyDescent="0.25">
      <c r="A11" s="68"/>
      <c r="B11" s="37"/>
      <c r="C11" s="37"/>
      <c r="D11" s="37"/>
      <c r="E11" s="37"/>
    </row>
    <row r="12" spans="1:5" ht="15" customHeight="1" x14ac:dyDescent="0.25">
      <c r="A12" s="37"/>
      <c r="B12" s="37"/>
      <c r="C12" s="37"/>
      <c r="D12" s="37"/>
      <c r="E12" s="37"/>
    </row>
    <row r="13" spans="1:5" s="88" customFormat="1" ht="29.25" customHeight="1" x14ac:dyDescent="0.25">
      <c r="A13" s="84" t="s">
        <v>14</v>
      </c>
      <c r="B13" s="44" t="s">
        <v>320</v>
      </c>
      <c r="C13" s="91">
        <f>SUM(C9:C12)</f>
        <v>0</v>
      </c>
      <c r="D13" s="91">
        <f>SUM(D9:D12)</f>
        <v>0</v>
      </c>
      <c r="E13" s="91">
        <f>SUM(E9:E12)</f>
        <v>0</v>
      </c>
    </row>
    <row r="14" spans="1:5" ht="29.25" customHeight="1" x14ac:dyDescent="0.25">
      <c r="A14" s="69"/>
      <c r="B14" s="37"/>
      <c r="C14" s="37"/>
      <c r="D14" s="37"/>
      <c r="E14" s="37"/>
    </row>
    <row r="15" spans="1:5" ht="15" customHeight="1" x14ac:dyDescent="0.25">
      <c r="A15" s="69"/>
      <c r="B15" s="37"/>
      <c r="C15" s="37"/>
      <c r="D15" s="37"/>
      <c r="E15" s="37"/>
    </row>
    <row r="16" spans="1:5" ht="15" customHeight="1" x14ac:dyDescent="0.25">
      <c r="A16" s="70"/>
      <c r="B16" s="37"/>
      <c r="C16" s="37"/>
      <c r="D16" s="37"/>
      <c r="E16" s="37"/>
    </row>
    <row r="17" spans="1:5" ht="15" customHeight="1" x14ac:dyDescent="0.25">
      <c r="A17" s="70"/>
      <c r="B17" s="37"/>
      <c r="C17" s="37"/>
      <c r="D17" s="37"/>
      <c r="E17" s="37"/>
    </row>
    <row r="18" spans="1:5" s="88" customFormat="1" ht="30.75" customHeight="1" x14ac:dyDescent="0.25">
      <c r="A18" s="84" t="s">
        <v>15</v>
      </c>
      <c r="B18" s="36" t="s">
        <v>343</v>
      </c>
      <c r="C18" s="91"/>
      <c r="D18" s="91"/>
      <c r="E18" s="91"/>
    </row>
    <row r="19" spans="1:5" ht="15" customHeight="1" x14ac:dyDescent="0.25">
      <c r="A19" s="63" t="s">
        <v>537</v>
      </c>
      <c r="B19" s="63" t="s">
        <v>296</v>
      </c>
      <c r="C19" s="37"/>
      <c r="D19" s="37"/>
      <c r="E19" s="37"/>
    </row>
    <row r="20" spans="1:5" ht="15" customHeight="1" x14ac:dyDescent="0.25">
      <c r="A20" s="63" t="s">
        <v>538</v>
      </c>
      <c r="B20" s="63" t="s">
        <v>296</v>
      </c>
      <c r="C20" s="37"/>
      <c r="D20" s="37"/>
      <c r="E20" s="37"/>
    </row>
    <row r="21" spans="1:5" ht="15" customHeight="1" x14ac:dyDescent="0.25">
      <c r="A21" s="63" t="s">
        <v>539</v>
      </c>
      <c r="B21" s="63" t="s">
        <v>296</v>
      </c>
      <c r="C21" s="37"/>
      <c r="D21" s="37"/>
      <c r="E21" s="37"/>
    </row>
    <row r="22" spans="1:5" ht="15" customHeight="1" x14ac:dyDescent="0.25">
      <c r="A22" s="63" t="s">
        <v>540</v>
      </c>
      <c r="B22" s="63" t="s">
        <v>296</v>
      </c>
      <c r="C22" s="37"/>
      <c r="D22" s="37"/>
      <c r="E22" s="37"/>
    </row>
    <row r="23" spans="1:5" ht="15" customHeight="1" x14ac:dyDescent="0.25">
      <c r="A23" s="63" t="s">
        <v>491</v>
      </c>
      <c r="B23" s="71" t="s">
        <v>303</v>
      </c>
      <c r="C23" s="37"/>
      <c r="D23" s="37"/>
      <c r="E23" s="37"/>
    </row>
    <row r="24" spans="1:5" ht="15" customHeight="1" x14ac:dyDescent="0.25">
      <c r="A24" s="63" t="s">
        <v>489</v>
      </c>
      <c r="B24" s="71" t="s">
        <v>297</v>
      </c>
      <c r="C24" s="37"/>
      <c r="D24" s="37"/>
      <c r="E24" s="37"/>
    </row>
    <row r="25" spans="1:5" ht="15" customHeight="1" x14ac:dyDescent="0.25">
      <c r="A25" s="70"/>
      <c r="B25" s="37"/>
      <c r="C25" s="37"/>
      <c r="D25" s="37"/>
      <c r="E25" s="37"/>
    </row>
    <row r="26" spans="1:5" s="88" customFormat="1" ht="27.75" customHeight="1" x14ac:dyDescent="0.25">
      <c r="A26" s="84" t="s">
        <v>16</v>
      </c>
      <c r="B26" s="91" t="s">
        <v>19</v>
      </c>
      <c r="C26" s="91">
        <f>SUM(C18:C24)</f>
        <v>0</v>
      </c>
      <c r="D26" s="91">
        <f>SUM(D18:D24)</f>
        <v>0</v>
      </c>
      <c r="E26" s="91">
        <f>SUM(E18:E24)</f>
        <v>0</v>
      </c>
    </row>
    <row r="27" spans="1:5" ht="15" customHeight="1" x14ac:dyDescent="0.25">
      <c r="A27" s="69"/>
      <c r="B27" s="37" t="s">
        <v>316</v>
      </c>
      <c r="C27" s="37"/>
      <c r="D27" s="37"/>
      <c r="E27" s="37"/>
    </row>
    <row r="28" spans="1:5" ht="15" customHeight="1" x14ac:dyDescent="0.25">
      <c r="A28" s="69"/>
      <c r="B28" s="37" t="s">
        <v>336</v>
      </c>
      <c r="C28" s="37"/>
      <c r="D28" s="37"/>
      <c r="E28" s="37"/>
    </row>
    <row r="29" spans="1:5" ht="15" customHeight="1" x14ac:dyDescent="0.25">
      <c r="A29" s="70"/>
      <c r="B29" s="37"/>
      <c r="C29" s="37"/>
      <c r="D29" s="37"/>
      <c r="E29" s="37"/>
    </row>
    <row r="30" spans="1:5" ht="15" customHeight="1" x14ac:dyDescent="0.25">
      <c r="A30" s="70"/>
      <c r="B30" s="37"/>
      <c r="C30" s="37"/>
      <c r="D30" s="37"/>
      <c r="E30" s="37"/>
    </row>
    <row r="31" spans="1:5" s="88" customFormat="1" ht="31.5" customHeight="1" x14ac:dyDescent="0.25">
      <c r="A31" s="84" t="s">
        <v>17</v>
      </c>
      <c r="B31" s="91" t="s">
        <v>20</v>
      </c>
      <c r="C31" s="91">
        <f>SUM(C27:C28)</f>
        <v>0</v>
      </c>
      <c r="D31" s="91">
        <f>SUM(D27:D28)</f>
        <v>0</v>
      </c>
      <c r="E31" s="91">
        <f>SUM(E27:E28)</f>
        <v>0</v>
      </c>
    </row>
    <row r="32" spans="1:5" ht="15" customHeight="1" x14ac:dyDescent="0.25">
      <c r="A32" s="69"/>
      <c r="B32" s="37"/>
      <c r="C32" s="37"/>
      <c r="D32" s="37"/>
      <c r="E32" s="37"/>
    </row>
    <row r="33" spans="1:5" ht="15" customHeight="1" x14ac:dyDescent="0.25">
      <c r="A33" s="69"/>
      <c r="B33" s="37"/>
      <c r="C33" s="37"/>
      <c r="D33" s="37"/>
      <c r="E33" s="37"/>
    </row>
    <row r="34" spans="1:5" ht="15" customHeight="1" x14ac:dyDescent="0.25">
      <c r="A34" s="70"/>
      <c r="B34" s="37"/>
      <c r="C34" s="37"/>
      <c r="D34" s="37"/>
      <c r="E34" s="37"/>
    </row>
    <row r="35" spans="1:5" ht="15" customHeight="1" x14ac:dyDescent="0.25">
      <c r="A35" s="70"/>
      <c r="B35" s="37"/>
      <c r="C35" s="37"/>
      <c r="D35" s="37"/>
      <c r="E35" s="37"/>
    </row>
    <row r="36" spans="1:5" s="88" customFormat="1" ht="15" customHeight="1" x14ac:dyDescent="0.25">
      <c r="A36" s="84" t="s">
        <v>18</v>
      </c>
      <c r="B36" s="91"/>
      <c r="C36" s="91"/>
      <c r="D36" s="91"/>
      <c r="E36" s="91"/>
    </row>
    <row r="37" spans="1:5" ht="15" customHeight="1" x14ac:dyDescent="0.25"/>
    <row r="38" spans="1:5" ht="15" customHeight="1" x14ac:dyDescent="0.25"/>
    <row r="39" spans="1:5" ht="15" customHeight="1" x14ac:dyDescent="0.25"/>
  </sheetData>
  <mergeCells count="3">
    <mergeCell ref="A4:E4"/>
    <mergeCell ref="A5:E5"/>
    <mergeCell ref="C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7"/>
  <sheetViews>
    <sheetView workbookViewId="0">
      <selection activeCell="H20" sqref="H20"/>
    </sheetView>
  </sheetViews>
  <sheetFormatPr defaultRowHeight="15" x14ac:dyDescent="0.25"/>
  <cols>
    <col min="1" max="1" width="91.28515625" customWidth="1"/>
    <col min="2" max="2" width="7.5703125" bestFit="1" customWidth="1"/>
    <col min="3" max="3" width="16.140625" customWidth="1"/>
  </cols>
  <sheetData>
    <row r="1" spans="1:4" x14ac:dyDescent="0.25">
      <c r="A1" s="160" t="s">
        <v>696</v>
      </c>
      <c r="B1" s="160"/>
      <c r="C1" s="1"/>
      <c r="D1" s="1"/>
    </row>
    <row r="3" spans="1:4" ht="27" customHeight="1" x14ac:dyDescent="0.25">
      <c r="A3" s="228" t="s">
        <v>670</v>
      </c>
      <c r="B3" s="229"/>
      <c r="C3" s="229"/>
    </row>
    <row r="4" spans="1:4" ht="27" customHeight="1" x14ac:dyDescent="0.25">
      <c r="A4" s="231" t="s">
        <v>678</v>
      </c>
      <c r="B4" s="229"/>
      <c r="C4" s="229"/>
    </row>
    <row r="5" spans="1:4" ht="19.5" customHeight="1" x14ac:dyDescent="0.25">
      <c r="A5" s="56"/>
      <c r="B5" s="57"/>
      <c r="C5" s="57"/>
    </row>
    <row r="6" spans="1:4" x14ac:dyDescent="0.25">
      <c r="A6" s="4" t="s">
        <v>1</v>
      </c>
    </row>
    <row r="7" spans="1:4" ht="25.5" x14ac:dyDescent="0.25">
      <c r="A7" s="38" t="s">
        <v>638</v>
      </c>
      <c r="B7" s="3" t="s">
        <v>84</v>
      </c>
      <c r="C7" s="72" t="s">
        <v>26</v>
      </c>
    </row>
    <row r="8" spans="1:4" x14ac:dyDescent="0.25">
      <c r="A8" s="13" t="s">
        <v>589</v>
      </c>
      <c r="B8" s="6" t="s">
        <v>174</v>
      </c>
      <c r="C8" s="85"/>
    </row>
    <row r="9" spans="1:4" x14ac:dyDescent="0.25">
      <c r="A9" s="13" t="s">
        <v>590</v>
      </c>
      <c r="B9" s="6" t="s">
        <v>174</v>
      </c>
      <c r="C9" s="85"/>
    </row>
    <row r="10" spans="1:4" x14ac:dyDescent="0.25">
      <c r="A10" s="13" t="s">
        <v>591</v>
      </c>
      <c r="B10" s="6" t="s">
        <v>174</v>
      </c>
      <c r="C10" s="85"/>
    </row>
    <row r="11" spans="1:4" x14ac:dyDescent="0.25">
      <c r="A11" s="13" t="s">
        <v>592</v>
      </c>
      <c r="B11" s="6" t="s">
        <v>174</v>
      </c>
      <c r="C11" s="85"/>
    </row>
    <row r="12" spans="1:4" x14ac:dyDescent="0.25">
      <c r="A12" s="13" t="s">
        <v>593</v>
      </c>
      <c r="B12" s="6" t="s">
        <v>174</v>
      </c>
      <c r="C12" s="85"/>
    </row>
    <row r="13" spans="1:4" x14ac:dyDescent="0.25">
      <c r="A13" s="13" t="s">
        <v>594</v>
      </c>
      <c r="B13" s="6" t="s">
        <v>174</v>
      </c>
      <c r="C13" s="85"/>
    </row>
    <row r="14" spans="1:4" x14ac:dyDescent="0.25">
      <c r="A14" s="13" t="s">
        <v>595</v>
      </c>
      <c r="B14" s="6" t="s">
        <v>174</v>
      </c>
      <c r="C14" s="85"/>
    </row>
    <row r="15" spans="1:4" x14ac:dyDescent="0.25">
      <c r="A15" s="13" t="s">
        <v>596</v>
      </c>
      <c r="B15" s="6" t="s">
        <v>174</v>
      </c>
      <c r="C15" s="85"/>
    </row>
    <row r="16" spans="1:4" x14ac:dyDescent="0.25">
      <c r="A16" s="13" t="s">
        <v>597</v>
      </c>
      <c r="B16" s="6" t="s">
        <v>174</v>
      </c>
      <c r="C16" s="85"/>
    </row>
    <row r="17" spans="1:3" x14ac:dyDescent="0.25">
      <c r="A17" s="13" t="s">
        <v>598</v>
      </c>
      <c r="B17" s="6" t="s">
        <v>174</v>
      </c>
      <c r="C17" s="85"/>
    </row>
    <row r="18" spans="1:3" s="88" customFormat="1" ht="25.5" x14ac:dyDescent="0.25">
      <c r="A18" s="11" t="s">
        <v>420</v>
      </c>
      <c r="B18" s="8" t="s">
        <v>174</v>
      </c>
      <c r="C18" s="89"/>
    </row>
    <row r="19" spans="1:3" x14ac:dyDescent="0.25">
      <c r="A19" s="13" t="s">
        <v>589</v>
      </c>
      <c r="B19" s="6" t="s">
        <v>175</v>
      </c>
      <c r="C19" s="85"/>
    </row>
    <row r="20" spans="1:3" x14ac:dyDescent="0.25">
      <c r="A20" s="13" t="s">
        <v>590</v>
      </c>
      <c r="B20" s="6" t="s">
        <v>175</v>
      </c>
      <c r="C20" s="85"/>
    </row>
    <row r="21" spans="1:3" x14ac:dyDescent="0.25">
      <c r="A21" s="13" t="s">
        <v>591</v>
      </c>
      <c r="B21" s="6" t="s">
        <v>175</v>
      </c>
      <c r="C21" s="85"/>
    </row>
    <row r="22" spans="1:3" x14ac:dyDescent="0.25">
      <c r="A22" s="13" t="s">
        <v>592</v>
      </c>
      <c r="B22" s="6" t="s">
        <v>175</v>
      </c>
      <c r="C22" s="85"/>
    </row>
    <row r="23" spans="1:3" x14ac:dyDescent="0.25">
      <c r="A23" s="13" t="s">
        <v>593</v>
      </c>
      <c r="B23" s="6" t="s">
        <v>175</v>
      </c>
      <c r="C23" s="85"/>
    </row>
    <row r="24" spans="1:3" x14ac:dyDescent="0.25">
      <c r="A24" s="13" t="s">
        <v>594</v>
      </c>
      <c r="B24" s="6" t="s">
        <v>175</v>
      </c>
      <c r="C24" s="85"/>
    </row>
    <row r="25" spans="1:3" x14ac:dyDescent="0.25">
      <c r="A25" s="13" t="s">
        <v>595</v>
      </c>
      <c r="B25" s="6" t="s">
        <v>175</v>
      </c>
      <c r="C25" s="85"/>
    </row>
    <row r="26" spans="1:3" x14ac:dyDescent="0.25">
      <c r="A26" s="13" t="s">
        <v>596</v>
      </c>
      <c r="B26" s="6" t="s">
        <v>175</v>
      </c>
      <c r="C26" s="85"/>
    </row>
    <row r="27" spans="1:3" x14ac:dyDescent="0.25">
      <c r="A27" s="13" t="s">
        <v>597</v>
      </c>
      <c r="B27" s="6" t="s">
        <v>175</v>
      </c>
      <c r="C27" s="85"/>
    </row>
    <row r="28" spans="1:3" x14ac:dyDescent="0.25">
      <c r="A28" s="13" t="s">
        <v>598</v>
      </c>
      <c r="B28" s="6" t="s">
        <v>175</v>
      </c>
      <c r="C28" s="85"/>
    </row>
    <row r="29" spans="1:3" s="88" customFormat="1" ht="25.5" x14ac:dyDescent="0.25">
      <c r="A29" s="11" t="s">
        <v>421</v>
      </c>
      <c r="B29" s="8" t="s">
        <v>175</v>
      </c>
      <c r="C29" s="89"/>
    </row>
    <row r="30" spans="1:3" x14ac:dyDescent="0.25">
      <c r="A30" s="13" t="s">
        <v>589</v>
      </c>
      <c r="B30" s="6" t="s">
        <v>176</v>
      </c>
      <c r="C30" s="85">
        <v>766000</v>
      </c>
    </row>
    <row r="31" spans="1:3" x14ac:dyDescent="0.25">
      <c r="A31" s="13" t="s">
        <v>590</v>
      </c>
      <c r="B31" s="6" t="s">
        <v>176</v>
      </c>
      <c r="C31" s="85"/>
    </row>
    <row r="32" spans="1:3" x14ac:dyDescent="0.25">
      <c r="A32" s="13" t="s">
        <v>591</v>
      </c>
      <c r="B32" s="6" t="s">
        <v>176</v>
      </c>
      <c r="C32" s="85"/>
    </row>
    <row r="33" spans="1:3" x14ac:dyDescent="0.25">
      <c r="A33" s="13" t="s">
        <v>592</v>
      </c>
      <c r="B33" s="6" t="s">
        <v>176</v>
      </c>
      <c r="C33" s="85"/>
    </row>
    <row r="34" spans="1:3" x14ac:dyDescent="0.25">
      <c r="A34" s="13" t="s">
        <v>593</v>
      </c>
      <c r="B34" s="6" t="s">
        <v>176</v>
      </c>
      <c r="C34" s="85"/>
    </row>
    <row r="35" spans="1:3" x14ac:dyDescent="0.25">
      <c r="A35" s="13" t="s">
        <v>594</v>
      </c>
      <c r="B35" s="6" t="s">
        <v>176</v>
      </c>
      <c r="C35" s="85"/>
    </row>
    <row r="36" spans="1:3" x14ac:dyDescent="0.25">
      <c r="A36" s="13" t="s">
        <v>595</v>
      </c>
      <c r="B36" s="6" t="s">
        <v>176</v>
      </c>
      <c r="C36" s="85">
        <v>750000</v>
      </c>
    </row>
    <row r="37" spans="1:3" x14ac:dyDescent="0.25">
      <c r="A37" s="13" t="s">
        <v>596</v>
      </c>
      <c r="B37" s="6" t="s">
        <v>176</v>
      </c>
      <c r="C37" s="85">
        <v>477000</v>
      </c>
    </row>
    <row r="38" spans="1:3" x14ac:dyDescent="0.25">
      <c r="A38" s="13" t="s">
        <v>597</v>
      </c>
      <c r="B38" s="6" t="s">
        <v>176</v>
      </c>
      <c r="C38" s="85"/>
    </row>
    <row r="39" spans="1:3" x14ac:dyDescent="0.25">
      <c r="A39" s="13" t="s">
        <v>598</v>
      </c>
      <c r="B39" s="6" t="s">
        <v>176</v>
      </c>
      <c r="C39" s="85"/>
    </row>
    <row r="40" spans="1:3" s="88" customFormat="1" x14ac:dyDescent="0.25">
      <c r="A40" s="11" t="s">
        <v>422</v>
      </c>
      <c r="B40" s="8" t="s">
        <v>176</v>
      </c>
      <c r="C40" s="89">
        <f>SUM(C30:C39)</f>
        <v>1993000</v>
      </c>
    </row>
    <row r="41" spans="1:3" x14ac:dyDescent="0.25">
      <c r="A41" s="13" t="s">
        <v>599</v>
      </c>
      <c r="B41" s="5" t="s">
        <v>178</v>
      </c>
      <c r="C41" s="85"/>
    </row>
    <row r="42" spans="1:3" x14ac:dyDescent="0.25">
      <c r="A42" s="13" t="s">
        <v>600</v>
      </c>
      <c r="B42" s="5" t="s">
        <v>178</v>
      </c>
      <c r="C42" s="85"/>
    </row>
    <row r="43" spans="1:3" x14ac:dyDescent="0.25">
      <c r="A43" s="13" t="s">
        <v>601</v>
      </c>
      <c r="B43" s="5" t="s">
        <v>178</v>
      </c>
      <c r="C43" s="85"/>
    </row>
    <row r="44" spans="1:3" x14ac:dyDescent="0.25">
      <c r="A44" s="5" t="s">
        <v>602</v>
      </c>
      <c r="B44" s="5" t="s">
        <v>178</v>
      </c>
      <c r="C44" s="85"/>
    </row>
    <row r="45" spans="1:3" x14ac:dyDescent="0.25">
      <c r="A45" s="5" t="s">
        <v>603</v>
      </c>
      <c r="B45" s="5" t="s">
        <v>178</v>
      </c>
      <c r="C45" s="85"/>
    </row>
    <row r="46" spans="1:3" x14ac:dyDescent="0.25">
      <c r="A46" s="5" t="s">
        <v>604</v>
      </c>
      <c r="B46" s="5" t="s">
        <v>178</v>
      </c>
      <c r="C46" s="85"/>
    </row>
    <row r="47" spans="1:3" x14ac:dyDescent="0.25">
      <c r="A47" s="13" t="s">
        <v>605</v>
      </c>
      <c r="B47" s="5" t="s">
        <v>178</v>
      </c>
      <c r="C47" s="85"/>
    </row>
    <row r="48" spans="1:3" x14ac:dyDescent="0.25">
      <c r="A48" s="13" t="s">
        <v>606</v>
      </c>
      <c r="B48" s="5" t="s">
        <v>178</v>
      </c>
      <c r="C48" s="85"/>
    </row>
    <row r="49" spans="1:3" x14ac:dyDescent="0.25">
      <c r="A49" s="13" t="s">
        <v>607</v>
      </c>
      <c r="B49" s="5" t="s">
        <v>178</v>
      </c>
      <c r="C49" s="85"/>
    </row>
    <row r="50" spans="1:3" x14ac:dyDescent="0.25">
      <c r="A50" s="13" t="s">
        <v>608</v>
      </c>
      <c r="B50" s="5" t="s">
        <v>178</v>
      </c>
      <c r="C50" s="85"/>
    </row>
    <row r="51" spans="1:3" s="88" customFormat="1" ht="25.5" x14ac:dyDescent="0.25">
      <c r="A51" s="11" t="s">
        <v>423</v>
      </c>
      <c r="B51" s="8" t="s">
        <v>178</v>
      </c>
      <c r="C51" s="89"/>
    </row>
    <row r="52" spans="1:3" x14ac:dyDescent="0.25">
      <c r="A52" s="13" t="s">
        <v>599</v>
      </c>
      <c r="B52" s="5" t="s">
        <v>184</v>
      </c>
      <c r="C52" s="85"/>
    </row>
    <row r="53" spans="1:3" x14ac:dyDescent="0.25">
      <c r="A53" s="13" t="s">
        <v>600</v>
      </c>
      <c r="B53" s="5" t="s">
        <v>184</v>
      </c>
      <c r="C53" s="85">
        <v>320000</v>
      </c>
    </row>
    <row r="54" spans="1:3" x14ac:dyDescent="0.25">
      <c r="A54" s="13" t="s">
        <v>601</v>
      </c>
      <c r="B54" s="5" t="s">
        <v>184</v>
      </c>
      <c r="C54" s="85"/>
    </row>
    <row r="55" spans="1:3" x14ac:dyDescent="0.25">
      <c r="A55" s="5" t="s">
        <v>602</v>
      </c>
      <c r="B55" s="5" t="s">
        <v>184</v>
      </c>
      <c r="C55" s="85"/>
    </row>
    <row r="56" spans="1:3" x14ac:dyDescent="0.25">
      <c r="A56" s="5" t="s">
        <v>603</v>
      </c>
      <c r="B56" s="5" t="s">
        <v>184</v>
      </c>
      <c r="C56" s="85"/>
    </row>
    <row r="57" spans="1:3" x14ac:dyDescent="0.25">
      <c r="A57" s="5" t="s">
        <v>604</v>
      </c>
      <c r="B57" s="5" t="s">
        <v>184</v>
      </c>
      <c r="C57" s="85"/>
    </row>
    <row r="58" spans="1:3" x14ac:dyDescent="0.25">
      <c r="A58" s="13" t="s">
        <v>605</v>
      </c>
      <c r="B58" s="5" t="s">
        <v>184</v>
      </c>
      <c r="C58" s="85"/>
    </row>
    <row r="59" spans="1:3" x14ac:dyDescent="0.25">
      <c r="A59" s="13" t="s">
        <v>609</v>
      </c>
      <c r="B59" s="5" t="s">
        <v>184</v>
      </c>
      <c r="C59" s="85"/>
    </row>
    <row r="60" spans="1:3" x14ac:dyDescent="0.25">
      <c r="A60" s="13" t="s">
        <v>607</v>
      </c>
      <c r="B60" s="5" t="s">
        <v>184</v>
      </c>
      <c r="C60" s="85"/>
    </row>
    <row r="61" spans="1:3" x14ac:dyDescent="0.25">
      <c r="A61" s="13" t="s">
        <v>608</v>
      </c>
      <c r="B61" s="5" t="s">
        <v>184</v>
      </c>
      <c r="C61" s="85"/>
    </row>
    <row r="62" spans="1:3" s="88" customFormat="1" x14ac:dyDescent="0.25">
      <c r="A62" s="15" t="s">
        <v>424</v>
      </c>
      <c r="B62" s="8" t="s">
        <v>184</v>
      </c>
      <c r="C62" s="89">
        <f>SUM(C52:C61)</f>
        <v>320000</v>
      </c>
    </row>
    <row r="63" spans="1:3" x14ac:dyDescent="0.25">
      <c r="A63" s="13" t="s">
        <v>589</v>
      </c>
      <c r="B63" s="6" t="s">
        <v>211</v>
      </c>
      <c r="C63" s="85"/>
    </row>
    <row r="64" spans="1:3" x14ac:dyDescent="0.25">
      <c r="A64" s="13" t="s">
        <v>590</v>
      </c>
      <c r="B64" s="6" t="s">
        <v>211</v>
      </c>
      <c r="C64" s="85"/>
    </row>
    <row r="65" spans="1:3" x14ac:dyDescent="0.25">
      <c r="A65" s="13" t="s">
        <v>591</v>
      </c>
      <c r="B65" s="6" t="s">
        <v>211</v>
      </c>
      <c r="C65" s="85"/>
    </row>
    <row r="66" spans="1:3" x14ac:dyDescent="0.25">
      <c r="A66" s="13" t="s">
        <v>592</v>
      </c>
      <c r="B66" s="6" t="s">
        <v>211</v>
      </c>
      <c r="C66" s="85"/>
    </row>
    <row r="67" spans="1:3" x14ac:dyDescent="0.25">
      <c r="A67" s="13" t="s">
        <v>593</v>
      </c>
      <c r="B67" s="6" t="s">
        <v>211</v>
      </c>
      <c r="C67" s="85"/>
    </row>
    <row r="68" spans="1:3" x14ac:dyDescent="0.25">
      <c r="A68" s="13" t="s">
        <v>594</v>
      </c>
      <c r="B68" s="6" t="s">
        <v>211</v>
      </c>
      <c r="C68" s="85"/>
    </row>
    <row r="69" spans="1:3" x14ac:dyDescent="0.25">
      <c r="A69" s="13" t="s">
        <v>595</v>
      </c>
      <c r="B69" s="6" t="s">
        <v>211</v>
      </c>
      <c r="C69" s="85"/>
    </row>
    <row r="70" spans="1:3" x14ac:dyDescent="0.25">
      <c r="A70" s="13" t="s">
        <v>596</v>
      </c>
      <c r="B70" s="6" t="s">
        <v>211</v>
      </c>
      <c r="C70" s="85"/>
    </row>
    <row r="71" spans="1:3" x14ac:dyDescent="0.25">
      <c r="A71" s="13" t="s">
        <v>597</v>
      </c>
      <c r="B71" s="6" t="s">
        <v>211</v>
      </c>
      <c r="C71" s="85"/>
    </row>
    <row r="72" spans="1:3" x14ac:dyDescent="0.25">
      <c r="A72" s="13" t="s">
        <v>598</v>
      </c>
      <c r="B72" s="6" t="s">
        <v>211</v>
      </c>
      <c r="C72" s="85"/>
    </row>
    <row r="73" spans="1:3" s="88" customFormat="1" ht="25.5" x14ac:dyDescent="0.25">
      <c r="A73" s="11" t="s">
        <v>433</v>
      </c>
      <c r="B73" s="8" t="s">
        <v>211</v>
      </c>
      <c r="C73" s="89"/>
    </row>
    <row r="74" spans="1:3" x14ac:dyDescent="0.25">
      <c r="A74" s="13" t="s">
        <v>589</v>
      </c>
      <c r="B74" s="6" t="s">
        <v>212</v>
      </c>
      <c r="C74" s="85"/>
    </row>
    <row r="75" spans="1:3" x14ac:dyDescent="0.25">
      <c r="A75" s="13" t="s">
        <v>590</v>
      </c>
      <c r="B75" s="6" t="s">
        <v>212</v>
      </c>
      <c r="C75" s="85"/>
    </row>
    <row r="76" spans="1:3" x14ac:dyDescent="0.25">
      <c r="A76" s="13" t="s">
        <v>591</v>
      </c>
      <c r="B76" s="6" t="s">
        <v>212</v>
      </c>
      <c r="C76" s="85"/>
    </row>
    <row r="77" spans="1:3" x14ac:dyDescent="0.25">
      <c r="A77" s="13" t="s">
        <v>592</v>
      </c>
      <c r="B77" s="6" t="s">
        <v>212</v>
      </c>
      <c r="C77" s="85"/>
    </row>
    <row r="78" spans="1:3" x14ac:dyDescent="0.25">
      <c r="A78" s="13" t="s">
        <v>593</v>
      </c>
      <c r="B78" s="6" t="s">
        <v>212</v>
      </c>
      <c r="C78" s="85"/>
    </row>
    <row r="79" spans="1:3" x14ac:dyDescent="0.25">
      <c r="A79" s="13" t="s">
        <v>594</v>
      </c>
      <c r="B79" s="6" t="s">
        <v>212</v>
      </c>
      <c r="C79" s="85"/>
    </row>
    <row r="80" spans="1:3" x14ac:dyDescent="0.25">
      <c r="A80" s="13" t="s">
        <v>595</v>
      </c>
      <c r="B80" s="6" t="s">
        <v>212</v>
      </c>
      <c r="C80" s="85"/>
    </row>
    <row r="81" spans="1:3" x14ac:dyDescent="0.25">
      <c r="A81" s="13" t="s">
        <v>596</v>
      </c>
      <c r="B81" s="6" t="s">
        <v>212</v>
      </c>
      <c r="C81" s="85"/>
    </row>
    <row r="82" spans="1:3" x14ac:dyDescent="0.25">
      <c r="A82" s="13" t="s">
        <v>597</v>
      </c>
      <c r="B82" s="6" t="s">
        <v>212</v>
      </c>
      <c r="C82" s="85"/>
    </row>
    <row r="83" spans="1:3" x14ac:dyDescent="0.25">
      <c r="A83" s="13" t="s">
        <v>598</v>
      </c>
      <c r="B83" s="6" t="s">
        <v>212</v>
      </c>
      <c r="C83" s="85"/>
    </row>
    <row r="84" spans="1:3" s="88" customFormat="1" ht="25.5" x14ac:dyDescent="0.25">
      <c r="A84" s="11" t="s">
        <v>432</v>
      </c>
      <c r="B84" s="8" t="s">
        <v>212</v>
      </c>
      <c r="C84" s="89"/>
    </row>
    <row r="85" spans="1:3" x14ac:dyDescent="0.25">
      <c r="A85" s="13" t="s">
        <v>589</v>
      </c>
      <c r="B85" s="6" t="s">
        <v>213</v>
      </c>
      <c r="C85" s="85"/>
    </row>
    <row r="86" spans="1:3" x14ac:dyDescent="0.25">
      <c r="A86" s="13" t="s">
        <v>590</v>
      </c>
      <c r="B86" s="6" t="s">
        <v>213</v>
      </c>
      <c r="C86" s="85"/>
    </row>
    <row r="87" spans="1:3" x14ac:dyDescent="0.25">
      <c r="A87" s="13" t="s">
        <v>591</v>
      </c>
      <c r="B87" s="6" t="s">
        <v>213</v>
      </c>
      <c r="C87" s="85"/>
    </row>
    <row r="88" spans="1:3" x14ac:dyDescent="0.25">
      <c r="A88" s="13" t="s">
        <v>592</v>
      </c>
      <c r="B88" s="6" t="s">
        <v>213</v>
      </c>
      <c r="C88" s="85"/>
    </row>
    <row r="89" spans="1:3" x14ac:dyDescent="0.25">
      <c r="A89" s="13" t="s">
        <v>593</v>
      </c>
      <c r="B89" s="6" t="s">
        <v>213</v>
      </c>
      <c r="C89" s="85"/>
    </row>
    <row r="90" spans="1:3" x14ac:dyDescent="0.25">
      <c r="A90" s="13" t="s">
        <v>594</v>
      </c>
      <c r="B90" s="6" t="s">
        <v>213</v>
      </c>
      <c r="C90" s="85"/>
    </row>
    <row r="91" spans="1:3" x14ac:dyDescent="0.25">
      <c r="A91" s="13" t="s">
        <v>595</v>
      </c>
      <c r="B91" s="6" t="s">
        <v>213</v>
      </c>
      <c r="C91" s="85"/>
    </row>
    <row r="92" spans="1:3" x14ac:dyDescent="0.25">
      <c r="A92" s="13" t="s">
        <v>596</v>
      </c>
      <c r="B92" s="6" t="s">
        <v>213</v>
      </c>
      <c r="C92" s="85"/>
    </row>
    <row r="93" spans="1:3" x14ac:dyDescent="0.25">
      <c r="A93" s="13" t="s">
        <v>597</v>
      </c>
      <c r="B93" s="6" t="s">
        <v>213</v>
      </c>
      <c r="C93" s="85"/>
    </row>
    <row r="94" spans="1:3" x14ac:dyDescent="0.25">
      <c r="A94" s="13" t="s">
        <v>598</v>
      </c>
      <c r="B94" s="6" t="s">
        <v>213</v>
      </c>
      <c r="C94" s="85"/>
    </row>
    <row r="95" spans="1:3" s="88" customFormat="1" x14ac:dyDescent="0.25">
      <c r="A95" s="11" t="s">
        <v>431</v>
      </c>
      <c r="B95" s="8" t="s">
        <v>213</v>
      </c>
      <c r="C95" s="89"/>
    </row>
    <row r="96" spans="1:3" x14ac:dyDescent="0.25">
      <c r="A96" s="13" t="s">
        <v>599</v>
      </c>
      <c r="B96" s="5" t="s">
        <v>215</v>
      </c>
      <c r="C96" s="85"/>
    </row>
    <row r="97" spans="1:3" x14ac:dyDescent="0.25">
      <c r="A97" s="13" t="s">
        <v>600</v>
      </c>
      <c r="B97" s="6" t="s">
        <v>215</v>
      </c>
      <c r="C97" s="85"/>
    </row>
    <row r="98" spans="1:3" x14ac:dyDescent="0.25">
      <c r="A98" s="13" t="s">
        <v>601</v>
      </c>
      <c r="B98" s="5" t="s">
        <v>215</v>
      </c>
      <c r="C98" s="85"/>
    </row>
    <row r="99" spans="1:3" x14ac:dyDescent="0.25">
      <c r="A99" s="5" t="s">
        <v>602</v>
      </c>
      <c r="B99" s="6" t="s">
        <v>215</v>
      </c>
      <c r="C99" s="85"/>
    </row>
    <row r="100" spans="1:3" x14ac:dyDescent="0.25">
      <c r="A100" s="5" t="s">
        <v>603</v>
      </c>
      <c r="B100" s="5" t="s">
        <v>215</v>
      </c>
      <c r="C100" s="85"/>
    </row>
    <row r="101" spans="1:3" x14ac:dyDescent="0.25">
      <c r="A101" s="5" t="s">
        <v>604</v>
      </c>
      <c r="B101" s="6" t="s">
        <v>215</v>
      </c>
      <c r="C101" s="85"/>
    </row>
    <row r="102" spans="1:3" x14ac:dyDescent="0.25">
      <c r="A102" s="13" t="s">
        <v>605</v>
      </c>
      <c r="B102" s="5" t="s">
        <v>215</v>
      </c>
      <c r="C102" s="85"/>
    </row>
    <row r="103" spans="1:3" x14ac:dyDescent="0.25">
      <c r="A103" s="13" t="s">
        <v>609</v>
      </c>
      <c r="B103" s="6" t="s">
        <v>215</v>
      </c>
      <c r="C103" s="85"/>
    </row>
    <row r="104" spans="1:3" x14ac:dyDescent="0.25">
      <c r="A104" s="13" t="s">
        <v>607</v>
      </c>
      <c r="B104" s="5" t="s">
        <v>215</v>
      </c>
      <c r="C104" s="85"/>
    </row>
    <row r="105" spans="1:3" x14ac:dyDescent="0.25">
      <c r="A105" s="13" t="s">
        <v>608</v>
      </c>
      <c r="B105" s="6" t="s">
        <v>215</v>
      </c>
      <c r="C105" s="85"/>
    </row>
    <row r="106" spans="1:3" s="88" customFormat="1" ht="25.5" x14ac:dyDescent="0.25">
      <c r="A106" s="11" t="s">
        <v>430</v>
      </c>
      <c r="B106" s="8" t="s">
        <v>215</v>
      </c>
      <c r="C106" s="89"/>
    </row>
    <row r="107" spans="1:3" x14ac:dyDescent="0.25">
      <c r="A107" s="13" t="s">
        <v>599</v>
      </c>
      <c r="B107" s="5" t="s">
        <v>665</v>
      </c>
      <c r="C107" s="85"/>
    </row>
    <row r="108" spans="1:3" x14ac:dyDescent="0.25">
      <c r="A108" s="13" t="s">
        <v>600</v>
      </c>
      <c r="B108" s="5" t="s">
        <v>665</v>
      </c>
      <c r="C108" s="85"/>
    </row>
    <row r="109" spans="1:3" x14ac:dyDescent="0.25">
      <c r="A109" s="13" t="s">
        <v>601</v>
      </c>
      <c r="B109" s="5" t="s">
        <v>665</v>
      </c>
      <c r="C109" s="85"/>
    </row>
    <row r="110" spans="1:3" x14ac:dyDescent="0.25">
      <c r="A110" s="5" t="s">
        <v>602</v>
      </c>
      <c r="B110" s="5" t="s">
        <v>665</v>
      </c>
      <c r="C110" s="85"/>
    </row>
    <row r="111" spans="1:3" x14ac:dyDescent="0.25">
      <c r="A111" s="5" t="s">
        <v>603</v>
      </c>
      <c r="B111" s="5" t="s">
        <v>665</v>
      </c>
      <c r="C111" s="85"/>
    </row>
    <row r="112" spans="1:3" x14ac:dyDescent="0.25">
      <c r="A112" s="5" t="s">
        <v>604</v>
      </c>
      <c r="B112" s="5" t="s">
        <v>665</v>
      </c>
      <c r="C112" s="85"/>
    </row>
    <row r="113" spans="1:3" x14ac:dyDescent="0.25">
      <c r="A113" s="13" t="s">
        <v>605</v>
      </c>
      <c r="B113" s="5" t="s">
        <v>665</v>
      </c>
      <c r="C113" s="85"/>
    </row>
    <row r="114" spans="1:3" x14ac:dyDescent="0.25">
      <c r="A114" s="13" t="s">
        <v>609</v>
      </c>
      <c r="B114" s="5" t="s">
        <v>665</v>
      </c>
      <c r="C114" s="85"/>
    </row>
    <row r="115" spans="1:3" x14ac:dyDescent="0.25">
      <c r="A115" s="13" t="s">
        <v>607</v>
      </c>
      <c r="B115" s="5" t="s">
        <v>665</v>
      </c>
      <c r="C115" s="85"/>
    </row>
    <row r="116" spans="1:3" x14ac:dyDescent="0.25">
      <c r="A116" s="13" t="s">
        <v>608</v>
      </c>
      <c r="B116" s="5" t="s">
        <v>665</v>
      </c>
      <c r="C116" s="85"/>
    </row>
    <row r="117" spans="1:3" s="88" customFormat="1" x14ac:dyDescent="0.25">
      <c r="A117" s="15" t="s">
        <v>469</v>
      </c>
      <c r="B117" s="7" t="s">
        <v>665</v>
      </c>
      <c r="C117" s="89"/>
    </row>
  </sheetData>
  <mergeCells count="2">
    <mergeCell ref="A3:C3"/>
    <mergeCell ref="A4:C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17"/>
  <sheetViews>
    <sheetView topLeftCell="A19" workbookViewId="0">
      <selection activeCell="F36" sqref="F36"/>
    </sheetView>
  </sheetViews>
  <sheetFormatPr defaultRowHeight="15" x14ac:dyDescent="0.25"/>
  <cols>
    <col min="1" max="1" width="82.5703125" customWidth="1"/>
    <col min="2" max="2" width="7.5703125" bestFit="1" customWidth="1"/>
    <col min="3" max="3" width="16.28515625" customWidth="1"/>
  </cols>
  <sheetData>
    <row r="1" spans="1:4" x14ac:dyDescent="0.25">
      <c r="A1" s="160" t="s">
        <v>697</v>
      </c>
      <c r="B1" s="160"/>
      <c r="C1" s="1"/>
      <c r="D1" s="1"/>
    </row>
    <row r="3" spans="1:4" ht="27" customHeight="1" x14ac:dyDescent="0.25">
      <c r="A3" s="228" t="s">
        <v>670</v>
      </c>
      <c r="B3" s="229"/>
      <c r="C3" s="229"/>
    </row>
    <row r="4" spans="1:4" ht="25.5" customHeight="1" x14ac:dyDescent="0.25">
      <c r="A4" s="231" t="s">
        <v>679</v>
      </c>
      <c r="B4" s="229"/>
      <c r="C4" s="229"/>
    </row>
    <row r="5" spans="1:4" ht="15.75" customHeight="1" x14ac:dyDescent="0.25">
      <c r="A5" s="56"/>
      <c r="B5" s="57"/>
      <c r="C5" s="57"/>
    </row>
    <row r="6" spans="1:4" ht="21" customHeight="1" x14ac:dyDescent="0.25">
      <c r="A6" s="4" t="s">
        <v>1</v>
      </c>
    </row>
    <row r="7" spans="1:4" ht="25.5" x14ac:dyDescent="0.25">
      <c r="A7" s="38" t="s">
        <v>638</v>
      </c>
      <c r="B7" s="3" t="s">
        <v>84</v>
      </c>
      <c r="C7" s="72" t="s">
        <v>26</v>
      </c>
    </row>
    <row r="8" spans="1:4" x14ac:dyDescent="0.25">
      <c r="A8" s="13" t="s">
        <v>610</v>
      </c>
      <c r="B8" s="6" t="s">
        <v>279</v>
      </c>
      <c r="C8" s="85"/>
    </row>
    <row r="9" spans="1:4" x14ac:dyDescent="0.25">
      <c r="A9" s="13" t="s">
        <v>619</v>
      </c>
      <c r="B9" s="6" t="s">
        <v>279</v>
      </c>
      <c r="C9" s="85"/>
    </row>
    <row r="10" spans="1:4" ht="30" x14ac:dyDescent="0.25">
      <c r="A10" s="13" t="s">
        <v>620</v>
      </c>
      <c r="B10" s="6" t="s">
        <v>279</v>
      </c>
      <c r="C10" s="85"/>
    </row>
    <row r="11" spans="1:4" x14ac:dyDescent="0.25">
      <c r="A11" s="13" t="s">
        <v>618</v>
      </c>
      <c r="B11" s="6" t="s">
        <v>279</v>
      </c>
      <c r="C11" s="85"/>
    </row>
    <row r="12" spans="1:4" x14ac:dyDescent="0.25">
      <c r="A12" s="13" t="s">
        <v>617</v>
      </c>
      <c r="B12" s="6" t="s">
        <v>279</v>
      </c>
      <c r="C12" s="85"/>
    </row>
    <row r="13" spans="1:4" x14ac:dyDescent="0.25">
      <c r="A13" s="13" t="s">
        <v>616</v>
      </c>
      <c r="B13" s="6" t="s">
        <v>279</v>
      </c>
      <c r="C13" s="85"/>
    </row>
    <row r="14" spans="1:4" x14ac:dyDescent="0.25">
      <c r="A14" s="13" t="s">
        <v>611</v>
      </c>
      <c r="B14" s="6" t="s">
        <v>279</v>
      </c>
      <c r="C14" s="85"/>
    </row>
    <row r="15" spans="1:4" x14ac:dyDescent="0.25">
      <c r="A15" s="13" t="s">
        <v>612</v>
      </c>
      <c r="B15" s="6" t="s">
        <v>279</v>
      </c>
      <c r="C15" s="85"/>
    </row>
    <row r="16" spans="1:4" x14ac:dyDescent="0.25">
      <c r="A16" s="13" t="s">
        <v>613</v>
      </c>
      <c r="B16" s="6" t="s">
        <v>279</v>
      </c>
      <c r="C16" s="85"/>
    </row>
    <row r="17" spans="1:3" x14ac:dyDescent="0.25">
      <c r="A17" s="13" t="s">
        <v>614</v>
      </c>
      <c r="B17" s="6" t="s">
        <v>279</v>
      </c>
      <c r="C17" s="85"/>
    </row>
    <row r="18" spans="1:3" s="88" customFormat="1" ht="25.5" x14ac:dyDescent="0.25">
      <c r="A18" s="7" t="s">
        <v>478</v>
      </c>
      <c r="B18" s="8" t="s">
        <v>279</v>
      </c>
      <c r="C18" s="89"/>
    </row>
    <row r="19" spans="1:3" x14ac:dyDescent="0.25">
      <c r="A19" s="13" t="s">
        <v>610</v>
      </c>
      <c r="B19" s="6" t="s">
        <v>280</v>
      </c>
      <c r="C19" s="85"/>
    </row>
    <row r="20" spans="1:3" x14ac:dyDescent="0.25">
      <c r="A20" s="13" t="s">
        <v>619</v>
      </c>
      <c r="B20" s="6" t="s">
        <v>280</v>
      </c>
      <c r="C20" s="85"/>
    </row>
    <row r="21" spans="1:3" ht="30" x14ac:dyDescent="0.25">
      <c r="A21" s="13" t="s">
        <v>620</v>
      </c>
      <c r="B21" s="6" t="s">
        <v>280</v>
      </c>
      <c r="C21" s="85"/>
    </row>
    <row r="22" spans="1:3" x14ac:dyDescent="0.25">
      <c r="A22" s="13" t="s">
        <v>618</v>
      </c>
      <c r="B22" s="6" t="s">
        <v>280</v>
      </c>
      <c r="C22" s="85"/>
    </row>
    <row r="23" spans="1:3" x14ac:dyDescent="0.25">
      <c r="A23" s="13" t="s">
        <v>617</v>
      </c>
      <c r="B23" s="6" t="s">
        <v>280</v>
      </c>
      <c r="C23" s="85"/>
    </row>
    <row r="24" spans="1:3" x14ac:dyDescent="0.25">
      <c r="A24" s="13" t="s">
        <v>616</v>
      </c>
      <c r="B24" s="6" t="s">
        <v>280</v>
      </c>
      <c r="C24" s="85"/>
    </row>
    <row r="25" spans="1:3" x14ac:dyDescent="0.25">
      <c r="A25" s="13" t="s">
        <v>611</v>
      </c>
      <c r="B25" s="6" t="s">
        <v>280</v>
      </c>
      <c r="C25" s="85"/>
    </row>
    <row r="26" spans="1:3" x14ac:dyDescent="0.25">
      <c r="A26" s="13" t="s">
        <v>612</v>
      </c>
      <c r="B26" s="6" t="s">
        <v>280</v>
      </c>
      <c r="C26" s="85"/>
    </row>
    <row r="27" spans="1:3" x14ac:dyDescent="0.25">
      <c r="A27" s="13" t="s">
        <v>613</v>
      </c>
      <c r="B27" s="6" t="s">
        <v>280</v>
      </c>
      <c r="C27" s="85"/>
    </row>
    <row r="28" spans="1:3" x14ac:dyDescent="0.25">
      <c r="A28" s="13" t="s">
        <v>614</v>
      </c>
      <c r="B28" s="6" t="s">
        <v>280</v>
      </c>
      <c r="C28" s="85"/>
    </row>
    <row r="29" spans="1:3" s="88" customFormat="1" ht="25.5" x14ac:dyDescent="0.25">
      <c r="A29" s="7" t="s">
        <v>535</v>
      </c>
      <c r="B29" s="8" t="s">
        <v>280</v>
      </c>
      <c r="C29" s="89"/>
    </row>
    <row r="30" spans="1:3" x14ac:dyDescent="0.25">
      <c r="A30" s="13" t="s">
        <v>610</v>
      </c>
      <c r="B30" s="6" t="s">
        <v>281</v>
      </c>
      <c r="C30" s="85"/>
    </row>
    <row r="31" spans="1:3" x14ac:dyDescent="0.25">
      <c r="A31" s="13" t="s">
        <v>619</v>
      </c>
      <c r="B31" s="6" t="s">
        <v>281</v>
      </c>
      <c r="C31" s="107">
        <v>201000</v>
      </c>
    </row>
    <row r="32" spans="1:3" ht="30" x14ac:dyDescent="0.25">
      <c r="A32" s="13" t="s">
        <v>620</v>
      </c>
      <c r="B32" s="6" t="s">
        <v>281</v>
      </c>
      <c r="C32" s="85"/>
    </row>
    <row r="33" spans="1:3" x14ac:dyDescent="0.25">
      <c r="A33" s="13" t="s">
        <v>618</v>
      </c>
      <c r="B33" s="6" t="s">
        <v>281</v>
      </c>
      <c r="C33" s="85"/>
    </row>
    <row r="34" spans="1:3" x14ac:dyDescent="0.25">
      <c r="A34" s="13" t="s">
        <v>617</v>
      </c>
      <c r="B34" s="6" t="s">
        <v>281</v>
      </c>
      <c r="C34" s="85"/>
    </row>
    <row r="35" spans="1:3" x14ac:dyDescent="0.25">
      <c r="A35" s="13" t="s">
        <v>616</v>
      </c>
      <c r="B35" s="6" t="s">
        <v>281</v>
      </c>
      <c r="C35" s="85">
        <v>1300000</v>
      </c>
    </row>
    <row r="36" spans="1:3" x14ac:dyDescent="0.25">
      <c r="A36" s="13" t="s">
        <v>611</v>
      </c>
      <c r="B36" s="6" t="s">
        <v>281</v>
      </c>
      <c r="C36" s="107"/>
    </row>
    <row r="37" spans="1:3" x14ac:dyDescent="0.25">
      <c r="A37" s="13" t="s">
        <v>612</v>
      </c>
      <c r="B37" s="6" t="s">
        <v>281</v>
      </c>
      <c r="C37" s="106"/>
    </row>
    <row r="38" spans="1:3" x14ac:dyDescent="0.25">
      <c r="A38" s="13" t="s">
        <v>613</v>
      </c>
      <c r="B38" s="6" t="s">
        <v>281</v>
      </c>
      <c r="C38" s="106"/>
    </row>
    <row r="39" spans="1:3" x14ac:dyDescent="0.25">
      <c r="A39" s="13" t="s">
        <v>614</v>
      </c>
      <c r="B39" s="6" t="s">
        <v>281</v>
      </c>
      <c r="C39" s="106"/>
    </row>
    <row r="40" spans="1:3" s="88" customFormat="1" x14ac:dyDescent="0.25">
      <c r="A40" s="7" t="s">
        <v>534</v>
      </c>
      <c r="B40" s="8" t="s">
        <v>281</v>
      </c>
      <c r="C40" s="124">
        <f>SUM(C30:C39)</f>
        <v>1501000</v>
      </c>
    </row>
    <row r="41" spans="1:3" x14ac:dyDescent="0.25">
      <c r="A41" s="13" t="s">
        <v>610</v>
      </c>
      <c r="B41" s="6" t="s">
        <v>287</v>
      </c>
      <c r="C41" s="85"/>
    </row>
    <row r="42" spans="1:3" x14ac:dyDescent="0.25">
      <c r="A42" s="13" t="s">
        <v>619</v>
      </c>
      <c r="B42" s="6" t="s">
        <v>287</v>
      </c>
      <c r="C42" s="85"/>
    </row>
    <row r="43" spans="1:3" ht="30" x14ac:dyDescent="0.25">
      <c r="A43" s="13" t="s">
        <v>620</v>
      </c>
      <c r="B43" s="6" t="s">
        <v>287</v>
      </c>
      <c r="C43" s="85"/>
    </row>
    <row r="44" spans="1:3" x14ac:dyDescent="0.25">
      <c r="A44" s="13" t="s">
        <v>618</v>
      </c>
      <c r="B44" s="6" t="s">
        <v>287</v>
      </c>
      <c r="C44" s="85"/>
    </row>
    <row r="45" spans="1:3" x14ac:dyDescent="0.25">
      <c r="A45" s="13" t="s">
        <v>617</v>
      </c>
      <c r="B45" s="6" t="s">
        <v>287</v>
      </c>
      <c r="C45" s="85"/>
    </row>
    <row r="46" spans="1:3" x14ac:dyDescent="0.25">
      <c r="A46" s="13" t="s">
        <v>616</v>
      </c>
      <c r="B46" s="6" t="s">
        <v>287</v>
      </c>
      <c r="C46" s="85"/>
    </row>
    <row r="47" spans="1:3" x14ac:dyDescent="0.25">
      <c r="A47" s="13" t="s">
        <v>611</v>
      </c>
      <c r="B47" s="6" t="s">
        <v>287</v>
      </c>
      <c r="C47" s="85"/>
    </row>
    <row r="48" spans="1:3" x14ac:dyDescent="0.25">
      <c r="A48" s="13" t="s">
        <v>612</v>
      </c>
      <c r="B48" s="6" t="s">
        <v>287</v>
      </c>
      <c r="C48" s="85"/>
    </row>
    <row r="49" spans="1:3" x14ac:dyDescent="0.25">
      <c r="A49" s="13" t="s">
        <v>613</v>
      </c>
      <c r="B49" s="6" t="s">
        <v>287</v>
      </c>
      <c r="C49" s="85"/>
    </row>
    <row r="50" spans="1:3" x14ac:dyDescent="0.25">
      <c r="A50" s="13" t="s">
        <v>614</v>
      </c>
      <c r="B50" s="6" t="s">
        <v>287</v>
      </c>
      <c r="C50" s="85"/>
    </row>
    <row r="51" spans="1:3" s="88" customFormat="1" ht="25.5" x14ac:dyDescent="0.25">
      <c r="A51" s="7" t="s">
        <v>533</v>
      </c>
      <c r="B51" s="8" t="s">
        <v>287</v>
      </c>
      <c r="C51" s="89"/>
    </row>
    <row r="52" spans="1:3" x14ac:dyDescent="0.25">
      <c r="A52" s="13" t="s">
        <v>615</v>
      </c>
      <c r="B52" s="6" t="s">
        <v>288</v>
      </c>
      <c r="C52" s="85"/>
    </row>
    <row r="53" spans="1:3" x14ac:dyDescent="0.25">
      <c r="A53" s="13" t="s">
        <v>619</v>
      </c>
      <c r="B53" s="6" t="s">
        <v>288</v>
      </c>
      <c r="C53" s="85"/>
    </row>
    <row r="54" spans="1:3" ht="30" x14ac:dyDescent="0.25">
      <c r="A54" s="13" t="s">
        <v>620</v>
      </c>
      <c r="B54" s="6" t="s">
        <v>288</v>
      </c>
      <c r="C54" s="85"/>
    </row>
    <row r="55" spans="1:3" x14ac:dyDescent="0.25">
      <c r="A55" s="13" t="s">
        <v>618</v>
      </c>
      <c r="B55" s="6" t="s">
        <v>288</v>
      </c>
      <c r="C55" s="85"/>
    </row>
    <row r="56" spans="1:3" x14ac:dyDescent="0.25">
      <c r="A56" s="13" t="s">
        <v>617</v>
      </c>
      <c r="B56" s="6" t="s">
        <v>288</v>
      </c>
      <c r="C56" s="85"/>
    </row>
    <row r="57" spans="1:3" x14ac:dyDescent="0.25">
      <c r="A57" s="13" t="s">
        <v>616</v>
      </c>
      <c r="B57" s="6" t="s">
        <v>288</v>
      </c>
      <c r="C57" s="85"/>
    </row>
    <row r="58" spans="1:3" x14ac:dyDescent="0.25">
      <c r="A58" s="13" t="s">
        <v>611</v>
      </c>
      <c r="B58" s="6" t="s">
        <v>288</v>
      </c>
      <c r="C58" s="85"/>
    </row>
    <row r="59" spans="1:3" x14ac:dyDescent="0.25">
      <c r="A59" s="13" t="s">
        <v>612</v>
      </c>
      <c r="B59" s="6" t="s">
        <v>288</v>
      </c>
      <c r="C59" s="85"/>
    </row>
    <row r="60" spans="1:3" x14ac:dyDescent="0.25">
      <c r="A60" s="13" t="s">
        <v>613</v>
      </c>
      <c r="B60" s="6" t="s">
        <v>288</v>
      </c>
      <c r="C60" s="85"/>
    </row>
    <row r="61" spans="1:3" x14ac:dyDescent="0.25">
      <c r="A61" s="13" t="s">
        <v>614</v>
      </c>
      <c r="B61" s="6" t="s">
        <v>288</v>
      </c>
      <c r="C61" s="85"/>
    </row>
    <row r="62" spans="1:3" s="88" customFormat="1" ht="25.5" x14ac:dyDescent="0.25">
      <c r="A62" s="7" t="s">
        <v>536</v>
      </c>
      <c r="B62" s="8" t="s">
        <v>288</v>
      </c>
      <c r="C62" s="89"/>
    </row>
    <row r="63" spans="1:3" x14ac:dyDescent="0.25">
      <c r="A63" s="13" t="s">
        <v>610</v>
      </c>
      <c r="B63" s="6" t="s">
        <v>289</v>
      </c>
      <c r="C63" s="85"/>
    </row>
    <row r="64" spans="1:3" x14ac:dyDescent="0.25">
      <c r="A64" s="13" t="s">
        <v>619</v>
      </c>
      <c r="B64" s="6" t="s">
        <v>289</v>
      </c>
      <c r="C64" s="85"/>
    </row>
    <row r="65" spans="1:3" ht="30" x14ac:dyDescent="0.25">
      <c r="A65" s="13" t="s">
        <v>620</v>
      </c>
      <c r="B65" s="6" t="s">
        <v>289</v>
      </c>
      <c r="C65" s="107"/>
    </row>
    <row r="66" spans="1:3" x14ac:dyDescent="0.25">
      <c r="A66" s="13" t="s">
        <v>618</v>
      </c>
      <c r="B66" s="6" t="s">
        <v>289</v>
      </c>
      <c r="C66" s="107"/>
    </row>
    <row r="67" spans="1:3" x14ac:dyDescent="0.25">
      <c r="A67" s="13" t="s">
        <v>617</v>
      </c>
      <c r="B67" s="6" t="s">
        <v>289</v>
      </c>
      <c r="C67" s="107"/>
    </row>
    <row r="68" spans="1:3" x14ac:dyDescent="0.25">
      <c r="A68" s="13" t="s">
        <v>616</v>
      </c>
      <c r="B68" s="6" t="s">
        <v>289</v>
      </c>
      <c r="C68" s="107"/>
    </row>
    <row r="69" spans="1:3" x14ac:dyDescent="0.25">
      <c r="A69" s="13" t="s">
        <v>611</v>
      </c>
      <c r="B69" s="6" t="s">
        <v>289</v>
      </c>
      <c r="C69" s="107"/>
    </row>
    <row r="70" spans="1:3" x14ac:dyDescent="0.25">
      <c r="A70" s="13" t="s">
        <v>612</v>
      </c>
      <c r="B70" s="6" t="s">
        <v>289</v>
      </c>
      <c r="C70" s="107"/>
    </row>
    <row r="71" spans="1:3" x14ac:dyDescent="0.25">
      <c r="A71" s="13" t="s">
        <v>613</v>
      </c>
      <c r="B71" s="6" t="s">
        <v>289</v>
      </c>
      <c r="C71" s="107"/>
    </row>
    <row r="72" spans="1:3" x14ac:dyDescent="0.25">
      <c r="A72" s="13" t="s">
        <v>614</v>
      </c>
      <c r="B72" s="6" t="s">
        <v>289</v>
      </c>
      <c r="C72" s="107"/>
    </row>
    <row r="73" spans="1:3" s="88" customFormat="1" x14ac:dyDescent="0.25">
      <c r="A73" s="7" t="s">
        <v>483</v>
      </c>
      <c r="B73" s="8" t="s">
        <v>289</v>
      </c>
      <c r="C73" s="124"/>
    </row>
    <row r="74" spans="1:3" x14ac:dyDescent="0.25">
      <c r="A74" s="13" t="s">
        <v>621</v>
      </c>
      <c r="B74" s="5" t="s">
        <v>339</v>
      </c>
      <c r="C74" s="85"/>
    </row>
    <row r="75" spans="1:3" x14ac:dyDescent="0.25">
      <c r="A75" s="13" t="s">
        <v>622</v>
      </c>
      <c r="B75" s="5" t="s">
        <v>339</v>
      </c>
      <c r="C75" s="85"/>
    </row>
    <row r="76" spans="1:3" x14ac:dyDescent="0.25">
      <c r="A76" s="13" t="s">
        <v>630</v>
      </c>
      <c r="B76" s="5" t="s">
        <v>339</v>
      </c>
      <c r="C76" s="85"/>
    </row>
    <row r="77" spans="1:3" x14ac:dyDescent="0.25">
      <c r="A77" s="5" t="s">
        <v>629</v>
      </c>
      <c r="B77" s="5" t="s">
        <v>339</v>
      </c>
      <c r="C77" s="85"/>
    </row>
    <row r="78" spans="1:3" x14ac:dyDescent="0.25">
      <c r="A78" s="5" t="s">
        <v>628</v>
      </c>
      <c r="B78" s="5" t="s">
        <v>339</v>
      </c>
      <c r="C78" s="85"/>
    </row>
    <row r="79" spans="1:3" x14ac:dyDescent="0.25">
      <c r="A79" s="5" t="s">
        <v>627</v>
      </c>
      <c r="B79" s="5" t="s">
        <v>339</v>
      </c>
      <c r="C79" s="85"/>
    </row>
    <row r="80" spans="1:3" x14ac:dyDescent="0.25">
      <c r="A80" s="13" t="s">
        <v>626</v>
      </c>
      <c r="B80" s="5" t="s">
        <v>339</v>
      </c>
      <c r="C80" s="85"/>
    </row>
    <row r="81" spans="1:3" x14ac:dyDescent="0.25">
      <c r="A81" s="13" t="s">
        <v>631</v>
      </c>
      <c r="B81" s="5" t="s">
        <v>339</v>
      </c>
      <c r="C81" s="85"/>
    </row>
    <row r="82" spans="1:3" x14ac:dyDescent="0.25">
      <c r="A82" s="13" t="s">
        <v>623</v>
      </c>
      <c r="B82" s="5" t="s">
        <v>339</v>
      </c>
      <c r="C82" s="85"/>
    </row>
    <row r="83" spans="1:3" x14ac:dyDescent="0.25">
      <c r="A83" s="13" t="s">
        <v>624</v>
      </c>
      <c r="B83" s="5" t="s">
        <v>339</v>
      </c>
      <c r="C83" s="85"/>
    </row>
    <row r="84" spans="1:3" s="88" customFormat="1" ht="25.5" x14ac:dyDescent="0.25">
      <c r="A84" s="7" t="s">
        <v>551</v>
      </c>
      <c r="B84" s="8" t="s">
        <v>339</v>
      </c>
      <c r="C84" s="89"/>
    </row>
    <row r="85" spans="1:3" x14ac:dyDescent="0.25">
      <c r="A85" s="13" t="s">
        <v>621</v>
      </c>
      <c r="B85" s="5" t="s">
        <v>668</v>
      </c>
      <c r="C85" s="85"/>
    </row>
    <row r="86" spans="1:3" x14ac:dyDescent="0.25">
      <c r="A86" s="13" t="s">
        <v>622</v>
      </c>
      <c r="B86" s="5" t="s">
        <v>668</v>
      </c>
      <c r="C86" s="85"/>
    </row>
    <row r="87" spans="1:3" x14ac:dyDescent="0.25">
      <c r="A87" s="13" t="s">
        <v>630</v>
      </c>
      <c r="B87" s="5" t="s">
        <v>668</v>
      </c>
      <c r="C87" s="85"/>
    </row>
    <row r="88" spans="1:3" x14ac:dyDescent="0.25">
      <c r="A88" s="5" t="s">
        <v>629</v>
      </c>
      <c r="B88" s="5" t="s">
        <v>668</v>
      </c>
      <c r="C88" s="85"/>
    </row>
    <row r="89" spans="1:3" x14ac:dyDescent="0.25">
      <c r="A89" s="5" t="s">
        <v>628</v>
      </c>
      <c r="B89" s="5" t="s">
        <v>668</v>
      </c>
      <c r="C89" s="85"/>
    </row>
    <row r="90" spans="1:3" x14ac:dyDescent="0.25">
      <c r="A90" s="5" t="s">
        <v>657</v>
      </c>
      <c r="B90" s="5" t="s">
        <v>668</v>
      </c>
      <c r="C90" s="107"/>
    </row>
    <row r="91" spans="1:3" x14ac:dyDescent="0.25">
      <c r="A91" s="13" t="s">
        <v>626</v>
      </c>
      <c r="B91" s="5" t="s">
        <v>668</v>
      </c>
      <c r="C91" s="107"/>
    </row>
    <row r="92" spans="1:3" x14ac:dyDescent="0.25">
      <c r="A92" s="13" t="s">
        <v>625</v>
      </c>
      <c r="B92" s="5" t="s">
        <v>668</v>
      </c>
      <c r="C92" s="107"/>
    </row>
    <row r="93" spans="1:3" x14ac:dyDescent="0.25">
      <c r="A93" s="13" t="s">
        <v>623</v>
      </c>
      <c r="B93" s="5" t="s">
        <v>668</v>
      </c>
      <c r="C93" s="107"/>
    </row>
    <row r="94" spans="1:3" x14ac:dyDescent="0.25">
      <c r="A94" s="13" t="s">
        <v>624</v>
      </c>
      <c r="B94" s="5" t="s">
        <v>668</v>
      </c>
      <c r="C94" s="107"/>
    </row>
    <row r="95" spans="1:3" s="88" customFormat="1" x14ac:dyDescent="0.25">
      <c r="A95" s="15" t="s">
        <v>552</v>
      </c>
      <c r="B95" s="8" t="s">
        <v>668</v>
      </c>
      <c r="C95" s="124"/>
    </row>
    <row r="96" spans="1:3" x14ac:dyDescent="0.25">
      <c r="A96" s="13" t="s">
        <v>621</v>
      </c>
      <c r="B96" s="5" t="s">
        <v>343</v>
      </c>
      <c r="C96" s="107"/>
    </row>
    <row r="97" spans="1:3" x14ac:dyDescent="0.25">
      <c r="A97" s="13" t="s">
        <v>622</v>
      </c>
      <c r="B97" s="5" t="s">
        <v>343</v>
      </c>
      <c r="C97" s="107"/>
    </row>
    <row r="98" spans="1:3" x14ac:dyDescent="0.25">
      <c r="A98" s="13" t="s">
        <v>630</v>
      </c>
      <c r="B98" s="5" t="s">
        <v>343</v>
      </c>
      <c r="C98" s="85"/>
    </row>
    <row r="99" spans="1:3" x14ac:dyDescent="0.25">
      <c r="A99" s="5" t="s">
        <v>629</v>
      </c>
      <c r="B99" s="5" t="s">
        <v>343</v>
      </c>
      <c r="C99" s="85"/>
    </row>
    <row r="100" spans="1:3" x14ac:dyDescent="0.25">
      <c r="A100" s="5" t="s">
        <v>628</v>
      </c>
      <c r="B100" s="5" t="s">
        <v>343</v>
      </c>
      <c r="C100" s="85"/>
    </row>
    <row r="101" spans="1:3" x14ac:dyDescent="0.25">
      <c r="A101" s="5" t="s">
        <v>627</v>
      </c>
      <c r="B101" s="5" t="s">
        <v>343</v>
      </c>
      <c r="C101" s="85"/>
    </row>
    <row r="102" spans="1:3" x14ac:dyDescent="0.25">
      <c r="A102" s="13" t="s">
        <v>626</v>
      </c>
      <c r="B102" s="5" t="s">
        <v>343</v>
      </c>
      <c r="C102" s="85"/>
    </row>
    <row r="103" spans="1:3" x14ac:dyDescent="0.25">
      <c r="A103" s="13" t="s">
        <v>631</v>
      </c>
      <c r="B103" s="5" t="s">
        <v>343</v>
      </c>
      <c r="C103" s="85"/>
    </row>
    <row r="104" spans="1:3" x14ac:dyDescent="0.25">
      <c r="A104" s="13" t="s">
        <v>623</v>
      </c>
      <c r="B104" s="5" t="s">
        <v>343</v>
      </c>
      <c r="C104" s="85"/>
    </row>
    <row r="105" spans="1:3" x14ac:dyDescent="0.25">
      <c r="A105" s="13" t="s">
        <v>624</v>
      </c>
      <c r="B105" s="5" t="s">
        <v>343</v>
      </c>
      <c r="C105" s="85"/>
    </row>
    <row r="106" spans="1:3" s="88" customFormat="1" ht="25.5" x14ac:dyDescent="0.25">
      <c r="A106" s="7" t="s">
        <v>553</v>
      </c>
      <c r="B106" s="8" t="s">
        <v>343</v>
      </c>
      <c r="C106" s="89"/>
    </row>
    <row r="107" spans="1:3" x14ac:dyDescent="0.25">
      <c r="A107" s="13" t="s">
        <v>621</v>
      </c>
      <c r="B107" s="5" t="s">
        <v>344</v>
      </c>
      <c r="C107" s="85"/>
    </row>
    <row r="108" spans="1:3" x14ac:dyDescent="0.25">
      <c r="A108" s="13" t="s">
        <v>622</v>
      </c>
      <c r="B108" s="5" t="s">
        <v>344</v>
      </c>
      <c r="C108" s="85"/>
    </row>
    <row r="109" spans="1:3" x14ac:dyDescent="0.25">
      <c r="A109" s="13" t="s">
        <v>630</v>
      </c>
      <c r="B109" s="5" t="s">
        <v>344</v>
      </c>
      <c r="C109" s="85"/>
    </row>
    <row r="110" spans="1:3" x14ac:dyDescent="0.25">
      <c r="A110" s="5" t="s">
        <v>629</v>
      </c>
      <c r="B110" s="5" t="s">
        <v>344</v>
      </c>
      <c r="C110" s="85"/>
    </row>
    <row r="111" spans="1:3" x14ac:dyDescent="0.25">
      <c r="A111" s="5" t="s">
        <v>628</v>
      </c>
      <c r="B111" s="5" t="s">
        <v>344</v>
      </c>
      <c r="C111" s="85"/>
    </row>
    <row r="112" spans="1:3" x14ac:dyDescent="0.25">
      <c r="A112" s="5" t="s">
        <v>627</v>
      </c>
      <c r="B112" s="5" t="s">
        <v>344</v>
      </c>
      <c r="C112" s="85"/>
    </row>
    <row r="113" spans="1:3" x14ac:dyDescent="0.25">
      <c r="A113" s="13" t="s">
        <v>626</v>
      </c>
      <c r="B113" s="5" t="s">
        <v>344</v>
      </c>
      <c r="C113" s="85"/>
    </row>
    <row r="114" spans="1:3" x14ac:dyDescent="0.25">
      <c r="A114" s="13" t="s">
        <v>625</v>
      </c>
      <c r="B114" s="5" t="s">
        <v>344</v>
      </c>
      <c r="C114" s="85"/>
    </row>
    <row r="115" spans="1:3" x14ac:dyDescent="0.25">
      <c r="A115" s="13" t="s">
        <v>623</v>
      </c>
      <c r="B115" s="5" t="s">
        <v>344</v>
      </c>
      <c r="C115" s="85"/>
    </row>
    <row r="116" spans="1:3" x14ac:dyDescent="0.25">
      <c r="A116" s="13" t="s">
        <v>624</v>
      </c>
      <c r="B116" s="5" t="s">
        <v>344</v>
      </c>
      <c r="C116" s="85"/>
    </row>
    <row r="117" spans="1:3" s="88" customFormat="1" x14ac:dyDescent="0.25">
      <c r="A117" s="15" t="s">
        <v>554</v>
      </c>
      <c r="B117" s="8" t="s">
        <v>344</v>
      </c>
      <c r="C117" s="89"/>
    </row>
  </sheetData>
  <mergeCells count="2">
    <mergeCell ref="A3:C3"/>
    <mergeCell ref="A4:C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workbookViewId="0">
      <selection activeCell="F8" sqref="F8"/>
    </sheetView>
  </sheetViews>
  <sheetFormatPr defaultRowHeight="15" x14ac:dyDescent="0.25"/>
  <cols>
    <col min="1" max="1" width="100" customWidth="1"/>
    <col min="2" max="2" width="7.5703125" bestFit="1" customWidth="1"/>
    <col min="3" max="3" width="17" customWidth="1"/>
  </cols>
  <sheetData>
    <row r="1" spans="1:4" x14ac:dyDescent="0.25">
      <c r="A1" s="160" t="s">
        <v>698</v>
      </c>
      <c r="B1" s="160"/>
      <c r="C1" s="1"/>
      <c r="D1" s="1"/>
    </row>
    <row r="3" spans="1:4" ht="28.5" customHeight="1" x14ac:dyDescent="0.25">
      <c r="A3" s="228" t="s">
        <v>670</v>
      </c>
      <c r="B3" s="236"/>
      <c r="C3" s="236"/>
    </row>
    <row r="4" spans="1:4" ht="26.25" customHeight="1" x14ac:dyDescent="0.25">
      <c r="A4" s="231" t="s">
        <v>680</v>
      </c>
      <c r="B4" s="240"/>
      <c r="C4" s="240"/>
    </row>
    <row r="5" spans="1:4" ht="18.75" customHeight="1" x14ac:dyDescent="0.3">
      <c r="A5" s="73"/>
      <c r="B5" s="76"/>
      <c r="C5" s="76"/>
    </row>
    <row r="6" spans="1:4" ht="23.25" customHeight="1" x14ac:dyDescent="0.25">
      <c r="A6" s="4" t="s">
        <v>1</v>
      </c>
    </row>
    <row r="7" spans="1:4" ht="25.5" x14ac:dyDescent="0.25">
      <c r="A7" s="38" t="s">
        <v>638</v>
      </c>
      <c r="B7" s="3" t="s">
        <v>84</v>
      </c>
      <c r="C7" s="72" t="s">
        <v>26</v>
      </c>
    </row>
    <row r="8" spans="1:4" x14ac:dyDescent="0.25">
      <c r="A8" s="12" t="s">
        <v>392</v>
      </c>
      <c r="B8" s="6" t="s">
        <v>163</v>
      </c>
      <c r="C8" s="85"/>
    </row>
    <row r="9" spans="1:4" x14ac:dyDescent="0.25">
      <c r="A9" s="12" t="s">
        <v>393</v>
      </c>
      <c r="B9" s="6" t="s">
        <v>163</v>
      </c>
      <c r="C9" s="85"/>
    </row>
    <row r="10" spans="1:4" x14ac:dyDescent="0.25">
      <c r="A10" s="12" t="s">
        <v>394</v>
      </c>
      <c r="B10" s="6" t="s">
        <v>163</v>
      </c>
      <c r="C10" s="85"/>
    </row>
    <row r="11" spans="1:4" x14ac:dyDescent="0.25">
      <c r="A11" s="12" t="s">
        <v>395</v>
      </c>
      <c r="B11" s="6" t="s">
        <v>163</v>
      </c>
      <c r="C11" s="85"/>
    </row>
    <row r="12" spans="1:4" x14ac:dyDescent="0.25">
      <c r="A12" s="13" t="s">
        <v>396</v>
      </c>
      <c r="B12" s="6" t="s">
        <v>163</v>
      </c>
      <c r="C12" s="85"/>
    </row>
    <row r="13" spans="1:4" x14ac:dyDescent="0.25">
      <c r="A13" s="13" t="s">
        <v>397</v>
      </c>
      <c r="B13" s="6" t="s">
        <v>163</v>
      </c>
      <c r="C13" s="85"/>
    </row>
    <row r="14" spans="1:4" s="88" customFormat="1" x14ac:dyDescent="0.25">
      <c r="A14" s="15" t="s">
        <v>32</v>
      </c>
      <c r="B14" s="14" t="s">
        <v>163</v>
      </c>
      <c r="C14" s="89"/>
    </row>
    <row r="15" spans="1:4" x14ac:dyDescent="0.25">
      <c r="A15" s="12" t="s">
        <v>398</v>
      </c>
      <c r="B15" s="6" t="s">
        <v>164</v>
      </c>
      <c r="C15" s="85"/>
    </row>
    <row r="16" spans="1:4" s="88" customFormat="1" x14ac:dyDescent="0.25">
      <c r="A16" s="16" t="s">
        <v>31</v>
      </c>
      <c r="B16" s="14" t="s">
        <v>164</v>
      </c>
      <c r="C16" s="89"/>
    </row>
    <row r="17" spans="1:3" x14ac:dyDescent="0.25">
      <c r="A17" s="12" t="s">
        <v>399</v>
      </c>
      <c r="B17" s="6" t="s">
        <v>165</v>
      </c>
      <c r="C17" s="85"/>
    </row>
    <row r="18" spans="1:3" x14ac:dyDescent="0.25">
      <c r="A18" s="12" t="s">
        <v>400</v>
      </c>
      <c r="B18" s="6" t="s">
        <v>165</v>
      </c>
      <c r="C18" s="85"/>
    </row>
    <row r="19" spans="1:3" x14ac:dyDescent="0.25">
      <c r="A19" s="13" t="s">
        <v>401</v>
      </c>
      <c r="B19" s="6" t="s">
        <v>165</v>
      </c>
      <c r="C19" s="85"/>
    </row>
    <row r="20" spans="1:3" x14ac:dyDescent="0.25">
      <c r="A20" s="13" t="s">
        <v>402</v>
      </c>
      <c r="B20" s="6" t="s">
        <v>165</v>
      </c>
      <c r="C20" s="85"/>
    </row>
    <row r="21" spans="1:3" x14ac:dyDescent="0.25">
      <c r="A21" s="13" t="s">
        <v>403</v>
      </c>
      <c r="B21" s="6" t="s">
        <v>165</v>
      </c>
      <c r="C21" s="85"/>
    </row>
    <row r="22" spans="1:3" ht="30" x14ac:dyDescent="0.25">
      <c r="A22" s="17" t="s">
        <v>404</v>
      </c>
      <c r="B22" s="6" t="s">
        <v>165</v>
      </c>
      <c r="C22" s="85"/>
    </row>
    <row r="23" spans="1:3" s="88" customFormat="1" x14ac:dyDescent="0.25">
      <c r="A23" s="11" t="s">
        <v>30</v>
      </c>
      <c r="B23" s="14" t="s">
        <v>165</v>
      </c>
      <c r="C23" s="89"/>
    </row>
    <row r="24" spans="1:3" x14ac:dyDescent="0.25">
      <c r="A24" s="12" t="s">
        <v>405</v>
      </c>
      <c r="B24" s="6" t="s">
        <v>166</v>
      </c>
      <c r="C24" s="85"/>
    </row>
    <row r="25" spans="1:3" x14ac:dyDescent="0.25">
      <c r="A25" s="12" t="s">
        <v>406</v>
      </c>
      <c r="B25" s="6" t="s">
        <v>166</v>
      </c>
      <c r="C25" s="85"/>
    </row>
    <row r="26" spans="1:3" s="88" customFormat="1" x14ac:dyDescent="0.25">
      <c r="A26" s="11" t="s">
        <v>29</v>
      </c>
      <c r="B26" s="8" t="s">
        <v>166</v>
      </c>
      <c r="C26" s="89"/>
    </row>
    <row r="27" spans="1:3" x14ac:dyDescent="0.25">
      <c r="A27" s="12" t="s">
        <v>407</v>
      </c>
      <c r="B27" s="6" t="s">
        <v>167</v>
      </c>
      <c r="C27" s="85"/>
    </row>
    <row r="28" spans="1:3" x14ac:dyDescent="0.25">
      <c r="A28" s="12" t="s">
        <v>408</v>
      </c>
      <c r="B28" s="6" t="s">
        <v>167</v>
      </c>
      <c r="C28" s="85"/>
    </row>
    <row r="29" spans="1:3" x14ac:dyDescent="0.25">
      <c r="A29" s="13" t="s">
        <v>409</v>
      </c>
      <c r="B29" s="6" t="s">
        <v>167</v>
      </c>
      <c r="C29" s="85"/>
    </row>
    <row r="30" spans="1:3" x14ac:dyDescent="0.25">
      <c r="A30" s="13" t="s">
        <v>410</v>
      </c>
      <c r="B30" s="6" t="s">
        <v>167</v>
      </c>
      <c r="C30" s="85"/>
    </row>
    <row r="31" spans="1:3" x14ac:dyDescent="0.25">
      <c r="A31" s="13" t="s">
        <v>411</v>
      </c>
      <c r="B31" s="6" t="s">
        <v>167</v>
      </c>
      <c r="C31" s="106"/>
    </row>
    <row r="32" spans="1:3" x14ac:dyDescent="0.25">
      <c r="A32" s="13" t="s">
        <v>412</v>
      </c>
      <c r="B32" s="6" t="s">
        <v>167</v>
      </c>
      <c r="C32" s="85"/>
    </row>
    <row r="33" spans="1:3" x14ac:dyDescent="0.25">
      <c r="A33" s="13" t="s">
        <v>658</v>
      </c>
      <c r="B33" s="6" t="s">
        <v>167</v>
      </c>
      <c r="C33" s="85">
        <v>1079000</v>
      </c>
    </row>
    <row r="34" spans="1:3" x14ac:dyDescent="0.25">
      <c r="A34" s="13" t="s">
        <v>413</v>
      </c>
      <c r="B34" s="6" t="s">
        <v>167</v>
      </c>
      <c r="C34" s="85"/>
    </row>
    <row r="35" spans="1:3" x14ac:dyDescent="0.25">
      <c r="A35" s="13" t="s">
        <v>414</v>
      </c>
      <c r="B35" s="6" t="s">
        <v>167</v>
      </c>
      <c r="C35" s="85"/>
    </row>
    <row r="36" spans="1:3" x14ac:dyDescent="0.25">
      <c r="A36" s="13" t="s">
        <v>415</v>
      </c>
      <c r="B36" s="6" t="s">
        <v>167</v>
      </c>
      <c r="C36" s="85"/>
    </row>
    <row r="37" spans="1:3" ht="30" x14ac:dyDescent="0.25">
      <c r="A37" s="13" t="s">
        <v>416</v>
      </c>
      <c r="B37" s="6" t="s">
        <v>167</v>
      </c>
      <c r="C37" s="85"/>
    </row>
    <row r="38" spans="1:3" ht="30" x14ac:dyDescent="0.25">
      <c r="A38" s="13" t="s">
        <v>417</v>
      </c>
      <c r="B38" s="6" t="s">
        <v>167</v>
      </c>
      <c r="C38" s="85"/>
    </row>
    <row r="39" spans="1:3" s="88" customFormat="1" x14ac:dyDescent="0.25">
      <c r="A39" s="11" t="s">
        <v>418</v>
      </c>
      <c r="B39" s="14" t="s">
        <v>167</v>
      </c>
      <c r="C39" s="124">
        <v>1079000</v>
      </c>
    </row>
    <row r="40" spans="1:3" s="88" customFormat="1" ht="15.75" x14ac:dyDescent="0.25">
      <c r="A40" s="18" t="s">
        <v>419</v>
      </c>
      <c r="B40" s="9" t="s">
        <v>168</v>
      </c>
      <c r="C40" s="89">
        <v>1079000</v>
      </c>
    </row>
  </sheetData>
  <mergeCells count="2">
    <mergeCell ref="A3:C3"/>
    <mergeCell ref="A4:C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I12" sqref="I12"/>
    </sheetView>
  </sheetViews>
  <sheetFormatPr defaultRowHeight="15" x14ac:dyDescent="0.25"/>
  <cols>
    <col min="1" max="1" width="65" customWidth="1"/>
    <col min="2" max="2" width="7.5703125" bestFit="1" customWidth="1"/>
    <col min="3" max="3" width="16.85546875" customWidth="1"/>
  </cols>
  <sheetData>
    <row r="1" spans="1:4" x14ac:dyDescent="0.25">
      <c r="A1" s="160" t="s">
        <v>699</v>
      </c>
      <c r="B1" s="160"/>
      <c r="C1" s="1"/>
      <c r="D1" s="1"/>
    </row>
    <row r="3" spans="1:4" ht="24" customHeight="1" x14ac:dyDescent="0.25">
      <c r="A3" s="228" t="s">
        <v>670</v>
      </c>
      <c r="B3" s="229"/>
      <c r="C3" s="229"/>
    </row>
    <row r="4" spans="1:4" ht="26.25" customHeight="1" x14ac:dyDescent="0.25">
      <c r="A4" s="231" t="s">
        <v>681</v>
      </c>
      <c r="B4" s="229"/>
      <c r="C4" s="229"/>
    </row>
    <row r="6" spans="1:4" ht="25.5" x14ac:dyDescent="0.25">
      <c r="A6" s="38" t="s">
        <v>638</v>
      </c>
      <c r="B6" s="3" t="s">
        <v>84</v>
      </c>
      <c r="C6" s="72" t="s">
        <v>26</v>
      </c>
    </row>
    <row r="7" spans="1:4" x14ac:dyDescent="0.25">
      <c r="A7" s="5" t="s">
        <v>537</v>
      </c>
      <c r="B7" s="5" t="s">
        <v>296</v>
      </c>
      <c r="C7" s="85">
        <v>0</v>
      </c>
    </row>
    <row r="8" spans="1:4" x14ac:dyDescent="0.25">
      <c r="A8" s="5" t="s">
        <v>538</v>
      </c>
      <c r="B8" s="5" t="s">
        <v>296</v>
      </c>
      <c r="C8" s="85">
        <v>0</v>
      </c>
    </row>
    <row r="9" spans="1:4" x14ac:dyDescent="0.25">
      <c r="A9" s="5" t="s">
        <v>539</v>
      </c>
      <c r="B9" s="5" t="s">
        <v>296</v>
      </c>
      <c r="C9" s="107">
        <v>300000</v>
      </c>
    </row>
    <row r="10" spans="1:4" x14ac:dyDescent="0.25">
      <c r="A10" s="5" t="s">
        <v>540</v>
      </c>
      <c r="B10" s="5" t="s">
        <v>296</v>
      </c>
      <c r="C10" s="85">
        <v>0</v>
      </c>
    </row>
    <row r="11" spans="1:4" s="88" customFormat="1" x14ac:dyDescent="0.25">
      <c r="A11" s="7" t="s">
        <v>488</v>
      </c>
      <c r="B11" s="8" t="s">
        <v>296</v>
      </c>
      <c r="C11" s="89">
        <v>300000</v>
      </c>
    </row>
    <row r="12" spans="1:4" x14ac:dyDescent="0.25">
      <c r="A12" s="5" t="s">
        <v>489</v>
      </c>
      <c r="B12" s="6" t="s">
        <v>297</v>
      </c>
      <c r="C12" s="85">
        <v>2400000</v>
      </c>
    </row>
    <row r="13" spans="1:4" ht="27" x14ac:dyDescent="0.25">
      <c r="A13" s="47" t="s">
        <v>298</v>
      </c>
      <c r="B13" s="47" t="s">
        <v>297</v>
      </c>
      <c r="C13" s="85">
        <v>2400000</v>
      </c>
    </row>
    <row r="14" spans="1:4" ht="27" x14ac:dyDescent="0.25">
      <c r="A14" s="47" t="s">
        <v>299</v>
      </c>
      <c r="B14" s="47" t="s">
        <v>297</v>
      </c>
      <c r="C14" s="85">
        <v>0</v>
      </c>
    </row>
    <row r="15" spans="1:4" x14ac:dyDescent="0.25">
      <c r="A15" s="5" t="s">
        <v>491</v>
      </c>
      <c r="B15" s="6" t="s">
        <v>303</v>
      </c>
      <c r="C15" s="85">
        <v>320000</v>
      </c>
    </row>
    <row r="16" spans="1:4" ht="27" x14ac:dyDescent="0.25">
      <c r="A16" s="47" t="s">
        <v>304</v>
      </c>
      <c r="B16" s="47" t="s">
        <v>303</v>
      </c>
      <c r="C16" s="85">
        <v>0</v>
      </c>
    </row>
    <row r="17" spans="1:3" ht="27" x14ac:dyDescent="0.25">
      <c r="A17" s="47" t="s">
        <v>305</v>
      </c>
      <c r="B17" s="47" t="s">
        <v>303</v>
      </c>
      <c r="C17" s="85">
        <v>320000</v>
      </c>
    </row>
    <row r="18" spans="1:3" x14ac:dyDescent="0.25">
      <c r="A18" s="47" t="s">
        <v>306</v>
      </c>
      <c r="B18" s="47" t="s">
        <v>303</v>
      </c>
      <c r="C18" s="85">
        <v>0</v>
      </c>
    </row>
    <row r="19" spans="1:3" x14ac:dyDescent="0.25">
      <c r="A19" s="47" t="s">
        <v>307</v>
      </c>
      <c r="B19" s="47" t="s">
        <v>303</v>
      </c>
      <c r="C19" s="85">
        <v>0</v>
      </c>
    </row>
    <row r="20" spans="1:3" x14ac:dyDescent="0.25">
      <c r="A20" s="5" t="s">
        <v>541</v>
      </c>
      <c r="B20" s="6" t="s">
        <v>308</v>
      </c>
      <c r="C20" s="85">
        <v>0</v>
      </c>
    </row>
    <row r="21" spans="1:3" x14ac:dyDescent="0.25">
      <c r="A21" s="47" t="s">
        <v>309</v>
      </c>
      <c r="B21" s="47" t="s">
        <v>308</v>
      </c>
      <c r="C21" s="85">
        <v>0</v>
      </c>
    </row>
    <row r="22" spans="1:3" x14ac:dyDescent="0.25">
      <c r="A22" s="47" t="s">
        <v>310</v>
      </c>
      <c r="B22" s="47" t="s">
        <v>308</v>
      </c>
      <c r="C22" s="85">
        <v>0</v>
      </c>
    </row>
    <row r="23" spans="1:3" s="88" customFormat="1" x14ac:dyDescent="0.25">
      <c r="A23" s="7" t="s">
        <v>520</v>
      </c>
      <c r="B23" s="8" t="s">
        <v>311</v>
      </c>
      <c r="C23" s="89">
        <v>2720000</v>
      </c>
    </row>
    <row r="24" spans="1:3" x14ac:dyDescent="0.25">
      <c r="A24" s="5" t="s">
        <v>542</v>
      </c>
      <c r="B24" s="5" t="s">
        <v>312</v>
      </c>
      <c r="C24" s="85">
        <v>10000</v>
      </c>
    </row>
    <row r="25" spans="1:3" x14ac:dyDescent="0.25">
      <c r="A25" s="5" t="s">
        <v>543</v>
      </c>
      <c r="B25" s="5" t="s">
        <v>312</v>
      </c>
      <c r="C25" s="85">
        <v>0</v>
      </c>
    </row>
    <row r="26" spans="1:3" x14ac:dyDescent="0.25">
      <c r="A26" s="5" t="s">
        <v>544</v>
      </c>
      <c r="B26" s="5" t="s">
        <v>312</v>
      </c>
      <c r="C26" s="85">
        <v>0</v>
      </c>
    </row>
    <row r="27" spans="1:3" x14ac:dyDescent="0.25">
      <c r="A27" s="5" t="s">
        <v>545</v>
      </c>
      <c r="B27" s="5" t="s">
        <v>312</v>
      </c>
      <c r="C27" s="85">
        <v>0</v>
      </c>
    </row>
    <row r="28" spans="1:3" x14ac:dyDescent="0.25">
      <c r="A28" s="5" t="s">
        <v>546</v>
      </c>
      <c r="B28" s="5" t="s">
        <v>312</v>
      </c>
      <c r="C28" s="85">
        <v>0</v>
      </c>
    </row>
    <row r="29" spans="1:3" x14ac:dyDescent="0.25">
      <c r="A29" s="5" t="s">
        <v>547</v>
      </c>
      <c r="B29" s="5" t="s">
        <v>312</v>
      </c>
      <c r="C29" s="85">
        <v>0</v>
      </c>
    </row>
    <row r="30" spans="1:3" x14ac:dyDescent="0.25">
      <c r="A30" s="5" t="s">
        <v>548</v>
      </c>
      <c r="B30" s="5" t="s">
        <v>312</v>
      </c>
      <c r="C30" s="85">
        <v>0</v>
      </c>
    </row>
    <row r="31" spans="1:3" x14ac:dyDescent="0.25">
      <c r="A31" s="5" t="s">
        <v>549</v>
      </c>
      <c r="B31" s="5" t="s">
        <v>312</v>
      </c>
      <c r="C31" s="85">
        <v>0</v>
      </c>
    </row>
    <row r="32" spans="1:3" ht="45" x14ac:dyDescent="0.25">
      <c r="A32" s="5" t="s">
        <v>550</v>
      </c>
      <c r="B32" s="5" t="s">
        <v>312</v>
      </c>
      <c r="C32" s="85">
        <v>0</v>
      </c>
    </row>
    <row r="33" spans="1:3" x14ac:dyDescent="0.25">
      <c r="A33" s="5" t="s">
        <v>656</v>
      </c>
      <c r="B33" s="5" t="s">
        <v>312</v>
      </c>
      <c r="C33" s="107">
        <v>10000</v>
      </c>
    </row>
    <row r="34" spans="1:3" s="88" customFormat="1" x14ac:dyDescent="0.25">
      <c r="A34" s="7" t="s">
        <v>493</v>
      </c>
      <c r="B34" s="8" t="s">
        <v>312</v>
      </c>
      <c r="C34" s="124">
        <v>20000</v>
      </c>
    </row>
  </sheetData>
  <mergeCells count="2">
    <mergeCell ref="A3:C3"/>
    <mergeCell ref="A4:C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workbookViewId="0">
      <selection activeCell="H16" sqref="H16"/>
    </sheetView>
  </sheetViews>
  <sheetFormatPr defaultRowHeight="15" x14ac:dyDescent="0.25"/>
  <cols>
    <col min="1" max="1" width="64.5703125" customWidth="1"/>
    <col min="2" max="2" width="8" bestFit="1" customWidth="1"/>
    <col min="3" max="3" width="22.7109375" customWidth="1"/>
    <col min="4" max="4" width="22.28515625" customWidth="1"/>
  </cols>
  <sheetData>
    <row r="1" spans="1:4" x14ac:dyDescent="0.25">
      <c r="B1" t="s">
        <v>700</v>
      </c>
      <c r="C1" s="1"/>
      <c r="D1" s="1"/>
    </row>
    <row r="3" spans="1:4" ht="22.5" customHeight="1" x14ac:dyDescent="0.25">
      <c r="A3" s="228" t="s">
        <v>670</v>
      </c>
      <c r="B3" s="229"/>
      <c r="C3" s="229"/>
      <c r="D3" s="229"/>
    </row>
    <row r="4" spans="1:4" ht="48.75" customHeight="1" x14ac:dyDescent="0.25">
      <c r="A4" s="231" t="s">
        <v>682</v>
      </c>
      <c r="B4" s="229"/>
      <c r="C4" s="229"/>
      <c r="D4" s="230"/>
    </row>
    <row r="5" spans="1:4" ht="21" customHeight="1" x14ac:dyDescent="0.25">
      <c r="A5" s="56"/>
      <c r="B5" s="57"/>
      <c r="C5" s="57"/>
    </row>
    <row r="6" spans="1:4" x14ac:dyDescent="0.25">
      <c r="A6" s="4" t="s">
        <v>1</v>
      </c>
    </row>
    <row r="7" spans="1:4" ht="33" customHeight="1" x14ac:dyDescent="0.25">
      <c r="A7" s="177" t="s">
        <v>638</v>
      </c>
      <c r="B7" s="3" t="s">
        <v>84</v>
      </c>
      <c r="C7" s="176" t="s">
        <v>27</v>
      </c>
      <c r="D7" s="176" t="s">
        <v>28</v>
      </c>
    </row>
    <row r="8" spans="1:4" x14ac:dyDescent="0.25">
      <c r="A8" s="12" t="s">
        <v>436</v>
      </c>
      <c r="B8" s="5" t="s">
        <v>221</v>
      </c>
      <c r="C8" s="85"/>
      <c r="D8" s="85"/>
    </row>
    <row r="9" spans="1:4" x14ac:dyDescent="0.25">
      <c r="A9" s="19" t="s">
        <v>222</v>
      </c>
      <c r="B9" s="19" t="s">
        <v>221</v>
      </c>
      <c r="C9" s="85"/>
      <c r="D9" s="85"/>
    </row>
    <row r="10" spans="1:4" x14ac:dyDescent="0.25">
      <c r="A10" s="19" t="s">
        <v>223</v>
      </c>
      <c r="B10" s="19" t="s">
        <v>221</v>
      </c>
      <c r="C10" s="85"/>
      <c r="D10" s="85"/>
    </row>
    <row r="11" spans="1:4" ht="30" x14ac:dyDescent="0.25">
      <c r="A11" s="12" t="s">
        <v>224</v>
      </c>
      <c r="B11" s="5" t="s">
        <v>225</v>
      </c>
      <c r="C11" s="85"/>
      <c r="D11" s="152"/>
    </row>
    <row r="12" spans="1:4" x14ac:dyDescent="0.25">
      <c r="A12" s="12" t="s">
        <v>435</v>
      </c>
      <c r="B12" s="5" t="s">
        <v>226</v>
      </c>
      <c r="C12" s="152"/>
      <c r="D12" s="106"/>
    </row>
    <row r="13" spans="1:4" x14ac:dyDescent="0.25">
      <c r="A13" s="19" t="s">
        <v>222</v>
      </c>
      <c r="B13" s="19" t="s">
        <v>226</v>
      </c>
      <c r="C13" s="85"/>
      <c r="D13" s="106"/>
    </row>
    <row r="14" spans="1:4" x14ac:dyDescent="0.25">
      <c r="A14" s="19" t="s">
        <v>223</v>
      </c>
      <c r="B14" s="19" t="s">
        <v>227</v>
      </c>
      <c r="C14" s="85"/>
      <c r="D14" s="106"/>
    </row>
    <row r="15" spans="1:4" s="88" customFormat="1" x14ac:dyDescent="0.25">
      <c r="A15" s="11" t="s">
        <v>434</v>
      </c>
      <c r="B15" s="7" t="s">
        <v>228</v>
      </c>
      <c r="C15" s="89"/>
      <c r="D15" s="175"/>
    </row>
    <row r="16" spans="1:4" x14ac:dyDescent="0.25">
      <c r="A16" s="21" t="s">
        <v>439</v>
      </c>
      <c r="B16" s="5" t="s">
        <v>229</v>
      </c>
      <c r="C16" s="85"/>
      <c r="D16" s="106"/>
    </row>
    <row r="17" spans="1:4" x14ac:dyDescent="0.25">
      <c r="A17" s="19" t="s">
        <v>230</v>
      </c>
      <c r="B17" s="19" t="s">
        <v>229</v>
      </c>
      <c r="C17" s="85"/>
      <c r="D17" s="152"/>
    </row>
    <row r="18" spans="1:4" x14ac:dyDescent="0.25">
      <c r="A18" s="19" t="s">
        <v>231</v>
      </c>
      <c r="B18" s="19" t="s">
        <v>229</v>
      </c>
      <c r="C18" s="85"/>
      <c r="D18" s="152"/>
    </row>
    <row r="19" spans="1:4" x14ac:dyDescent="0.25">
      <c r="A19" s="21" t="s">
        <v>440</v>
      </c>
      <c r="B19" s="5" t="s">
        <v>232</v>
      </c>
      <c r="C19" s="85"/>
      <c r="D19" s="152"/>
    </row>
    <row r="20" spans="1:4" x14ac:dyDescent="0.25">
      <c r="A20" s="19" t="s">
        <v>223</v>
      </c>
      <c r="B20" s="19" t="s">
        <v>232</v>
      </c>
      <c r="C20" s="85"/>
      <c r="D20" s="152"/>
    </row>
    <row r="21" spans="1:4" x14ac:dyDescent="0.25">
      <c r="A21" s="13" t="s">
        <v>233</v>
      </c>
      <c r="B21" s="5" t="s">
        <v>234</v>
      </c>
      <c r="C21" s="85"/>
      <c r="D21" s="152"/>
    </row>
    <row r="22" spans="1:4" x14ac:dyDescent="0.25">
      <c r="A22" s="13" t="s">
        <v>441</v>
      </c>
      <c r="B22" s="5" t="s">
        <v>235</v>
      </c>
      <c r="C22" s="85"/>
      <c r="D22" s="152"/>
    </row>
    <row r="23" spans="1:4" x14ac:dyDescent="0.25">
      <c r="A23" s="19" t="s">
        <v>231</v>
      </c>
      <c r="B23" s="19" t="s">
        <v>235</v>
      </c>
      <c r="C23" s="85"/>
      <c r="D23" s="106"/>
    </row>
    <row r="24" spans="1:4" x14ac:dyDescent="0.25">
      <c r="A24" s="19" t="s">
        <v>223</v>
      </c>
      <c r="B24" s="19" t="s">
        <v>235</v>
      </c>
      <c r="C24" s="85"/>
      <c r="D24" s="106"/>
    </row>
    <row r="25" spans="1:4" s="88" customFormat="1" x14ac:dyDescent="0.25">
      <c r="A25" s="22" t="s">
        <v>437</v>
      </c>
      <c r="B25" s="7" t="s">
        <v>236</v>
      </c>
      <c r="C25" s="89"/>
      <c r="D25" s="175"/>
    </row>
    <row r="26" spans="1:4" x14ac:dyDescent="0.25">
      <c r="A26" s="21" t="s">
        <v>237</v>
      </c>
      <c r="B26" s="5" t="s">
        <v>238</v>
      </c>
      <c r="C26" s="85"/>
      <c r="D26" s="106"/>
    </row>
    <row r="27" spans="1:4" x14ac:dyDescent="0.25">
      <c r="A27" s="21" t="s">
        <v>239</v>
      </c>
      <c r="B27" s="5" t="s">
        <v>240</v>
      </c>
      <c r="C27" s="85">
        <v>538080</v>
      </c>
      <c r="D27" s="107">
        <v>0</v>
      </c>
    </row>
    <row r="28" spans="1:4" x14ac:dyDescent="0.25">
      <c r="A28" s="21" t="s">
        <v>243</v>
      </c>
      <c r="B28" s="5" t="s">
        <v>244</v>
      </c>
      <c r="C28" s="85"/>
      <c r="D28" s="106"/>
    </row>
    <row r="29" spans="1:4" x14ac:dyDescent="0.25">
      <c r="A29" s="21" t="s">
        <v>245</v>
      </c>
      <c r="B29" s="5" t="s">
        <v>246</v>
      </c>
      <c r="C29" s="85"/>
      <c r="D29" s="106"/>
    </row>
    <row r="30" spans="1:4" x14ac:dyDescent="0.25">
      <c r="A30" s="21" t="s">
        <v>247</v>
      </c>
      <c r="B30" s="5" t="s">
        <v>248</v>
      </c>
      <c r="C30" s="85"/>
      <c r="D30" s="106"/>
    </row>
    <row r="31" spans="1:4" s="88" customFormat="1" x14ac:dyDescent="0.25">
      <c r="A31" s="40" t="s">
        <v>438</v>
      </c>
      <c r="B31" s="41" t="s">
        <v>249</v>
      </c>
      <c r="C31" s="89">
        <v>538080</v>
      </c>
      <c r="D31" s="124">
        <v>0</v>
      </c>
    </row>
    <row r="32" spans="1:4" x14ac:dyDescent="0.25">
      <c r="A32" s="21" t="s">
        <v>250</v>
      </c>
      <c r="B32" s="5" t="s">
        <v>251</v>
      </c>
      <c r="C32" s="85"/>
      <c r="D32" s="152"/>
    </row>
    <row r="33" spans="1:4" x14ac:dyDescent="0.25">
      <c r="A33" s="12" t="s">
        <v>252</v>
      </c>
      <c r="B33" s="5" t="s">
        <v>253</v>
      </c>
      <c r="C33" s="85"/>
      <c r="D33" s="152"/>
    </row>
    <row r="34" spans="1:4" x14ac:dyDescent="0.25">
      <c r="A34" s="21" t="s">
        <v>442</v>
      </c>
      <c r="B34" s="5" t="s">
        <v>254</v>
      </c>
      <c r="C34" s="85"/>
      <c r="D34" s="152"/>
    </row>
    <row r="35" spans="1:4" x14ac:dyDescent="0.25">
      <c r="A35" s="19" t="s">
        <v>223</v>
      </c>
      <c r="B35" s="19" t="s">
        <v>254</v>
      </c>
      <c r="C35" s="85"/>
      <c r="D35" s="152"/>
    </row>
    <row r="36" spans="1:4" x14ac:dyDescent="0.25">
      <c r="A36" s="21" t="s">
        <v>443</v>
      </c>
      <c r="B36" s="5" t="s">
        <v>255</v>
      </c>
      <c r="C36" s="85"/>
      <c r="D36" s="152"/>
    </row>
    <row r="37" spans="1:4" x14ac:dyDescent="0.25">
      <c r="A37" s="19" t="s">
        <v>256</v>
      </c>
      <c r="B37" s="19" t="s">
        <v>255</v>
      </c>
      <c r="C37" s="85"/>
      <c r="D37" s="152"/>
    </row>
    <row r="38" spans="1:4" x14ac:dyDescent="0.25">
      <c r="A38" s="19" t="s">
        <v>257</v>
      </c>
      <c r="B38" s="19" t="s">
        <v>255</v>
      </c>
      <c r="C38" s="85"/>
      <c r="D38" s="152"/>
    </row>
    <row r="39" spans="1:4" x14ac:dyDescent="0.25">
      <c r="A39" s="19" t="s">
        <v>258</v>
      </c>
      <c r="B39" s="19" t="s">
        <v>255</v>
      </c>
      <c r="C39" s="85"/>
      <c r="D39" s="152"/>
    </row>
    <row r="40" spans="1:4" x14ac:dyDescent="0.25">
      <c r="A40" s="19" t="s">
        <v>223</v>
      </c>
      <c r="B40" s="19" t="s">
        <v>255</v>
      </c>
      <c r="C40" s="85"/>
      <c r="D40" s="152"/>
    </row>
    <row r="41" spans="1:4" s="88" customFormat="1" x14ac:dyDescent="0.25">
      <c r="A41" s="40" t="s">
        <v>444</v>
      </c>
      <c r="B41" s="41" t="s">
        <v>259</v>
      </c>
      <c r="C41" s="89"/>
      <c r="D41" s="175"/>
    </row>
    <row r="44" spans="1:4" ht="25.5" x14ac:dyDescent="0.25">
      <c r="A44" s="38" t="s">
        <v>638</v>
      </c>
      <c r="B44" s="3" t="s">
        <v>84</v>
      </c>
      <c r="C44" s="72" t="s">
        <v>27</v>
      </c>
      <c r="D44" s="72"/>
    </row>
    <row r="45" spans="1:4" x14ac:dyDescent="0.25">
      <c r="A45" s="21" t="s">
        <v>507</v>
      </c>
      <c r="B45" s="5" t="s">
        <v>347</v>
      </c>
      <c r="C45" s="26"/>
      <c r="D45" s="26"/>
    </row>
    <row r="46" spans="1:4" x14ac:dyDescent="0.25">
      <c r="A46" s="47" t="s">
        <v>222</v>
      </c>
      <c r="B46" s="47" t="s">
        <v>347</v>
      </c>
      <c r="C46" s="26"/>
      <c r="D46" s="26"/>
    </row>
    <row r="47" spans="1:4" ht="30" x14ac:dyDescent="0.25">
      <c r="A47" s="12" t="s">
        <v>348</v>
      </c>
      <c r="B47" s="5" t="s">
        <v>349</v>
      </c>
      <c r="C47" s="26"/>
      <c r="D47" s="114"/>
    </row>
    <row r="48" spans="1:4" x14ac:dyDescent="0.25">
      <c r="A48" s="21" t="s">
        <v>555</v>
      </c>
      <c r="B48" s="5" t="s">
        <v>350</v>
      </c>
      <c r="C48" s="26"/>
      <c r="D48" s="114"/>
    </row>
    <row r="49" spans="1:4" x14ac:dyDescent="0.25">
      <c r="A49" s="47" t="s">
        <v>222</v>
      </c>
      <c r="B49" s="47" t="s">
        <v>350</v>
      </c>
      <c r="C49" s="26"/>
      <c r="D49" s="114"/>
    </row>
    <row r="50" spans="1:4" s="88" customFormat="1" x14ac:dyDescent="0.25">
      <c r="A50" s="11" t="s">
        <v>527</v>
      </c>
      <c r="B50" s="7" t="s">
        <v>351</v>
      </c>
      <c r="C50" s="92"/>
      <c r="D50" s="113"/>
    </row>
    <row r="51" spans="1:4" x14ac:dyDescent="0.25">
      <c r="A51" s="12" t="s">
        <v>556</v>
      </c>
      <c r="B51" s="5" t="s">
        <v>352</v>
      </c>
      <c r="C51" s="26"/>
      <c r="D51" s="114"/>
    </row>
    <row r="52" spans="1:4" x14ac:dyDescent="0.25">
      <c r="A52" s="47" t="s">
        <v>230</v>
      </c>
      <c r="B52" s="47" t="s">
        <v>352</v>
      </c>
      <c r="C52" s="26"/>
      <c r="D52" s="114"/>
    </row>
    <row r="53" spans="1:4" x14ac:dyDescent="0.25">
      <c r="A53" s="21" t="s">
        <v>353</v>
      </c>
      <c r="B53" s="5" t="s">
        <v>354</v>
      </c>
      <c r="C53" s="26"/>
      <c r="D53" s="114"/>
    </row>
    <row r="54" spans="1:4" x14ac:dyDescent="0.25">
      <c r="A54" s="13" t="s">
        <v>557</v>
      </c>
      <c r="B54" s="5" t="s">
        <v>355</v>
      </c>
      <c r="C54" s="26"/>
      <c r="D54" s="114"/>
    </row>
    <row r="55" spans="1:4" x14ac:dyDescent="0.25">
      <c r="A55" s="47" t="s">
        <v>231</v>
      </c>
      <c r="B55" s="47" t="s">
        <v>355</v>
      </c>
      <c r="C55" s="26"/>
      <c r="D55" s="114"/>
    </row>
    <row r="56" spans="1:4" x14ac:dyDescent="0.25">
      <c r="A56" s="21" t="s">
        <v>356</v>
      </c>
      <c r="B56" s="5" t="s">
        <v>357</v>
      </c>
      <c r="C56" s="26"/>
      <c r="D56" s="114"/>
    </row>
    <row r="57" spans="1:4" s="88" customFormat="1" x14ac:dyDescent="0.25">
      <c r="A57" s="22" t="s">
        <v>528</v>
      </c>
      <c r="B57" s="7" t="s">
        <v>358</v>
      </c>
      <c r="C57" s="92"/>
      <c r="D57" s="113"/>
    </row>
    <row r="58" spans="1:4" s="88" customFormat="1" x14ac:dyDescent="0.25">
      <c r="A58" s="22" t="s">
        <v>362</v>
      </c>
      <c r="B58" s="7" t="s">
        <v>363</v>
      </c>
      <c r="C58" s="92"/>
      <c r="D58" s="113"/>
    </row>
    <row r="59" spans="1:4" s="88" customFormat="1" x14ac:dyDescent="0.25">
      <c r="A59" s="22" t="s">
        <v>364</v>
      </c>
      <c r="B59" s="7" t="s">
        <v>365</v>
      </c>
      <c r="C59" s="92"/>
      <c r="D59" s="113"/>
    </row>
    <row r="60" spans="1:4" s="88" customFormat="1" x14ac:dyDescent="0.25">
      <c r="A60" s="22" t="s">
        <v>368</v>
      </c>
      <c r="B60" s="7" t="s">
        <v>369</v>
      </c>
      <c r="C60" s="92"/>
      <c r="D60" s="113"/>
    </row>
    <row r="61" spans="1:4" s="88" customFormat="1" x14ac:dyDescent="0.25">
      <c r="A61" s="11" t="s">
        <v>0</v>
      </c>
      <c r="B61" s="7" t="s">
        <v>370</v>
      </c>
      <c r="C61" s="92"/>
      <c r="D61" s="113"/>
    </row>
    <row r="62" spans="1:4" s="88" customFormat="1" x14ac:dyDescent="0.25">
      <c r="A62" s="15" t="s">
        <v>371</v>
      </c>
      <c r="B62" s="7" t="s">
        <v>370</v>
      </c>
      <c r="C62" s="92"/>
      <c r="D62" s="113"/>
    </row>
    <row r="63" spans="1:4" s="88" customFormat="1" x14ac:dyDescent="0.25">
      <c r="A63" s="75" t="s">
        <v>530</v>
      </c>
      <c r="B63" s="41" t="s">
        <v>372</v>
      </c>
      <c r="C63" s="92"/>
      <c r="D63" s="113"/>
    </row>
    <row r="64" spans="1:4" x14ac:dyDescent="0.25">
      <c r="A64" s="12" t="s">
        <v>373</v>
      </c>
      <c r="B64" s="5" t="s">
        <v>374</v>
      </c>
      <c r="C64" s="26"/>
      <c r="D64" s="114"/>
    </row>
    <row r="65" spans="1:4" x14ac:dyDescent="0.25">
      <c r="A65" s="13" t="s">
        <v>375</v>
      </c>
      <c r="B65" s="5" t="s">
        <v>376</v>
      </c>
      <c r="C65" s="26"/>
      <c r="D65" s="114"/>
    </row>
    <row r="66" spans="1:4" x14ac:dyDescent="0.25">
      <c r="A66" s="21" t="s">
        <v>377</v>
      </c>
      <c r="B66" s="5" t="s">
        <v>378</v>
      </c>
      <c r="C66" s="26"/>
      <c r="D66" s="114"/>
    </row>
    <row r="67" spans="1:4" x14ac:dyDescent="0.25">
      <c r="A67" s="21" t="s">
        <v>512</v>
      </c>
      <c r="B67" s="5" t="s">
        <v>379</v>
      </c>
      <c r="C67" s="26"/>
      <c r="D67" s="114"/>
    </row>
    <row r="68" spans="1:4" x14ac:dyDescent="0.25">
      <c r="A68" s="47" t="s">
        <v>256</v>
      </c>
      <c r="B68" s="47" t="s">
        <v>379</v>
      </c>
      <c r="C68" s="26"/>
      <c r="D68" s="114"/>
    </row>
    <row r="69" spans="1:4" x14ac:dyDescent="0.25">
      <c r="A69" s="47" t="s">
        <v>257</v>
      </c>
      <c r="B69" s="47" t="s">
        <v>379</v>
      </c>
      <c r="C69" s="26"/>
      <c r="D69" s="114"/>
    </row>
    <row r="70" spans="1:4" x14ac:dyDescent="0.25">
      <c r="A70" s="48" t="s">
        <v>258</v>
      </c>
      <c r="B70" s="48" t="s">
        <v>379</v>
      </c>
      <c r="C70" s="26"/>
      <c r="D70" s="114"/>
    </row>
    <row r="71" spans="1:4" s="88" customFormat="1" x14ac:dyDescent="0.25">
      <c r="A71" s="40" t="s">
        <v>531</v>
      </c>
      <c r="B71" s="41" t="s">
        <v>380</v>
      </c>
      <c r="C71" s="92"/>
      <c r="D71" s="113"/>
    </row>
  </sheetData>
  <mergeCells count="2">
    <mergeCell ref="A3:D3"/>
    <mergeCell ref="A4:D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74"/>
  <sheetViews>
    <sheetView topLeftCell="B100" zoomScaleNormal="100" workbookViewId="0">
      <selection activeCell="O80" sqref="O80"/>
    </sheetView>
  </sheetViews>
  <sheetFormatPr defaultRowHeight="15" x14ac:dyDescent="0.25"/>
  <cols>
    <col min="1" max="1" width="105.140625" customWidth="1"/>
    <col min="3" max="3" width="12.7109375" bestFit="1" customWidth="1"/>
    <col min="4" max="4" width="11.140625" customWidth="1"/>
    <col min="5" max="5" width="12.140625" customWidth="1"/>
    <col min="6" max="6" width="12.7109375" bestFit="1" customWidth="1"/>
    <col min="7" max="7" width="12.85546875" style="195" bestFit="1" customWidth="1"/>
    <col min="8" max="8" width="14.42578125" style="195" bestFit="1" customWidth="1"/>
    <col min="9" max="9" width="13.42578125" style="195" bestFit="1" customWidth="1"/>
    <col min="10" max="11" width="12.85546875" style="195" bestFit="1" customWidth="1"/>
    <col min="12" max="12" width="9.5703125" style="195" bestFit="1" customWidth="1"/>
    <col min="13" max="13" width="9.28515625" style="195" bestFit="1" customWidth="1"/>
    <col min="14" max="14" width="12.85546875" style="195" bestFit="1" customWidth="1"/>
    <col min="15" max="15" width="12.7109375" bestFit="1" customWidth="1"/>
    <col min="16" max="16" width="14.140625" bestFit="1" customWidth="1"/>
    <col min="18" max="18" width="12.7109375" bestFit="1" customWidth="1"/>
    <col min="237" max="237" width="105.140625" customWidth="1"/>
    <col min="239" max="239" width="17.140625" customWidth="1"/>
    <col min="240" max="240" width="20.140625" customWidth="1"/>
    <col min="241" max="241" width="18.85546875" customWidth="1"/>
    <col min="242" max="242" width="15.5703125" customWidth="1"/>
    <col min="493" max="493" width="105.140625" customWidth="1"/>
    <col min="495" max="495" width="17.140625" customWidth="1"/>
    <col min="496" max="496" width="20.140625" customWidth="1"/>
    <col min="497" max="497" width="18.85546875" customWidth="1"/>
    <col min="498" max="498" width="15.5703125" customWidth="1"/>
    <col min="749" max="749" width="105.140625" customWidth="1"/>
    <col min="751" max="751" width="17.140625" customWidth="1"/>
    <col min="752" max="752" width="20.140625" customWidth="1"/>
    <col min="753" max="753" width="18.85546875" customWidth="1"/>
    <col min="754" max="754" width="15.5703125" customWidth="1"/>
    <col min="1005" max="1005" width="105.140625" customWidth="1"/>
    <col min="1007" max="1007" width="17.140625" customWidth="1"/>
    <col min="1008" max="1008" width="20.140625" customWidth="1"/>
    <col min="1009" max="1009" width="18.85546875" customWidth="1"/>
    <col min="1010" max="1010" width="15.5703125" customWidth="1"/>
    <col min="1261" max="1261" width="105.140625" customWidth="1"/>
    <col min="1263" max="1263" width="17.140625" customWidth="1"/>
    <col min="1264" max="1264" width="20.140625" customWidth="1"/>
    <col min="1265" max="1265" width="18.85546875" customWidth="1"/>
    <col min="1266" max="1266" width="15.5703125" customWidth="1"/>
    <col min="1517" max="1517" width="105.140625" customWidth="1"/>
    <col min="1519" max="1519" width="17.140625" customWidth="1"/>
    <col min="1520" max="1520" width="20.140625" customWidth="1"/>
    <col min="1521" max="1521" width="18.85546875" customWidth="1"/>
    <col min="1522" max="1522" width="15.5703125" customWidth="1"/>
    <col min="1773" max="1773" width="105.140625" customWidth="1"/>
    <col min="1775" max="1775" width="17.140625" customWidth="1"/>
    <col min="1776" max="1776" width="20.140625" customWidth="1"/>
    <col min="1777" max="1777" width="18.85546875" customWidth="1"/>
    <col min="1778" max="1778" width="15.5703125" customWidth="1"/>
    <col min="2029" max="2029" width="105.140625" customWidth="1"/>
    <col min="2031" max="2031" width="17.140625" customWidth="1"/>
    <col min="2032" max="2032" width="20.140625" customWidth="1"/>
    <col min="2033" max="2033" width="18.85546875" customWidth="1"/>
    <col min="2034" max="2034" width="15.5703125" customWidth="1"/>
    <col min="2285" max="2285" width="105.140625" customWidth="1"/>
    <col min="2287" max="2287" width="17.140625" customWidth="1"/>
    <col min="2288" max="2288" width="20.140625" customWidth="1"/>
    <col min="2289" max="2289" width="18.85546875" customWidth="1"/>
    <col min="2290" max="2290" width="15.5703125" customWidth="1"/>
    <col min="2541" max="2541" width="105.140625" customWidth="1"/>
    <col min="2543" max="2543" width="17.140625" customWidth="1"/>
    <col min="2544" max="2544" width="20.140625" customWidth="1"/>
    <col min="2545" max="2545" width="18.85546875" customWidth="1"/>
    <col min="2546" max="2546" width="15.5703125" customWidth="1"/>
    <col min="2797" max="2797" width="105.140625" customWidth="1"/>
    <col min="2799" max="2799" width="17.140625" customWidth="1"/>
    <col min="2800" max="2800" width="20.140625" customWidth="1"/>
    <col min="2801" max="2801" width="18.85546875" customWidth="1"/>
    <col min="2802" max="2802" width="15.5703125" customWidth="1"/>
    <col min="3053" max="3053" width="105.140625" customWidth="1"/>
    <col min="3055" max="3055" width="17.140625" customWidth="1"/>
    <col min="3056" max="3056" width="20.140625" customWidth="1"/>
    <col min="3057" max="3057" width="18.85546875" customWidth="1"/>
    <col min="3058" max="3058" width="15.5703125" customWidth="1"/>
    <col min="3309" max="3309" width="105.140625" customWidth="1"/>
    <col min="3311" max="3311" width="17.140625" customWidth="1"/>
    <col min="3312" max="3312" width="20.140625" customWidth="1"/>
    <col min="3313" max="3313" width="18.85546875" customWidth="1"/>
    <col min="3314" max="3314" width="15.5703125" customWidth="1"/>
    <col min="3565" max="3565" width="105.140625" customWidth="1"/>
    <col min="3567" max="3567" width="17.140625" customWidth="1"/>
    <col min="3568" max="3568" width="20.140625" customWidth="1"/>
    <col min="3569" max="3569" width="18.85546875" customWidth="1"/>
    <col min="3570" max="3570" width="15.5703125" customWidth="1"/>
    <col min="3821" max="3821" width="105.140625" customWidth="1"/>
    <col min="3823" max="3823" width="17.140625" customWidth="1"/>
    <col min="3824" max="3824" width="20.140625" customWidth="1"/>
    <col min="3825" max="3825" width="18.85546875" customWidth="1"/>
    <col min="3826" max="3826" width="15.5703125" customWidth="1"/>
    <col min="4077" max="4077" width="105.140625" customWidth="1"/>
    <col min="4079" max="4079" width="17.140625" customWidth="1"/>
    <col min="4080" max="4080" width="20.140625" customWidth="1"/>
    <col min="4081" max="4081" width="18.85546875" customWidth="1"/>
    <col min="4082" max="4082" width="15.5703125" customWidth="1"/>
    <col min="4333" max="4333" width="105.140625" customWidth="1"/>
    <col min="4335" max="4335" width="17.140625" customWidth="1"/>
    <col min="4336" max="4336" width="20.140625" customWidth="1"/>
    <col min="4337" max="4337" width="18.85546875" customWidth="1"/>
    <col min="4338" max="4338" width="15.5703125" customWidth="1"/>
    <col min="4589" max="4589" width="105.140625" customWidth="1"/>
    <col min="4591" max="4591" width="17.140625" customWidth="1"/>
    <col min="4592" max="4592" width="20.140625" customWidth="1"/>
    <col min="4593" max="4593" width="18.85546875" customWidth="1"/>
    <col min="4594" max="4594" width="15.5703125" customWidth="1"/>
    <col min="4845" max="4845" width="105.140625" customWidth="1"/>
    <col min="4847" max="4847" width="17.140625" customWidth="1"/>
    <col min="4848" max="4848" width="20.140625" customWidth="1"/>
    <col min="4849" max="4849" width="18.85546875" customWidth="1"/>
    <col min="4850" max="4850" width="15.5703125" customWidth="1"/>
    <col min="5101" max="5101" width="105.140625" customWidth="1"/>
    <col min="5103" max="5103" width="17.140625" customWidth="1"/>
    <col min="5104" max="5104" width="20.140625" customWidth="1"/>
    <col min="5105" max="5105" width="18.85546875" customWidth="1"/>
    <col min="5106" max="5106" width="15.5703125" customWidth="1"/>
    <col min="5357" max="5357" width="105.140625" customWidth="1"/>
    <col min="5359" max="5359" width="17.140625" customWidth="1"/>
    <col min="5360" max="5360" width="20.140625" customWidth="1"/>
    <col min="5361" max="5361" width="18.85546875" customWidth="1"/>
    <col min="5362" max="5362" width="15.5703125" customWidth="1"/>
    <col min="5613" max="5613" width="105.140625" customWidth="1"/>
    <col min="5615" max="5615" width="17.140625" customWidth="1"/>
    <col min="5616" max="5616" width="20.140625" customWidth="1"/>
    <col min="5617" max="5617" width="18.85546875" customWidth="1"/>
    <col min="5618" max="5618" width="15.5703125" customWidth="1"/>
    <col min="5869" max="5869" width="105.140625" customWidth="1"/>
    <col min="5871" max="5871" width="17.140625" customWidth="1"/>
    <col min="5872" max="5872" width="20.140625" customWidth="1"/>
    <col min="5873" max="5873" width="18.85546875" customWidth="1"/>
    <col min="5874" max="5874" width="15.5703125" customWidth="1"/>
    <col min="6125" max="6125" width="105.140625" customWidth="1"/>
    <col min="6127" max="6127" width="17.140625" customWidth="1"/>
    <col min="6128" max="6128" width="20.140625" customWidth="1"/>
    <col min="6129" max="6129" width="18.85546875" customWidth="1"/>
    <col min="6130" max="6130" width="15.5703125" customWidth="1"/>
    <col min="6381" max="6381" width="105.140625" customWidth="1"/>
    <col min="6383" max="6383" width="17.140625" customWidth="1"/>
    <col min="6384" max="6384" width="20.140625" customWidth="1"/>
    <col min="6385" max="6385" width="18.85546875" customWidth="1"/>
    <col min="6386" max="6386" width="15.5703125" customWidth="1"/>
    <col min="6637" max="6637" width="105.140625" customWidth="1"/>
    <col min="6639" max="6639" width="17.140625" customWidth="1"/>
    <col min="6640" max="6640" width="20.140625" customWidth="1"/>
    <col min="6641" max="6641" width="18.85546875" customWidth="1"/>
    <col min="6642" max="6642" width="15.5703125" customWidth="1"/>
    <col min="6893" max="6893" width="105.140625" customWidth="1"/>
    <col min="6895" max="6895" width="17.140625" customWidth="1"/>
    <col min="6896" max="6896" width="20.140625" customWidth="1"/>
    <col min="6897" max="6897" width="18.85546875" customWidth="1"/>
    <col min="6898" max="6898" width="15.5703125" customWidth="1"/>
    <col min="7149" max="7149" width="105.140625" customWidth="1"/>
    <col min="7151" max="7151" width="17.140625" customWidth="1"/>
    <col min="7152" max="7152" width="20.140625" customWidth="1"/>
    <col min="7153" max="7153" width="18.85546875" customWidth="1"/>
    <col min="7154" max="7154" width="15.5703125" customWidth="1"/>
    <col min="7405" max="7405" width="105.140625" customWidth="1"/>
    <col min="7407" max="7407" width="17.140625" customWidth="1"/>
    <col min="7408" max="7408" width="20.140625" customWidth="1"/>
    <col min="7409" max="7409" width="18.85546875" customWidth="1"/>
    <col min="7410" max="7410" width="15.5703125" customWidth="1"/>
    <col min="7661" max="7661" width="105.140625" customWidth="1"/>
    <col min="7663" max="7663" width="17.140625" customWidth="1"/>
    <col min="7664" max="7664" width="20.140625" customWidth="1"/>
    <col min="7665" max="7665" width="18.85546875" customWidth="1"/>
    <col min="7666" max="7666" width="15.5703125" customWidth="1"/>
    <col min="7917" max="7917" width="105.140625" customWidth="1"/>
    <col min="7919" max="7919" width="17.140625" customWidth="1"/>
    <col min="7920" max="7920" width="20.140625" customWidth="1"/>
    <col min="7921" max="7921" width="18.85546875" customWidth="1"/>
    <col min="7922" max="7922" width="15.5703125" customWidth="1"/>
    <col min="8173" max="8173" width="105.140625" customWidth="1"/>
    <col min="8175" max="8175" width="17.140625" customWidth="1"/>
    <col min="8176" max="8176" width="20.140625" customWidth="1"/>
    <col min="8177" max="8177" width="18.85546875" customWidth="1"/>
    <col min="8178" max="8178" width="15.5703125" customWidth="1"/>
    <col min="8429" max="8429" width="105.140625" customWidth="1"/>
    <col min="8431" max="8431" width="17.140625" customWidth="1"/>
    <col min="8432" max="8432" width="20.140625" customWidth="1"/>
    <col min="8433" max="8433" width="18.85546875" customWidth="1"/>
    <col min="8434" max="8434" width="15.5703125" customWidth="1"/>
    <col min="8685" max="8685" width="105.140625" customWidth="1"/>
    <col min="8687" max="8687" width="17.140625" customWidth="1"/>
    <col min="8688" max="8688" width="20.140625" customWidth="1"/>
    <col min="8689" max="8689" width="18.85546875" customWidth="1"/>
    <col min="8690" max="8690" width="15.5703125" customWidth="1"/>
    <col min="8941" max="8941" width="105.140625" customWidth="1"/>
    <col min="8943" max="8943" width="17.140625" customWidth="1"/>
    <col min="8944" max="8944" width="20.140625" customWidth="1"/>
    <col min="8945" max="8945" width="18.85546875" customWidth="1"/>
    <col min="8946" max="8946" width="15.5703125" customWidth="1"/>
    <col min="9197" max="9197" width="105.140625" customWidth="1"/>
    <col min="9199" max="9199" width="17.140625" customWidth="1"/>
    <col min="9200" max="9200" width="20.140625" customWidth="1"/>
    <col min="9201" max="9201" width="18.85546875" customWidth="1"/>
    <col min="9202" max="9202" width="15.5703125" customWidth="1"/>
    <col min="9453" max="9453" width="105.140625" customWidth="1"/>
    <col min="9455" max="9455" width="17.140625" customWidth="1"/>
    <col min="9456" max="9456" width="20.140625" customWidth="1"/>
    <col min="9457" max="9457" width="18.85546875" customWidth="1"/>
    <col min="9458" max="9458" width="15.5703125" customWidth="1"/>
    <col min="9709" max="9709" width="105.140625" customWidth="1"/>
    <col min="9711" max="9711" width="17.140625" customWidth="1"/>
    <col min="9712" max="9712" width="20.140625" customWidth="1"/>
    <col min="9713" max="9713" width="18.85546875" customWidth="1"/>
    <col min="9714" max="9714" width="15.5703125" customWidth="1"/>
    <col min="9965" max="9965" width="105.140625" customWidth="1"/>
    <col min="9967" max="9967" width="17.140625" customWidth="1"/>
    <col min="9968" max="9968" width="20.140625" customWidth="1"/>
    <col min="9969" max="9969" width="18.85546875" customWidth="1"/>
    <col min="9970" max="9970" width="15.5703125" customWidth="1"/>
    <col min="10221" max="10221" width="105.140625" customWidth="1"/>
    <col min="10223" max="10223" width="17.140625" customWidth="1"/>
    <col min="10224" max="10224" width="20.140625" customWidth="1"/>
    <col min="10225" max="10225" width="18.85546875" customWidth="1"/>
    <col min="10226" max="10226" width="15.5703125" customWidth="1"/>
    <col min="10477" max="10477" width="105.140625" customWidth="1"/>
    <col min="10479" max="10479" width="17.140625" customWidth="1"/>
    <col min="10480" max="10480" width="20.140625" customWidth="1"/>
    <col min="10481" max="10481" width="18.85546875" customWidth="1"/>
    <col min="10482" max="10482" width="15.5703125" customWidth="1"/>
    <col min="10733" max="10733" width="105.140625" customWidth="1"/>
    <col min="10735" max="10735" width="17.140625" customWidth="1"/>
    <col min="10736" max="10736" width="20.140625" customWidth="1"/>
    <col min="10737" max="10737" width="18.85546875" customWidth="1"/>
    <col min="10738" max="10738" width="15.5703125" customWidth="1"/>
    <col min="10989" max="10989" width="105.140625" customWidth="1"/>
    <col min="10991" max="10991" width="17.140625" customWidth="1"/>
    <col min="10992" max="10992" width="20.140625" customWidth="1"/>
    <col min="10993" max="10993" width="18.85546875" customWidth="1"/>
    <col min="10994" max="10994" width="15.5703125" customWidth="1"/>
    <col min="11245" max="11245" width="105.140625" customWidth="1"/>
    <col min="11247" max="11247" width="17.140625" customWidth="1"/>
    <col min="11248" max="11248" width="20.140625" customWidth="1"/>
    <col min="11249" max="11249" width="18.85546875" customWidth="1"/>
    <col min="11250" max="11250" width="15.5703125" customWidth="1"/>
    <col min="11501" max="11501" width="105.140625" customWidth="1"/>
    <col min="11503" max="11503" width="17.140625" customWidth="1"/>
    <col min="11504" max="11504" width="20.140625" customWidth="1"/>
    <col min="11505" max="11505" width="18.85546875" customWidth="1"/>
    <col min="11506" max="11506" width="15.5703125" customWidth="1"/>
    <col min="11757" max="11757" width="105.140625" customWidth="1"/>
    <col min="11759" max="11759" width="17.140625" customWidth="1"/>
    <col min="11760" max="11760" width="20.140625" customWidth="1"/>
    <col min="11761" max="11761" width="18.85546875" customWidth="1"/>
    <col min="11762" max="11762" width="15.5703125" customWidth="1"/>
    <col min="12013" max="12013" width="105.140625" customWidth="1"/>
    <col min="12015" max="12015" width="17.140625" customWidth="1"/>
    <col min="12016" max="12016" width="20.140625" customWidth="1"/>
    <col min="12017" max="12017" width="18.85546875" customWidth="1"/>
    <col min="12018" max="12018" width="15.5703125" customWidth="1"/>
    <col min="12269" max="12269" width="105.140625" customWidth="1"/>
    <col min="12271" max="12271" width="17.140625" customWidth="1"/>
    <col min="12272" max="12272" width="20.140625" customWidth="1"/>
    <col min="12273" max="12273" width="18.85546875" customWidth="1"/>
    <col min="12274" max="12274" width="15.5703125" customWidth="1"/>
    <col min="12525" max="12525" width="105.140625" customWidth="1"/>
    <col min="12527" max="12527" width="17.140625" customWidth="1"/>
    <col min="12528" max="12528" width="20.140625" customWidth="1"/>
    <col min="12529" max="12529" width="18.85546875" customWidth="1"/>
    <col min="12530" max="12530" width="15.5703125" customWidth="1"/>
    <col min="12781" max="12781" width="105.140625" customWidth="1"/>
    <col min="12783" max="12783" width="17.140625" customWidth="1"/>
    <col min="12784" max="12784" width="20.140625" customWidth="1"/>
    <col min="12785" max="12785" width="18.85546875" customWidth="1"/>
    <col min="12786" max="12786" width="15.5703125" customWidth="1"/>
    <col min="13037" max="13037" width="105.140625" customWidth="1"/>
    <col min="13039" max="13039" width="17.140625" customWidth="1"/>
    <col min="13040" max="13040" width="20.140625" customWidth="1"/>
    <col min="13041" max="13041" width="18.85546875" customWidth="1"/>
    <col min="13042" max="13042" width="15.5703125" customWidth="1"/>
    <col min="13293" max="13293" width="105.140625" customWidth="1"/>
    <col min="13295" max="13295" width="17.140625" customWidth="1"/>
    <col min="13296" max="13296" width="20.140625" customWidth="1"/>
    <col min="13297" max="13297" width="18.85546875" customWidth="1"/>
    <col min="13298" max="13298" width="15.5703125" customWidth="1"/>
    <col min="13549" max="13549" width="105.140625" customWidth="1"/>
    <col min="13551" max="13551" width="17.140625" customWidth="1"/>
    <col min="13552" max="13552" width="20.140625" customWidth="1"/>
    <col min="13553" max="13553" width="18.85546875" customWidth="1"/>
    <col min="13554" max="13554" width="15.5703125" customWidth="1"/>
    <col min="13805" max="13805" width="105.140625" customWidth="1"/>
    <col min="13807" max="13807" width="17.140625" customWidth="1"/>
    <col min="13808" max="13808" width="20.140625" customWidth="1"/>
    <col min="13809" max="13809" width="18.85546875" customWidth="1"/>
    <col min="13810" max="13810" width="15.5703125" customWidth="1"/>
    <col min="14061" max="14061" width="105.140625" customWidth="1"/>
    <col min="14063" max="14063" width="17.140625" customWidth="1"/>
    <col min="14064" max="14064" width="20.140625" customWidth="1"/>
    <col min="14065" max="14065" width="18.85546875" customWidth="1"/>
    <col min="14066" max="14066" width="15.5703125" customWidth="1"/>
    <col min="14317" max="14317" width="105.140625" customWidth="1"/>
    <col min="14319" max="14319" width="17.140625" customWidth="1"/>
    <col min="14320" max="14320" width="20.140625" customWidth="1"/>
    <col min="14321" max="14321" width="18.85546875" customWidth="1"/>
    <col min="14322" max="14322" width="15.5703125" customWidth="1"/>
    <col min="14573" max="14573" width="105.140625" customWidth="1"/>
    <col min="14575" max="14575" width="17.140625" customWidth="1"/>
    <col min="14576" max="14576" width="20.140625" customWidth="1"/>
    <col min="14577" max="14577" width="18.85546875" customWidth="1"/>
    <col min="14578" max="14578" width="15.5703125" customWidth="1"/>
    <col min="14829" max="14829" width="105.140625" customWidth="1"/>
    <col min="14831" max="14831" width="17.140625" customWidth="1"/>
    <col min="14832" max="14832" width="20.140625" customWidth="1"/>
    <col min="14833" max="14833" width="18.85546875" customWidth="1"/>
    <col min="14834" max="14834" width="15.5703125" customWidth="1"/>
    <col min="15085" max="15085" width="105.140625" customWidth="1"/>
    <col min="15087" max="15087" width="17.140625" customWidth="1"/>
    <col min="15088" max="15088" width="20.140625" customWidth="1"/>
    <col min="15089" max="15089" width="18.85546875" customWidth="1"/>
    <col min="15090" max="15090" width="15.5703125" customWidth="1"/>
    <col min="15341" max="15341" width="105.140625" customWidth="1"/>
    <col min="15343" max="15343" width="17.140625" customWidth="1"/>
    <col min="15344" max="15344" width="20.140625" customWidth="1"/>
    <col min="15345" max="15345" width="18.85546875" customWidth="1"/>
    <col min="15346" max="15346" width="15.5703125" customWidth="1"/>
    <col min="15597" max="15597" width="105.140625" customWidth="1"/>
    <col min="15599" max="15599" width="17.140625" customWidth="1"/>
    <col min="15600" max="15600" width="20.140625" customWidth="1"/>
    <col min="15601" max="15601" width="18.85546875" customWidth="1"/>
    <col min="15602" max="15602" width="15.5703125" customWidth="1"/>
    <col min="15853" max="15853" width="105.140625" customWidth="1"/>
    <col min="15855" max="15855" width="17.140625" customWidth="1"/>
    <col min="15856" max="15856" width="20.140625" customWidth="1"/>
    <col min="15857" max="15857" width="18.85546875" customWidth="1"/>
    <col min="15858" max="15858" width="15.5703125" customWidth="1"/>
    <col min="16109" max="16109" width="105.140625" customWidth="1"/>
    <col min="16111" max="16111" width="17.140625" customWidth="1"/>
    <col min="16112" max="16112" width="20.140625" customWidth="1"/>
    <col min="16113" max="16113" width="18.85546875" customWidth="1"/>
    <col min="16114" max="16114" width="15.5703125" customWidth="1"/>
  </cols>
  <sheetData>
    <row r="1" spans="1:18" x14ac:dyDescent="0.25">
      <c r="C1" s="232" t="s">
        <v>687</v>
      </c>
      <c r="D1" s="232"/>
      <c r="E1" s="232"/>
      <c r="F1" s="232"/>
      <c r="G1" s="232"/>
      <c r="H1" s="232"/>
      <c r="I1" s="232"/>
      <c r="J1" s="232"/>
      <c r="K1" s="232"/>
    </row>
    <row r="3" spans="1:18" ht="21" customHeight="1" x14ac:dyDescent="0.25">
      <c r="A3" s="228" t="s">
        <v>670</v>
      </c>
      <c r="B3" s="229"/>
      <c r="C3" s="229"/>
      <c r="D3" s="229"/>
      <c r="E3" s="229"/>
      <c r="F3" s="230"/>
    </row>
    <row r="4" spans="1:18" ht="18.75" customHeight="1" x14ac:dyDescent="0.25">
      <c r="A4" s="231" t="s">
        <v>671</v>
      </c>
      <c r="B4" s="229"/>
      <c r="C4" s="229"/>
      <c r="D4" s="229"/>
      <c r="E4" s="229"/>
      <c r="F4" s="230"/>
    </row>
    <row r="5" spans="1:18" ht="18" x14ac:dyDescent="0.25">
      <c r="A5" s="98"/>
    </row>
    <row r="6" spans="1:18" x14ac:dyDescent="0.25">
      <c r="A6" s="86" t="s">
        <v>652</v>
      </c>
      <c r="C6" s="226" t="s">
        <v>653</v>
      </c>
      <c r="D6" s="226"/>
      <c r="E6" s="226"/>
      <c r="F6" s="227"/>
      <c r="G6" s="233" t="s">
        <v>701</v>
      </c>
      <c r="H6" s="234"/>
      <c r="I6" s="234"/>
      <c r="J6" s="234"/>
      <c r="K6" s="233" t="s">
        <v>702</v>
      </c>
      <c r="L6" s="234"/>
      <c r="M6" s="234"/>
      <c r="N6" s="234"/>
      <c r="O6" s="233" t="s">
        <v>703</v>
      </c>
      <c r="P6" s="234"/>
      <c r="Q6" s="234"/>
      <c r="R6" s="234"/>
    </row>
    <row r="7" spans="1:18" ht="43.5" customHeight="1" x14ac:dyDescent="0.3">
      <c r="A7" s="2" t="s">
        <v>83</v>
      </c>
      <c r="B7" s="3" t="s">
        <v>84</v>
      </c>
      <c r="C7" s="99" t="s">
        <v>587</v>
      </c>
      <c r="D7" s="99" t="s">
        <v>588</v>
      </c>
      <c r="E7" s="99" t="s">
        <v>41</v>
      </c>
      <c r="F7" s="180" t="s">
        <v>24</v>
      </c>
      <c r="G7" s="196" t="s">
        <v>587</v>
      </c>
      <c r="H7" s="197" t="s">
        <v>588</v>
      </c>
      <c r="I7" s="197" t="s">
        <v>41</v>
      </c>
      <c r="J7" s="198" t="s">
        <v>24</v>
      </c>
      <c r="K7" s="196" t="s">
        <v>587</v>
      </c>
      <c r="L7" s="197" t="s">
        <v>588</v>
      </c>
      <c r="M7" s="197" t="s">
        <v>41</v>
      </c>
      <c r="N7" s="198" t="s">
        <v>24</v>
      </c>
      <c r="O7" s="196" t="s">
        <v>587</v>
      </c>
      <c r="P7" s="197" t="s">
        <v>588</v>
      </c>
      <c r="Q7" s="197" t="s">
        <v>41</v>
      </c>
      <c r="R7" s="198" t="s">
        <v>24</v>
      </c>
    </row>
    <row r="8" spans="1:18" ht="15.75" x14ac:dyDescent="0.25">
      <c r="A8" s="27" t="s">
        <v>85</v>
      </c>
      <c r="B8" s="28" t="s">
        <v>86</v>
      </c>
      <c r="C8" s="140">
        <v>3640000</v>
      </c>
      <c r="D8" s="141">
        <v>0</v>
      </c>
      <c r="E8" s="141">
        <v>0</v>
      </c>
      <c r="F8" s="181">
        <f>SUM(C8:E8)</f>
        <v>3640000</v>
      </c>
      <c r="G8" s="199">
        <v>3640000</v>
      </c>
      <c r="H8" s="142">
        <v>0</v>
      </c>
      <c r="I8" s="142">
        <v>0</v>
      </c>
      <c r="J8" s="142">
        <f>SUM(G8:I8)</f>
        <v>3640000</v>
      </c>
      <c r="K8" s="199">
        <v>3640000</v>
      </c>
      <c r="L8" s="142">
        <v>0</v>
      </c>
      <c r="M8" s="142">
        <v>0</v>
      </c>
      <c r="N8" s="142">
        <f>SUM(K8:M8)</f>
        <v>3640000</v>
      </c>
      <c r="O8" s="199">
        <v>3640000</v>
      </c>
      <c r="P8" s="142">
        <v>0</v>
      </c>
      <c r="Q8" s="142">
        <v>0</v>
      </c>
      <c r="R8" s="142">
        <f>SUM(O8:Q8)</f>
        <v>3640000</v>
      </c>
    </row>
    <row r="9" spans="1:18" ht="15.75" x14ac:dyDescent="0.25">
      <c r="A9" s="27" t="s">
        <v>87</v>
      </c>
      <c r="B9" s="29" t="s">
        <v>88</v>
      </c>
      <c r="C9" s="140">
        <v>135000</v>
      </c>
      <c r="D9" s="141">
        <v>0</v>
      </c>
      <c r="E9" s="141">
        <v>0</v>
      </c>
      <c r="F9" s="181">
        <f t="shared" ref="F9:F72" si="0">SUM(C9:E9)</f>
        <v>135000</v>
      </c>
      <c r="G9" s="199">
        <v>135000</v>
      </c>
      <c r="H9" s="142">
        <v>0</v>
      </c>
      <c r="I9" s="142">
        <v>0</v>
      </c>
      <c r="J9" s="142">
        <f t="shared" ref="J9:J72" si="1">SUM(G9:I9)</f>
        <v>135000</v>
      </c>
      <c r="K9" s="199">
        <v>135000</v>
      </c>
      <c r="L9" s="142">
        <v>0</v>
      </c>
      <c r="M9" s="142">
        <v>0</v>
      </c>
      <c r="N9" s="142">
        <f t="shared" ref="N9:N72" si="2">SUM(K9:M9)</f>
        <v>135000</v>
      </c>
      <c r="O9" s="199">
        <v>135000</v>
      </c>
      <c r="P9" s="142">
        <v>0</v>
      </c>
      <c r="Q9" s="142">
        <v>0</v>
      </c>
      <c r="R9" s="142">
        <f t="shared" ref="R9:R72" si="3">SUM(O9:Q9)</f>
        <v>135000</v>
      </c>
    </row>
    <row r="10" spans="1:18" ht="15.75" x14ac:dyDescent="0.25">
      <c r="A10" s="27" t="s">
        <v>89</v>
      </c>
      <c r="B10" s="29" t="s">
        <v>90</v>
      </c>
      <c r="C10" s="140"/>
      <c r="D10" s="141">
        <v>0</v>
      </c>
      <c r="E10" s="141">
        <v>0</v>
      </c>
      <c r="F10" s="181">
        <f t="shared" si="0"/>
        <v>0</v>
      </c>
      <c r="G10" s="199"/>
      <c r="H10" s="142">
        <v>0</v>
      </c>
      <c r="I10" s="142">
        <v>0</v>
      </c>
      <c r="J10" s="142">
        <f t="shared" si="1"/>
        <v>0</v>
      </c>
      <c r="K10" s="199"/>
      <c r="L10" s="142">
        <v>0</v>
      </c>
      <c r="M10" s="142">
        <v>0</v>
      </c>
      <c r="N10" s="142">
        <f t="shared" si="2"/>
        <v>0</v>
      </c>
      <c r="O10" s="199"/>
      <c r="P10" s="142">
        <v>0</v>
      </c>
      <c r="Q10" s="142">
        <v>0</v>
      </c>
      <c r="R10" s="142">
        <f t="shared" si="3"/>
        <v>0</v>
      </c>
    </row>
    <row r="11" spans="1:18" ht="15.75" x14ac:dyDescent="0.25">
      <c r="A11" s="30" t="s">
        <v>91</v>
      </c>
      <c r="B11" s="29" t="s">
        <v>92</v>
      </c>
      <c r="C11" s="140"/>
      <c r="D11" s="141">
        <v>0</v>
      </c>
      <c r="E11" s="141">
        <v>0</v>
      </c>
      <c r="F11" s="181">
        <f t="shared" si="0"/>
        <v>0</v>
      </c>
      <c r="G11" s="199"/>
      <c r="H11" s="142">
        <v>0</v>
      </c>
      <c r="I11" s="142">
        <v>0</v>
      </c>
      <c r="J11" s="142">
        <f t="shared" si="1"/>
        <v>0</v>
      </c>
      <c r="K11" s="199"/>
      <c r="L11" s="142">
        <v>0</v>
      </c>
      <c r="M11" s="142">
        <v>0</v>
      </c>
      <c r="N11" s="142">
        <f t="shared" si="2"/>
        <v>0</v>
      </c>
      <c r="O11" s="199"/>
      <c r="P11" s="142">
        <v>0</v>
      </c>
      <c r="Q11" s="142">
        <v>0</v>
      </c>
      <c r="R11" s="142">
        <f t="shared" si="3"/>
        <v>0</v>
      </c>
    </row>
    <row r="12" spans="1:18" ht="15.75" x14ac:dyDescent="0.25">
      <c r="A12" s="30" t="s">
        <v>93</v>
      </c>
      <c r="B12" s="29" t="s">
        <v>94</v>
      </c>
      <c r="C12" s="140"/>
      <c r="D12" s="141">
        <v>0</v>
      </c>
      <c r="E12" s="141">
        <v>0</v>
      </c>
      <c r="F12" s="181">
        <f t="shared" si="0"/>
        <v>0</v>
      </c>
      <c r="G12" s="199"/>
      <c r="H12" s="142">
        <v>0</v>
      </c>
      <c r="I12" s="142">
        <v>0</v>
      </c>
      <c r="J12" s="142">
        <f t="shared" si="1"/>
        <v>0</v>
      </c>
      <c r="K12" s="199"/>
      <c r="L12" s="142">
        <v>0</v>
      </c>
      <c r="M12" s="142">
        <v>0</v>
      </c>
      <c r="N12" s="142">
        <f t="shared" si="2"/>
        <v>0</v>
      </c>
      <c r="O12" s="199"/>
      <c r="P12" s="142">
        <v>0</v>
      </c>
      <c r="Q12" s="142">
        <v>0</v>
      </c>
      <c r="R12" s="142">
        <f t="shared" si="3"/>
        <v>0</v>
      </c>
    </row>
    <row r="13" spans="1:18" ht="15.75" x14ac:dyDescent="0.25">
      <c r="A13" s="30" t="s">
        <v>95</v>
      </c>
      <c r="B13" s="29" t="s">
        <v>96</v>
      </c>
      <c r="C13" s="140"/>
      <c r="D13" s="141">
        <v>0</v>
      </c>
      <c r="E13" s="141">
        <v>0</v>
      </c>
      <c r="F13" s="181">
        <f t="shared" si="0"/>
        <v>0</v>
      </c>
      <c r="G13" s="199"/>
      <c r="H13" s="142">
        <v>0</v>
      </c>
      <c r="I13" s="142">
        <v>0</v>
      </c>
      <c r="J13" s="142">
        <f t="shared" si="1"/>
        <v>0</v>
      </c>
      <c r="K13" s="199"/>
      <c r="L13" s="142">
        <v>0</v>
      </c>
      <c r="M13" s="142">
        <v>0</v>
      </c>
      <c r="N13" s="142">
        <f t="shared" si="2"/>
        <v>0</v>
      </c>
      <c r="O13" s="199"/>
      <c r="P13" s="142">
        <v>0</v>
      </c>
      <c r="Q13" s="142">
        <v>0</v>
      </c>
      <c r="R13" s="142">
        <f t="shared" si="3"/>
        <v>0</v>
      </c>
    </row>
    <row r="14" spans="1:18" ht="15.75" x14ac:dyDescent="0.25">
      <c r="A14" s="30" t="s">
        <v>97</v>
      </c>
      <c r="B14" s="29" t="s">
        <v>98</v>
      </c>
      <c r="C14" s="140">
        <v>120000</v>
      </c>
      <c r="D14" s="141">
        <v>0</v>
      </c>
      <c r="E14" s="141">
        <v>0</v>
      </c>
      <c r="F14" s="181">
        <f t="shared" si="0"/>
        <v>120000</v>
      </c>
      <c r="G14" s="199">
        <v>120000</v>
      </c>
      <c r="H14" s="142">
        <v>0</v>
      </c>
      <c r="I14" s="142">
        <v>0</v>
      </c>
      <c r="J14" s="142">
        <f t="shared" si="1"/>
        <v>120000</v>
      </c>
      <c r="K14" s="199">
        <v>120000</v>
      </c>
      <c r="L14" s="142">
        <v>0</v>
      </c>
      <c r="M14" s="142">
        <v>0</v>
      </c>
      <c r="N14" s="142">
        <f t="shared" si="2"/>
        <v>120000</v>
      </c>
      <c r="O14" s="199">
        <v>120000</v>
      </c>
      <c r="P14" s="142">
        <v>0</v>
      </c>
      <c r="Q14" s="142">
        <v>0</v>
      </c>
      <c r="R14" s="142">
        <f t="shared" si="3"/>
        <v>120000</v>
      </c>
    </row>
    <row r="15" spans="1:18" ht="15.75" x14ac:dyDescent="0.25">
      <c r="A15" s="30" t="s">
        <v>99</v>
      </c>
      <c r="B15" s="29" t="s">
        <v>100</v>
      </c>
      <c r="C15" s="140"/>
      <c r="D15" s="141">
        <v>0</v>
      </c>
      <c r="E15" s="141">
        <v>0</v>
      </c>
      <c r="F15" s="181">
        <f t="shared" si="0"/>
        <v>0</v>
      </c>
      <c r="G15" s="199"/>
      <c r="H15" s="142">
        <v>0</v>
      </c>
      <c r="I15" s="142">
        <v>0</v>
      </c>
      <c r="J15" s="142">
        <f t="shared" si="1"/>
        <v>0</v>
      </c>
      <c r="K15" s="199"/>
      <c r="L15" s="142">
        <v>0</v>
      </c>
      <c r="M15" s="142">
        <v>0</v>
      </c>
      <c r="N15" s="142">
        <f t="shared" si="2"/>
        <v>0</v>
      </c>
      <c r="O15" s="199"/>
      <c r="P15" s="142">
        <v>0</v>
      </c>
      <c r="Q15" s="142">
        <v>0</v>
      </c>
      <c r="R15" s="142">
        <f t="shared" si="3"/>
        <v>0</v>
      </c>
    </row>
    <row r="16" spans="1:18" ht="15.75" x14ac:dyDescent="0.25">
      <c r="A16" s="5" t="s">
        <v>101</v>
      </c>
      <c r="B16" s="29" t="s">
        <v>102</v>
      </c>
      <c r="C16" s="140"/>
      <c r="D16" s="141">
        <v>0</v>
      </c>
      <c r="E16" s="141">
        <v>0</v>
      </c>
      <c r="F16" s="181">
        <f t="shared" si="0"/>
        <v>0</v>
      </c>
      <c r="G16" s="199"/>
      <c r="H16" s="142">
        <v>0</v>
      </c>
      <c r="I16" s="142">
        <v>0</v>
      </c>
      <c r="J16" s="142">
        <f t="shared" si="1"/>
        <v>0</v>
      </c>
      <c r="K16" s="199"/>
      <c r="L16" s="142">
        <v>0</v>
      </c>
      <c r="M16" s="142">
        <v>0</v>
      </c>
      <c r="N16" s="142">
        <f t="shared" si="2"/>
        <v>0</v>
      </c>
      <c r="O16" s="199"/>
      <c r="P16" s="142">
        <v>0</v>
      </c>
      <c r="Q16" s="142">
        <v>0</v>
      </c>
      <c r="R16" s="142">
        <f t="shared" si="3"/>
        <v>0</v>
      </c>
    </row>
    <row r="17" spans="1:18" ht="15.75" x14ac:dyDescent="0.25">
      <c r="A17" s="5" t="s">
        <v>103</v>
      </c>
      <c r="B17" s="29" t="s">
        <v>104</v>
      </c>
      <c r="C17" s="140"/>
      <c r="D17" s="141">
        <v>0</v>
      </c>
      <c r="E17" s="141">
        <v>0</v>
      </c>
      <c r="F17" s="181">
        <f t="shared" si="0"/>
        <v>0</v>
      </c>
      <c r="G17" s="199"/>
      <c r="H17" s="142">
        <v>0</v>
      </c>
      <c r="I17" s="142">
        <v>0</v>
      </c>
      <c r="J17" s="142">
        <f t="shared" si="1"/>
        <v>0</v>
      </c>
      <c r="K17" s="199"/>
      <c r="L17" s="142">
        <v>0</v>
      </c>
      <c r="M17" s="142">
        <v>0</v>
      </c>
      <c r="N17" s="142">
        <f t="shared" si="2"/>
        <v>0</v>
      </c>
      <c r="O17" s="199"/>
      <c r="P17" s="142">
        <v>0</v>
      </c>
      <c r="Q17" s="142">
        <v>0</v>
      </c>
      <c r="R17" s="142">
        <f t="shared" si="3"/>
        <v>0</v>
      </c>
    </row>
    <row r="18" spans="1:18" ht="15.75" x14ac:dyDescent="0.25">
      <c r="A18" s="5" t="s">
        <v>105</v>
      </c>
      <c r="B18" s="29" t="s">
        <v>106</v>
      </c>
      <c r="C18" s="140"/>
      <c r="D18" s="141">
        <v>0</v>
      </c>
      <c r="E18" s="141">
        <v>0</v>
      </c>
      <c r="F18" s="181">
        <f t="shared" si="0"/>
        <v>0</v>
      </c>
      <c r="G18" s="199"/>
      <c r="H18" s="142">
        <v>0</v>
      </c>
      <c r="I18" s="142">
        <v>0</v>
      </c>
      <c r="J18" s="142">
        <f t="shared" si="1"/>
        <v>0</v>
      </c>
      <c r="K18" s="199"/>
      <c r="L18" s="142">
        <v>0</v>
      </c>
      <c r="M18" s="142">
        <v>0</v>
      </c>
      <c r="N18" s="142">
        <f t="shared" si="2"/>
        <v>0</v>
      </c>
      <c r="O18" s="199"/>
      <c r="P18" s="142">
        <v>0</v>
      </c>
      <c r="Q18" s="142">
        <v>0</v>
      </c>
      <c r="R18" s="142">
        <f t="shared" si="3"/>
        <v>0</v>
      </c>
    </row>
    <row r="19" spans="1:18" ht="15.75" x14ac:dyDescent="0.25">
      <c r="A19" s="5" t="s">
        <v>107</v>
      </c>
      <c r="B19" s="29" t="s">
        <v>108</v>
      </c>
      <c r="C19" s="140"/>
      <c r="D19" s="141">
        <v>0</v>
      </c>
      <c r="E19" s="141">
        <v>0</v>
      </c>
      <c r="F19" s="181">
        <f t="shared" si="0"/>
        <v>0</v>
      </c>
      <c r="G19" s="199"/>
      <c r="H19" s="142">
        <v>0</v>
      </c>
      <c r="I19" s="142">
        <v>0</v>
      </c>
      <c r="J19" s="142">
        <f t="shared" si="1"/>
        <v>0</v>
      </c>
      <c r="K19" s="199"/>
      <c r="L19" s="142">
        <v>0</v>
      </c>
      <c r="M19" s="142">
        <v>0</v>
      </c>
      <c r="N19" s="142">
        <f t="shared" si="2"/>
        <v>0</v>
      </c>
      <c r="O19" s="199"/>
      <c r="P19" s="142">
        <v>0</v>
      </c>
      <c r="Q19" s="142">
        <v>0</v>
      </c>
      <c r="R19" s="142">
        <f t="shared" si="3"/>
        <v>0</v>
      </c>
    </row>
    <row r="20" spans="1:18" ht="15.75" x14ac:dyDescent="0.25">
      <c r="A20" s="5" t="s">
        <v>445</v>
      </c>
      <c r="B20" s="29" t="s">
        <v>109</v>
      </c>
      <c r="C20" s="140"/>
      <c r="D20" s="141">
        <v>0</v>
      </c>
      <c r="E20" s="141">
        <v>0</v>
      </c>
      <c r="F20" s="181">
        <f t="shared" si="0"/>
        <v>0</v>
      </c>
      <c r="G20" s="199">
        <v>200000</v>
      </c>
      <c r="H20" s="142">
        <v>0</v>
      </c>
      <c r="I20" s="142">
        <v>0</v>
      </c>
      <c r="J20" s="142">
        <f t="shared" si="1"/>
        <v>200000</v>
      </c>
      <c r="K20" s="199">
        <v>200000</v>
      </c>
      <c r="L20" s="142">
        <v>0</v>
      </c>
      <c r="M20" s="142">
        <v>0</v>
      </c>
      <c r="N20" s="142">
        <f t="shared" si="2"/>
        <v>200000</v>
      </c>
      <c r="O20" s="187">
        <v>220000</v>
      </c>
      <c r="P20" s="142">
        <v>0</v>
      </c>
      <c r="Q20" s="142">
        <v>0</v>
      </c>
      <c r="R20" s="142">
        <f t="shared" si="3"/>
        <v>220000</v>
      </c>
    </row>
    <row r="21" spans="1:18" s="88" customFormat="1" ht="15.75" x14ac:dyDescent="0.25">
      <c r="A21" s="31" t="s">
        <v>384</v>
      </c>
      <c r="B21" s="32" t="s">
        <v>110</v>
      </c>
      <c r="C21" s="136">
        <f>SUM(C8:C20)</f>
        <v>3895000</v>
      </c>
      <c r="D21" s="136">
        <f t="shared" ref="D21:E21" si="4">SUM(D8:D20)</f>
        <v>0</v>
      </c>
      <c r="E21" s="136">
        <f t="shared" si="4"/>
        <v>0</v>
      </c>
      <c r="F21" s="181">
        <f t="shared" si="0"/>
        <v>3895000</v>
      </c>
      <c r="G21" s="185">
        <f>SUM(G8:G20)</f>
        <v>4095000</v>
      </c>
      <c r="H21" s="139">
        <f t="shared" ref="H21:I21" si="5">SUM(H8:H20)</f>
        <v>0</v>
      </c>
      <c r="I21" s="139">
        <f t="shared" si="5"/>
        <v>0</v>
      </c>
      <c r="J21" s="142">
        <f t="shared" si="1"/>
        <v>4095000</v>
      </c>
      <c r="K21" s="185">
        <f>SUM(K8:K20)</f>
        <v>4095000</v>
      </c>
      <c r="L21" s="139">
        <f t="shared" ref="L21:M21" si="6">SUM(L8:L20)</f>
        <v>0</v>
      </c>
      <c r="M21" s="139">
        <f t="shared" si="6"/>
        <v>0</v>
      </c>
      <c r="N21" s="142">
        <f t="shared" si="2"/>
        <v>4095000</v>
      </c>
      <c r="O21" s="185">
        <f>SUM(O8:O20)</f>
        <v>4115000</v>
      </c>
      <c r="P21" s="139">
        <f t="shared" ref="P21:Q21" si="7">SUM(P8:P20)</f>
        <v>0</v>
      </c>
      <c r="Q21" s="139">
        <f t="shared" si="7"/>
        <v>0</v>
      </c>
      <c r="R21" s="142">
        <f t="shared" si="3"/>
        <v>4115000</v>
      </c>
    </row>
    <row r="22" spans="1:18" ht="15.75" x14ac:dyDescent="0.25">
      <c r="A22" s="5" t="s">
        <v>111</v>
      </c>
      <c r="B22" s="29" t="s">
        <v>112</v>
      </c>
      <c r="C22" s="140">
        <v>2255000</v>
      </c>
      <c r="D22" s="141">
        <v>0</v>
      </c>
      <c r="E22" s="141">
        <v>0</v>
      </c>
      <c r="F22" s="181">
        <f t="shared" si="0"/>
        <v>2255000</v>
      </c>
      <c r="G22" s="199">
        <v>2255000</v>
      </c>
      <c r="H22" s="142">
        <v>0</v>
      </c>
      <c r="I22" s="142">
        <v>0</v>
      </c>
      <c r="J22" s="142">
        <f t="shared" si="1"/>
        <v>2255000</v>
      </c>
      <c r="K22" s="199">
        <v>2255000</v>
      </c>
      <c r="L22" s="142">
        <v>0</v>
      </c>
      <c r="M22" s="142">
        <v>0</v>
      </c>
      <c r="N22" s="142">
        <f t="shared" si="2"/>
        <v>2255000</v>
      </c>
      <c r="O22" s="199">
        <v>2255000</v>
      </c>
      <c r="P22" s="142">
        <v>0</v>
      </c>
      <c r="Q22" s="142">
        <v>0</v>
      </c>
      <c r="R22" s="142">
        <f t="shared" si="3"/>
        <v>2255000</v>
      </c>
    </row>
    <row r="23" spans="1:18" ht="15.75" x14ac:dyDescent="0.25">
      <c r="A23" s="5" t="s">
        <v>113</v>
      </c>
      <c r="B23" s="29" t="s">
        <v>114</v>
      </c>
      <c r="C23" s="140"/>
      <c r="D23" s="141">
        <v>0</v>
      </c>
      <c r="E23" s="141">
        <v>0</v>
      </c>
      <c r="F23" s="181">
        <f t="shared" si="0"/>
        <v>0</v>
      </c>
      <c r="G23" s="199">
        <v>516000</v>
      </c>
      <c r="H23" s="142">
        <v>0</v>
      </c>
      <c r="I23" s="142">
        <v>0</v>
      </c>
      <c r="J23" s="142">
        <f t="shared" si="1"/>
        <v>516000</v>
      </c>
      <c r="K23" s="199">
        <v>516000</v>
      </c>
      <c r="L23" s="142">
        <v>0</v>
      </c>
      <c r="M23" s="142">
        <v>0</v>
      </c>
      <c r="N23" s="142">
        <f t="shared" si="2"/>
        <v>516000</v>
      </c>
      <c r="O23" s="199">
        <v>516000</v>
      </c>
      <c r="P23" s="142">
        <v>0</v>
      </c>
      <c r="Q23" s="142">
        <v>0</v>
      </c>
      <c r="R23" s="142">
        <f t="shared" si="3"/>
        <v>516000</v>
      </c>
    </row>
    <row r="24" spans="1:18" ht="15.75" x14ac:dyDescent="0.25">
      <c r="A24" s="6" t="s">
        <v>115</v>
      </c>
      <c r="B24" s="29" t="s">
        <v>116</v>
      </c>
      <c r="C24" s="140">
        <v>626000</v>
      </c>
      <c r="D24" s="141">
        <v>0</v>
      </c>
      <c r="E24" s="141">
        <v>0</v>
      </c>
      <c r="F24" s="181">
        <f t="shared" si="0"/>
        <v>626000</v>
      </c>
      <c r="G24" s="199">
        <v>110000</v>
      </c>
      <c r="H24" s="142">
        <v>0</v>
      </c>
      <c r="I24" s="142">
        <v>0</v>
      </c>
      <c r="J24" s="142">
        <f t="shared" si="1"/>
        <v>110000</v>
      </c>
      <c r="K24" s="199">
        <v>110000</v>
      </c>
      <c r="L24" s="142">
        <v>0</v>
      </c>
      <c r="M24" s="142">
        <v>0</v>
      </c>
      <c r="N24" s="142">
        <f t="shared" si="2"/>
        <v>110000</v>
      </c>
      <c r="O24" s="187">
        <v>320000</v>
      </c>
      <c r="P24" s="142">
        <v>0</v>
      </c>
      <c r="Q24" s="142">
        <v>0</v>
      </c>
      <c r="R24" s="142">
        <f t="shared" si="3"/>
        <v>320000</v>
      </c>
    </row>
    <row r="25" spans="1:18" s="88" customFormat="1" ht="15.75" x14ac:dyDescent="0.25">
      <c r="A25" s="7" t="s">
        <v>385</v>
      </c>
      <c r="B25" s="32" t="s">
        <v>117</v>
      </c>
      <c r="C25" s="136">
        <f>SUM(C22:C24)</f>
        <v>2881000</v>
      </c>
      <c r="D25" s="136">
        <f t="shared" ref="D25:E25" si="8">SUM(D22:D24)</f>
        <v>0</v>
      </c>
      <c r="E25" s="136">
        <f t="shared" si="8"/>
        <v>0</v>
      </c>
      <c r="F25" s="182">
        <f t="shared" si="0"/>
        <v>2881000</v>
      </c>
      <c r="G25" s="185">
        <f>SUM(G22:G24)</f>
        <v>2881000</v>
      </c>
      <c r="H25" s="139">
        <f t="shared" ref="H25:I25" si="9">SUM(H22:H24)</f>
        <v>0</v>
      </c>
      <c r="I25" s="139">
        <f t="shared" si="9"/>
        <v>0</v>
      </c>
      <c r="J25" s="139">
        <f t="shared" si="1"/>
        <v>2881000</v>
      </c>
      <c r="K25" s="185">
        <f>SUM(K22:K24)</f>
        <v>2881000</v>
      </c>
      <c r="L25" s="139">
        <f t="shared" ref="L25:M25" si="10">SUM(L22:L24)</f>
        <v>0</v>
      </c>
      <c r="M25" s="139">
        <f t="shared" si="10"/>
        <v>0</v>
      </c>
      <c r="N25" s="139">
        <f t="shared" si="2"/>
        <v>2881000</v>
      </c>
      <c r="O25" s="185">
        <f>SUM(O22:O24)</f>
        <v>3091000</v>
      </c>
      <c r="P25" s="139">
        <f t="shared" ref="P25:Q25" si="11">SUM(P22:P24)</f>
        <v>0</v>
      </c>
      <c r="Q25" s="139">
        <f t="shared" si="11"/>
        <v>0</v>
      </c>
      <c r="R25" s="139">
        <f t="shared" si="3"/>
        <v>3091000</v>
      </c>
    </row>
    <row r="26" spans="1:18" s="88" customFormat="1" ht="15.75" x14ac:dyDescent="0.25">
      <c r="A26" s="45" t="s">
        <v>474</v>
      </c>
      <c r="B26" s="46" t="s">
        <v>118</v>
      </c>
      <c r="C26" s="136">
        <f>C21+C25</f>
        <v>6776000</v>
      </c>
      <c r="D26" s="136">
        <f t="shared" ref="D26:E26" si="12">D21+D25</f>
        <v>0</v>
      </c>
      <c r="E26" s="136">
        <f t="shared" si="12"/>
        <v>0</v>
      </c>
      <c r="F26" s="182">
        <f t="shared" si="0"/>
        <v>6776000</v>
      </c>
      <c r="G26" s="185">
        <f>G21+G25</f>
        <v>6976000</v>
      </c>
      <c r="H26" s="139">
        <f t="shared" ref="H26:I26" si="13">H21+H25</f>
        <v>0</v>
      </c>
      <c r="I26" s="139">
        <f t="shared" si="13"/>
        <v>0</v>
      </c>
      <c r="J26" s="139">
        <f t="shared" si="1"/>
        <v>6976000</v>
      </c>
      <c r="K26" s="185">
        <f>K21+K25</f>
        <v>6976000</v>
      </c>
      <c r="L26" s="139">
        <f t="shared" ref="L26:M26" si="14">L21+L25</f>
        <v>0</v>
      </c>
      <c r="M26" s="139">
        <f t="shared" si="14"/>
        <v>0</v>
      </c>
      <c r="N26" s="139">
        <f t="shared" si="2"/>
        <v>6976000</v>
      </c>
      <c r="O26" s="185">
        <f>O21+O25</f>
        <v>7206000</v>
      </c>
      <c r="P26" s="139">
        <f t="shared" ref="P26:Q26" si="15">P21+P25</f>
        <v>0</v>
      </c>
      <c r="Q26" s="139">
        <f t="shared" si="15"/>
        <v>0</v>
      </c>
      <c r="R26" s="139">
        <f t="shared" si="3"/>
        <v>7206000</v>
      </c>
    </row>
    <row r="27" spans="1:18" s="88" customFormat="1" ht="15.75" x14ac:dyDescent="0.25">
      <c r="A27" s="36" t="s">
        <v>446</v>
      </c>
      <c r="B27" s="46" t="s">
        <v>119</v>
      </c>
      <c r="C27" s="136">
        <v>1378000</v>
      </c>
      <c r="D27" s="137">
        <v>0</v>
      </c>
      <c r="E27" s="137">
        <v>0</v>
      </c>
      <c r="F27" s="182">
        <f t="shared" si="0"/>
        <v>1378000</v>
      </c>
      <c r="G27" s="185">
        <v>1378000</v>
      </c>
      <c r="H27" s="139">
        <v>0</v>
      </c>
      <c r="I27" s="139">
        <v>0</v>
      </c>
      <c r="J27" s="139">
        <f t="shared" si="1"/>
        <v>1378000</v>
      </c>
      <c r="K27" s="185">
        <v>1378000</v>
      </c>
      <c r="L27" s="139">
        <v>0</v>
      </c>
      <c r="M27" s="139">
        <v>0</v>
      </c>
      <c r="N27" s="139">
        <f t="shared" si="2"/>
        <v>1378000</v>
      </c>
      <c r="O27" s="185">
        <v>1378000</v>
      </c>
      <c r="P27" s="139">
        <v>0</v>
      </c>
      <c r="Q27" s="139">
        <v>0</v>
      </c>
      <c r="R27" s="139">
        <f t="shared" si="3"/>
        <v>1378000</v>
      </c>
    </row>
    <row r="28" spans="1:18" ht="15.75" x14ac:dyDescent="0.25">
      <c r="A28" s="5" t="s">
        <v>120</v>
      </c>
      <c r="B28" s="29" t="s">
        <v>121</v>
      </c>
      <c r="C28" s="140"/>
      <c r="D28" s="141">
        <v>0</v>
      </c>
      <c r="E28" s="141">
        <v>0</v>
      </c>
      <c r="F28" s="181">
        <f t="shared" si="0"/>
        <v>0</v>
      </c>
      <c r="G28" s="199"/>
      <c r="H28" s="142">
        <v>0</v>
      </c>
      <c r="I28" s="142">
        <v>0</v>
      </c>
      <c r="J28" s="142">
        <f t="shared" si="1"/>
        <v>0</v>
      </c>
      <c r="K28" s="199">
        <v>30000</v>
      </c>
      <c r="L28" s="142">
        <v>0</v>
      </c>
      <c r="M28" s="142">
        <v>0</v>
      </c>
      <c r="N28" s="142">
        <f t="shared" si="2"/>
        <v>30000</v>
      </c>
      <c r="O28" s="199">
        <v>30000</v>
      </c>
      <c r="P28" s="142">
        <v>0</v>
      </c>
      <c r="Q28" s="142">
        <v>0</v>
      </c>
      <c r="R28" s="142">
        <f t="shared" si="3"/>
        <v>30000</v>
      </c>
    </row>
    <row r="29" spans="1:18" ht="15.75" x14ac:dyDescent="0.25">
      <c r="A29" s="5" t="s">
        <v>122</v>
      </c>
      <c r="B29" s="29" t="s">
        <v>123</v>
      </c>
      <c r="C29" s="140">
        <v>1330000</v>
      </c>
      <c r="D29" s="141">
        <v>0</v>
      </c>
      <c r="E29" s="141">
        <v>10000</v>
      </c>
      <c r="F29" s="181">
        <f t="shared" si="0"/>
        <v>1340000</v>
      </c>
      <c r="G29" s="199">
        <v>1330000</v>
      </c>
      <c r="H29" s="142">
        <v>0</v>
      </c>
      <c r="I29" s="142">
        <v>10000</v>
      </c>
      <c r="J29" s="142">
        <f t="shared" si="1"/>
        <v>1340000</v>
      </c>
      <c r="K29" s="199">
        <v>1330000</v>
      </c>
      <c r="L29" s="142">
        <v>0</v>
      </c>
      <c r="M29" s="142">
        <v>10000</v>
      </c>
      <c r="N29" s="142">
        <f t="shared" si="2"/>
        <v>1340000</v>
      </c>
      <c r="O29" s="199">
        <v>1330000</v>
      </c>
      <c r="P29" s="142">
        <v>0</v>
      </c>
      <c r="Q29" s="142">
        <v>10000</v>
      </c>
      <c r="R29" s="142">
        <f t="shared" si="3"/>
        <v>1340000</v>
      </c>
    </row>
    <row r="30" spans="1:18" ht="15.75" x14ac:dyDescent="0.25">
      <c r="A30" s="5" t="s">
        <v>124</v>
      </c>
      <c r="B30" s="29" t="s">
        <v>125</v>
      </c>
      <c r="C30" s="140"/>
      <c r="D30" s="141">
        <v>0</v>
      </c>
      <c r="E30" s="141">
        <v>0</v>
      </c>
      <c r="F30" s="181">
        <f t="shared" si="0"/>
        <v>0</v>
      </c>
      <c r="G30" s="199"/>
      <c r="H30" s="142">
        <v>0</v>
      </c>
      <c r="I30" s="142">
        <v>0</v>
      </c>
      <c r="J30" s="142">
        <f t="shared" si="1"/>
        <v>0</v>
      </c>
      <c r="K30" s="199"/>
      <c r="L30" s="142">
        <v>0</v>
      </c>
      <c r="M30" s="142">
        <v>0</v>
      </c>
      <c r="N30" s="142">
        <f t="shared" si="2"/>
        <v>0</v>
      </c>
      <c r="O30" s="199"/>
      <c r="P30" s="142">
        <v>0</v>
      </c>
      <c r="Q30" s="142">
        <v>0</v>
      </c>
      <c r="R30" s="142">
        <f t="shared" si="3"/>
        <v>0</v>
      </c>
    </row>
    <row r="31" spans="1:18" s="88" customFormat="1" ht="15.75" x14ac:dyDescent="0.25">
      <c r="A31" s="7" t="s">
        <v>386</v>
      </c>
      <c r="B31" s="32" t="s">
        <v>126</v>
      </c>
      <c r="C31" s="136">
        <f>SUM(C28:C30)</f>
        <v>1330000</v>
      </c>
      <c r="D31" s="136">
        <f t="shared" ref="D31:E31" si="16">SUM(D28:D30)</f>
        <v>0</v>
      </c>
      <c r="E31" s="136">
        <f t="shared" si="16"/>
        <v>10000</v>
      </c>
      <c r="F31" s="182">
        <f t="shared" si="0"/>
        <v>1340000</v>
      </c>
      <c r="G31" s="185">
        <f>SUM(G28:G30)</f>
        <v>1330000</v>
      </c>
      <c r="H31" s="139">
        <f t="shared" ref="H31:I31" si="17">SUM(H28:H30)</f>
        <v>0</v>
      </c>
      <c r="I31" s="139">
        <f t="shared" si="17"/>
        <v>10000</v>
      </c>
      <c r="J31" s="139">
        <f t="shared" si="1"/>
        <v>1340000</v>
      </c>
      <c r="K31" s="185">
        <f>SUM(K28:K30)</f>
        <v>1360000</v>
      </c>
      <c r="L31" s="139">
        <f t="shared" ref="L31:M31" si="18">SUM(L28:L30)</f>
        <v>0</v>
      </c>
      <c r="M31" s="139">
        <f t="shared" si="18"/>
        <v>10000</v>
      </c>
      <c r="N31" s="139">
        <f t="shared" si="2"/>
        <v>1370000</v>
      </c>
      <c r="O31" s="185">
        <f>SUM(O28:O30)</f>
        <v>1360000</v>
      </c>
      <c r="P31" s="139">
        <f t="shared" ref="P31:Q31" si="19">SUM(P28:P30)</f>
        <v>0</v>
      </c>
      <c r="Q31" s="139">
        <f t="shared" si="19"/>
        <v>10000</v>
      </c>
      <c r="R31" s="139">
        <f t="shared" si="3"/>
        <v>1370000</v>
      </c>
    </row>
    <row r="32" spans="1:18" ht="15.75" x14ac:dyDescent="0.25">
      <c r="A32" s="5" t="s">
        <v>127</v>
      </c>
      <c r="B32" s="29" t="s">
        <v>128</v>
      </c>
      <c r="C32" s="140"/>
      <c r="D32" s="141">
        <v>0</v>
      </c>
      <c r="E32" s="141">
        <v>0</v>
      </c>
      <c r="F32" s="181">
        <f t="shared" si="0"/>
        <v>0</v>
      </c>
      <c r="G32" s="199"/>
      <c r="H32" s="142">
        <v>0</v>
      </c>
      <c r="I32" s="142">
        <v>0</v>
      </c>
      <c r="J32" s="142">
        <f t="shared" si="1"/>
        <v>0</v>
      </c>
      <c r="K32" s="199">
        <v>50000</v>
      </c>
      <c r="L32" s="142">
        <v>0</v>
      </c>
      <c r="M32" s="142">
        <v>0</v>
      </c>
      <c r="N32" s="142">
        <f t="shared" si="2"/>
        <v>50000</v>
      </c>
      <c r="O32" s="187">
        <v>54000</v>
      </c>
      <c r="P32" s="142">
        <v>0</v>
      </c>
      <c r="Q32" s="142">
        <v>0</v>
      </c>
      <c r="R32" s="142">
        <f t="shared" si="3"/>
        <v>54000</v>
      </c>
    </row>
    <row r="33" spans="1:18" ht="15.75" x14ac:dyDescent="0.25">
      <c r="A33" s="5" t="s">
        <v>129</v>
      </c>
      <c r="B33" s="29" t="s">
        <v>130</v>
      </c>
      <c r="C33" s="140">
        <v>65000</v>
      </c>
      <c r="D33" s="141">
        <v>0</v>
      </c>
      <c r="E33" s="141">
        <v>0</v>
      </c>
      <c r="F33" s="181">
        <f t="shared" si="0"/>
        <v>65000</v>
      </c>
      <c r="G33" s="199">
        <v>65000</v>
      </c>
      <c r="H33" s="142">
        <v>0</v>
      </c>
      <c r="I33" s="142">
        <v>0</v>
      </c>
      <c r="J33" s="142">
        <f t="shared" si="1"/>
        <v>65000</v>
      </c>
      <c r="K33" s="199">
        <v>65000</v>
      </c>
      <c r="L33" s="142">
        <v>0</v>
      </c>
      <c r="M33" s="142">
        <v>0</v>
      </c>
      <c r="N33" s="142">
        <f t="shared" si="2"/>
        <v>65000</v>
      </c>
      <c r="O33" s="199">
        <v>65000</v>
      </c>
      <c r="P33" s="142">
        <v>0</v>
      </c>
      <c r="Q33" s="142">
        <v>0</v>
      </c>
      <c r="R33" s="142">
        <f t="shared" si="3"/>
        <v>65000</v>
      </c>
    </row>
    <row r="34" spans="1:18" s="88" customFormat="1" ht="15" customHeight="1" x14ac:dyDescent="0.25">
      <c r="A34" s="7" t="s">
        <v>475</v>
      </c>
      <c r="B34" s="32" t="s">
        <v>131</v>
      </c>
      <c r="C34" s="136">
        <f>SUM(C32:C33)</f>
        <v>65000</v>
      </c>
      <c r="D34" s="136">
        <f t="shared" ref="D34:E34" si="20">SUM(D32:D33)</f>
        <v>0</v>
      </c>
      <c r="E34" s="136">
        <f t="shared" si="20"/>
        <v>0</v>
      </c>
      <c r="F34" s="182">
        <f t="shared" si="0"/>
        <v>65000</v>
      </c>
      <c r="G34" s="185">
        <f>SUM(G32:G33)</f>
        <v>65000</v>
      </c>
      <c r="H34" s="139">
        <f t="shared" ref="H34:I34" si="21">SUM(H32:H33)</f>
        <v>0</v>
      </c>
      <c r="I34" s="139">
        <f t="shared" si="21"/>
        <v>0</v>
      </c>
      <c r="J34" s="139">
        <f t="shared" si="1"/>
        <v>65000</v>
      </c>
      <c r="K34" s="185">
        <f>SUM(K32:K33)</f>
        <v>115000</v>
      </c>
      <c r="L34" s="139">
        <f t="shared" ref="L34:M34" si="22">SUM(L32:L33)</f>
        <v>0</v>
      </c>
      <c r="M34" s="139">
        <f t="shared" si="22"/>
        <v>0</v>
      </c>
      <c r="N34" s="139">
        <f t="shared" si="2"/>
        <v>115000</v>
      </c>
      <c r="O34" s="185">
        <f>SUM(O32:O33)</f>
        <v>119000</v>
      </c>
      <c r="P34" s="139">
        <f t="shared" ref="P34:Q34" si="23">SUM(P32:P33)</f>
        <v>0</v>
      </c>
      <c r="Q34" s="139">
        <f t="shared" si="23"/>
        <v>0</v>
      </c>
      <c r="R34" s="139">
        <f t="shared" si="3"/>
        <v>119000</v>
      </c>
    </row>
    <row r="35" spans="1:18" ht="15.75" x14ac:dyDescent="0.25">
      <c r="A35" s="5" t="s">
        <v>132</v>
      </c>
      <c r="B35" s="29" t="s">
        <v>133</v>
      </c>
      <c r="C35" s="140">
        <v>542000</v>
      </c>
      <c r="D35" s="141">
        <v>0</v>
      </c>
      <c r="E35" s="141">
        <v>0</v>
      </c>
      <c r="F35" s="181">
        <f t="shared" si="0"/>
        <v>542000</v>
      </c>
      <c r="G35" s="199">
        <v>542000</v>
      </c>
      <c r="H35" s="142">
        <v>0</v>
      </c>
      <c r="I35" s="142">
        <v>0</v>
      </c>
      <c r="J35" s="142">
        <f t="shared" si="1"/>
        <v>542000</v>
      </c>
      <c r="K35" s="199">
        <v>542000</v>
      </c>
      <c r="L35" s="142">
        <v>0</v>
      </c>
      <c r="M35" s="142">
        <v>0</v>
      </c>
      <c r="N35" s="142">
        <f t="shared" si="2"/>
        <v>542000</v>
      </c>
      <c r="O35" s="199">
        <v>542000</v>
      </c>
      <c r="P35" s="142">
        <v>0</v>
      </c>
      <c r="Q35" s="142">
        <v>0</v>
      </c>
      <c r="R35" s="142">
        <f t="shared" si="3"/>
        <v>542000</v>
      </c>
    </row>
    <row r="36" spans="1:18" ht="15.75" x14ac:dyDescent="0.25">
      <c r="A36" s="5" t="s">
        <v>134</v>
      </c>
      <c r="B36" s="29" t="s">
        <v>135</v>
      </c>
      <c r="C36" s="140"/>
      <c r="D36" s="141">
        <v>0</v>
      </c>
      <c r="E36" s="141">
        <v>0</v>
      </c>
      <c r="F36" s="181">
        <f t="shared" si="0"/>
        <v>0</v>
      </c>
      <c r="G36" s="199"/>
      <c r="H36" s="142">
        <v>0</v>
      </c>
      <c r="I36" s="142">
        <v>0</v>
      </c>
      <c r="J36" s="142">
        <f t="shared" si="1"/>
        <v>0</v>
      </c>
      <c r="K36" s="199"/>
      <c r="L36" s="142">
        <v>0</v>
      </c>
      <c r="M36" s="142">
        <v>0</v>
      </c>
      <c r="N36" s="142">
        <f t="shared" si="2"/>
        <v>0</v>
      </c>
      <c r="O36" s="199"/>
      <c r="P36" s="142">
        <v>0</v>
      </c>
      <c r="Q36" s="142">
        <v>0</v>
      </c>
      <c r="R36" s="142">
        <f t="shared" si="3"/>
        <v>0</v>
      </c>
    </row>
    <row r="37" spans="1:18" ht="15.75" x14ac:dyDescent="0.25">
      <c r="A37" s="5" t="s">
        <v>447</v>
      </c>
      <c r="B37" s="29" t="s">
        <v>136</v>
      </c>
      <c r="C37" s="140"/>
      <c r="D37" s="141">
        <v>0</v>
      </c>
      <c r="E37" s="141">
        <v>0</v>
      </c>
      <c r="F37" s="181">
        <f t="shared" si="0"/>
        <v>0</v>
      </c>
      <c r="G37" s="199"/>
      <c r="H37" s="142">
        <v>0</v>
      </c>
      <c r="I37" s="142">
        <v>0</v>
      </c>
      <c r="J37" s="142">
        <f t="shared" si="1"/>
        <v>0</v>
      </c>
      <c r="K37" s="199"/>
      <c r="L37" s="142">
        <v>0</v>
      </c>
      <c r="M37" s="142">
        <v>0</v>
      </c>
      <c r="N37" s="142">
        <f t="shared" si="2"/>
        <v>0</v>
      </c>
      <c r="O37" s="199"/>
      <c r="P37" s="142">
        <v>0</v>
      </c>
      <c r="Q37" s="142">
        <v>0</v>
      </c>
      <c r="R37" s="142">
        <f t="shared" si="3"/>
        <v>0</v>
      </c>
    </row>
    <row r="38" spans="1:18" ht="15.75" x14ac:dyDescent="0.25">
      <c r="A38" s="5" t="s">
        <v>137</v>
      </c>
      <c r="B38" s="29" t="s">
        <v>138</v>
      </c>
      <c r="C38" s="140">
        <v>445000</v>
      </c>
      <c r="D38" s="141">
        <v>0</v>
      </c>
      <c r="E38" s="141">
        <v>0</v>
      </c>
      <c r="F38" s="181">
        <f t="shared" si="0"/>
        <v>445000</v>
      </c>
      <c r="G38" s="199">
        <v>445000</v>
      </c>
      <c r="H38" s="142">
        <v>0</v>
      </c>
      <c r="I38" s="142">
        <v>0</v>
      </c>
      <c r="J38" s="142">
        <f t="shared" si="1"/>
        <v>445000</v>
      </c>
      <c r="K38" s="199">
        <v>1979000</v>
      </c>
      <c r="L38" s="142">
        <v>0</v>
      </c>
      <c r="M38" s="142">
        <v>0</v>
      </c>
      <c r="N38" s="142">
        <f t="shared" si="2"/>
        <v>1979000</v>
      </c>
      <c r="O38" s="199">
        <v>1979000</v>
      </c>
      <c r="P38" s="142">
        <v>0</v>
      </c>
      <c r="Q38" s="142">
        <v>0</v>
      </c>
      <c r="R38" s="142">
        <f t="shared" si="3"/>
        <v>1979000</v>
      </c>
    </row>
    <row r="39" spans="1:18" ht="15.75" x14ac:dyDescent="0.25">
      <c r="A39" s="10" t="s">
        <v>448</v>
      </c>
      <c r="B39" s="29" t="s">
        <v>139</v>
      </c>
      <c r="C39" s="140"/>
      <c r="D39" s="141">
        <v>0</v>
      </c>
      <c r="E39" s="141">
        <v>0</v>
      </c>
      <c r="F39" s="181">
        <f t="shared" si="0"/>
        <v>0</v>
      </c>
      <c r="G39" s="199"/>
      <c r="H39" s="142">
        <v>0</v>
      </c>
      <c r="I39" s="142">
        <v>0</v>
      </c>
      <c r="J39" s="142">
        <f t="shared" si="1"/>
        <v>0</v>
      </c>
      <c r="K39" s="199"/>
      <c r="L39" s="142">
        <v>0</v>
      </c>
      <c r="M39" s="142">
        <v>0</v>
      </c>
      <c r="N39" s="142">
        <f t="shared" si="2"/>
        <v>0</v>
      </c>
      <c r="O39" s="199"/>
      <c r="P39" s="142">
        <v>0</v>
      </c>
      <c r="Q39" s="142">
        <v>0</v>
      </c>
      <c r="R39" s="142">
        <f t="shared" si="3"/>
        <v>0</v>
      </c>
    </row>
    <row r="40" spans="1:18" ht="15.75" x14ac:dyDescent="0.25">
      <c r="A40" s="6" t="s">
        <v>140</v>
      </c>
      <c r="B40" s="29" t="s">
        <v>141</v>
      </c>
      <c r="C40" s="140">
        <v>205000</v>
      </c>
      <c r="D40" s="141">
        <v>0</v>
      </c>
      <c r="E40" s="141">
        <v>0</v>
      </c>
      <c r="F40" s="181">
        <f t="shared" si="0"/>
        <v>205000</v>
      </c>
      <c r="G40" s="199">
        <v>205000</v>
      </c>
      <c r="H40" s="142">
        <v>0</v>
      </c>
      <c r="I40" s="142">
        <v>0</v>
      </c>
      <c r="J40" s="142">
        <f t="shared" si="1"/>
        <v>205000</v>
      </c>
      <c r="K40" s="199">
        <v>205000</v>
      </c>
      <c r="L40" s="142">
        <v>0</v>
      </c>
      <c r="M40" s="142">
        <v>0</v>
      </c>
      <c r="N40" s="142">
        <f t="shared" si="2"/>
        <v>205000</v>
      </c>
      <c r="O40" s="187">
        <v>381000</v>
      </c>
      <c r="P40" s="142">
        <v>0</v>
      </c>
      <c r="Q40" s="142">
        <v>0</v>
      </c>
      <c r="R40" s="142">
        <f t="shared" si="3"/>
        <v>381000</v>
      </c>
    </row>
    <row r="41" spans="1:18" ht="15.75" x14ac:dyDescent="0.25">
      <c r="A41" s="5" t="s">
        <v>449</v>
      </c>
      <c r="B41" s="29" t="s">
        <v>142</v>
      </c>
      <c r="C41" s="140">
        <v>860000</v>
      </c>
      <c r="D41" s="141">
        <v>0</v>
      </c>
      <c r="E41" s="141">
        <v>0</v>
      </c>
      <c r="F41" s="181">
        <f t="shared" si="0"/>
        <v>860000</v>
      </c>
      <c r="G41" s="199">
        <v>860000</v>
      </c>
      <c r="H41" s="142">
        <v>0</v>
      </c>
      <c r="I41" s="142">
        <v>0</v>
      </c>
      <c r="J41" s="142">
        <f t="shared" si="1"/>
        <v>860000</v>
      </c>
      <c r="K41" s="199">
        <v>860000</v>
      </c>
      <c r="L41" s="142">
        <v>0</v>
      </c>
      <c r="M41" s="142">
        <v>0</v>
      </c>
      <c r="N41" s="142">
        <f t="shared" si="2"/>
        <v>860000</v>
      </c>
      <c r="O41" s="187">
        <v>1060000</v>
      </c>
      <c r="P41" s="142">
        <v>0</v>
      </c>
      <c r="Q41" s="142">
        <v>0</v>
      </c>
      <c r="R41" s="142">
        <f t="shared" si="3"/>
        <v>1060000</v>
      </c>
    </row>
    <row r="42" spans="1:18" s="88" customFormat="1" ht="15.75" x14ac:dyDescent="0.25">
      <c r="A42" s="7" t="s">
        <v>387</v>
      </c>
      <c r="B42" s="32" t="s">
        <v>143</v>
      </c>
      <c r="C42" s="136">
        <f>SUM(C35:C41)</f>
        <v>2052000</v>
      </c>
      <c r="D42" s="136">
        <f t="shared" ref="D42:E42" si="24">SUM(D35:D41)</f>
        <v>0</v>
      </c>
      <c r="E42" s="136">
        <f t="shared" si="24"/>
        <v>0</v>
      </c>
      <c r="F42" s="182">
        <f t="shared" si="0"/>
        <v>2052000</v>
      </c>
      <c r="G42" s="185">
        <f>SUM(G35:G41)</f>
        <v>2052000</v>
      </c>
      <c r="H42" s="139">
        <f t="shared" ref="H42:I42" si="25">SUM(H35:H41)</f>
        <v>0</v>
      </c>
      <c r="I42" s="139">
        <f t="shared" si="25"/>
        <v>0</v>
      </c>
      <c r="J42" s="139">
        <f t="shared" si="1"/>
        <v>2052000</v>
      </c>
      <c r="K42" s="185">
        <f>SUM(K35:K41)</f>
        <v>3586000</v>
      </c>
      <c r="L42" s="139">
        <f t="shared" ref="L42:M42" si="26">SUM(L35:L41)</f>
        <v>0</v>
      </c>
      <c r="M42" s="139">
        <f t="shared" si="26"/>
        <v>0</v>
      </c>
      <c r="N42" s="139">
        <f t="shared" si="2"/>
        <v>3586000</v>
      </c>
      <c r="O42" s="185">
        <f>SUM(O35:O41)</f>
        <v>3962000</v>
      </c>
      <c r="P42" s="139">
        <f t="shared" ref="P42:Q42" si="27">SUM(P35:P41)</f>
        <v>0</v>
      </c>
      <c r="Q42" s="139">
        <f t="shared" si="27"/>
        <v>0</v>
      </c>
      <c r="R42" s="139">
        <f t="shared" si="3"/>
        <v>3962000</v>
      </c>
    </row>
    <row r="43" spans="1:18" ht="15.75" x14ac:dyDescent="0.25">
      <c r="A43" s="5" t="s">
        <v>144</v>
      </c>
      <c r="B43" s="29" t="s">
        <v>145</v>
      </c>
      <c r="C43" s="140"/>
      <c r="D43" s="141">
        <v>0</v>
      </c>
      <c r="E43" s="141">
        <v>0</v>
      </c>
      <c r="F43" s="181">
        <f t="shared" si="0"/>
        <v>0</v>
      </c>
      <c r="G43" s="199"/>
      <c r="H43" s="142">
        <v>0</v>
      </c>
      <c r="I43" s="142">
        <v>0</v>
      </c>
      <c r="J43" s="142">
        <f t="shared" si="1"/>
        <v>0</v>
      </c>
      <c r="K43" s="199"/>
      <c r="L43" s="142">
        <v>0</v>
      </c>
      <c r="M43" s="142">
        <v>0</v>
      </c>
      <c r="N43" s="142">
        <f t="shared" si="2"/>
        <v>0</v>
      </c>
      <c r="O43" s="199"/>
      <c r="P43" s="142">
        <v>0</v>
      </c>
      <c r="Q43" s="142">
        <v>0</v>
      </c>
      <c r="R43" s="142">
        <f t="shared" si="3"/>
        <v>0</v>
      </c>
    </row>
    <row r="44" spans="1:18" ht="15.75" x14ac:dyDescent="0.25">
      <c r="A44" s="5" t="s">
        <v>146</v>
      </c>
      <c r="B44" s="29" t="s">
        <v>147</v>
      </c>
      <c r="C44" s="140"/>
      <c r="D44" s="141">
        <v>0</v>
      </c>
      <c r="E44" s="141">
        <v>0</v>
      </c>
      <c r="F44" s="181">
        <f t="shared" si="0"/>
        <v>0</v>
      </c>
      <c r="G44" s="199"/>
      <c r="H44" s="142">
        <v>0</v>
      </c>
      <c r="I44" s="142">
        <v>0</v>
      </c>
      <c r="J44" s="142">
        <f t="shared" si="1"/>
        <v>0</v>
      </c>
      <c r="K44" s="199"/>
      <c r="L44" s="142">
        <v>0</v>
      </c>
      <c r="M44" s="142">
        <v>0</v>
      </c>
      <c r="N44" s="142">
        <f t="shared" si="2"/>
        <v>0</v>
      </c>
      <c r="O44" s="199"/>
      <c r="P44" s="142">
        <v>0</v>
      </c>
      <c r="Q44" s="142">
        <v>0</v>
      </c>
      <c r="R44" s="142">
        <f t="shared" si="3"/>
        <v>0</v>
      </c>
    </row>
    <row r="45" spans="1:18" s="88" customFormat="1" ht="15.75" x14ac:dyDescent="0.25">
      <c r="A45" s="7" t="s">
        <v>388</v>
      </c>
      <c r="B45" s="32" t="s">
        <v>148</v>
      </c>
      <c r="C45" s="136">
        <f>SUM(C43:C44)</f>
        <v>0</v>
      </c>
      <c r="D45" s="136">
        <f t="shared" ref="D45:E45" si="28">SUM(D43:D44)</f>
        <v>0</v>
      </c>
      <c r="E45" s="136">
        <f t="shared" si="28"/>
        <v>0</v>
      </c>
      <c r="F45" s="182">
        <f t="shared" si="0"/>
        <v>0</v>
      </c>
      <c r="G45" s="185">
        <f>SUM(G43:G44)</f>
        <v>0</v>
      </c>
      <c r="H45" s="139">
        <f t="shared" ref="H45:I45" si="29">SUM(H43:H44)</f>
        <v>0</v>
      </c>
      <c r="I45" s="139">
        <f t="shared" si="29"/>
        <v>0</v>
      </c>
      <c r="J45" s="139">
        <f t="shared" si="1"/>
        <v>0</v>
      </c>
      <c r="K45" s="185">
        <f>SUM(K43:K44)</f>
        <v>0</v>
      </c>
      <c r="L45" s="139">
        <f t="shared" ref="L45:M45" si="30">SUM(L43:L44)</f>
        <v>0</v>
      </c>
      <c r="M45" s="139">
        <f t="shared" si="30"/>
        <v>0</v>
      </c>
      <c r="N45" s="139">
        <f t="shared" si="2"/>
        <v>0</v>
      </c>
      <c r="O45" s="185">
        <f>SUM(O43:O44)</f>
        <v>0</v>
      </c>
      <c r="P45" s="139">
        <f t="shared" ref="P45:Q45" si="31">SUM(P43:P44)</f>
        <v>0</v>
      </c>
      <c r="Q45" s="139">
        <f t="shared" si="31"/>
        <v>0</v>
      </c>
      <c r="R45" s="139">
        <f t="shared" si="3"/>
        <v>0</v>
      </c>
    </row>
    <row r="46" spans="1:18" ht="15.75" x14ac:dyDescent="0.25">
      <c r="A46" s="5" t="s">
        <v>149</v>
      </c>
      <c r="B46" s="29" t="s">
        <v>150</v>
      </c>
      <c r="C46" s="140">
        <v>845000</v>
      </c>
      <c r="D46" s="141">
        <v>0</v>
      </c>
      <c r="E46" s="141">
        <v>3000</v>
      </c>
      <c r="F46" s="181">
        <f t="shared" si="0"/>
        <v>848000</v>
      </c>
      <c r="G46" s="199">
        <v>845000</v>
      </c>
      <c r="H46" s="142">
        <v>0</v>
      </c>
      <c r="I46" s="142">
        <v>3000</v>
      </c>
      <c r="J46" s="142">
        <f t="shared" si="1"/>
        <v>848000</v>
      </c>
      <c r="K46" s="199">
        <v>845000</v>
      </c>
      <c r="L46" s="142">
        <v>0</v>
      </c>
      <c r="M46" s="142">
        <v>3000</v>
      </c>
      <c r="N46" s="142">
        <f t="shared" si="2"/>
        <v>848000</v>
      </c>
      <c r="O46" s="199">
        <v>845000</v>
      </c>
      <c r="P46" s="142">
        <v>0</v>
      </c>
      <c r="Q46" s="142">
        <v>3000</v>
      </c>
      <c r="R46" s="142">
        <f t="shared" si="3"/>
        <v>848000</v>
      </c>
    </row>
    <row r="47" spans="1:18" ht="15.75" x14ac:dyDescent="0.25">
      <c r="A47" s="5" t="s">
        <v>151</v>
      </c>
      <c r="B47" s="29" t="s">
        <v>152</v>
      </c>
      <c r="C47" s="140"/>
      <c r="D47" s="141">
        <v>0</v>
      </c>
      <c r="E47" s="141">
        <v>0</v>
      </c>
      <c r="F47" s="181">
        <f t="shared" si="0"/>
        <v>0</v>
      </c>
      <c r="G47" s="199"/>
      <c r="H47" s="142">
        <v>0</v>
      </c>
      <c r="I47" s="142">
        <v>0</v>
      </c>
      <c r="J47" s="142">
        <f t="shared" si="1"/>
        <v>0</v>
      </c>
      <c r="K47" s="199"/>
      <c r="L47" s="142">
        <v>0</v>
      </c>
      <c r="M47" s="142">
        <v>0</v>
      </c>
      <c r="N47" s="142">
        <f t="shared" si="2"/>
        <v>0</v>
      </c>
      <c r="O47" s="199"/>
      <c r="P47" s="142">
        <v>0</v>
      </c>
      <c r="Q47" s="142">
        <v>0</v>
      </c>
      <c r="R47" s="142">
        <f t="shared" si="3"/>
        <v>0</v>
      </c>
    </row>
    <row r="48" spans="1:18" ht="15.75" x14ac:dyDescent="0.25">
      <c r="A48" s="5" t="s">
        <v>450</v>
      </c>
      <c r="B48" s="29" t="s">
        <v>153</v>
      </c>
      <c r="C48" s="140"/>
      <c r="D48" s="141">
        <v>0</v>
      </c>
      <c r="E48" s="141">
        <v>0</v>
      </c>
      <c r="F48" s="181">
        <f t="shared" si="0"/>
        <v>0</v>
      </c>
      <c r="G48" s="199"/>
      <c r="H48" s="142">
        <v>0</v>
      </c>
      <c r="I48" s="142">
        <v>0</v>
      </c>
      <c r="J48" s="142">
        <f t="shared" si="1"/>
        <v>0</v>
      </c>
      <c r="K48" s="199"/>
      <c r="L48" s="142">
        <v>0</v>
      </c>
      <c r="M48" s="142">
        <v>0</v>
      </c>
      <c r="N48" s="142">
        <f t="shared" si="2"/>
        <v>0</v>
      </c>
      <c r="O48" s="199"/>
      <c r="P48" s="142">
        <v>0</v>
      </c>
      <c r="Q48" s="142">
        <v>0</v>
      </c>
      <c r="R48" s="142">
        <f t="shared" si="3"/>
        <v>0</v>
      </c>
    </row>
    <row r="49" spans="1:18" ht="15.75" x14ac:dyDescent="0.25">
      <c r="A49" s="5" t="s">
        <v>451</v>
      </c>
      <c r="B49" s="29" t="s">
        <v>154</v>
      </c>
      <c r="C49" s="140"/>
      <c r="D49" s="141">
        <v>0</v>
      </c>
      <c r="E49" s="141">
        <v>0</v>
      </c>
      <c r="F49" s="181">
        <f t="shared" si="0"/>
        <v>0</v>
      </c>
      <c r="G49" s="199"/>
      <c r="H49" s="142">
        <v>0</v>
      </c>
      <c r="I49" s="142">
        <v>0</v>
      </c>
      <c r="J49" s="142">
        <f t="shared" si="1"/>
        <v>0</v>
      </c>
      <c r="K49" s="199"/>
      <c r="L49" s="142">
        <v>0</v>
      </c>
      <c r="M49" s="142">
        <v>0</v>
      </c>
      <c r="N49" s="142">
        <f t="shared" si="2"/>
        <v>0</v>
      </c>
      <c r="O49" s="199"/>
      <c r="P49" s="142">
        <v>0</v>
      </c>
      <c r="Q49" s="142">
        <v>0</v>
      </c>
      <c r="R49" s="142">
        <f t="shared" si="3"/>
        <v>0</v>
      </c>
    </row>
    <row r="50" spans="1:18" ht="15.75" x14ac:dyDescent="0.25">
      <c r="A50" s="5" t="s">
        <v>155</v>
      </c>
      <c r="B50" s="29" t="s">
        <v>156</v>
      </c>
      <c r="C50" s="140"/>
      <c r="D50" s="142">
        <v>0</v>
      </c>
      <c r="E50" s="142">
        <v>0</v>
      </c>
      <c r="F50" s="181">
        <f t="shared" si="0"/>
        <v>0</v>
      </c>
      <c r="G50" s="199"/>
      <c r="H50" s="142">
        <v>0</v>
      </c>
      <c r="I50" s="142">
        <v>0</v>
      </c>
      <c r="J50" s="142">
        <f t="shared" si="1"/>
        <v>0</v>
      </c>
      <c r="K50" s="199">
        <v>5000</v>
      </c>
      <c r="L50" s="142">
        <v>0</v>
      </c>
      <c r="M50" s="142">
        <v>0</v>
      </c>
      <c r="N50" s="142">
        <f t="shared" si="2"/>
        <v>5000</v>
      </c>
      <c r="O50" s="199">
        <v>5000</v>
      </c>
      <c r="P50" s="142">
        <v>0</v>
      </c>
      <c r="Q50" s="142">
        <v>0</v>
      </c>
      <c r="R50" s="142">
        <f t="shared" si="3"/>
        <v>5000</v>
      </c>
    </row>
    <row r="51" spans="1:18" s="88" customFormat="1" ht="15.75" x14ac:dyDescent="0.25">
      <c r="A51" s="7" t="s">
        <v>389</v>
      </c>
      <c r="B51" s="32" t="s">
        <v>157</v>
      </c>
      <c r="C51" s="136">
        <f>SUM(C46:C50)</f>
        <v>845000</v>
      </c>
      <c r="D51" s="136">
        <f t="shared" ref="D51:E51" si="32">SUM(D46:D50)</f>
        <v>0</v>
      </c>
      <c r="E51" s="136">
        <f t="shared" si="32"/>
        <v>3000</v>
      </c>
      <c r="F51" s="182">
        <f t="shared" si="0"/>
        <v>848000</v>
      </c>
      <c r="G51" s="185">
        <f>SUM(G46:G50)</f>
        <v>845000</v>
      </c>
      <c r="H51" s="139">
        <f t="shared" ref="H51:I51" si="33">SUM(H46:H50)</f>
        <v>0</v>
      </c>
      <c r="I51" s="139">
        <f t="shared" si="33"/>
        <v>3000</v>
      </c>
      <c r="J51" s="139">
        <f t="shared" si="1"/>
        <v>848000</v>
      </c>
      <c r="K51" s="185">
        <f>SUM(K46:K50)</f>
        <v>850000</v>
      </c>
      <c r="L51" s="139">
        <f t="shared" ref="L51:M51" si="34">SUM(L46:L50)</f>
        <v>0</v>
      </c>
      <c r="M51" s="139">
        <f t="shared" si="34"/>
        <v>3000</v>
      </c>
      <c r="N51" s="139">
        <f t="shared" si="2"/>
        <v>853000</v>
      </c>
      <c r="O51" s="185">
        <f>SUM(O46:O50)</f>
        <v>850000</v>
      </c>
      <c r="P51" s="139">
        <f t="shared" ref="P51:Q51" si="35">SUM(P46:P50)</f>
        <v>0</v>
      </c>
      <c r="Q51" s="139">
        <f t="shared" si="35"/>
        <v>3000</v>
      </c>
      <c r="R51" s="139">
        <f t="shared" si="3"/>
        <v>853000</v>
      </c>
    </row>
    <row r="52" spans="1:18" s="88" customFormat="1" ht="15.75" x14ac:dyDescent="0.25">
      <c r="A52" s="36" t="s">
        <v>390</v>
      </c>
      <c r="B52" s="46" t="s">
        <v>158</v>
      </c>
      <c r="C52" s="136">
        <f>C31+C34+C42+C45+C51</f>
        <v>4292000</v>
      </c>
      <c r="D52" s="137">
        <f t="shared" ref="D52:E52" si="36">D31+D34+D42+D45+D51</f>
        <v>0</v>
      </c>
      <c r="E52" s="137">
        <f t="shared" si="36"/>
        <v>13000</v>
      </c>
      <c r="F52" s="182">
        <f t="shared" si="0"/>
        <v>4305000</v>
      </c>
      <c r="G52" s="185">
        <f>G31+G34+G42+G45+G51</f>
        <v>4292000</v>
      </c>
      <c r="H52" s="139">
        <f t="shared" ref="H52:I52" si="37">H31+H34+H42+H45+H51</f>
        <v>0</v>
      </c>
      <c r="I52" s="139">
        <f t="shared" si="37"/>
        <v>13000</v>
      </c>
      <c r="J52" s="139">
        <f t="shared" si="1"/>
        <v>4305000</v>
      </c>
      <c r="K52" s="185">
        <f>K31+K34+K42+K45+K51</f>
        <v>5911000</v>
      </c>
      <c r="L52" s="139">
        <f t="shared" ref="L52:M52" si="38">L31+L34+L42+L45+L51</f>
        <v>0</v>
      </c>
      <c r="M52" s="139">
        <f t="shared" si="38"/>
        <v>13000</v>
      </c>
      <c r="N52" s="139">
        <f t="shared" si="2"/>
        <v>5924000</v>
      </c>
      <c r="O52" s="185">
        <f>O31+O34+O42+O45+O51</f>
        <v>6291000</v>
      </c>
      <c r="P52" s="139">
        <f t="shared" ref="P52:Q52" si="39">P31+P34+P42+P45+P51</f>
        <v>0</v>
      </c>
      <c r="Q52" s="139">
        <f t="shared" si="39"/>
        <v>13000</v>
      </c>
      <c r="R52" s="139">
        <f t="shared" si="3"/>
        <v>6304000</v>
      </c>
    </row>
    <row r="53" spans="1:18" ht="15.75" x14ac:dyDescent="0.25">
      <c r="A53" s="13" t="s">
        <v>159</v>
      </c>
      <c r="B53" s="29" t="s">
        <v>160</v>
      </c>
      <c r="C53" s="140"/>
      <c r="D53" s="141">
        <v>0</v>
      </c>
      <c r="E53" s="141">
        <v>0</v>
      </c>
      <c r="F53" s="181">
        <f t="shared" si="0"/>
        <v>0</v>
      </c>
      <c r="G53" s="199"/>
      <c r="H53" s="142">
        <v>0</v>
      </c>
      <c r="I53" s="142">
        <v>0</v>
      </c>
      <c r="J53" s="142">
        <f t="shared" si="1"/>
        <v>0</v>
      </c>
      <c r="K53" s="199"/>
      <c r="L53" s="142">
        <v>0</v>
      </c>
      <c r="M53" s="142">
        <v>0</v>
      </c>
      <c r="N53" s="142">
        <f t="shared" si="2"/>
        <v>0</v>
      </c>
      <c r="O53" s="199"/>
      <c r="P53" s="142">
        <v>0</v>
      </c>
      <c r="Q53" s="142">
        <v>0</v>
      </c>
      <c r="R53" s="142">
        <f t="shared" si="3"/>
        <v>0</v>
      </c>
    </row>
    <row r="54" spans="1:18" ht="15.75" x14ac:dyDescent="0.25">
      <c r="A54" s="13" t="s">
        <v>391</v>
      </c>
      <c r="B54" s="29" t="s">
        <v>161</v>
      </c>
      <c r="C54" s="140"/>
      <c r="D54" s="141">
        <v>0</v>
      </c>
      <c r="E54" s="141">
        <v>0</v>
      </c>
      <c r="F54" s="181">
        <f t="shared" si="0"/>
        <v>0</v>
      </c>
      <c r="G54" s="199"/>
      <c r="H54" s="142">
        <v>0</v>
      </c>
      <c r="I54" s="142">
        <v>0</v>
      </c>
      <c r="J54" s="142">
        <f t="shared" si="1"/>
        <v>0</v>
      </c>
      <c r="K54" s="199"/>
      <c r="L54" s="142">
        <v>0</v>
      </c>
      <c r="M54" s="142">
        <v>0</v>
      </c>
      <c r="N54" s="142">
        <f t="shared" si="2"/>
        <v>0</v>
      </c>
      <c r="O54" s="187">
        <v>6000</v>
      </c>
      <c r="P54" s="142">
        <v>0</v>
      </c>
      <c r="Q54" s="142">
        <v>0</v>
      </c>
      <c r="R54" s="142">
        <f t="shared" si="3"/>
        <v>6000</v>
      </c>
    </row>
    <row r="55" spans="1:18" ht="15.75" x14ac:dyDescent="0.25">
      <c r="A55" s="17" t="s">
        <v>452</v>
      </c>
      <c r="B55" s="29" t="s">
        <v>162</v>
      </c>
      <c r="C55" s="140"/>
      <c r="D55" s="141">
        <v>0</v>
      </c>
      <c r="E55" s="141">
        <v>0</v>
      </c>
      <c r="F55" s="181">
        <f t="shared" si="0"/>
        <v>0</v>
      </c>
      <c r="G55" s="199"/>
      <c r="H55" s="142">
        <v>0</v>
      </c>
      <c r="I55" s="142">
        <v>0</v>
      </c>
      <c r="J55" s="142">
        <f t="shared" si="1"/>
        <v>0</v>
      </c>
      <c r="K55" s="199"/>
      <c r="L55" s="142">
        <v>0</v>
      </c>
      <c r="M55" s="142">
        <v>0</v>
      </c>
      <c r="N55" s="142">
        <f t="shared" si="2"/>
        <v>0</v>
      </c>
      <c r="O55" s="199"/>
      <c r="P55" s="142">
        <v>0</v>
      </c>
      <c r="Q55" s="142">
        <v>0</v>
      </c>
      <c r="R55" s="142">
        <f t="shared" si="3"/>
        <v>0</v>
      </c>
    </row>
    <row r="56" spans="1:18" ht="15.75" x14ac:dyDescent="0.25">
      <c r="A56" s="17" t="s">
        <v>453</v>
      </c>
      <c r="B56" s="29" t="s">
        <v>163</v>
      </c>
      <c r="C56" s="140"/>
      <c r="D56" s="141">
        <v>0</v>
      </c>
      <c r="E56" s="141">
        <v>0</v>
      </c>
      <c r="F56" s="181">
        <f t="shared" si="0"/>
        <v>0</v>
      </c>
      <c r="G56" s="199"/>
      <c r="H56" s="142">
        <v>0</v>
      </c>
      <c r="I56" s="142">
        <v>0</v>
      </c>
      <c r="J56" s="142">
        <f t="shared" si="1"/>
        <v>0</v>
      </c>
      <c r="K56" s="199"/>
      <c r="L56" s="142">
        <v>0</v>
      </c>
      <c r="M56" s="142">
        <v>0</v>
      </c>
      <c r="N56" s="142">
        <f t="shared" si="2"/>
        <v>0</v>
      </c>
      <c r="O56" s="199"/>
      <c r="P56" s="142">
        <v>0</v>
      </c>
      <c r="Q56" s="142">
        <v>0</v>
      </c>
      <c r="R56" s="142">
        <f t="shared" si="3"/>
        <v>0</v>
      </c>
    </row>
    <row r="57" spans="1:18" ht="15.75" x14ac:dyDescent="0.25">
      <c r="A57" s="17" t="s">
        <v>454</v>
      </c>
      <c r="B57" s="29" t="s">
        <v>164</v>
      </c>
      <c r="C57" s="140"/>
      <c r="D57" s="141">
        <v>0</v>
      </c>
      <c r="E57" s="141">
        <v>0</v>
      </c>
      <c r="F57" s="181">
        <f t="shared" si="0"/>
        <v>0</v>
      </c>
      <c r="G57" s="199"/>
      <c r="H57" s="142">
        <v>0</v>
      </c>
      <c r="I57" s="142">
        <v>0</v>
      </c>
      <c r="J57" s="142">
        <f t="shared" si="1"/>
        <v>0</v>
      </c>
      <c r="K57" s="199"/>
      <c r="L57" s="142">
        <v>0</v>
      </c>
      <c r="M57" s="142">
        <v>0</v>
      </c>
      <c r="N57" s="142">
        <f t="shared" si="2"/>
        <v>0</v>
      </c>
      <c r="O57" s="199"/>
      <c r="P57" s="142">
        <v>0</v>
      </c>
      <c r="Q57" s="142">
        <v>0</v>
      </c>
      <c r="R57" s="142">
        <f t="shared" si="3"/>
        <v>0</v>
      </c>
    </row>
    <row r="58" spans="1:18" ht="15.75" x14ac:dyDescent="0.25">
      <c r="A58" s="13" t="s">
        <v>455</v>
      </c>
      <c r="B58" s="29" t="s">
        <v>165</v>
      </c>
      <c r="C58" s="140"/>
      <c r="D58" s="141">
        <v>0</v>
      </c>
      <c r="E58" s="141">
        <v>0</v>
      </c>
      <c r="F58" s="181">
        <f t="shared" si="0"/>
        <v>0</v>
      </c>
      <c r="G58" s="199"/>
      <c r="H58" s="142">
        <v>0</v>
      </c>
      <c r="I58" s="142">
        <v>0</v>
      </c>
      <c r="J58" s="142">
        <f t="shared" si="1"/>
        <v>0</v>
      </c>
      <c r="K58" s="199"/>
      <c r="L58" s="142">
        <v>0</v>
      </c>
      <c r="M58" s="142">
        <v>0</v>
      </c>
      <c r="N58" s="142">
        <f t="shared" si="2"/>
        <v>0</v>
      </c>
      <c r="O58" s="199"/>
      <c r="P58" s="142">
        <v>0</v>
      </c>
      <c r="Q58" s="142">
        <v>0</v>
      </c>
      <c r="R58" s="142">
        <f t="shared" si="3"/>
        <v>0</v>
      </c>
    </row>
    <row r="59" spans="1:18" ht="15.75" x14ac:dyDescent="0.25">
      <c r="A59" s="13" t="s">
        <v>456</v>
      </c>
      <c r="B59" s="29" t="s">
        <v>166</v>
      </c>
      <c r="C59" s="140">
        <v>0</v>
      </c>
      <c r="D59" s="141">
        <v>0</v>
      </c>
      <c r="E59" s="141">
        <v>0</v>
      </c>
      <c r="F59" s="181">
        <f t="shared" si="0"/>
        <v>0</v>
      </c>
      <c r="G59" s="199">
        <v>0</v>
      </c>
      <c r="H59" s="142">
        <v>0</v>
      </c>
      <c r="I59" s="142">
        <v>0</v>
      </c>
      <c r="J59" s="142">
        <f t="shared" si="1"/>
        <v>0</v>
      </c>
      <c r="K59" s="199">
        <v>0</v>
      </c>
      <c r="L59" s="142">
        <v>0</v>
      </c>
      <c r="M59" s="142">
        <v>0</v>
      </c>
      <c r="N59" s="142">
        <f t="shared" si="2"/>
        <v>0</v>
      </c>
      <c r="O59" s="199">
        <v>0</v>
      </c>
      <c r="P59" s="142">
        <v>0</v>
      </c>
      <c r="Q59" s="142">
        <v>0</v>
      </c>
      <c r="R59" s="142">
        <f t="shared" si="3"/>
        <v>0</v>
      </c>
    </row>
    <row r="60" spans="1:18" ht="15.75" x14ac:dyDescent="0.25">
      <c r="A60" s="13" t="s">
        <v>457</v>
      </c>
      <c r="B60" s="29" t="s">
        <v>167</v>
      </c>
      <c r="C60" s="140">
        <v>1079000</v>
      </c>
      <c r="D60" s="141">
        <v>0</v>
      </c>
      <c r="E60" s="141">
        <v>0</v>
      </c>
      <c r="F60" s="181">
        <f t="shared" si="0"/>
        <v>1079000</v>
      </c>
      <c r="G60" s="199">
        <v>1079000</v>
      </c>
      <c r="H60" s="142">
        <v>0</v>
      </c>
      <c r="I60" s="142">
        <v>0</v>
      </c>
      <c r="J60" s="142">
        <f t="shared" si="1"/>
        <v>1079000</v>
      </c>
      <c r="K60" s="199">
        <v>1079000</v>
      </c>
      <c r="L60" s="142">
        <v>0</v>
      </c>
      <c r="M60" s="142">
        <v>0</v>
      </c>
      <c r="N60" s="142">
        <f t="shared" si="2"/>
        <v>1079000</v>
      </c>
      <c r="O60" s="199">
        <v>1079000</v>
      </c>
      <c r="P60" s="142">
        <v>0</v>
      </c>
      <c r="Q60" s="142">
        <v>0</v>
      </c>
      <c r="R60" s="142">
        <f t="shared" si="3"/>
        <v>1079000</v>
      </c>
    </row>
    <row r="61" spans="1:18" s="88" customFormat="1" ht="15.75" x14ac:dyDescent="0.25">
      <c r="A61" s="43" t="s">
        <v>419</v>
      </c>
      <c r="B61" s="46" t="s">
        <v>168</v>
      </c>
      <c r="C61" s="136">
        <f>SUM(C53:C60)</f>
        <v>1079000</v>
      </c>
      <c r="D61" s="137">
        <f t="shared" ref="D61:E61" si="40">SUM(D53:D60)</f>
        <v>0</v>
      </c>
      <c r="E61" s="137">
        <f t="shared" si="40"/>
        <v>0</v>
      </c>
      <c r="F61" s="182">
        <f t="shared" si="0"/>
        <v>1079000</v>
      </c>
      <c r="G61" s="185">
        <f>SUM(G53:G60)</f>
        <v>1079000</v>
      </c>
      <c r="H61" s="139">
        <f t="shared" ref="H61:I61" si="41">SUM(H53:H60)</f>
        <v>0</v>
      </c>
      <c r="I61" s="139">
        <f t="shared" si="41"/>
        <v>0</v>
      </c>
      <c r="J61" s="139">
        <f t="shared" si="1"/>
        <v>1079000</v>
      </c>
      <c r="K61" s="185">
        <f>SUM(K53:K60)</f>
        <v>1079000</v>
      </c>
      <c r="L61" s="139">
        <f t="shared" ref="L61:M61" si="42">SUM(L53:L60)</f>
        <v>0</v>
      </c>
      <c r="M61" s="139">
        <f t="shared" si="42"/>
        <v>0</v>
      </c>
      <c r="N61" s="139">
        <f t="shared" si="2"/>
        <v>1079000</v>
      </c>
      <c r="O61" s="185">
        <f>SUM(O53:O60)</f>
        <v>1085000</v>
      </c>
      <c r="P61" s="139">
        <f t="shared" ref="P61:Q61" si="43">SUM(P53:P60)</f>
        <v>0</v>
      </c>
      <c r="Q61" s="139">
        <f t="shared" si="43"/>
        <v>0</v>
      </c>
      <c r="R61" s="139">
        <f t="shared" si="3"/>
        <v>1085000</v>
      </c>
    </row>
    <row r="62" spans="1:18" ht="15.75" x14ac:dyDescent="0.25">
      <c r="A62" s="12" t="s">
        <v>458</v>
      </c>
      <c r="B62" s="29" t="s">
        <v>169</v>
      </c>
      <c r="C62" s="140"/>
      <c r="D62" s="141">
        <v>0</v>
      </c>
      <c r="E62" s="141">
        <v>0</v>
      </c>
      <c r="F62" s="181">
        <f t="shared" si="0"/>
        <v>0</v>
      </c>
      <c r="G62" s="199"/>
      <c r="H62" s="142">
        <v>0</v>
      </c>
      <c r="I62" s="142">
        <v>0</v>
      </c>
      <c r="J62" s="142">
        <f t="shared" si="1"/>
        <v>0</v>
      </c>
      <c r="K62" s="199"/>
      <c r="L62" s="142">
        <v>0</v>
      </c>
      <c r="M62" s="142">
        <v>0</v>
      </c>
      <c r="N62" s="142">
        <f t="shared" si="2"/>
        <v>0</v>
      </c>
      <c r="O62" s="199"/>
      <c r="P62" s="142">
        <v>0</v>
      </c>
      <c r="Q62" s="142">
        <v>0</v>
      </c>
      <c r="R62" s="142">
        <f t="shared" si="3"/>
        <v>0</v>
      </c>
    </row>
    <row r="63" spans="1:18" ht="15.75" x14ac:dyDescent="0.25">
      <c r="A63" s="12" t="s">
        <v>170</v>
      </c>
      <c r="B63" s="29" t="s">
        <v>171</v>
      </c>
      <c r="C63" s="140"/>
      <c r="D63" s="141">
        <v>0</v>
      </c>
      <c r="E63" s="141">
        <v>0</v>
      </c>
      <c r="F63" s="181">
        <f t="shared" si="0"/>
        <v>0</v>
      </c>
      <c r="G63" s="199"/>
      <c r="H63" s="142">
        <v>0</v>
      </c>
      <c r="I63" s="142">
        <v>0</v>
      </c>
      <c r="J63" s="142">
        <f t="shared" si="1"/>
        <v>0</v>
      </c>
      <c r="K63" s="199">
        <v>80227</v>
      </c>
      <c r="L63" s="142">
        <v>0</v>
      </c>
      <c r="M63" s="142">
        <v>0</v>
      </c>
      <c r="N63" s="142">
        <f t="shared" si="2"/>
        <v>80227</v>
      </c>
      <c r="O63" s="199">
        <v>80227</v>
      </c>
      <c r="P63" s="142">
        <v>0</v>
      </c>
      <c r="Q63" s="142">
        <v>0</v>
      </c>
      <c r="R63" s="142">
        <f t="shared" si="3"/>
        <v>80227</v>
      </c>
    </row>
    <row r="64" spans="1:18" ht="15.75" x14ac:dyDescent="0.25">
      <c r="A64" s="12" t="s">
        <v>172</v>
      </c>
      <c r="B64" s="29" t="s">
        <v>173</v>
      </c>
      <c r="C64" s="140"/>
      <c r="D64" s="141">
        <v>0</v>
      </c>
      <c r="E64" s="141">
        <v>0</v>
      </c>
      <c r="F64" s="181">
        <f t="shared" si="0"/>
        <v>0</v>
      </c>
      <c r="G64" s="199"/>
      <c r="H64" s="142">
        <v>0</v>
      </c>
      <c r="I64" s="142">
        <v>0</v>
      </c>
      <c r="J64" s="142">
        <f t="shared" si="1"/>
        <v>0</v>
      </c>
      <c r="K64" s="199"/>
      <c r="L64" s="142">
        <v>0</v>
      </c>
      <c r="M64" s="142">
        <v>0</v>
      </c>
      <c r="N64" s="142">
        <f t="shared" si="2"/>
        <v>0</v>
      </c>
      <c r="O64" s="199"/>
      <c r="P64" s="142">
        <v>0</v>
      </c>
      <c r="Q64" s="142">
        <v>0</v>
      </c>
      <c r="R64" s="142">
        <f t="shared" si="3"/>
        <v>0</v>
      </c>
    </row>
    <row r="65" spans="1:18" ht="15.75" x14ac:dyDescent="0.25">
      <c r="A65" s="12" t="s">
        <v>420</v>
      </c>
      <c r="B65" s="29" t="s">
        <v>174</v>
      </c>
      <c r="C65" s="140"/>
      <c r="D65" s="141">
        <v>0</v>
      </c>
      <c r="E65" s="141">
        <v>0</v>
      </c>
      <c r="F65" s="181">
        <f t="shared" si="0"/>
        <v>0</v>
      </c>
      <c r="G65" s="199"/>
      <c r="H65" s="142">
        <v>0</v>
      </c>
      <c r="I65" s="142">
        <v>0</v>
      </c>
      <c r="J65" s="142">
        <f t="shared" si="1"/>
        <v>0</v>
      </c>
      <c r="K65" s="199"/>
      <c r="L65" s="142">
        <v>0</v>
      </c>
      <c r="M65" s="142">
        <v>0</v>
      </c>
      <c r="N65" s="142">
        <f t="shared" si="2"/>
        <v>0</v>
      </c>
      <c r="O65" s="199"/>
      <c r="P65" s="142">
        <v>0</v>
      </c>
      <c r="Q65" s="142">
        <v>0</v>
      </c>
      <c r="R65" s="142">
        <f t="shared" si="3"/>
        <v>0</v>
      </c>
    </row>
    <row r="66" spans="1:18" ht="15.75" x14ac:dyDescent="0.25">
      <c r="A66" s="12" t="s">
        <v>459</v>
      </c>
      <c r="B66" s="29" t="s">
        <v>175</v>
      </c>
      <c r="C66" s="140"/>
      <c r="D66" s="141">
        <v>0</v>
      </c>
      <c r="E66" s="141">
        <v>0</v>
      </c>
      <c r="F66" s="181">
        <f t="shared" si="0"/>
        <v>0</v>
      </c>
      <c r="G66" s="199"/>
      <c r="H66" s="142">
        <v>0</v>
      </c>
      <c r="I66" s="142">
        <v>0</v>
      </c>
      <c r="J66" s="142">
        <f t="shared" si="1"/>
        <v>0</v>
      </c>
      <c r="K66" s="199"/>
      <c r="L66" s="142">
        <v>0</v>
      </c>
      <c r="M66" s="142">
        <v>0</v>
      </c>
      <c r="N66" s="142">
        <f t="shared" si="2"/>
        <v>0</v>
      </c>
      <c r="O66" s="199"/>
      <c r="P66" s="142">
        <v>0</v>
      </c>
      <c r="Q66" s="142">
        <v>0</v>
      </c>
      <c r="R66" s="142">
        <f t="shared" si="3"/>
        <v>0</v>
      </c>
    </row>
    <row r="67" spans="1:18" ht="15.75" x14ac:dyDescent="0.25">
      <c r="A67" s="12" t="s">
        <v>422</v>
      </c>
      <c r="B67" s="29" t="s">
        <v>176</v>
      </c>
      <c r="C67" s="140">
        <v>1993000</v>
      </c>
      <c r="D67" s="141">
        <v>0</v>
      </c>
      <c r="E67" s="141">
        <v>0</v>
      </c>
      <c r="F67" s="181">
        <f t="shared" si="0"/>
        <v>1993000</v>
      </c>
      <c r="G67" s="199">
        <v>1993000</v>
      </c>
      <c r="H67" s="142">
        <v>0</v>
      </c>
      <c r="I67" s="142">
        <v>0</v>
      </c>
      <c r="J67" s="142">
        <f t="shared" si="1"/>
        <v>1993000</v>
      </c>
      <c r="K67" s="199">
        <v>1993000</v>
      </c>
      <c r="L67" s="142">
        <v>0</v>
      </c>
      <c r="M67" s="142">
        <v>0</v>
      </c>
      <c r="N67" s="142">
        <f t="shared" si="2"/>
        <v>1993000</v>
      </c>
      <c r="O67" s="199">
        <v>1993000</v>
      </c>
      <c r="P67" s="142">
        <v>0</v>
      </c>
      <c r="Q67" s="142">
        <v>0</v>
      </c>
      <c r="R67" s="142">
        <f t="shared" si="3"/>
        <v>1993000</v>
      </c>
    </row>
    <row r="68" spans="1:18" ht="15.75" x14ac:dyDescent="0.25">
      <c r="A68" s="12" t="s">
        <v>460</v>
      </c>
      <c r="B68" s="29" t="s">
        <v>177</v>
      </c>
      <c r="C68" s="140"/>
      <c r="D68" s="141">
        <v>0</v>
      </c>
      <c r="E68" s="141">
        <v>0</v>
      </c>
      <c r="F68" s="181">
        <f t="shared" si="0"/>
        <v>0</v>
      </c>
      <c r="G68" s="199"/>
      <c r="H68" s="142">
        <v>0</v>
      </c>
      <c r="I68" s="142">
        <v>0</v>
      </c>
      <c r="J68" s="142">
        <f t="shared" si="1"/>
        <v>0</v>
      </c>
      <c r="K68" s="199"/>
      <c r="L68" s="142">
        <v>0</v>
      </c>
      <c r="M68" s="142">
        <v>0</v>
      </c>
      <c r="N68" s="142">
        <f t="shared" si="2"/>
        <v>0</v>
      </c>
      <c r="O68" s="199"/>
      <c r="P68" s="142">
        <v>0</v>
      </c>
      <c r="Q68" s="142">
        <v>0</v>
      </c>
      <c r="R68" s="142">
        <f t="shared" si="3"/>
        <v>0</v>
      </c>
    </row>
    <row r="69" spans="1:18" ht="15.75" x14ac:dyDescent="0.25">
      <c r="A69" s="12" t="s">
        <v>461</v>
      </c>
      <c r="B69" s="29" t="s">
        <v>178</v>
      </c>
      <c r="C69" s="140"/>
      <c r="D69" s="141">
        <v>0</v>
      </c>
      <c r="E69" s="141">
        <v>0</v>
      </c>
      <c r="F69" s="181">
        <f t="shared" si="0"/>
        <v>0</v>
      </c>
      <c r="G69" s="199"/>
      <c r="H69" s="142">
        <v>0</v>
      </c>
      <c r="I69" s="142">
        <v>0</v>
      </c>
      <c r="J69" s="142">
        <f t="shared" si="1"/>
        <v>0</v>
      </c>
      <c r="K69" s="199"/>
      <c r="L69" s="142">
        <v>0</v>
      </c>
      <c r="M69" s="142">
        <v>0</v>
      </c>
      <c r="N69" s="142">
        <f t="shared" si="2"/>
        <v>0</v>
      </c>
      <c r="O69" s="199"/>
      <c r="P69" s="142">
        <v>0</v>
      </c>
      <c r="Q69" s="142">
        <v>0</v>
      </c>
      <c r="R69" s="142">
        <f t="shared" si="3"/>
        <v>0</v>
      </c>
    </row>
    <row r="70" spans="1:18" ht="15.75" x14ac:dyDescent="0.25">
      <c r="A70" s="12" t="s">
        <v>179</v>
      </c>
      <c r="B70" s="29" t="s">
        <v>180</v>
      </c>
      <c r="C70" s="140"/>
      <c r="D70" s="141">
        <v>0</v>
      </c>
      <c r="E70" s="141">
        <v>0</v>
      </c>
      <c r="F70" s="181">
        <f t="shared" si="0"/>
        <v>0</v>
      </c>
      <c r="G70" s="199"/>
      <c r="H70" s="142">
        <v>0</v>
      </c>
      <c r="I70" s="142">
        <v>0</v>
      </c>
      <c r="J70" s="142">
        <f t="shared" si="1"/>
        <v>0</v>
      </c>
      <c r="K70" s="199"/>
      <c r="L70" s="142">
        <v>0</v>
      </c>
      <c r="M70" s="142">
        <v>0</v>
      </c>
      <c r="N70" s="142">
        <f t="shared" si="2"/>
        <v>0</v>
      </c>
      <c r="O70" s="199"/>
      <c r="P70" s="142">
        <v>0</v>
      </c>
      <c r="Q70" s="142">
        <v>0</v>
      </c>
      <c r="R70" s="142">
        <f t="shared" si="3"/>
        <v>0</v>
      </c>
    </row>
    <row r="71" spans="1:18" ht="15.75" x14ac:dyDescent="0.25">
      <c r="A71" s="21" t="s">
        <v>181</v>
      </c>
      <c r="B71" s="29" t="s">
        <v>182</v>
      </c>
      <c r="C71" s="140"/>
      <c r="D71" s="141">
        <v>0</v>
      </c>
      <c r="E71" s="141">
        <v>0</v>
      </c>
      <c r="F71" s="181">
        <f t="shared" si="0"/>
        <v>0</v>
      </c>
      <c r="G71" s="199"/>
      <c r="H71" s="142">
        <v>0</v>
      </c>
      <c r="I71" s="142">
        <v>0</v>
      </c>
      <c r="J71" s="142">
        <f t="shared" si="1"/>
        <v>0</v>
      </c>
      <c r="K71" s="199"/>
      <c r="L71" s="142">
        <v>0</v>
      </c>
      <c r="M71" s="142">
        <v>0</v>
      </c>
      <c r="N71" s="142">
        <f t="shared" si="2"/>
        <v>0</v>
      </c>
      <c r="O71" s="199"/>
      <c r="P71" s="142">
        <v>0</v>
      </c>
      <c r="Q71" s="142">
        <v>0</v>
      </c>
      <c r="R71" s="142">
        <f t="shared" si="3"/>
        <v>0</v>
      </c>
    </row>
    <row r="72" spans="1:18" ht="15.75" x14ac:dyDescent="0.25">
      <c r="A72" s="12" t="s">
        <v>660</v>
      </c>
      <c r="B72" s="29" t="s">
        <v>183</v>
      </c>
      <c r="C72" s="140"/>
      <c r="D72" s="141">
        <v>0</v>
      </c>
      <c r="E72" s="141">
        <v>0</v>
      </c>
      <c r="F72" s="181">
        <f t="shared" si="0"/>
        <v>0</v>
      </c>
      <c r="G72" s="199"/>
      <c r="H72" s="142">
        <v>0</v>
      </c>
      <c r="I72" s="142">
        <v>0</v>
      </c>
      <c r="J72" s="142">
        <f t="shared" si="1"/>
        <v>0</v>
      </c>
      <c r="K72" s="199"/>
      <c r="L72" s="142">
        <v>0</v>
      </c>
      <c r="M72" s="142">
        <v>0</v>
      </c>
      <c r="N72" s="142">
        <f t="shared" si="2"/>
        <v>0</v>
      </c>
      <c r="O72" s="199"/>
      <c r="P72" s="142">
        <v>0</v>
      </c>
      <c r="Q72" s="142">
        <v>0</v>
      </c>
      <c r="R72" s="142">
        <f t="shared" si="3"/>
        <v>0</v>
      </c>
    </row>
    <row r="73" spans="1:18" ht="15.75" x14ac:dyDescent="0.25">
      <c r="A73" s="21" t="s">
        <v>462</v>
      </c>
      <c r="B73" s="29" t="s">
        <v>184</v>
      </c>
      <c r="C73" s="140">
        <v>0</v>
      </c>
      <c r="D73" s="142">
        <v>270000</v>
      </c>
      <c r="E73" s="142">
        <v>0</v>
      </c>
      <c r="F73" s="181">
        <f t="shared" ref="F73:F124" si="44">SUM(C73:E73)</f>
        <v>270000</v>
      </c>
      <c r="G73" s="199">
        <v>0</v>
      </c>
      <c r="H73" s="142">
        <v>270000</v>
      </c>
      <c r="I73" s="142">
        <v>0</v>
      </c>
      <c r="J73" s="142">
        <f t="shared" ref="J73:J124" si="45">SUM(G73:I73)</f>
        <v>270000</v>
      </c>
      <c r="K73" s="199">
        <v>50000</v>
      </c>
      <c r="L73" s="142">
        <v>270000</v>
      </c>
      <c r="M73" s="142">
        <v>0</v>
      </c>
      <c r="N73" s="142">
        <f t="shared" ref="N73:N124" si="46">SUM(K73:M73)</f>
        <v>320000</v>
      </c>
      <c r="O73" s="199">
        <v>50000</v>
      </c>
      <c r="P73" s="142">
        <v>270000</v>
      </c>
      <c r="Q73" s="142">
        <v>0</v>
      </c>
      <c r="R73" s="142">
        <f t="shared" ref="R73:R124" si="47">SUM(O73:Q73)</f>
        <v>320000</v>
      </c>
    </row>
    <row r="74" spans="1:18" ht="15.75" x14ac:dyDescent="0.25">
      <c r="A74" s="21" t="s">
        <v>662</v>
      </c>
      <c r="B74" s="29" t="s">
        <v>661</v>
      </c>
      <c r="C74" s="140">
        <v>5394468</v>
      </c>
      <c r="D74" s="141">
        <v>0</v>
      </c>
      <c r="E74" s="141">
        <v>0</v>
      </c>
      <c r="F74" s="181">
        <f t="shared" si="44"/>
        <v>5394468</v>
      </c>
      <c r="G74" s="199">
        <v>6687639</v>
      </c>
      <c r="H74" s="142">
        <v>0</v>
      </c>
      <c r="I74" s="142">
        <v>0</v>
      </c>
      <c r="J74" s="142">
        <f t="shared" si="45"/>
        <v>6687639</v>
      </c>
      <c r="K74" s="199">
        <v>5021225</v>
      </c>
      <c r="L74" s="142">
        <v>0</v>
      </c>
      <c r="M74" s="142">
        <v>0</v>
      </c>
      <c r="N74" s="142">
        <f t="shared" si="46"/>
        <v>5021225</v>
      </c>
      <c r="O74" s="187">
        <v>4178038</v>
      </c>
      <c r="P74" s="142">
        <v>0</v>
      </c>
      <c r="Q74" s="142">
        <v>0</v>
      </c>
      <c r="R74" s="142">
        <f t="shared" si="47"/>
        <v>4178038</v>
      </c>
    </row>
    <row r="75" spans="1:18" s="88" customFormat="1" ht="15.75" x14ac:dyDescent="0.25">
      <c r="A75" s="43" t="s">
        <v>425</v>
      </c>
      <c r="B75" s="46" t="s">
        <v>185</v>
      </c>
      <c r="C75" s="136">
        <f>SUM(C62:C74)</f>
        <v>7387468</v>
      </c>
      <c r="D75" s="137">
        <f t="shared" ref="D75:E75" si="48">SUM(D62:D74)</f>
        <v>270000</v>
      </c>
      <c r="E75" s="137">
        <f t="shared" si="48"/>
        <v>0</v>
      </c>
      <c r="F75" s="182">
        <f t="shared" si="44"/>
        <v>7657468</v>
      </c>
      <c r="G75" s="185">
        <f>SUM(G62:G74)</f>
        <v>8680639</v>
      </c>
      <c r="H75" s="139">
        <f t="shared" ref="H75:I75" si="49">SUM(H62:H74)</f>
        <v>270000</v>
      </c>
      <c r="I75" s="139">
        <f t="shared" si="49"/>
        <v>0</v>
      </c>
      <c r="J75" s="139">
        <f t="shared" si="45"/>
        <v>8950639</v>
      </c>
      <c r="K75" s="185">
        <f>SUM(K62:K74)</f>
        <v>7144452</v>
      </c>
      <c r="L75" s="139">
        <f t="shared" ref="L75:M75" si="50">SUM(L62:L74)</f>
        <v>270000</v>
      </c>
      <c r="M75" s="139">
        <f t="shared" si="50"/>
        <v>0</v>
      </c>
      <c r="N75" s="139">
        <f t="shared" si="46"/>
        <v>7414452</v>
      </c>
      <c r="O75" s="185">
        <f>SUM(O62:O74)</f>
        <v>6301265</v>
      </c>
      <c r="P75" s="139">
        <f t="shared" ref="P75:Q75" si="51">SUM(P62:P74)</f>
        <v>270000</v>
      </c>
      <c r="Q75" s="139">
        <f t="shared" si="51"/>
        <v>0</v>
      </c>
      <c r="R75" s="139">
        <f t="shared" si="47"/>
        <v>6571265</v>
      </c>
    </row>
    <row r="76" spans="1:18" s="88" customFormat="1" ht="15.75" x14ac:dyDescent="0.25">
      <c r="A76" s="208" t="s">
        <v>39</v>
      </c>
      <c r="B76" s="209"/>
      <c r="C76" s="210">
        <f>C26+C27+C52+C61+C75</f>
        <v>20912468</v>
      </c>
      <c r="D76" s="210">
        <f t="shared" ref="D76:N76" si="52">D26+D27+D52+D61+D75</f>
        <v>270000</v>
      </c>
      <c r="E76" s="210">
        <f t="shared" si="52"/>
        <v>13000</v>
      </c>
      <c r="F76" s="210">
        <f t="shared" si="52"/>
        <v>21195468</v>
      </c>
      <c r="G76" s="210">
        <f t="shared" si="52"/>
        <v>22405639</v>
      </c>
      <c r="H76" s="210">
        <f t="shared" si="52"/>
        <v>270000</v>
      </c>
      <c r="I76" s="210">
        <f t="shared" si="52"/>
        <v>13000</v>
      </c>
      <c r="J76" s="210">
        <f t="shared" si="52"/>
        <v>22688639</v>
      </c>
      <c r="K76" s="207">
        <f t="shared" si="52"/>
        <v>22488452</v>
      </c>
      <c r="L76" s="207">
        <f t="shared" si="52"/>
        <v>270000</v>
      </c>
      <c r="M76" s="207">
        <f t="shared" si="52"/>
        <v>13000</v>
      </c>
      <c r="N76" s="207">
        <f t="shared" si="52"/>
        <v>22771452</v>
      </c>
      <c r="O76" s="207">
        <f t="shared" ref="O76:R76" si="53">O26+O27+O52+O61+O75</f>
        <v>22261265</v>
      </c>
      <c r="P76" s="207">
        <f t="shared" si="53"/>
        <v>270000</v>
      </c>
      <c r="Q76" s="207">
        <f t="shared" si="53"/>
        <v>13000</v>
      </c>
      <c r="R76" s="207">
        <f t="shared" si="53"/>
        <v>22544265</v>
      </c>
    </row>
    <row r="77" spans="1:18" ht="15.75" x14ac:dyDescent="0.25">
      <c r="A77" s="33" t="s">
        <v>186</v>
      </c>
      <c r="B77" s="29" t="s">
        <v>187</v>
      </c>
      <c r="C77" s="140"/>
      <c r="D77" s="141">
        <v>0</v>
      </c>
      <c r="E77" s="141">
        <v>0</v>
      </c>
      <c r="F77" s="181">
        <f t="shared" si="44"/>
        <v>0</v>
      </c>
      <c r="G77" s="199"/>
      <c r="H77" s="142">
        <v>0</v>
      </c>
      <c r="I77" s="142">
        <v>0</v>
      </c>
      <c r="J77" s="142">
        <f t="shared" si="45"/>
        <v>0</v>
      </c>
      <c r="K77" s="199"/>
      <c r="L77" s="142">
        <v>0</v>
      </c>
      <c r="M77" s="142">
        <v>0</v>
      </c>
      <c r="N77" s="142">
        <f t="shared" si="46"/>
        <v>0</v>
      </c>
      <c r="O77" s="199"/>
      <c r="P77" s="142">
        <v>0</v>
      </c>
      <c r="Q77" s="142">
        <v>0</v>
      </c>
      <c r="R77" s="142">
        <f t="shared" ref="R77:R125" si="54">SUM(O77:Q77)</f>
        <v>0</v>
      </c>
    </row>
    <row r="78" spans="1:18" ht="15.75" x14ac:dyDescent="0.25">
      <c r="A78" s="33" t="s">
        <v>463</v>
      </c>
      <c r="B78" s="29" t="s">
        <v>188</v>
      </c>
      <c r="C78" s="140"/>
      <c r="D78" s="141">
        <v>0</v>
      </c>
      <c r="E78" s="141">
        <v>0</v>
      </c>
      <c r="F78" s="181">
        <f t="shared" si="44"/>
        <v>0</v>
      </c>
      <c r="G78" s="199"/>
      <c r="H78" s="142">
        <v>0</v>
      </c>
      <c r="I78" s="142">
        <v>0</v>
      </c>
      <c r="J78" s="142">
        <f t="shared" si="45"/>
        <v>0</v>
      </c>
      <c r="K78" s="199"/>
      <c r="L78" s="142">
        <v>0</v>
      </c>
      <c r="M78" s="142">
        <v>0</v>
      </c>
      <c r="N78" s="142">
        <f t="shared" si="46"/>
        <v>0</v>
      </c>
      <c r="O78" s="199"/>
      <c r="P78" s="142">
        <v>0</v>
      </c>
      <c r="Q78" s="142">
        <v>0</v>
      </c>
      <c r="R78" s="142">
        <f t="shared" si="54"/>
        <v>0</v>
      </c>
    </row>
    <row r="79" spans="1:18" ht="15.75" x14ac:dyDescent="0.25">
      <c r="A79" s="33" t="s">
        <v>189</v>
      </c>
      <c r="B79" s="29" t="s">
        <v>190</v>
      </c>
      <c r="C79" s="140"/>
      <c r="D79" s="141">
        <v>0</v>
      </c>
      <c r="E79" s="141">
        <v>0</v>
      </c>
      <c r="F79" s="181">
        <f t="shared" si="44"/>
        <v>0</v>
      </c>
      <c r="G79" s="199"/>
      <c r="H79" s="142">
        <v>0</v>
      </c>
      <c r="I79" s="142">
        <v>0</v>
      </c>
      <c r="J79" s="142">
        <f t="shared" si="45"/>
        <v>0</v>
      </c>
      <c r="K79" s="199"/>
      <c r="L79" s="142">
        <v>0</v>
      </c>
      <c r="M79" s="142">
        <v>0</v>
      </c>
      <c r="N79" s="142">
        <f t="shared" si="46"/>
        <v>0</v>
      </c>
      <c r="O79" s="199"/>
      <c r="P79" s="142">
        <v>0</v>
      </c>
      <c r="Q79" s="142">
        <v>0</v>
      </c>
      <c r="R79" s="142">
        <f t="shared" si="54"/>
        <v>0</v>
      </c>
    </row>
    <row r="80" spans="1:18" ht="15.75" x14ac:dyDescent="0.25">
      <c r="A80" s="33" t="s">
        <v>191</v>
      </c>
      <c r="B80" s="29" t="s">
        <v>192</v>
      </c>
      <c r="C80" s="140">
        <v>278000</v>
      </c>
      <c r="D80" s="141">
        <v>0</v>
      </c>
      <c r="E80" s="141">
        <v>0</v>
      </c>
      <c r="F80" s="181">
        <f t="shared" si="44"/>
        <v>278000</v>
      </c>
      <c r="G80" s="199">
        <v>278000</v>
      </c>
      <c r="H80" s="142">
        <v>0</v>
      </c>
      <c r="I80" s="142">
        <v>0</v>
      </c>
      <c r="J80" s="142">
        <f t="shared" si="45"/>
        <v>278000</v>
      </c>
      <c r="K80" s="199">
        <v>278000</v>
      </c>
      <c r="L80" s="142">
        <v>0</v>
      </c>
      <c r="M80" s="142">
        <v>0</v>
      </c>
      <c r="N80" s="142">
        <f t="shared" si="46"/>
        <v>278000</v>
      </c>
      <c r="O80" s="187">
        <v>575000</v>
      </c>
      <c r="P80" s="142">
        <v>0</v>
      </c>
      <c r="Q80" s="142">
        <v>0</v>
      </c>
      <c r="R80" s="142">
        <f t="shared" si="54"/>
        <v>575000</v>
      </c>
    </row>
    <row r="81" spans="1:18" ht="15.75" x14ac:dyDescent="0.25">
      <c r="A81" s="6" t="s">
        <v>193</v>
      </c>
      <c r="B81" s="29" t="s">
        <v>194</v>
      </c>
      <c r="C81" s="140"/>
      <c r="D81" s="141">
        <v>0</v>
      </c>
      <c r="E81" s="141">
        <v>0</v>
      </c>
      <c r="F81" s="181">
        <f t="shared" si="44"/>
        <v>0</v>
      </c>
      <c r="G81" s="199"/>
      <c r="H81" s="142">
        <v>0</v>
      </c>
      <c r="I81" s="142">
        <v>0</v>
      </c>
      <c r="J81" s="142">
        <f t="shared" si="45"/>
        <v>0</v>
      </c>
      <c r="K81" s="199"/>
      <c r="L81" s="142">
        <v>0</v>
      </c>
      <c r="M81" s="142">
        <v>0</v>
      </c>
      <c r="N81" s="142">
        <f t="shared" si="46"/>
        <v>0</v>
      </c>
      <c r="O81" s="199"/>
      <c r="P81" s="142">
        <v>0</v>
      </c>
      <c r="Q81" s="142">
        <v>0</v>
      </c>
      <c r="R81" s="142">
        <f t="shared" si="54"/>
        <v>0</v>
      </c>
    </row>
    <row r="82" spans="1:18" ht="15.75" x14ac:dyDescent="0.25">
      <c r="A82" s="6" t="s">
        <v>195</v>
      </c>
      <c r="B82" s="29" t="s">
        <v>196</v>
      </c>
      <c r="C82" s="140"/>
      <c r="D82" s="141">
        <v>0</v>
      </c>
      <c r="E82" s="141">
        <v>0</v>
      </c>
      <c r="F82" s="181">
        <f t="shared" si="44"/>
        <v>0</v>
      </c>
      <c r="G82" s="199"/>
      <c r="H82" s="142">
        <v>0</v>
      </c>
      <c r="I82" s="142">
        <v>0</v>
      </c>
      <c r="J82" s="142">
        <f t="shared" si="45"/>
        <v>0</v>
      </c>
      <c r="K82" s="199"/>
      <c r="L82" s="142">
        <v>0</v>
      </c>
      <c r="M82" s="142">
        <v>0</v>
      </c>
      <c r="N82" s="142">
        <f t="shared" si="46"/>
        <v>0</v>
      </c>
      <c r="O82" s="199"/>
      <c r="P82" s="142">
        <v>0</v>
      </c>
      <c r="Q82" s="142">
        <v>0</v>
      </c>
      <c r="R82" s="142">
        <f t="shared" si="54"/>
        <v>0</v>
      </c>
    </row>
    <row r="83" spans="1:18" ht="15.75" x14ac:dyDescent="0.25">
      <c r="A83" s="6" t="s">
        <v>197</v>
      </c>
      <c r="B83" s="29" t="s">
        <v>198</v>
      </c>
      <c r="C83" s="140">
        <v>76000</v>
      </c>
      <c r="D83" s="141">
        <v>0</v>
      </c>
      <c r="E83" s="141">
        <v>0</v>
      </c>
      <c r="F83" s="181">
        <f t="shared" si="44"/>
        <v>76000</v>
      </c>
      <c r="G83" s="199">
        <v>76000</v>
      </c>
      <c r="H83" s="142">
        <v>0</v>
      </c>
      <c r="I83" s="142">
        <v>0</v>
      </c>
      <c r="J83" s="142">
        <f t="shared" si="45"/>
        <v>76000</v>
      </c>
      <c r="K83" s="199">
        <v>76000</v>
      </c>
      <c r="L83" s="142">
        <v>0</v>
      </c>
      <c r="M83" s="142">
        <v>0</v>
      </c>
      <c r="N83" s="142">
        <f t="shared" si="46"/>
        <v>76000</v>
      </c>
      <c r="O83" s="187">
        <v>95000</v>
      </c>
      <c r="P83" s="142">
        <v>0</v>
      </c>
      <c r="Q83" s="142">
        <v>0</v>
      </c>
      <c r="R83" s="142">
        <f t="shared" si="54"/>
        <v>95000</v>
      </c>
    </row>
    <row r="84" spans="1:18" s="88" customFormat="1" ht="15.75" x14ac:dyDescent="0.25">
      <c r="A84" s="44" t="s">
        <v>427</v>
      </c>
      <c r="B84" s="46" t="s">
        <v>199</v>
      </c>
      <c r="C84" s="136">
        <f>SUM(C77:C83)</f>
        <v>354000</v>
      </c>
      <c r="D84" s="137">
        <f t="shared" ref="D84:E84" si="55">SUM(D77:D83)</f>
        <v>0</v>
      </c>
      <c r="E84" s="137">
        <f t="shared" si="55"/>
        <v>0</v>
      </c>
      <c r="F84" s="182">
        <f t="shared" si="44"/>
        <v>354000</v>
      </c>
      <c r="G84" s="185">
        <f>SUM(G77:G83)</f>
        <v>354000</v>
      </c>
      <c r="H84" s="139">
        <f t="shared" ref="H84:I84" si="56">SUM(H77:H83)</f>
        <v>0</v>
      </c>
      <c r="I84" s="139">
        <f t="shared" si="56"/>
        <v>0</v>
      </c>
      <c r="J84" s="139">
        <f t="shared" si="45"/>
        <v>354000</v>
      </c>
      <c r="K84" s="185">
        <f>SUM(K77:K83)</f>
        <v>354000</v>
      </c>
      <c r="L84" s="139">
        <f t="shared" ref="L84:M84" si="57">SUM(L77:L83)</f>
        <v>0</v>
      </c>
      <c r="M84" s="139">
        <f t="shared" si="57"/>
        <v>0</v>
      </c>
      <c r="N84" s="139">
        <f t="shared" si="46"/>
        <v>354000</v>
      </c>
      <c r="O84" s="185">
        <f>SUM(O77:O83)</f>
        <v>670000</v>
      </c>
      <c r="P84" s="139">
        <f t="shared" ref="P84:Q84" si="58">SUM(P77:P83)</f>
        <v>0</v>
      </c>
      <c r="Q84" s="139">
        <f t="shared" si="58"/>
        <v>0</v>
      </c>
      <c r="R84" s="139">
        <f t="shared" si="54"/>
        <v>670000</v>
      </c>
    </row>
    <row r="85" spans="1:18" ht="15.75" x14ac:dyDescent="0.25">
      <c r="A85" s="13" t="s">
        <v>200</v>
      </c>
      <c r="B85" s="29" t="s">
        <v>201</v>
      </c>
      <c r="C85" s="140">
        <v>14074495</v>
      </c>
      <c r="D85" s="141">
        <v>0</v>
      </c>
      <c r="E85" s="141">
        <v>0</v>
      </c>
      <c r="F85" s="181">
        <f t="shared" si="44"/>
        <v>14074495</v>
      </c>
      <c r="G85" s="199">
        <v>14074495</v>
      </c>
      <c r="H85" s="142">
        <v>0</v>
      </c>
      <c r="I85" s="142">
        <v>0</v>
      </c>
      <c r="J85" s="142">
        <f t="shared" si="45"/>
        <v>14074495</v>
      </c>
      <c r="K85" s="199">
        <v>14074495</v>
      </c>
      <c r="L85" s="142">
        <v>0</v>
      </c>
      <c r="M85" s="142">
        <v>0</v>
      </c>
      <c r="N85" s="142">
        <f t="shared" si="46"/>
        <v>14074495</v>
      </c>
      <c r="O85" s="199">
        <v>14074495</v>
      </c>
      <c r="P85" s="142">
        <v>0</v>
      </c>
      <c r="Q85" s="142">
        <v>0</v>
      </c>
      <c r="R85" s="142">
        <f t="shared" si="54"/>
        <v>14074495</v>
      </c>
    </row>
    <row r="86" spans="1:18" ht="15.75" x14ac:dyDescent="0.25">
      <c r="A86" s="13" t="s">
        <v>202</v>
      </c>
      <c r="B86" s="29" t="s">
        <v>203</v>
      </c>
      <c r="C86" s="140"/>
      <c r="D86" s="141">
        <v>0</v>
      </c>
      <c r="E86" s="141">
        <v>0</v>
      </c>
      <c r="F86" s="181">
        <f t="shared" si="44"/>
        <v>0</v>
      </c>
      <c r="G86" s="199"/>
      <c r="H86" s="142">
        <v>0</v>
      </c>
      <c r="I86" s="142">
        <v>0</v>
      </c>
      <c r="J86" s="142">
        <f t="shared" si="45"/>
        <v>0</v>
      </c>
      <c r="K86" s="199"/>
      <c r="L86" s="142">
        <v>0</v>
      </c>
      <c r="M86" s="142">
        <v>0</v>
      </c>
      <c r="N86" s="142">
        <f t="shared" si="46"/>
        <v>0</v>
      </c>
      <c r="O86" s="199"/>
      <c r="P86" s="142">
        <v>0</v>
      </c>
      <c r="Q86" s="142">
        <v>0</v>
      </c>
      <c r="R86" s="142">
        <f t="shared" si="54"/>
        <v>0</v>
      </c>
    </row>
    <row r="87" spans="1:18" ht="15.75" x14ac:dyDescent="0.25">
      <c r="A87" s="13" t="s">
        <v>204</v>
      </c>
      <c r="B87" s="29" t="s">
        <v>205</v>
      </c>
      <c r="C87" s="140"/>
      <c r="D87" s="141">
        <v>0</v>
      </c>
      <c r="E87" s="141">
        <v>0</v>
      </c>
      <c r="F87" s="181">
        <f t="shared" si="44"/>
        <v>0</v>
      </c>
      <c r="G87" s="199"/>
      <c r="H87" s="142">
        <v>0</v>
      </c>
      <c r="I87" s="142">
        <v>0</v>
      </c>
      <c r="J87" s="142">
        <f t="shared" si="45"/>
        <v>0</v>
      </c>
      <c r="K87" s="199"/>
      <c r="L87" s="142">
        <v>0</v>
      </c>
      <c r="M87" s="142">
        <v>0</v>
      </c>
      <c r="N87" s="142">
        <f t="shared" si="46"/>
        <v>0</v>
      </c>
      <c r="O87" s="199"/>
      <c r="P87" s="142">
        <v>0</v>
      </c>
      <c r="Q87" s="142">
        <v>0</v>
      </c>
      <c r="R87" s="142">
        <f t="shared" si="54"/>
        <v>0</v>
      </c>
    </row>
    <row r="88" spans="1:18" ht="15.75" x14ac:dyDescent="0.25">
      <c r="A88" s="13" t="s">
        <v>206</v>
      </c>
      <c r="B88" s="29" t="s">
        <v>207</v>
      </c>
      <c r="C88" s="140">
        <v>3800114</v>
      </c>
      <c r="D88" s="141">
        <v>0</v>
      </c>
      <c r="E88" s="141">
        <v>0</v>
      </c>
      <c r="F88" s="181">
        <f t="shared" si="44"/>
        <v>3800114</v>
      </c>
      <c r="G88" s="199">
        <v>3800114</v>
      </c>
      <c r="H88" s="142">
        <v>0</v>
      </c>
      <c r="I88" s="142">
        <v>0</v>
      </c>
      <c r="J88" s="142">
        <f t="shared" si="45"/>
        <v>3800114</v>
      </c>
      <c r="K88" s="199">
        <v>3800114</v>
      </c>
      <c r="L88" s="142">
        <v>0</v>
      </c>
      <c r="M88" s="142">
        <v>0</v>
      </c>
      <c r="N88" s="142">
        <f t="shared" si="46"/>
        <v>3800114</v>
      </c>
      <c r="O88" s="199">
        <v>3800114</v>
      </c>
      <c r="P88" s="142">
        <v>0</v>
      </c>
      <c r="Q88" s="142">
        <v>0</v>
      </c>
      <c r="R88" s="142">
        <f t="shared" si="54"/>
        <v>3800114</v>
      </c>
    </row>
    <row r="89" spans="1:18" s="88" customFormat="1" ht="15.75" x14ac:dyDescent="0.25">
      <c r="A89" s="43" t="s">
        <v>428</v>
      </c>
      <c r="B89" s="46" t="s">
        <v>208</v>
      </c>
      <c r="C89" s="136">
        <f>SUM(C85:C88)</f>
        <v>17874609</v>
      </c>
      <c r="D89" s="137">
        <f t="shared" ref="D89:E89" si="59">SUM(D85:D88)</f>
        <v>0</v>
      </c>
      <c r="E89" s="137">
        <f t="shared" si="59"/>
        <v>0</v>
      </c>
      <c r="F89" s="182">
        <f t="shared" si="44"/>
        <v>17874609</v>
      </c>
      <c r="G89" s="185">
        <f>SUM(G85:G88)</f>
        <v>17874609</v>
      </c>
      <c r="H89" s="139">
        <f t="shared" ref="H89:I89" si="60">SUM(H85:H88)</f>
        <v>0</v>
      </c>
      <c r="I89" s="139">
        <f t="shared" si="60"/>
        <v>0</v>
      </c>
      <c r="J89" s="139">
        <f t="shared" si="45"/>
        <v>17874609</v>
      </c>
      <c r="K89" s="185">
        <f>SUM(K85:K88)</f>
        <v>17874609</v>
      </c>
      <c r="L89" s="139">
        <f t="shared" ref="L89:M89" si="61">SUM(L85:L88)</f>
        <v>0</v>
      </c>
      <c r="M89" s="139">
        <f t="shared" si="61"/>
        <v>0</v>
      </c>
      <c r="N89" s="139">
        <f t="shared" si="46"/>
        <v>17874609</v>
      </c>
      <c r="O89" s="185">
        <f>SUM(O85:O88)</f>
        <v>17874609</v>
      </c>
      <c r="P89" s="139">
        <f t="shared" ref="P89:Q89" si="62">SUM(P85:P88)</f>
        <v>0</v>
      </c>
      <c r="Q89" s="139">
        <f t="shared" si="62"/>
        <v>0</v>
      </c>
      <c r="R89" s="139">
        <f t="shared" si="54"/>
        <v>17874609</v>
      </c>
    </row>
    <row r="90" spans="1:18" ht="15.75" x14ac:dyDescent="0.25">
      <c r="A90" s="13" t="s">
        <v>209</v>
      </c>
      <c r="B90" s="29" t="s">
        <v>210</v>
      </c>
      <c r="C90" s="140"/>
      <c r="D90" s="141">
        <v>0</v>
      </c>
      <c r="E90" s="141">
        <v>0</v>
      </c>
      <c r="F90" s="181">
        <f t="shared" si="44"/>
        <v>0</v>
      </c>
      <c r="G90" s="199"/>
      <c r="H90" s="142">
        <v>0</v>
      </c>
      <c r="I90" s="142">
        <v>0</v>
      </c>
      <c r="J90" s="142">
        <f t="shared" si="45"/>
        <v>0</v>
      </c>
      <c r="K90" s="199"/>
      <c r="L90" s="142">
        <v>0</v>
      </c>
      <c r="M90" s="142">
        <v>0</v>
      </c>
      <c r="N90" s="142">
        <f t="shared" si="46"/>
        <v>0</v>
      </c>
      <c r="O90" s="199"/>
      <c r="P90" s="142">
        <v>0</v>
      </c>
      <c r="Q90" s="142">
        <v>0</v>
      </c>
      <c r="R90" s="142">
        <f t="shared" si="54"/>
        <v>0</v>
      </c>
    </row>
    <row r="91" spans="1:18" ht="15.75" x14ac:dyDescent="0.25">
      <c r="A91" s="13" t="s">
        <v>464</v>
      </c>
      <c r="B91" s="29" t="s">
        <v>211</v>
      </c>
      <c r="C91" s="140"/>
      <c r="D91" s="141">
        <v>0</v>
      </c>
      <c r="E91" s="141">
        <v>0</v>
      </c>
      <c r="F91" s="181">
        <f t="shared" si="44"/>
        <v>0</v>
      </c>
      <c r="G91" s="199"/>
      <c r="H91" s="142">
        <v>0</v>
      </c>
      <c r="I91" s="142">
        <v>0</v>
      </c>
      <c r="J91" s="142">
        <f t="shared" si="45"/>
        <v>0</v>
      </c>
      <c r="K91" s="199"/>
      <c r="L91" s="142">
        <v>0</v>
      </c>
      <c r="M91" s="142">
        <v>0</v>
      </c>
      <c r="N91" s="142">
        <f t="shared" si="46"/>
        <v>0</v>
      </c>
      <c r="O91" s="199"/>
      <c r="P91" s="142">
        <v>0</v>
      </c>
      <c r="Q91" s="142">
        <v>0</v>
      </c>
      <c r="R91" s="142">
        <f t="shared" si="54"/>
        <v>0</v>
      </c>
    </row>
    <row r="92" spans="1:18" ht="15.75" x14ac:dyDescent="0.25">
      <c r="A92" s="13" t="s">
        <v>465</v>
      </c>
      <c r="B92" s="29" t="s">
        <v>212</v>
      </c>
      <c r="C92" s="140"/>
      <c r="D92" s="141">
        <v>0</v>
      </c>
      <c r="E92" s="141">
        <v>0</v>
      </c>
      <c r="F92" s="181">
        <f t="shared" si="44"/>
        <v>0</v>
      </c>
      <c r="G92" s="199"/>
      <c r="H92" s="142">
        <v>0</v>
      </c>
      <c r="I92" s="142">
        <v>0</v>
      </c>
      <c r="J92" s="142">
        <f t="shared" si="45"/>
        <v>0</v>
      </c>
      <c r="K92" s="199"/>
      <c r="L92" s="142">
        <v>0</v>
      </c>
      <c r="M92" s="142">
        <v>0</v>
      </c>
      <c r="N92" s="142">
        <f t="shared" si="46"/>
        <v>0</v>
      </c>
      <c r="O92" s="199"/>
      <c r="P92" s="142">
        <v>0</v>
      </c>
      <c r="Q92" s="142">
        <v>0</v>
      </c>
      <c r="R92" s="142">
        <f t="shared" si="54"/>
        <v>0</v>
      </c>
    </row>
    <row r="93" spans="1:18" ht="15.75" x14ac:dyDescent="0.25">
      <c r="A93" s="13" t="s">
        <v>466</v>
      </c>
      <c r="B93" s="29" t="s">
        <v>213</v>
      </c>
      <c r="C93" s="140"/>
      <c r="D93" s="141">
        <v>0</v>
      </c>
      <c r="E93" s="141">
        <v>0</v>
      </c>
      <c r="F93" s="181">
        <f t="shared" si="44"/>
        <v>0</v>
      </c>
      <c r="G93" s="199"/>
      <c r="H93" s="142">
        <v>0</v>
      </c>
      <c r="I93" s="142">
        <v>0</v>
      </c>
      <c r="J93" s="142">
        <f t="shared" si="45"/>
        <v>0</v>
      </c>
      <c r="K93" s="199"/>
      <c r="L93" s="142">
        <v>0</v>
      </c>
      <c r="M93" s="142">
        <v>0</v>
      </c>
      <c r="N93" s="142">
        <f t="shared" si="46"/>
        <v>0</v>
      </c>
      <c r="O93" s="199"/>
      <c r="P93" s="142">
        <v>0</v>
      </c>
      <c r="Q93" s="142">
        <v>0</v>
      </c>
      <c r="R93" s="142">
        <f t="shared" si="54"/>
        <v>0</v>
      </c>
    </row>
    <row r="94" spans="1:18" ht="15.75" x14ac:dyDescent="0.25">
      <c r="A94" s="13" t="s">
        <v>467</v>
      </c>
      <c r="B94" s="29" t="s">
        <v>214</v>
      </c>
      <c r="C94" s="140"/>
      <c r="D94" s="141">
        <v>0</v>
      </c>
      <c r="E94" s="141">
        <v>0</v>
      </c>
      <c r="F94" s="181">
        <f t="shared" si="44"/>
        <v>0</v>
      </c>
      <c r="G94" s="199"/>
      <c r="H94" s="142">
        <v>0</v>
      </c>
      <c r="I94" s="142">
        <v>0</v>
      </c>
      <c r="J94" s="142">
        <f t="shared" si="45"/>
        <v>0</v>
      </c>
      <c r="K94" s="199"/>
      <c r="L94" s="142">
        <v>0</v>
      </c>
      <c r="M94" s="142">
        <v>0</v>
      </c>
      <c r="N94" s="142">
        <f t="shared" si="46"/>
        <v>0</v>
      </c>
      <c r="O94" s="199"/>
      <c r="P94" s="142">
        <v>0</v>
      </c>
      <c r="Q94" s="142">
        <v>0</v>
      </c>
      <c r="R94" s="142">
        <f t="shared" si="54"/>
        <v>0</v>
      </c>
    </row>
    <row r="95" spans="1:18" ht="15.75" x14ac:dyDescent="0.25">
      <c r="A95" s="13" t="s">
        <v>468</v>
      </c>
      <c r="B95" s="29" t="s">
        <v>215</v>
      </c>
      <c r="C95" s="140"/>
      <c r="D95" s="141">
        <v>0</v>
      </c>
      <c r="E95" s="141">
        <v>0</v>
      </c>
      <c r="F95" s="181">
        <f t="shared" si="44"/>
        <v>0</v>
      </c>
      <c r="G95" s="199"/>
      <c r="H95" s="142">
        <v>0</v>
      </c>
      <c r="I95" s="142">
        <v>0</v>
      </c>
      <c r="J95" s="142">
        <f t="shared" si="45"/>
        <v>0</v>
      </c>
      <c r="K95" s="199"/>
      <c r="L95" s="142">
        <v>0</v>
      </c>
      <c r="M95" s="142">
        <v>0</v>
      </c>
      <c r="N95" s="142">
        <f t="shared" si="46"/>
        <v>0</v>
      </c>
      <c r="O95" s="199"/>
      <c r="P95" s="142">
        <v>0</v>
      </c>
      <c r="Q95" s="142">
        <v>0</v>
      </c>
      <c r="R95" s="142">
        <f t="shared" si="54"/>
        <v>0</v>
      </c>
    </row>
    <row r="96" spans="1:18" ht="15.75" x14ac:dyDescent="0.25">
      <c r="A96" s="13" t="s">
        <v>216</v>
      </c>
      <c r="B96" s="29" t="s">
        <v>217</v>
      </c>
      <c r="C96" s="140"/>
      <c r="D96" s="141">
        <v>0</v>
      </c>
      <c r="E96" s="141">
        <v>0</v>
      </c>
      <c r="F96" s="181">
        <f t="shared" si="44"/>
        <v>0</v>
      </c>
      <c r="G96" s="199"/>
      <c r="H96" s="142">
        <v>0</v>
      </c>
      <c r="I96" s="142">
        <v>0</v>
      </c>
      <c r="J96" s="142">
        <f t="shared" si="45"/>
        <v>0</v>
      </c>
      <c r="K96" s="199"/>
      <c r="L96" s="142">
        <v>0</v>
      </c>
      <c r="M96" s="142">
        <v>0</v>
      </c>
      <c r="N96" s="142">
        <f t="shared" si="46"/>
        <v>0</v>
      </c>
      <c r="O96" s="199"/>
      <c r="P96" s="142">
        <v>0</v>
      </c>
      <c r="Q96" s="142">
        <v>0</v>
      </c>
      <c r="R96" s="142">
        <f t="shared" si="54"/>
        <v>0</v>
      </c>
    </row>
    <row r="97" spans="1:18" ht="15.75" x14ac:dyDescent="0.25">
      <c r="A97" s="13" t="s">
        <v>663</v>
      </c>
      <c r="B97" s="29" t="s">
        <v>218</v>
      </c>
      <c r="C97" s="140"/>
      <c r="D97" s="141">
        <v>0</v>
      </c>
      <c r="E97" s="141">
        <v>0</v>
      </c>
      <c r="F97" s="181">
        <f t="shared" si="44"/>
        <v>0</v>
      </c>
      <c r="G97" s="199"/>
      <c r="H97" s="142">
        <v>0</v>
      </c>
      <c r="I97" s="142">
        <v>0</v>
      </c>
      <c r="J97" s="142">
        <f t="shared" si="45"/>
        <v>0</v>
      </c>
      <c r="K97" s="199"/>
      <c r="L97" s="142">
        <v>0</v>
      </c>
      <c r="M97" s="142">
        <v>0</v>
      </c>
      <c r="N97" s="142">
        <f t="shared" si="46"/>
        <v>0</v>
      </c>
      <c r="O97" s="199"/>
      <c r="P97" s="142">
        <v>0</v>
      </c>
      <c r="Q97" s="142">
        <v>0</v>
      </c>
      <c r="R97" s="142">
        <f t="shared" si="54"/>
        <v>0</v>
      </c>
    </row>
    <row r="98" spans="1:18" ht="15.75" x14ac:dyDescent="0.25">
      <c r="A98" s="13" t="s">
        <v>664</v>
      </c>
      <c r="B98" s="29" t="s">
        <v>665</v>
      </c>
      <c r="C98" s="140"/>
      <c r="D98" s="141">
        <v>0</v>
      </c>
      <c r="E98" s="141">
        <v>0</v>
      </c>
      <c r="F98" s="181">
        <f t="shared" si="44"/>
        <v>0</v>
      </c>
      <c r="G98" s="199"/>
      <c r="H98" s="142">
        <v>0</v>
      </c>
      <c r="I98" s="142">
        <v>0</v>
      </c>
      <c r="J98" s="142">
        <f t="shared" si="45"/>
        <v>0</v>
      </c>
      <c r="K98" s="199"/>
      <c r="L98" s="142">
        <v>0</v>
      </c>
      <c r="M98" s="142">
        <v>0</v>
      </c>
      <c r="N98" s="142">
        <f t="shared" si="46"/>
        <v>0</v>
      </c>
      <c r="O98" s="199"/>
      <c r="P98" s="142">
        <v>0</v>
      </c>
      <c r="Q98" s="142">
        <v>0</v>
      </c>
      <c r="R98" s="142">
        <f t="shared" si="54"/>
        <v>0</v>
      </c>
    </row>
    <row r="99" spans="1:18" s="88" customFormat="1" ht="15.75" x14ac:dyDescent="0.25">
      <c r="A99" s="43" t="s">
        <v>429</v>
      </c>
      <c r="B99" s="46" t="s">
        <v>219</v>
      </c>
      <c r="C99" s="136">
        <f>SUM(C90:C98)</f>
        <v>0</v>
      </c>
      <c r="D99" s="137">
        <f t="shared" ref="D99:E99" si="63">SUM(D90:D98)</f>
        <v>0</v>
      </c>
      <c r="E99" s="137">
        <f t="shared" si="63"/>
        <v>0</v>
      </c>
      <c r="F99" s="182">
        <f t="shared" si="44"/>
        <v>0</v>
      </c>
      <c r="G99" s="185">
        <f>SUM(G90:G98)</f>
        <v>0</v>
      </c>
      <c r="H99" s="139">
        <f t="shared" ref="H99:I99" si="64">SUM(H90:H98)</f>
        <v>0</v>
      </c>
      <c r="I99" s="139">
        <f t="shared" si="64"/>
        <v>0</v>
      </c>
      <c r="J99" s="139">
        <f t="shared" si="45"/>
        <v>0</v>
      </c>
      <c r="K99" s="185">
        <f>SUM(K90:K98)</f>
        <v>0</v>
      </c>
      <c r="L99" s="139">
        <f t="shared" ref="L99:M99" si="65">SUM(L90:L98)</f>
        <v>0</v>
      </c>
      <c r="M99" s="139">
        <f t="shared" si="65"/>
        <v>0</v>
      </c>
      <c r="N99" s="139">
        <f t="shared" si="46"/>
        <v>0</v>
      </c>
      <c r="O99" s="185">
        <f>SUM(O90:O98)</f>
        <v>0</v>
      </c>
      <c r="P99" s="139">
        <f t="shared" ref="P99:Q99" si="66">SUM(P90:P98)</f>
        <v>0</v>
      </c>
      <c r="Q99" s="139">
        <f t="shared" si="66"/>
        <v>0</v>
      </c>
      <c r="R99" s="139">
        <f t="shared" si="54"/>
        <v>0</v>
      </c>
    </row>
    <row r="100" spans="1:18" s="88" customFormat="1" ht="15.75" x14ac:dyDescent="0.25">
      <c r="A100" s="205" t="s">
        <v>40</v>
      </c>
      <c r="B100" s="206"/>
      <c r="C100" s="207">
        <f>C84+C89+C99</f>
        <v>18228609</v>
      </c>
      <c r="D100" s="207">
        <f t="shared" ref="D100:N100" si="67">D84+D89+D99</f>
        <v>0</v>
      </c>
      <c r="E100" s="207">
        <f t="shared" si="67"/>
        <v>0</v>
      </c>
      <c r="F100" s="207">
        <f t="shared" si="67"/>
        <v>18228609</v>
      </c>
      <c r="G100" s="207">
        <f t="shared" si="67"/>
        <v>18228609</v>
      </c>
      <c r="H100" s="207">
        <f t="shared" si="67"/>
        <v>0</v>
      </c>
      <c r="I100" s="207">
        <f t="shared" si="67"/>
        <v>0</v>
      </c>
      <c r="J100" s="207">
        <f t="shared" si="67"/>
        <v>18228609</v>
      </c>
      <c r="K100" s="207">
        <f t="shared" si="67"/>
        <v>18228609</v>
      </c>
      <c r="L100" s="207">
        <f t="shared" si="67"/>
        <v>0</v>
      </c>
      <c r="M100" s="207">
        <f t="shared" si="67"/>
        <v>0</v>
      </c>
      <c r="N100" s="207">
        <f t="shared" si="67"/>
        <v>18228609</v>
      </c>
      <c r="O100" s="207">
        <f t="shared" ref="O100:R100" si="68">O84+O89+O99</f>
        <v>18544609</v>
      </c>
      <c r="P100" s="207">
        <f t="shared" si="68"/>
        <v>0</v>
      </c>
      <c r="Q100" s="207">
        <f t="shared" si="68"/>
        <v>0</v>
      </c>
      <c r="R100" s="207">
        <f t="shared" si="68"/>
        <v>18544609</v>
      </c>
    </row>
    <row r="101" spans="1:18" s="88" customFormat="1" ht="16.5" x14ac:dyDescent="0.25">
      <c r="A101" s="127" t="s">
        <v>476</v>
      </c>
      <c r="B101" s="128" t="s">
        <v>220</v>
      </c>
      <c r="C101" s="130">
        <f>C26+C27+C52+C61+C75+C84+C89+C99</f>
        <v>39141077</v>
      </c>
      <c r="D101" s="131">
        <f t="shared" ref="D101:E101" si="69">D26+D27+D52+D61+D75+D84+D89+D99</f>
        <v>270000</v>
      </c>
      <c r="E101" s="131">
        <f t="shared" si="69"/>
        <v>13000</v>
      </c>
      <c r="F101" s="183">
        <f t="shared" si="44"/>
        <v>39424077</v>
      </c>
      <c r="G101" s="186">
        <f>G26+G27+G52+G61+G75+G84+G89+G99</f>
        <v>40634248</v>
      </c>
      <c r="H101" s="146">
        <f t="shared" ref="H101:I101" si="70">H26+H27+H52+H61+H75+H84+H89+H99</f>
        <v>270000</v>
      </c>
      <c r="I101" s="146">
        <f t="shared" si="70"/>
        <v>13000</v>
      </c>
      <c r="J101" s="146">
        <f t="shared" si="45"/>
        <v>40917248</v>
      </c>
      <c r="K101" s="186">
        <f>K26+K27+K52+K61+K75+K84+K89+K99</f>
        <v>40717061</v>
      </c>
      <c r="L101" s="146">
        <f t="shared" ref="L101:M101" si="71">L26+L27+L52+L61+L75+L84+L89+L99</f>
        <v>270000</v>
      </c>
      <c r="M101" s="146">
        <f t="shared" si="71"/>
        <v>13000</v>
      </c>
      <c r="N101" s="146">
        <f t="shared" si="46"/>
        <v>41000061</v>
      </c>
      <c r="O101" s="186">
        <f>O26+O27+O52+O61+O75+O84+O89+O99</f>
        <v>40805874</v>
      </c>
      <c r="P101" s="146">
        <f t="shared" ref="P101:Q101" si="72">P26+P27+P52+P61+P75+P84+P89+P99</f>
        <v>270000</v>
      </c>
      <c r="Q101" s="146">
        <f t="shared" si="72"/>
        <v>13000</v>
      </c>
      <c r="R101" s="146">
        <f t="shared" ref="R101:R125" si="73">SUM(O101:Q101)</f>
        <v>41088874</v>
      </c>
    </row>
    <row r="102" spans="1:18" ht="15.75" x14ac:dyDescent="0.25">
      <c r="A102" s="13" t="s">
        <v>666</v>
      </c>
      <c r="B102" s="5" t="s">
        <v>221</v>
      </c>
      <c r="C102" s="132"/>
      <c r="D102" s="133">
        <v>0</v>
      </c>
      <c r="E102" s="133">
        <v>0</v>
      </c>
      <c r="F102" s="181">
        <f t="shared" si="44"/>
        <v>0</v>
      </c>
      <c r="G102" s="200"/>
      <c r="H102" s="201">
        <v>0</v>
      </c>
      <c r="I102" s="201">
        <v>0</v>
      </c>
      <c r="J102" s="142">
        <f t="shared" si="45"/>
        <v>0</v>
      </c>
      <c r="K102" s="200"/>
      <c r="L102" s="201">
        <v>0</v>
      </c>
      <c r="M102" s="201">
        <v>0</v>
      </c>
      <c r="N102" s="142">
        <f t="shared" si="46"/>
        <v>0</v>
      </c>
      <c r="O102" s="200"/>
      <c r="P102" s="201">
        <v>0</v>
      </c>
      <c r="Q102" s="201">
        <v>0</v>
      </c>
      <c r="R102" s="142">
        <f t="shared" si="73"/>
        <v>0</v>
      </c>
    </row>
    <row r="103" spans="1:18" ht="15.75" x14ac:dyDescent="0.25">
      <c r="A103" s="13" t="s">
        <v>224</v>
      </c>
      <c r="B103" s="5" t="s">
        <v>225</v>
      </c>
      <c r="C103" s="132"/>
      <c r="D103" s="133">
        <v>0</v>
      </c>
      <c r="E103" s="133">
        <v>0</v>
      </c>
      <c r="F103" s="181">
        <f t="shared" si="44"/>
        <v>0</v>
      </c>
      <c r="G103" s="200"/>
      <c r="H103" s="201">
        <v>0</v>
      </c>
      <c r="I103" s="201">
        <v>0</v>
      </c>
      <c r="J103" s="142">
        <f t="shared" si="45"/>
        <v>0</v>
      </c>
      <c r="K103" s="200"/>
      <c r="L103" s="201">
        <v>0</v>
      </c>
      <c r="M103" s="201">
        <v>0</v>
      </c>
      <c r="N103" s="142">
        <f t="shared" si="46"/>
        <v>0</v>
      </c>
      <c r="O103" s="200"/>
      <c r="P103" s="201">
        <v>0</v>
      </c>
      <c r="Q103" s="201">
        <v>0</v>
      </c>
      <c r="R103" s="142">
        <f t="shared" si="73"/>
        <v>0</v>
      </c>
    </row>
    <row r="104" spans="1:18" ht="15.75" x14ac:dyDescent="0.25">
      <c r="A104" s="13" t="s">
        <v>470</v>
      </c>
      <c r="B104" s="5" t="s">
        <v>226</v>
      </c>
      <c r="C104" s="132"/>
      <c r="D104" s="133">
        <v>0</v>
      </c>
      <c r="E104" s="133">
        <v>0</v>
      </c>
      <c r="F104" s="181">
        <f t="shared" si="44"/>
        <v>0</v>
      </c>
      <c r="G104" s="200"/>
      <c r="H104" s="201">
        <v>0</v>
      </c>
      <c r="I104" s="201">
        <v>0</v>
      </c>
      <c r="J104" s="142">
        <f t="shared" si="45"/>
        <v>0</v>
      </c>
      <c r="K104" s="200"/>
      <c r="L104" s="201">
        <v>0</v>
      </c>
      <c r="M104" s="201">
        <v>0</v>
      </c>
      <c r="N104" s="142">
        <f t="shared" si="46"/>
        <v>0</v>
      </c>
      <c r="O104" s="200"/>
      <c r="P104" s="201">
        <v>0</v>
      </c>
      <c r="Q104" s="201">
        <v>0</v>
      </c>
      <c r="R104" s="142">
        <f t="shared" si="73"/>
        <v>0</v>
      </c>
    </row>
    <row r="105" spans="1:18" s="88" customFormat="1" ht="15.75" x14ac:dyDescent="0.25">
      <c r="A105" s="15" t="s">
        <v>434</v>
      </c>
      <c r="B105" s="7" t="s">
        <v>228</v>
      </c>
      <c r="C105" s="134">
        <f>SUM(C102:C104)</f>
        <v>0</v>
      </c>
      <c r="D105" s="135">
        <f t="shared" ref="D105:E105" si="74">SUM(D102:D104)</f>
        <v>0</v>
      </c>
      <c r="E105" s="135">
        <f t="shared" si="74"/>
        <v>0</v>
      </c>
      <c r="F105" s="182">
        <f t="shared" si="44"/>
        <v>0</v>
      </c>
      <c r="G105" s="202">
        <f>SUM(G102:G104)</f>
        <v>0</v>
      </c>
      <c r="H105" s="138">
        <f t="shared" ref="H105:I105" si="75">SUM(H102:H104)</f>
        <v>0</v>
      </c>
      <c r="I105" s="138">
        <f t="shared" si="75"/>
        <v>0</v>
      </c>
      <c r="J105" s="139">
        <f t="shared" si="45"/>
        <v>0</v>
      </c>
      <c r="K105" s="202">
        <f>SUM(K102:K104)</f>
        <v>0</v>
      </c>
      <c r="L105" s="138">
        <f t="shared" ref="L105:M105" si="76">SUM(L102:L104)</f>
        <v>0</v>
      </c>
      <c r="M105" s="138">
        <f t="shared" si="76"/>
        <v>0</v>
      </c>
      <c r="N105" s="139">
        <f t="shared" si="46"/>
        <v>0</v>
      </c>
      <c r="O105" s="202">
        <f>SUM(O102:O104)</f>
        <v>0</v>
      </c>
      <c r="P105" s="138">
        <f t="shared" ref="P105:Q105" si="77">SUM(P102:P104)</f>
        <v>0</v>
      </c>
      <c r="Q105" s="138">
        <f t="shared" si="77"/>
        <v>0</v>
      </c>
      <c r="R105" s="139">
        <f t="shared" si="73"/>
        <v>0</v>
      </c>
    </row>
    <row r="106" spans="1:18" ht="15.75" x14ac:dyDescent="0.25">
      <c r="A106" s="34" t="s">
        <v>471</v>
      </c>
      <c r="B106" s="5" t="s">
        <v>229</v>
      </c>
      <c r="C106" s="132"/>
      <c r="D106" s="133">
        <v>0</v>
      </c>
      <c r="E106" s="133">
        <v>0</v>
      </c>
      <c r="F106" s="181">
        <f t="shared" si="44"/>
        <v>0</v>
      </c>
      <c r="G106" s="200"/>
      <c r="H106" s="201">
        <v>0</v>
      </c>
      <c r="I106" s="201">
        <v>0</v>
      </c>
      <c r="J106" s="142">
        <f t="shared" si="45"/>
        <v>0</v>
      </c>
      <c r="K106" s="200"/>
      <c r="L106" s="201">
        <v>0</v>
      </c>
      <c r="M106" s="201">
        <v>0</v>
      </c>
      <c r="N106" s="142">
        <f t="shared" si="46"/>
        <v>0</v>
      </c>
      <c r="O106" s="200"/>
      <c r="P106" s="201">
        <v>0</v>
      </c>
      <c r="Q106" s="201">
        <v>0</v>
      </c>
      <c r="R106" s="142">
        <f t="shared" si="73"/>
        <v>0</v>
      </c>
    </row>
    <row r="107" spans="1:18" ht="15.75" x14ac:dyDescent="0.25">
      <c r="A107" s="34" t="s">
        <v>440</v>
      </c>
      <c r="B107" s="5" t="s">
        <v>232</v>
      </c>
      <c r="C107" s="132"/>
      <c r="D107" s="133">
        <v>0</v>
      </c>
      <c r="E107" s="133">
        <v>0</v>
      </c>
      <c r="F107" s="181">
        <f t="shared" si="44"/>
        <v>0</v>
      </c>
      <c r="G107" s="200"/>
      <c r="H107" s="201">
        <v>0</v>
      </c>
      <c r="I107" s="201">
        <v>0</v>
      </c>
      <c r="J107" s="142">
        <f t="shared" si="45"/>
        <v>0</v>
      </c>
      <c r="K107" s="200"/>
      <c r="L107" s="201">
        <v>0</v>
      </c>
      <c r="M107" s="201">
        <v>0</v>
      </c>
      <c r="N107" s="142">
        <f t="shared" si="46"/>
        <v>0</v>
      </c>
      <c r="O107" s="200"/>
      <c r="P107" s="201">
        <v>0</v>
      </c>
      <c r="Q107" s="201">
        <v>0</v>
      </c>
      <c r="R107" s="142">
        <f t="shared" si="73"/>
        <v>0</v>
      </c>
    </row>
    <row r="108" spans="1:18" ht="15.75" x14ac:dyDescent="0.25">
      <c r="A108" s="13" t="s">
        <v>233</v>
      </c>
      <c r="B108" s="5" t="s">
        <v>234</v>
      </c>
      <c r="C108" s="132"/>
      <c r="D108" s="133">
        <v>0</v>
      </c>
      <c r="E108" s="133">
        <v>0</v>
      </c>
      <c r="F108" s="181">
        <f t="shared" si="44"/>
        <v>0</v>
      </c>
      <c r="G108" s="200"/>
      <c r="H108" s="201">
        <v>0</v>
      </c>
      <c r="I108" s="201">
        <v>0</v>
      </c>
      <c r="J108" s="142">
        <f t="shared" si="45"/>
        <v>0</v>
      </c>
      <c r="K108" s="200"/>
      <c r="L108" s="201">
        <v>0</v>
      </c>
      <c r="M108" s="201">
        <v>0</v>
      </c>
      <c r="N108" s="142">
        <f t="shared" si="46"/>
        <v>0</v>
      </c>
      <c r="O108" s="200"/>
      <c r="P108" s="201">
        <v>0</v>
      </c>
      <c r="Q108" s="201">
        <v>0</v>
      </c>
      <c r="R108" s="142">
        <f t="shared" si="73"/>
        <v>0</v>
      </c>
    </row>
    <row r="109" spans="1:18" ht="15.75" x14ac:dyDescent="0.25">
      <c r="A109" s="13" t="s">
        <v>472</v>
      </c>
      <c r="B109" s="5" t="s">
        <v>235</v>
      </c>
      <c r="C109" s="132"/>
      <c r="D109" s="133">
        <v>0</v>
      </c>
      <c r="E109" s="133">
        <v>0</v>
      </c>
      <c r="F109" s="181">
        <f t="shared" si="44"/>
        <v>0</v>
      </c>
      <c r="G109" s="200"/>
      <c r="H109" s="201">
        <v>0</v>
      </c>
      <c r="I109" s="201">
        <v>0</v>
      </c>
      <c r="J109" s="142">
        <f t="shared" si="45"/>
        <v>0</v>
      </c>
      <c r="K109" s="200"/>
      <c r="L109" s="201">
        <v>0</v>
      </c>
      <c r="M109" s="201">
        <v>0</v>
      </c>
      <c r="N109" s="142">
        <f t="shared" si="46"/>
        <v>0</v>
      </c>
      <c r="O109" s="200"/>
      <c r="P109" s="201">
        <v>0</v>
      </c>
      <c r="Q109" s="201">
        <v>0</v>
      </c>
      <c r="R109" s="142">
        <f t="shared" si="73"/>
        <v>0</v>
      </c>
    </row>
    <row r="110" spans="1:18" s="88" customFormat="1" ht="15.75" x14ac:dyDescent="0.25">
      <c r="A110" s="14" t="s">
        <v>437</v>
      </c>
      <c r="B110" s="7" t="s">
        <v>236</v>
      </c>
      <c r="C110" s="134">
        <f>SUM(C106:C109)</f>
        <v>0</v>
      </c>
      <c r="D110" s="135">
        <f t="shared" ref="D110:E110" si="78">SUM(D106:D109)</f>
        <v>0</v>
      </c>
      <c r="E110" s="135">
        <f t="shared" si="78"/>
        <v>0</v>
      </c>
      <c r="F110" s="182">
        <f t="shared" si="44"/>
        <v>0</v>
      </c>
      <c r="G110" s="202">
        <f>SUM(G106:G109)</f>
        <v>0</v>
      </c>
      <c r="H110" s="138">
        <f t="shared" ref="H110:I110" si="79">SUM(H106:H109)</f>
        <v>0</v>
      </c>
      <c r="I110" s="138">
        <f t="shared" si="79"/>
        <v>0</v>
      </c>
      <c r="J110" s="139">
        <f t="shared" si="45"/>
        <v>0</v>
      </c>
      <c r="K110" s="202">
        <f>SUM(K106:K109)</f>
        <v>0</v>
      </c>
      <c r="L110" s="138">
        <f t="shared" ref="L110:M110" si="80">SUM(L106:L109)</f>
        <v>0</v>
      </c>
      <c r="M110" s="138">
        <f t="shared" si="80"/>
        <v>0</v>
      </c>
      <c r="N110" s="139">
        <f t="shared" si="46"/>
        <v>0</v>
      </c>
      <c r="O110" s="202">
        <f>SUM(O106:O109)</f>
        <v>0</v>
      </c>
      <c r="P110" s="138">
        <f t="shared" ref="P110:Q110" si="81">SUM(P106:P109)</f>
        <v>0</v>
      </c>
      <c r="Q110" s="138">
        <f t="shared" si="81"/>
        <v>0</v>
      </c>
      <c r="R110" s="139">
        <f t="shared" si="73"/>
        <v>0</v>
      </c>
    </row>
    <row r="111" spans="1:18" s="88" customFormat="1" ht="15.75" x14ac:dyDescent="0.25">
      <c r="A111" s="14" t="s">
        <v>237</v>
      </c>
      <c r="B111" s="7" t="s">
        <v>238</v>
      </c>
      <c r="C111" s="134">
        <v>0</v>
      </c>
      <c r="D111" s="135">
        <v>0</v>
      </c>
      <c r="E111" s="135">
        <v>0</v>
      </c>
      <c r="F111" s="182">
        <f t="shared" si="44"/>
        <v>0</v>
      </c>
      <c r="G111" s="202">
        <v>0</v>
      </c>
      <c r="H111" s="138">
        <v>0</v>
      </c>
      <c r="I111" s="138">
        <v>0</v>
      </c>
      <c r="J111" s="139">
        <f t="shared" si="45"/>
        <v>0</v>
      </c>
      <c r="K111" s="202">
        <v>0</v>
      </c>
      <c r="L111" s="138">
        <v>0</v>
      </c>
      <c r="M111" s="138">
        <v>0</v>
      </c>
      <c r="N111" s="139">
        <f t="shared" si="46"/>
        <v>0</v>
      </c>
      <c r="O111" s="202">
        <v>0</v>
      </c>
      <c r="P111" s="138">
        <v>0</v>
      </c>
      <c r="Q111" s="138">
        <v>0</v>
      </c>
      <c r="R111" s="139">
        <f t="shared" si="73"/>
        <v>0</v>
      </c>
    </row>
    <row r="112" spans="1:18" s="88" customFormat="1" ht="15.75" x14ac:dyDescent="0.25">
      <c r="A112" s="14" t="s">
        <v>239</v>
      </c>
      <c r="B112" s="7" t="s">
        <v>240</v>
      </c>
      <c r="C112" s="134">
        <v>538080</v>
      </c>
      <c r="D112" s="135">
        <v>0</v>
      </c>
      <c r="E112" s="135">
        <v>0</v>
      </c>
      <c r="F112" s="182">
        <f t="shared" si="44"/>
        <v>538080</v>
      </c>
      <c r="G112" s="202">
        <v>538080</v>
      </c>
      <c r="H112" s="138">
        <v>0</v>
      </c>
      <c r="I112" s="138">
        <v>0</v>
      </c>
      <c r="J112" s="139">
        <f t="shared" si="45"/>
        <v>538080</v>
      </c>
      <c r="K112" s="202">
        <v>538080</v>
      </c>
      <c r="L112" s="138">
        <v>0</v>
      </c>
      <c r="M112" s="138">
        <v>0</v>
      </c>
      <c r="N112" s="139">
        <f t="shared" si="46"/>
        <v>538080</v>
      </c>
      <c r="O112" s="202">
        <v>538080</v>
      </c>
      <c r="P112" s="138">
        <v>0</v>
      </c>
      <c r="Q112" s="138">
        <v>0</v>
      </c>
      <c r="R112" s="139">
        <f t="shared" si="73"/>
        <v>538080</v>
      </c>
    </row>
    <row r="113" spans="1:18" s="88" customFormat="1" ht="15.75" x14ac:dyDescent="0.25">
      <c r="A113" s="14" t="s">
        <v>241</v>
      </c>
      <c r="B113" s="7" t="s">
        <v>242</v>
      </c>
      <c r="C113" s="134">
        <v>0</v>
      </c>
      <c r="D113" s="135">
        <f t="shared" ref="D113:E113" si="82">SUM(D111:D112)</f>
        <v>0</v>
      </c>
      <c r="E113" s="135">
        <f t="shared" si="82"/>
        <v>0</v>
      </c>
      <c r="F113" s="182">
        <f t="shared" si="44"/>
        <v>0</v>
      </c>
      <c r="G113" s="202">
        <v>0</v>
      </c>
      <c r="H113" s="138">
        <f t="shared" ref="H113:I113" si="83">SUM(H111:H112)</f>
        <v>0</v>
      </c>
      <c r="I113" s="138">
        <f t="shared" si="83"/>
        <v>0</v>
      </c>
      <c r="J113" s="139">
        <f t="shared" si="45"/>
        <v>0</v>
      </c>
      <c r="K113" s="202">
        <v>0</v>
      </c>
      <c r="L113" s="138">
        <f t="shared" ref="L113:M113" si="84">SUM(L111:L112)</f>
        <v>0</v>
      </c>
      <c r="M113" s="138">
        <f t="shared" si="84"/>
        <v>0</v>
      </c>
      <c r="N113" s="139">
        <f t="shared" si="46"/>
        <v>0</v>
      </c>
      <c r="O113" s="202">
        <v>0</v>
      </c>
      <c r="P113" s="138">
        <f t="shared" ref="P113:Q113" si="85">SUM(P111:P112)</f>
        <v>0</v>
      </c>
      <c r="Q113" s="138">
        <f t="shared" si="85"/>
        <v>0</v>
      </c>
      <c r="R113" s="139">
        <f t="shared" si="73"/>
        <v>0</v>
      </c>
    </row>
    <row r="114" spans="1:18" s="88" customFormat="1" ht="15.75" x14ac:dyDescent="0.25">
      <c r="A114" s="14" t="s">
        <v>243</v>
      </c>
      <c r="B114" s="7" t="s">
        <v>244</v>
      </c>
      <c r="C114" s="134">
        <v>0</v>
      </c>
      <c r="D114" s="138">
        <v>0</v>
      </c>
      <c r="E114" s="138">
        <v>0</v>
      </c>
      <c r="F114" s="182">
        <f t="shared" si="44"/>
        <v>0</v>
      </c>
      <c r="G114" s="202">
        <v>0</v>
      </c>
      <c r="H114" s="138">
        <v>0</v>
      </c>
      <c r="I114" s="138">
        <v>0</v>
      </c>
      <c r="J114" s="139">
        <f t="shared" si="45"/>
        <v>0</v>
      </c>
      <c r="K114" s="202">
        <v>0</v>
      </c>
      <c r="L114" s="138">
        <v>0</v>
      </c>
      <c r="M114" s="138">
        <v>0</v>
      </c>
      <c r="N114" s="139">
        <f t="shared" si="46"/>
        <v>0</v>
      </c>
      <c r="O114" s="202">
        <v>0</v>
      </c>
      <c r="P114" s="138">
        <v>0</v>
      </c>
      <c r="Q114" s="138">
        <v>0</v>
      </c>
      <c r="R114" s="139">
        <f t="shared" si="73"/>
        <v>0</v>
      </c>
    </row>
    <row r="115" spans="1:18" s="88" customFormat="1" ht="15.75" x14ac:dyDescent="0.25">
      <c r="A115" s="14" t="s">
        <v>245</v>
      </c>
      <c r="B115" s="7" t="s">
        <v>246</v>
      </c>
      <c r="C115" s="134">
        <v>0</v>
      </c>
      <c r="D115" s="138">
        <v>0</v>
      </c>
      <c r="E115" s="138">
        <v>0</v>
      </c>
      <c r="F115" s="182">
        <f t="shared" si="44"/>
        <v>0</v>
      </c>
      <c r="G115" s="202">
        <v>0</v>
      </c>
      <c r="H115" s="138">
        <v>0</v>
      </c>
      <c r="I115" s="138">
        <v>0</v>
      </c>
      <c r="J115" s="139">
        <f t="shared" si="45"/>
        <v>0</v>
      </c>
      <c r="K115" s="202">
        <v>0</v>
      </c>
      <c r="L115" s="138">
        <v>0</v>
      </c>
      <c r="M115" s="138">
        <v>0</v>
      </c>
      <c r="N115" s="139">
        <f t="shared" si="46"/>
        <v>0</v>
      </c>
      <c r="O115" s="202">
        <v>0</v>
      </c>
      <c r="P115" s="138">
        <v>0</v>
      </c>
      <c r="Q115" s="138">
        <v>0</v>
      </c>
      <c r="R115" s="139">
        <f t="shared" si="73"/>
        <v>0</v>
      </c>
    </row>
    <row r="116" spans="1:18" s="88" customFormat="1" ht="15.75" x14ac:dyDescent="0.25">
      <c r="A116" s="14" t="s">
        <v>247</v>
      </c>
      <c r="B116" s="7" t="s">
        <v>248</v>
      </c>
      <c r="C116" s="134">
        <v>0</v>
      </c>
      <c r="D116" s="138">
        <v>0</v>
      </c>
      <c r="E116" s="138">
        <v>0</v>
      </c>
      <c r="F116" s="182">
        <f t="shared" si="44"/>
        <v>0</v>
      </c>
      <c r="G116" s="202">
        <v>0</v>
      </c>
      <c r="H116" s="138">
        <v>0</v>
      </c>
      <c r="I116" s="138">
        <v>0</v>
      </c>
      <c r="J116" s="139">
        <f t="shared" si="45"/>
        <v>0</v>
      </c>
      <c r="K116" s="202">
        <v>0</v>
      </c>
      <c r="L116" s="138">
        <v>0</v>
      </c>
      <c r="M116" s="138">
        <v>0</v>
      </c>
      <c r="N116" s="139">
        <f t="shared" si="46"/>
        <v>0</v>
      </c>
      <c r="O116" s="202">
        <v>0</v>
      </c>
      <c r="P116" s="138">
        <v>0</v>
      </c>
      <c r="Q116" s="138">
        <v>0</v>
      </c>
      <c r="R116" s="139">
        <f t="shared" si="73"/>
        <v>0</v>
      </c>
    </row>
    <row r="117" spans="1:18" s="88" customFormat="1" ht="15.75" x14ac:dyDescent="0.25">
      <c r="A117" s="35" t="s">
        <v>438</v>
      </c>
      <c r="B117" s="36" t="s">
        <v>249</v>
      </c>
      <c r="C117" s="139">
        <f>C105+C110+C111+C112+C113+C114+C115+C116</f>
        <v>538080</v>
      </c>
      <c r="D117" s="139">
        <f t="shared" ref="D117:E117" si="86">D105+D110+D111+D112+D113+D114+D115+D116</f>
        <v>0</v>
      </c>
      <c r="E117" s="139">
        <f t="shared" si="86"/>
        <v>0</v>
      </c>
      <c r="F117" s="182">
        <f t="shared" si="44"/>
        <v>538080</v>
      </c>
      <c r="G117" s="185">
        <f>G105+G110+G111+G112+G113+G114+G115+G116</f>
        <v>538080</v>
      </c>
      <c r="H117" s="139">
        <f t="shared" ref="H117:I117" si="87">H105+H110+H111+H112+H113+H114+H115+H116</f>
        <v>0</v>
      </c>
      <c r="I117" s="139">
        <f t="shared" si="87"/>
        <v>0</v>
      </c>
      <c r="J117" s="139">
        <f t="shared" si="45"/>
        <v>538080</v>
      </c>
      <c r="K117" s="185">
        <f>K105+K110+K111+K112+K113+K114+K115+K116</f>
        <v>538080</v>
      </c>
      <c r="L117" s="139">
        <f t="shared" ref="L117:M117" si="88">L105+L110+L111+L112+L113+L114+L115+L116</f>
        <v>0</v>
      </c>
      <c r="M117" s="139">
        <f t="shared" si="88"/>
        <v>0</v>
      </c>
      <c r="N117" s="139">
        <f t="shared" si="46"/>
        <v>538080</v>
      </c>
      <c r="O117" s="185">
        <f>O105+O110+O111+O112+O113+O114+O115+O116</f>
        <v>538080</v>
      </c>
      <c r="P117" s="139">
        <f t="shared" ref="P117:Q117" si="89">P105+P110+P111+P112+P113+P114+P115+P116</f>
        <v>0</v>
      </c>
      <c r="Q117" s="139">
        <f t="shared" si="89"/>
        <v>0</v>
      </c>
      <c r="R117" s="139">
        <f t="shared" si="73"/>
        <v>538080</v>
      </c>
    </row>
    <row r="118" spans="1:18" ht="15.75" x14ac:dyDescent="0.25">
      <c r="A118" s="34" t="s">
        <v>250</v>
      </c>
      <c r="B118" s="5" t="s">
        <v>251</v>
      </c>
      <c r="C118" s="132">
        <v>0</v>
      </c>
      <c r="D118" s="133">
        <v>0</v>
      </c>
      <c r="E118" s="133">
        <v>0</v>
      </c>
      <c r="F118" s="181">
        <f t="shared" si="44"/>
        <v>0</v>
      </c>
      <c r="G118" s="200">
        <v>0</v>
      </c>
      <c r="H118" s="201">
        <v>0</v>
      </c>
      <c r="I118" s="201">
        <v>0</v>
      </c>
      <c r="J118" s="142">
        <f t="shared" si="45"/>
        <v>0</v>
      </c>
      <c r="K118" s="200">
        <v>0</v>
      </c>
      <c r="L118" s="201">
        <v>0</v>
      </c>
      <c r="M118" s="201">
        <v>0</v>
      </c>
      <c r="N118" s="142">
        <f t="shared" si="46"/>
        <v>0</v>
      </c>
      <c r="O118" s="200">
        <v>0</v>
      </c>
      <c r="P118" s="201">
        <v>0</v>
      </c>
      <c r="Q118" s="201">
        <v>0</v>
      </c>
      <c r="R118" s="142">
        <f t="shared" si="73"/>
        <v>0</v>
      </c>
    </row>
    <row r="119" spans="1:18" ht="15.75" x14ac:dyDescent="0.25">
      <c r="A119" s="13" t="s">
        <v>252</v>
      </c>
      <c r="B119" s="5" t="s">
        <v>253</v>
      </c>
      <c r="C119" s="132">
        <v>0</v>
      </c>
      <c r="D119" s="133">
        <v>0</v>
      </c>
      <c r="E119" s="133">
        <v>0</v>
      </c>
      <c r="F119" s="181">
        <f t="shared" si="44"/>
        <v>0</v>
      </c>
      <c r="G119" s="200">
        <v>0</v>
      </c>
      <c r="H119" s="201">
        <v>0</v>
      </c>
      <c r="I119" s="201">
        <v>0</v>
      </c>
      <c r="J119" s="142">
        <f t="shared" si="45"/>
        <v>0</v>
      </c>
      <c r="K119" s="200">
        <v>0</v>
      </c>
      <c r="L119" s="201">
        <v>0</v>
      </c>
      <c r="M119" s="201">
        <v>0</v>
      </c>
      <c r="N119" s="142">
        <f t="shared" si="46"/>
        <v>0</v>
      </c>
      <c r="O119" s="200">
        <v>0</v>
      </c>
      <c r="P119" s="201">
        <v>0</v>
      </c>
      <c r="Q119" s="201">
        <v>0</v>
      </c>
      <c r="R119" s="142">
        <f t="shared" si="73"/>
        <v>0</v>
      </c>
    </row>
    <row r="120" spans="1:18" ht="15.75" x14ac:dyDescent="0.25">
      <c r="A120" s="34" t="s">
        <v>473</v>
      </c>
      <c r="B120" s="5" t="s">
        <v>254</v>
      </c>
      <c r="C120" s="132">
        <v>0</v>
      </c>
      <c r="D120" s="133">
        <v>0</v>
      </c>
      <c r="E120" s="133">
        <v>0</v>
      </c>
      <c r="F120" s="181">
        <f t="shared" si="44"/>
        <v>0</v>
      </c>
      <c r="G120" s="200">
        <v>0</v>
      </c>
      <c r="H120" s="201">
        <v>0</v>
      </c>
      <c r="I120" s="201">
        <v>0</v>
      </c>
      <c r="J120" s="142">
        <f t="shared" si="45"/>
        <v>0</v>
      </c>
      <c r="K120" s="200">
        <v>0</v>
      </c>
      <c r="L120" s="201">
        <v>0</v>
      </c>
      <c r="M120" s="201">
        <v>0</v>
      </c>
      <c r="N120" s="142">
        <f t="shared" si="46"/>
        <v>0</v>
      </c>
      <c r="O120" s="200">
        <v>0</v>
      </c>
      <c r="P120" s="201">
        <v>0</v>
      </c>
      <c r="Q120" s="201">
        <v>0</v>
      </c>
      <c r="R120" s="142">
        <f t="shared" si="73"/>
        <v>0</v>
      </c>
    </row>
    <row r="121" spans="1:18" ht="15.75" x14ac:dyDescent="0.25">
      <c r="A121" s="34" t="s">
        <v>443</v>
      </c>
      <c r="B121" s="5" t="s">
        <v>255</v>
      </c>
      <c r="C121" s="132">
        <v>0</v>
      </c>
      <c r="D121" s="133">
        <v>0</v>
      </c>
      <c r="E121" s="133">
        <v>0</v>
      </c>
      <c r="F121" s="181">
        <f t="shared" si="44"/>
        <v>0</v>
      </c>
      <c r="G121" s="200">
        <v>0</v>
      </c>
      <c r="H121" s="201">
        <v>0</v>
      </c>
      <c r="I121" s="201">
        <v>0</v>
      </c>
      <c r="J121" s="142">
        <f t="shared" si="45"/>
        <v>0</v>
      </c>
      <c r="K121" s="200">
        <v>0</v>
      </c>
      <c r="L121" s="201">
        <v>0</v>
      </c>
      <c r="M121" s="201">
        <v>0</v>
      </c>
      <c r="N121" s="142">
        <f t="shared" si="46"/>
        <v>0</v>
      </c>
      <c r="O121" s="200">
        <v>0</v>
      </c>
      <c r="P121" s="201">
        <v>0</v>
      </c>
      <c r="Q121" s="201">
        <v>0</v>
      </c>
      <c r="R121" s="142">
        <f t="shared" si="73"/>
        <v>0</v>
      </c>
    </row>
    <row r="122" spans="1:18" s="88" customFormat="1" ht="15.75" x14ac:dyDescent="0.25">
      <c r="A122" s="35" t="s">
        <v>444</v>
      </c>
      <c r="B122" s="36" t="s">
        <v>259</v>
      </c>
      <c r="C122" s="134">
        <f>SUM(C118:C121)</f>
        <v>0</v>
      </c>
      <c r="D122" s="135">
        <f t="shared" ref="D122:E122" si="90">SUM(D118:D121)</f>
        <v>0</v>
      </c>
      <c r="E122" s="135">
        <f t="shared" si="90"/>
        <v>0</v>
      </c>
      <c r="F122" s="181">
        <f t="shared" si="44"/>
        <v>0</v>
      </c>
      <c r="G122" s="202">
        <f>SUM(G118:G121)</f>
        <v>0</v>
      </c>
      <c r="H122" s="138">
        <f t="shared" ref="H122:I122" si="91">SUM(H118:H121)</f>
        <v>0</v>
      </c>
      <c r="I122" s="138">
        <f t="shared" si="91"/>
        <v>0</v>
      </c>
      <c r="J122" s="142">
        <f t="shared" si="45"/>
        <v>0</v>
      </c>
      <c r="K122" s="202">
        <f>SUM(K118:K121)</f>
        <v>0</v>
      </c>
      <c r="L122" s="138">
        <f t="shared" ref="L122:M122" si="92">SUM(L118:L121)</f>
        <v>0</v>
      </c>
      <c r="M122" s="138">
        <f t="shared" si="92"/>
        <v>0</v>
      </c>
      <c r="N122" s="142">
        <f t="shared" si="46"/>
        <v>0</v>
      </c>
      <c r="O122" s="202">
        <f>SUM(O118:O121)</f>
        <v>0</v>
      </c>
      <c r="P122" s="138">
        <f t="shared" ref="P122:Q122" si="93">SUM(P118:P121)</f>
        <v>0</v>
      </c>
      <c r="Q122" s="138">
        <f t="shared" si="93"/>
        <v>0</v>
      </c>
      <c r="R122" s="142">
        <f t="shared" si="73"/>
        <v>0</v>
      </c>
    </row>
    <row r="123" spans="1:18" ht="15.75" x14ac:dyDescent="0.25">
      <c r="A123" s="13" t="s">
        <v>260</v>
      </c>
      <c r="B123" s="5" t="s">
        <v>261</v>
      </c>
      <c r="C123" s="132">
        <v>0</v>
      </c>
      <c r="D123" s="133">
        <v>0</v>
      </c>
      <c r="E123" s="133">
        <v>0</v>
      </c>
      <c r="F123" s="181">
        <f t="shared" si="44"/>
        <v>0</v>
      </c>
      <c r="G123" s="200">
        <v>0</v>
      </c>
      <c r="H123" s="201">
        <v>0</v>
      </c>
      <c r="I123" s="201">
        <v>0</v>
      </c>
      <c r="J123" s="142">
        <f t="shared" si="45"/>
        <v>0</v>
      </c>
      <c r="K123" s="200">
        <v>0</v>
      </c>
      <c r="L123" s="201">
        <v>0</v>
      </c>
      <c r="M123" s="201">
        <v>0</v>
      </c>
      <c r="N123" s="142">
        <f t="shared" si="46"/>
        <v>0</v>
      </c>
      <c r="O123" s="200">
        <v>0</v>
      </c>
      <c r="P123" s="201">
        <v>0</v>
      </c>
      <c r="Q123" s="201">
        <v>0</v>
      </c>
      <c r="R123" s="142">
        <f t="shared" si="73"/>
        <v>0</v>
      </c>
    </row>
    <row r="124" spans="1:18" s="88" customFormat="1" ht="16.5" x14ac:dyDescent="0.25">
      <c r="A124" s="143" t="s">
        <v>477</v>
      </c>
      <c r="B124" s="144" t="s">
        <v>262</v>
      </c>
      <c r="C124" s="146">
        <f>C117+C122+C123</f>
        <v>538080</v>
      </c>
      <c r="D124" s="146">
        <f t="shared" ref="D124:E124" si="94">D117+D122+D123</f>
        <v>0</v>
      </c>
      <c r="E124" s="146">
        <f t="shared" si="94"/>
        <v>0</v>
      </c>
      <c r="F124" s="183">
        <f t="shared" si="44"/>
        <v>538080</v>
      </c>
      <c r="G124" s="186">
        <f>G117+G122+G123</f>
        <v>538080</v>
      </c>
      <c r="H124" s="146">
        <f t="shared" ref="H124:I124" si="95">H117+H122+H123</f>
        <v>0</v>
      </c>
      <c r="I124" s="146">
        <f t="shared" si="95"/>
        <v>0</v>
      </c>
      <c r="J124" s="146">
        <f t="shared" si="45"/>
        <v>538080</v>
      </c>
      <c r="K124" s="186">
        <f>K117+K122+K123</f>
        <v>538080</v>
      </c>
      <c r="L124" s="146">
        <f t="shared" ref="L124:M124" si="96">L117+L122+L123</f>
        <v>0</v>
      </c>
      <c r="M124" s="146">
        <f t="shared" si="96"/>
        <v>0</v>
      </c>
      <c r="N124" s="146">
        <f t="shared" si="46"/>
        <v>538080</v>
      </c>
      <c r="O124" s="186">
        <f>O117+O122+O123</f>
        <v>538080</v>
      </c>
      <c r="P124" s="146">
        <f t="shared" ref="P124:Q124" si="97">P117+P122+P123</f>
        <v>0</v>
      </c>
      <c r="Q124" s="146">
        <f t="shared" si="97"/>
        <v>0</v>
      </c>
      <c r="R124" s="146">
        <f t="shared" si="73"/>
        <v>538080</v>
      </c>
    </row>
    <row r="125" spans="1:18" s="88" customFormat="1" ht="16.5" x14ac:dyDescent="0.25">
      <c r="A125" s="145" t="s">
        <v>513</v>
      </c>
      <c r="B125" s="145"/>
      <c r="C125" s="147">
        <f>C101+C124</f>
        <v>39679157</v>
      </c>
      <c r="D125" s="148">
        <f>D101+D124</f>
        <v>270000</v>
      </c>
      <c r="E125" s="148">
        <f>E101+E124</f>
        <v>13000</v>
      </c>
      <c r="F125" s="184">
        <f>SUM(C125:E125)</f>
        <v>39962157</v>
      </c>
      <c r="G125" s="203">
        <f>G101+G124</f>
        <v>41172328</v>
      </c>
      <c r="H125" s="204">
        <f>H101+H124</f>
        <v>270000</v>
      </c>
      <c r="I125" s="204">
        <f>I101+I124</f>
        <v>13000</v>
      </c>
      <c r="J125" s="204">
        <f>SUM(G125:I125)</f>
        <v>41455328</v>
      </c>
      <c r="K125" s="203">
        <f>K101+K124</f>
        <v>41255141</v>
      </c>
      <c r="L125" s="204">
        <f>L101+L124</f>
        <v>270000</v>
      </c>
      <c r="M125" s="204">
        <f>M101+M124</f>
        <v>13000</v>
      </c>
      <c r="N125" s="204">
        <f>SUM(K125:M125)</f>
        <v>41538141</v>
      </c>
      <c r="O125" s="203">
        <f>O101+O124</f>
        <v>41343954</v>
      </c>
      <c r="P125" s="204">
        <f>P101+P124</f>
        <v>270000</v>
      </c>
      <c r="Q125" s="204">
        <f>Q101+Q124</f>
        <v>13000</v>
      </c>
      <c r="R125" s="204">
        <f>SUM(O125:Q125)</f>
        <v>41626954</v>
      </c>
    </row>
    <row r="126" spans="1:18" x14ac:dyDescent="0.25">
      <c r="B126" s="25"/>
      <c r="C126" s="25"/>
      <c r="D126" s="25"/>
      <c r="E126" s="25"/>
      <c r="F126" s="25"/>
    </row>
    <row r="127" spans="1:18" x14ac:dyDescent="0.25">
      <c r="B127" s="25"/>
      <c r="C127" s="25"/>
      <c r="D127" s="25"/>
      <c r="E127" s="25"/>
      <c r="F127" s="25"/>
    </row>
    <row r="128" spans="1:18" x14ac:dyDescent="0.25">
      <c r="B128" s="25"/>
      <c r="C128" s="25"/>
      <c r="D128" s="25"/>
      <c r="E128" s="25"/>
      <c r="F128" s="25"/>
    </row>
    <row r="129" spans="2:6" x14ac:dyDescent="0.25">
      <c r="B129" s="25"/>
      <c r="C129" s="25"/>
      <c r="D129" s="25"/>
      <c r="E129" s="25"/>
      <c r="F129" s="25"/>
    </row>
    <row r="130" spans="2:6" x14ac:dyDescent="0.25">
      <c r="B130" s="25"/>
      <c r="C130" s="25"/>
      <c r="D130" s="25"/>
      <c r="E130" s="25"/>
      <c r="F130" s="25"/>
    </row>
    <row r="131" spans="2:6" x14ac:dyDescent="0.25">
      <c r="B131" s="25"/>
      <c r="C131" s="25"/>
      <c r="D131" s="25"/>
      <c r="E131" s="25"/>
      <c r="F131" s="25"/>
    </row>
    <row r="132" spans="2:6" x14ac:dyDescent="0.25">
      <c r="B132" s="25"/>
      <c r="C132" s="25"/>
      <c r="D132" s="25"/>
      <c r="E132" s="25"/>
      <c r="F132" s="25"/>
    </row>
    <row r="133" spans="2:6" x14ac:dyDescent="0.25">
      <c r="B133" s="25"/>
      <c r="C133" s="25"/>
      <c r="D133" s="25"/>
      <c r="E133" s="25"/>
      <c r="F133" s="25"/>
    </row>
    <row r="134" spans="2:6" x14ac:dyDescent="0.25">
      <c r="B134" s="25"/>
      <c r="C134" s="25"/>
      <c r="D134" s="25"/>
      <c r="E134" s="25"/>
      <c r="F134" s="25"/>
    </row>
    <row r="135" spans="2:6" x14ac:dyDescent="0.25">
      <c r="B135" s="25"/>
      <c r="C135" s="25"/>
      <c r="D135" s="25"/>
      <c r="E135" s="25"/>
      <c r="F135" s="25"/>
    </row>
    <row r="136" spans="2:6" x14ac:dyDescent="0.25">
      <c r="B136" s="25"/>
      <c r="C136" s="25"/>
      <c r="D136" s="25"/>
      <c r="E136" s="25"/>
      <c r="F136" s="25"/>
    </row>
    <row r="137" spans="2:6" x14ac:dyDescent="0.25">
      <c r="B137" s="25"/>
      <c r="C137" s="25"/>
      <c r="D137" s="25"/>
      <c r="E137" s="25"/>
      <c r="F137" s="25"/>
    </row>
    <row r="138" spans="2:6" x14ac:dyDescent="0.25">
      <c r="B138" s="25"/>
      <c r="C138" s="25"/>
      <c r="D138" s="25"/>
      <c r="E138" s="25"/>
      <c r="F138" s="25"/>
    </row>
    <row r="139" spans="2:6" x14ac:dyDescent="0.25">
      <c r="B139" s="25"/>
      <c r="C139" s="25"/>
      <c r="D139" s="25"/>
      <c r="E139" s="25"/>
      <c r="F139" s="25"/>
    </row>
    <row r="140" spans="2:6" x14ac:dyDescent="0.25">
      <c r="B140" s="25"/>
      <c r="C140" s="25"/>
      <c r="D140" s="25"/>
      <c r="E140" s="25"/>
      <c r="F140" s="25"/>
    </row>
    <row r="141" spans="2:6" x14ac:dyDescent="0.25">
      <c r="B141" s="25"/>
      <c r="C141" s="25"/>
      <c r="D141" s="25"/>
      <c r="E141" s="25"/>
      <c r="F141" s="25"/>
    </row>
    <row r="142" spans="2:6" x14ac:dyDescent="0.25">
      <c r="B142" s="25"/>
      <c r="C142" s="25"/>
      <c r="D142" s="25"/>
      <c r="E142" s="25"/>
      <c r="F142" s="25"/>
    </row>
    <row r="143" spans="2:6" x14ac:dyDescent="0.25">
      <c r="B143" s="25"/>
      <c r="C143" s="25"/>
      <c r="D143" s="25"/>
      <c r="E143" s="25"/>
      <c r="F143" s="25"/>
    </row>
    <row r="144" spans="2:6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O6:R6"/>
    <mergeCell ref="C6:F6"/>
    <mergeCell ref="A3:F3"/>
    <mergeCell ref="A4:F4"/>
    <mergeCell ref="C1:K1"/>
    <mergeCell ref="G6:J6"/>
    <mergeCell ref="K6:N6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98"/>
  <sheetViews>
    <sheetView topLeftCell="B43" workbookViewId="0">
      <selection activeCell="U85" sqref="U85"/>
    </sheetView>
  </sheetViews>
  <sheetFormatPr defaultRowHeight="15" x14ac:dyDescent="0.25"/>
  <cols>
    <col min="1" max="1" width="92.5703125" customWidth="1"/>
    <col min="3" max="3" width="12.7109375" bestFit="1" customWidth="1"/>
    <col min="4" max="4" width="14.28515625" customWidth="1"/>
    <col min="5" max="5" width="11.28515625" customWidth="1"/>
    <col min="6" max="6" width="12.7109375" bestFit="1" customWidth="1"/>
    <col min="7" max="7" width="13" style="195" customWidth="1"/>
    <col min="8" max="8" width="10.85546875" style="195" customWidth="1"/>
    <col min="9" max="9" width="10.5703125" style="195" customWidth="1"/>
    <col min="10" max="11" width="12.7109375" style="195" bestFit="1" customWidth="1"/>
    <col min="12" max="12" width="11.42578125" style="195" customWidth="1"/>
    <col min="13" max="13" width="11.140625" style="195" customWidth="1"/>
    <col min="14" max="14" width="12.7109375" style="195" bestFit="1" customWidth="1"/>
    <col min="15" max="15" width="12.7109375" bestFit="1" customWidth="1"/>
    <col min="16" max="16" width="9.570312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8" x14ac:dyDescent="0.25">
      <c r="B1" s="235" t="s">
        <v>688</v>
      </c>
      <c r="C1" s="235"/>
      <c r="D1" s="235"/>
      <c r="E1" s="235"/>
      <c r="F1" s="235"/>
      <c r="G1" s="235"/>
      <c r="H1" s="235"/>
      <c r="I1" s="235"/>
      <c r="J1" s="235"/>
    </row>
    <row r="3" spans="1:18" ht="24" customHeight="1" x14ac:dyDescent="0.25">
      <c r="A3" s="228" t="s">
        <v>670</v>
      </c>
      <c r="B3" s="236"/>
      <c r="C3" s="236"/>
      <c r="D3" s="236"/>
      <c r="E3" s="236"/>
      <c r="F3" s="230"/>
    </row>
    <row r="4" spans="1:18" ht="24" customHeight="1" x14ac:dyDescent="0.25">
      <c r="A4" s="231" t="s">
        <v>672</v>
      </c>
      <c r="B4" s="229"/>
      <c r="C4" s="229"/>
      <c r="D4" s="229"/>
      <c r="E4" s="229"/>
      <c r="F4" s="230"/>
      <c r="H4" s="211"/>
    </row>
    <row r="5" spans="1:18" ht="18" x14ac:dyDescent="0.25">
      <c r="A5" s="98"/>
    </row>
    <row r="6" spans="1:18" x14ac:dyDescent="0.25">
      <c r="A6" s="86" t="s">
        <v>652</v>
      </c>
      <c r="C6" s="226" t="s">
        <v>653</v>
      </c>
      <c r="D6" s="226"/>
      <c r="E6" s="226"/>
      <c r="F6" s="227"/>
      <c r="G6" s="233" t="s">
        <v>701</v>
      </c>
      <c r="H6" s="234"/>
      <c r="I6" s="234"/>
      <c r="J6" s="234"/>
      <c r="K6" s="233" t="s">
        <v>702</v>
      </c>
      <c r="L6" s="234"/>
      <c r="M6" s="234"/>
      <c r="N6" s="234"/>
      <c r="O6" s="233" t="s">
        <v>703</v>
      </c>
      <c r="P6" s="234"/>
      <c r="Q6" s="234"/>
      <c r="R6" s="234"/>
    </row>
    <row r="7" spans="1:18" ht="60" x14ac:dyDescent="0.3">
      <c r="A7" s="2" t="s">
        <v>83</v>
      </c>
      <c r="B7" s="3" t="s">
        <v>33</v>
      </c>
      <c r="C7" s="99" t="s">
        <v>587</v>
      </c>
      <c r="D7" s="99" t="s">
        <v>588</v>
      </c>
      <c r="E7" s="99" t="s">
        <v>41</v>
      </c>
      <c r="F7" s="180" t="s">
        <v>24</v>
      </c>
      <c r="G7" s="196" t="s">
        <v>587</v>
      </c>
      <c r="H7" s="197" t="s">
        <v>588</v>
      </c>
      <c r="I7" s="197" t="s">
        <v>41</v>
      </c>
      <c r="J7" s="198" t="s">
        <v>24</v>
      </c>
      <c r="K7" s="196" t="s">
        <v>587</v>
      </c>
      <c r="L7" s="197" t="s">
        <v>588</v>
      </c>
      <c r="M7" s="197" t="s">
        <v>41</v>
      </c>
      <c r="N7" s="198" t="s">
        <v>24</v>
      </c>
      <c r="O7" s="196" t="s">
        <v>587</v>
      </c>
      <c r="P7" s="197" t="s">
        <v>588</v>
      </c>
      <c r="Q7" s="197" t="s">
        <v>41</v>
      </c>
      <c r="R7" s="198" t="s">
        <v>24</v>
      </c>
    </row>
    <row r="8" spans="1:18" ht="15" customHeight="1" x14ac:dyDescent="0.25">
      <c r="A8" s="30" t="s">
        <v>263</v>
      </c>
      <c r="B8" s="6" t="s">
        <v>264</v>
      </c>
      <c r="C8" s="85">
        <v>7473000</v>
      </c>
      <c r="D8" s="85">
        <v>0</v>
      </c>
      <c r="E8" s="85">
        <v>0</v>
      </c>
      <c r="F8" s="188">
        <f>SUM(C8:E8)</f>
        <v>7473000</v>
      </c>
      <c r="G8" s="212">
        <v>7473000</v>
      </c>
      <c r="H8" s="107">
        <v>0</v>
      </c>
      <c r="I8" s="107">
        <v>0</v>
      </c>
      <c r="J8" s="107">
        <f>SUM(G8:I8)</f>
        <v>7473000</v>
      </c>
      <c r="K8" s="212">
        <v>7473000</v>
      </c>
      <c r="L8" s="107">
        <v>0</v>
      </c>
      <c r="M8" s="107">
        <v>0</v>
      </c>
      <c r="N8" s="107">
        <f>SUM(K8:M8)</f>
        <v>7473000</v>
      </c>
      <c r="O8" s="212">
        <v>7473000</v>
      </c>
      <c r="P8" s="107">
        <v>0</v>
      </c>
      <c r="Q8" s="107">
        <v>0</v>
      </c>
      <c r="R8" s="107">
        <f>SUM(O8:Q8)</f>
        <v>7473000</v>
      </c>
    </row>
    <row r="9" spans="1:18" ht="15" customHeight="1" x14ac:dyDescent="0.25">
      <c r="A9" s="5" t="s">
        <v>265</v>
      </c>
      <c r="B9" s="6" t="s">
        <v>266</v>
      </c>
      <c r="C9" s="85"/>
      <c r="D9" s="85">
        <v>0</v>
      </c>
      <c r="E9" s="85">
        <v>0</v>
      </c>
      <c r="F9" s="188">
        <f t="shared" ref="F9:F72" si="0">SUM(C9:E9)</f>
        <v>0</v>
      </c>
      <c r="G9" s="212"/>
      <c r="H9" s="107">
        <v>0</v>
      </c>
      <c r="I9" s="107">
        <v>0</v>
      </c>
      <c r="J9" s="107">
        <f t="shared" ref="J9:J72" si="1">SUM(G9:I9)</f>
        <v>0</v>
      </c>
      <c r="K9" s="212"/>
      <c r="L9" s="107">
        <v>0</v>
      </c>
      <c r="M9" s="107">
        <v>0</v>
      </c>
      <c r="N9" s="107">
        <f t="shared" ref="N9:N72" si="2">SUM(K9:M9)</f>
        <v>0</v>
      </c>
      <c r="O9" s="212"/>
      <c r="P9" s="107">
        <v>0</v>
      </c>
      <c r="Q9" s="107">
        <v>0</v>
      </c>
      <c r="R9" s="107">
        <f t="shared" ref="R9:R72" si="3">SUM(O9:Q9)</f>
        <v>0</v>
      </c>
    </row>
    <row r="10" spans="1:18" ht="15" customHeight="1" x14ac:dyDescent="0.25">
      <c r="A10" s="5" t="s">
        <v>267</v>
      </c>
      <c r="B10" s="6" t="s">
        <v>268</v>
      </c>
      <c r="C10" s="85">
        <v>4179000</v>
      </c>
      <c r="D10" s="85">
        <v>0</v>
      </c>
      <c r="E10" s="85">
        <v>0</v>
      </c>
      <c r="F10" s="188">
        <f t="shared" si="0"/>
        <v>4179000</v>
      </c>
      <c r="G10" s="212">
        <v>4179000</v>
      </c>
      <c r="H10" s="107">
        <v>0</v>
      </c>
      <c r="I10" s="107">
        <v>0</v>
      </c>
      <c r="J10" s="107">
        <f t="shared" si="1"/>
        <v>4179000</v>
      </c>
      <c r="K10" s="212">
        <v>4179000</v>
      </c>
      <c r="L10" s="107">
        <v>0</v>
      </c>
      <c r="M10" s="107">
        <v>0</v>
      </c>
      <c r="N10" s="107">
        <f t="shared" si="2"/>
        <v>4179000</v>
      </c>
      <c r="O10" s="193">
        <v>4206604</v>
      </c>
      <c r="P10" s="107">
        <v>0</v>
      </c>
      <c r="Q10" s="107">
        <v>0</v>
      </c>
      <c r="R10" s="107">
        <f t="shared" si="3"/>
        <v>4206604</v>
      </c>
    </row>
    <row r="11" spans="1:18" ht="15" customHeight="1" x14ac:dyDescent="0.25">
      <c r="A11" s="5" t="s">
        <v>269</v>
      </c>
      <c r="B11" s="6" t="s">
        <v>270</v>
      </c>
      <c r="C11" s="85">
        <v>1800000</v>
      </c>
      <c r="D11" s="85">
        <v>0</v>
      </c>
      <c r="E11" s="85">
        <v>0</v>
      </c>
      <c r="F11" s="188">
        <f t="shared" si="0"/>
        <v>1800000</v>
      </c>
      <c r="G11" s="212">
        <v>1800000</v>
      </c>
      <c r="H11" s="107">
        <v>0</v>
      </c>
      <c r="I11" s="107">
        <v>0</v>
      </c>
      <c r="J11" s="107">
        <f t="shared" si="1"/>
        <v>1800000</v>
      </c>
      <c r="K11" s="212">
        <v>1800000</v>
      </c>
      <c r="L11" s="107">
        <v>0</v>
      </c>
      <c r="M11" s="107">
        <v>0</v>
      </c>
      <c r="N11" s="107">
        <f t="shared" si="2"/>
        <v>1800000</v>
      </c>
      <c r="O11" s="212">
        <v>1800000</v>
      </c>
      <c r="P11" s="107">
        <v>0</v>
      </c>
      <c r="Q11" s="107">
        <v>0</v>
      </c>
      <c r="R11" s="107">
        <f t="shared" si="3"/>
        <v>1800000</v>
      </c>
    </row>
    <row r="12" spans="1:18" ht="15" customHeight="1" x14ac:dyDescent="0.25">
      <c r="A12" s="5" t="s">
        <v>271</v>
      </c>
      <c r="B12" s="6" t="s">
        <v>272</v>
      </c>
      <c r="C12" s="85"/>
      <c r="D12" s="85">
        <v>0</v>
      </c>
      <c r="E12" s="85">
        <v>0</v>
      </c>
      <c r="F12" s="188">
        <f t="shared" si="0"/>
        <v>0</v>
      </c>
      <c r="G12" s="212">
        <v>95371</v>
      </c>
      <c r="H12" s="107">
        <v>0</v>
      </c>
      <c r="I12" s="107">
        <v>0</v>
      </c>
      <c r="J12" s="107">
        <f t="shared" si="1"/>
        <v>95371</v>
      </c>
      <c r="K12" s="212">
        <v>178184</v>
      </c>
      <c r="L12" s="107">
        <v>0</v>
      </c>
      <c r="M12" s="107">
        <v>0</v>
      </c>
      <c r="N12" s="107">
        <f t="shared" si="2"/>
        <v>178184</v>
      </c>
      <c r="O12" s="212">
        <v>233393</v>
      </c>
      <c r="P12" s="107">
        <v>0</v>
      </c>
      <c r="Q12" s="107">
        <v>0</v>
      </c>
      <c r="R12" s="107">
        <f t="shared" si="3"/>
        <v>233393</v>
      </c>
    </row>
    <row r="13" spans="1:18" ht="15" customHeight="1" x14ac:dyDescent="0.25">
      <c r="A13" s="5" t="s">
        <v>667</v>
      </c>
      <c r="B13" s="6" t="s">
        <v>273</v>
      </c>
      <c r="C13" s="85"/>
      <c r="D13" s="85">
        <v>0</v>
      </c>
      <c r="E13" s="85">
        <v>0</v>
      </c>
      <c r="F13" s="188">
        <f t="shared" si="0"/>
        <v>0</v>
      </c>
      <c r="G13" s="212"/>
      <c r="H13" s="107">
        <v>0</v>
      </c>
      <c r="I13" s="107">
        <v>0</v>
      </c>
      <c r="J13" s="107">
        <f t="shared" si="1"/>
        <v>0</v>
      </c>
      <c r="K13" s="212"/>
      <c r="L13" s="107">
        <v>0</v>
      </c>
      <c r="M13" s="107">
        <v>0</v>
      </c>
      <c r="N13" s="107">
        <f t="shared" si="2"/>
        <v>0</v>
      </c>
      <c r="O13" s="212"/>
      <c r="P13" s="107">
        <v>0</v>
      </c>
      <c r="Q13" s="107">
        <v>0</v>
      </c>
      <c r="R13" s="107">
        <f t="shared" si="3"/>
        <v>0</v>
      </c>
    </row>
    <row r="14" spans="1:18" s="88" customFormat="1" ht="15" customHeight="1" x14ac:dyDescent="0.25">
      <c r="A14" s="7" t="s">
        <v>516</v>
      </c>
      <c r="B14" s="8" t="s">
        <v>274</v>
      </c>
      <c r="C14" s="89">
        <f>SUM(C8:C13)</f>
        <v>13452000</v>
      </c>
      <c r="D14" s="89">
        <f t="shared" ref="D14:E14" si="4">SUM(D8:D13)</f>
        <v>0</v>
      </c>
      <c r="E14" s="89">
        <f t="shared" si="4"/>
        <v>0</v>
      </c>
      <c r="F14" s="189">
        <f t="shared" si="0"/>
        <v>13452000</v>
      </c>
      <c r="G14" s="213">
        <f>SUM(G8:G13)</f>
        <v>13547371</v>
      </c>
      <c r="H14" s="124">
        <f t="shared" ref="H14:I14" si="5">SUM(H8:H13)</f>
        <v>0</v>
      </c>
      <c r="I14" s="124">
        <f t="shared" si="5"/>
        <v>0</v>
      </c>
      <c r="J14" s="124">
        <f t="shared" si="1"/>
        <v>13547371</v>
      </c>
      <c r="K14" s="213">
        <f>SUM(K8:K13)</f>
        <v>13630184</v>
      </c>
      <c r="L14" s="124">
        <f t="shared" ref="L14:M14" si="6">SUM(L8:L13)</f>
        <v>0</v>
      </c>
      <c r="M14" s="124">
        <f t="shared" si="6"/>
        <v>0</v>
      </c>
      <c r="N14" s="124">
        <f t="shared" si="2"/>
        <v>13630184</v>
      </c>
      <c r="O14" s="213">
        <f>SUM(O8:O13)</f>
        <v>13712997</v>
      </c>
      <c r="P14" s="124">
        <f t="shared" ref="P14:Q14" si="7">SUM(P8:P13)</f>
        <v>0</v>
      </c>
      <c r="Q14" s="124">
        <f t="shared" si="7"/>
        <v>0</v>
      </c>
      <c r="R14" s="124">
        <f t="shared" si="3"/>
        <v>13712997</v>
      </c>
    </row>
    <row r="15" spans="1:18" ht="15" customHeight="1" x14ac:dyDescent="0.25">
      <c r="A15" s="5" t="s">
        <v>275</v>
      </c>
      <c r="B15" s="6" t="s">
        <v>276</v>
      </c>
      <c r="C15" s="85"/>
      <c r="D15" s="85">
        <v>0</v>
      </c>
      <c r="E15" s="85">
        <v>0</v>
      </c>
      <c r="F15" s="188">
        <f t="shared" si="0"/>
        <v>0</v>
      </c>
      <c r="G15" s="212"/>
      <c r="H15" s="107">
        <v>0</v>
      </c>
      <c r="I15" s="107">
        <v>0</v>
      </c>
      <c r="J15" s="107">
        <f t="shared" si="1"/>
        <v>0</v>
      </c>
      <c r="K15" s="212"/>
      <c r="L15" s="107">
        <v>0</v>
      </c>
      <c r="M15" s="107">
        <v>0</v>
      </c>
      <c r="N15" s="107">
        <f t="shared" si="2"/>
        <v>0</v>
      </c>
      <c r="O15" s="212"/>
      <c r="P15" s="107">
        <v>0</v>
      </c>
      <c r="Q15" s="107">
        <v>0</v>
      </c>
      <c r="R15" s="107">
        <f t="shared" si="3"/>
        <v>0</v>
      </c>
    </row>
    <row r="16" spans="1:18" ht="15" customHeight="1" x14ac:dyDescent="0.25">
      <c r="A16" s="5" t="s">
        <v>277</v>
      </c>
      <c r="B16" s="6" t="s">
        <v>278</v>
      </c>
      <c r="C16" s="85"/>
      <c r="D16" s="85">
        <v>0</v>
      </c>
      <c r="E16" s="85">
        <v>0</v>
      </c>
      <c r="F16" s="188">
        <f t="shared" si="0"/>
        <v>0</v>
      </c>
      <c r="G16" s="212"/>
      <c r="H16" s="107">
        <v>0</v>
      </c>
      <c r="I16" s="107">
        <v>0</v>
      </c>
      <c r="J16" s="107">
        <f t="shared" si="1"/>
        <v>0</v>
      </c>
      <c r="K16" s="212"/>
      <c r="L16" s="107">
        <v>0</v>
      </c>
      <c r="M16" s="107">
        <v>0</v>
      </c>
      <c r="N16" s="107">
        <f t="shared" si="2"/>
        <v>0</v>
      </c>
      <c r="O16" s="212"/>
      <c r="P16" s="107">
        <v>0</v>
      </c>
      <c r="Q16" s="107">
        <v>0</v>
      </c>
      <c r="R16" s="107">
        <f t="shared" si="3"/>
        <v>0</v>
      </c>
    </row>
    <row r="17" spans="1:18" ht="15" customHeight="1" x14ac:dyDescent="0.25">
      <c r="A17" s="5" t="s">
        <v>478</v>
      </c>
      <c r="B17" s="6" t="s">
        <v>279</v>
      </c>
      <c r="C17" s="85"/>
      <c r="D17" s="85">
        <v>0</v>
      </c>
      <c r="E17" s="85">
        <v>0</v>
      </c>
      <c r="F17" s="188">
        <f t="shared" si="0"/>
        <v>0</v>
      </c>
      <c r="G17" s="212"/>
      <c r="H17" s="107">
        <v>0</v>
      </c>
      <c r="I17" s="107">
        <v>0</v>
      </c>
      <c r="J17" s="107">
        <f t="shared" si="1"/>
        <v>0</v>
      </c>
      <c r="K17" s="212"/>
      <c r="L17" s="107">
        <v>0</v>
      </c>
      <c r="M17" s="107">
        <v>0</v>
      </c>
      <c r="N17" s="107">
        <f t="shared" si="2"/>
        <v>0</v>
      </c>
      <c r="O17" s="212"/>
      <c r="P17" s="107">
        <v>0</v>
      </c>
      <c r="Q17" s="107">
        <v>0</v>
      </c>
      <c r="R17" s="107">
        <f t="shared" si="3"/>
        <v>0</v>
      </c>
    </row>
    <row r="18" spans="1:18" ht="15" customHeight="1" x14ac:dyDescent="0.25">
      <c r="A18" s="5" t="s">
        <v>479</v>
      </c>
      <c r="B18" s="6" t="s">
        <v>280</v>
      </c>
      <c r="C18" s="85"/>
      <c r="D18" s="85">
        <v>0</v>
      </c>
      <c r="E18" s="85">
        <v>0</v>
      </c>
      <c r="F18" s="188">
        <f t="shared" si="0"/>
        <v>0</v>
      </c>
      <c r="G18" s="212"/>
      <c r="H18" s="107">
        <v>0</v>
      </c>
      <c r="I18" s="107">
        <v>0</v>
      </c>
      <c r="J18" s="107">
        <f t="shared" si="1"/>
        <v>0</v>
      </c>
      <c r="K18" s="212"/>
      <c r="L18" s="107">
        <v>0</v>
      </c>
      <c r="M18" s="107">
        <v>0</v>
      </c>
      <c r="N18" s="107">
        <f t="shared" si="2"/>
        <v>0</v>
      </c>
      <c r="O18" s="212"/>
      <c r="P18" s="107">
        <v>0</v>
      </c>
      <c r="Q18" s="107">
        <v>0</v>
      </c>
      <c r="R18" s="107">
        <f t="shared" si="3"/>
        <v>0</v>
      </c>
    </row>
    <row r="19" spans="1:18" ht="15" customHeight="1" x14ac:dyDescent="0.25">
      <c r="A19" s="5" t="s">
        <v>480</v>
      </c>
      <c r="B19" s="6" t="s">
        <v>281</v>
      </c>
      <c r="C19" s="85">
        <v>195000</v>
      </c>
      <c r="D19" s="85">
        <v>0</v>
      </c>
      <c r="E19" s="85">
        <v>0</v>
      </c>
      <c r="F19" s="188">
        <f t="shared" si="0"/>
        <v>195000</v>
      </c>
      <c r="G19" s="212">
        <v>1495000</v>
      </c>
      <c r="H19" s="107">
        <v>0</v>
      </c>
      <c r="I19" s="107">
        <v>0</v>
      </c>
      <c r="J19" s="107">
        <f t="shared" si="1"/>
        <v>1495000</v>
      </c>
      <c r="K19" s="212">
        <v>1495000</v>
      </c>
      <c r="L19" s="107">
        <v>0</v>
      </c>
      <c r="M19" s="107">
        <v>0</v>
      </c>
      <c r="N19" s="107">
        <f t="shared" si="2"/>
        <v>1495000</v>
      </c>
      <c r="O19" s="193">
        <v>1501000</v>
      </c>
      <c r="P19" s="107">
        <v>0</v>
      </c>
      <c r="Q19" s="107">
        <v>0</v>
      </c>
      <c r="R19" s="107">
        <f t="shared" si="3"/>
        <v>1501000</v>
      </c>
    </row>
    <row r="20" spans="1:18" s="88" customFormat="1" ht="15" customHeight="1" x14ac:dyDescent="0.25">
      <c r="A20" s="36" t="s">
        <v>517</v>
      </c>
      <c r="B20" s="44" t="s">
        <v>282</v>
      </c>
      <c r="C20" s="119">
        <f>SUM(C14:C19)</f>
        <v>13647000</v>
      </c>
      <c r="D20" s="119">
        <f t="shared" ref="D20:E20" si="8">SUM(D14:D19)</f>
        <v>0</v>
      </c>
      <c r="E20" s="119">
        <f t="shared" si="8"/>
        <v>0</v>
      </c>
      <c r="F20" s="189">
        <f t="shared" si="0"/>
        <v>13647000</v>
      </c>
      <c r="G20" s="214">
        <f>SUM(G14:G19)</f>
        <v>15042371</v>
      </c>
      <c r="H20" s="215">
        <f t="shared" ref="H20:I20" si="9">SUM(H14:H19)</f>
        <v>0</v>
      </c>
      <c r="I20" s="215">
        <f t="shared" si="9"/>
        <v>0</v>
      </c>
      <c r="J20" s="124">
        <f t="shared" si="1"/>
        <v>15042371</v>
      </c>
      <c r="K20" s="214">
        <f>SUM(K14:K19)</f>
        <v>15125184</v>
      </c>
      <c r="L20" s="215">
        <f t="shared" ref="L20:M20" si="10">SUM(L14:L19)</f>
        <v>0</v>
      </c>
      <c r="M20" s="215">
        <f t="shared" si="10"/>
        <v>0</v>
      </c>
      <c r="N20" s="124">
        <f t="shared" si="2"/>
        <v>15125184</v>
      </c>
      <c r="O20" s="214">
        <f>SUM(O14:O19)</f>
        <v>15213997</v>
      </c>
      <c r="P20" s="215">
        <f t="shared" ref="P20:Q20" si="11">SUM(P14:P19)</f>
        <v>0</v>
      </c>
      <c r="Q20" s="215">
        <f t="shared" si="11"/>
        <v>0</v>
      </c>
      <c r="R20" s="124">
        <f t="shared" si="3"/>
        <v>15213997</v>
      </c>
    </row>
    <row r="21" spans="1:18" ht="15" customHeight="1" x14ac:dyDescent="0.25">
      <c r="A21" s="5" t="s">
        <v>484</v>
      </c>
      <c r="B21" s="6" t="s">
        <v>291</v>
      </c>
      <c r="C21" s="85"/>
      <c r="D21" s="85">
        <v>0</v>
      </c>
      <c r="E21" s="85">
        <v>0</v>
      </c>
      <c r="F21" s="188">
        <f t="shared" si="0"/>
        <v>0</v>
      </c>
      <c r="G21" s="212"/>
      <c r="H21" s="107">
        <v>0</v>
      </c>
      <c r="I21" s="107">
        <v>0</v>
      </c>
      <c r="J21" s="107">
        <f t="shared" si="1"/>
        <v>0</v>
      </c>
      <c r="K21" s="212"/>
      <c r="L21" s="107">
        <v>0</v>
      </c>
      <c r="M21" s="107">
        <v>0</v>
      </c>
      <c r="N21" s="107">
        <f t="shared" si="2"/>
        <v>0</v>
      </c>
      <c r="O21" s="212"/>
      <c r="P21" s="107">
        <v>0</v>
      </c>
      <c r="Q21" s="107">
        <v>0</v>
      </c>
      <c r="R21" s="107">
        <f t="shared" si="3"/>
        <v>0</v>
      </c>
    </row>
    <row r="22" spans="1:18" ht="15" customHeight="1" x14ac:dyDescent="0.25">
      <c r="A22" s="5" t="s">
        <v>485</v>
      </c>
      <c r="B22" s="6" t="s">
        <v>292</v>
      </c>
      <c r="C22" s="85"/>
      <c r="D22" s="85">
        <v>0</v>
      </c>
      <c r="E22" s="85">
        <v>0</v>
      </c>
      <c r="F22" s="188">
        <f t="shared" si="0"/>
        <v>0</v>
      </c>
      <c r="G22" s="212"/>
      <c r="H22" s="107">
        <v>0</v>
      </c>
      <c r="I22" s="107">
        <v>0</v>
      </c>
      <c r="J22" s="107">
        <f t="shared" si="1"/>
        <v>0</v>
      </c>
      <c r="K22" s="212"/>
      <c r="L22" s="107">
        <v>0</v>
      </c>
      <c r="M22" s="107">
        <v>0</v>
      </c>
      <c r="N22" s="107">
        <f t="shared" si="2"/>
        <v>0</v>
      </c>
      <c r="O22" s="212"/>
      <c r="P22" s="107">
        <v>0</v>
      </c>
      <c r="Q22" s="107">
        <v>0</v>
      </c>
      <c r="R22" s="107">
        <f t="shared" si="3"/>
        <v>0</v>
      </c>
    </row>
    <row r="23" spans="1:18" s="88" customFormat="1" ht="15" customHeight="1" x14ac:dyDescent="0.25">
      <c r="A23" s="7" t="s">
        <v>519</v>
      </c>
      <c r="B23" s="8" t="s">
        <v>293</v>
      </c>
      <c r="C23" s="89">
        <f>SUM(C21:C22)</f>
        <v>0</v>
      </c>
      <c r="D23" s="89">
        <f t="shared" ref="D23:E23" si="12">SUM(D21:D22)</f>
        <v>0</v>
      </c>
      <c r="E23" s="89">
        <f t="shared" si="12"/>
        <v>0</v>
      </c>
      <c r="F23" s="189">
        <f t="shared" si="0"/>
        <v>0</v>
      </c>
      <c r="G23" s="213">
        <f>SUM(G21:G22)</f>
        <v>0</v>
      </c>
      <c r="H23" s="124">
        <f t="shared" ref="H23:I23" si="13">SUM(H21:H22)</f>
        <v>0</v>
      </c>
      <c r="I23" s="124">
        <f t="shared" si="13"/>
        <v>0</v>
      </c>
      <c r="J23" s="124">
        <f t="shared" si="1"/>
        <v>0</v>
      </c>
      <c r="K23" s="213">
        <f>SUM(K21:K22)</f>
        <v>0</v>
      </c>
      <c r="L23" s="124">
        <f t="shared" ref="L23:M23" si="14">SUM(L21:L22)</f>
        <v>0</v>
      </c>
      <c r="M23" s="124">
        <f t="shared" si="14"/>
        <v>0</v>
      </c>
      <c r="N23" s="124">
        <f t="shared" si="2"/>
        <v>0</v>
      </c>
      <c r="O23" s="213">
        <f>SUM(O21:O22)</f>
        <v>0</v>
      </c>
      <c r="P23" s="124">
        <f t="shared" ref="P23:Q23" si="15">SUM(P21:P22)</f>
        <v>0</v>
      </c>
      <c r="Q23" s="124">
        <f t="shared" si="15"/>
        <v>0</v>
      </c>
      <c r="R23" s="124">
        <f t="shared" si="3"/>
        <v>0</v>
      </c>
    </row>
    <row r="24" spans="1:18" ht="15" customHeight="1" x14ac:dyDescent="0.25">
      <c r="A24" s="7" t="s">
        <v>486</v>
      </c>
      <c r="B24" s="8" t="s">
        <v>294</v>
      </c>
      <c r="C24" s="89"/>
      <c r="D24" s="89">
        <v>0</v>
      </c>
      <c r="E24" s="89">
        <v>0</v>
      </c>
      <c r="F24" s="189">
        <f t="shared" si="0"/>
        <v>0</v>
      </c>
      <c r="G24" s="213"/>
      <c r="H24" s="124">
        <v>0</v>
      </c>
      <c r="I24" s="124">
        <v>0</v>
      </c>
      <c r="J24" s="124">
        <f t="shared" si="1"/>
        <v>0</v>
      </c>
      <c r="K24" s="213"/>
      <c r="L24" s="124">
        <v>0</v>
      </c>
      <c r="M24" s="124">
        <v>0</v>
      </c>
      <c r="N24" s="124">
        <f t="shared" si="2"/>
        <v>0</v>
      </c>
      <c r="O24" s="213"/>
      <c r="P24" s="124">
        <v>0</v>
      </c>
      <c r="Q24" s="124">
        <v>0</v>
      </c>
      <c r="R24" s="124">
        <f t="shared" si="3"/>
        <v>0</v>
      </c>
    </row>
    <row r="25" spans="1:18" ht="15" customHeight="1" x14ac:dyDescent="0.25">
      <c r="A25" s="7" t="s">
        <v>487</v>
      </c>
      <c r="B25" s="8" t="s">
        <v>295</v>
      </c>
      <c r="C25" s="89"/>
      <c r="D25" s="89">
        <v>0</v>
      </c>
      <c r="E25" s="89">
        <v>0</v>
      </c>
      <c r="F25" s="189">
        <f t="shared" si="0"/>
        <v>0</v>
      </c>
      <c r="G25" s="213"/>
      <c r="H25" s="124">
        <v>0</v>
      </c>
      <c r="I25" s="124">
        <v>0</v>
      </c>
      <c r="J25" s="124">
        <f t="shared" si="1"/>
        <v>0</v>
      </c>
      <c r="K25" s="213"/>
      <c r="L25" s="124">
        <v>0</v>
      </c>
      <c r="M25" s="124">
        <v>0</v>
      </c>
      <c r="N25" s="124">
        <f t="shared" si="2"/>
        <v>0</v>
      </c>
      <c r="O25" s="213"/>
      <c r="P25" s="124">
        <v>0</v>
      </c>
      <c r="Q25" s="124">
        <v>0</v>
      </c>
      <c r="R25" s="124">
        <f t="shared" si="3"/>
        <v>0</v>
      </c>
    </row>
    <row r="26" spans="1:18" ht="15" customHeight="1" x14ac:dyDescent="0.25">
      <c r="A26" s="7" t="s">
        <v>488</v>
      </c>
      <c r="B26" s="8" t="s">
        <v>296</v>
      </c>
      <c r="C26" s="89">
        <v>300000</v>
      </c>
      <c r="D26" s="89">
        <v>0</v>
      </c>
      <c r="E26" s="89">
        <v>0</v>
      </c>
      <c r="F26" s="189">
        <f t="shared" si="0"/>
        <v>300000</v>
      </c>
      <c r="G26" s="213">
        <v>300000</v>
      </c>
      <c r="H26" s="124">
        <v>0</v>
      </c>
      <c r="I26" s="124">
        <v>0</v>
      </c>
      <c r="J26" s="124">
        <f t="shared" si="1"/>
        <v>300000</v>
      </c>
      <c r="K26" s="213">
        <v>300000</v>
      </c>
      <c r="L26" s="124">
        <v>0</v>
      </c>
      <c r="M26" s="124">
        <v>0</v>
      </c>
      <c r="N26" s="124">
        <f t="shared" si="2"/>
        <v>300000</v>
      </c>
      <c r="O26" s="213">
        <v>300000</v>
      </c>
      <c r="P26" s="124">
        <v>0</v>
      </c>
      <c r="Q26" s="124">
        <v>0</v>
      </c>
      <c r="R26" s="124">
        <f t="shared" si="3"/>
        <v>300000</v>
      </c>
    </row>
    <row r="27" spans="1:18" ht="15" customHeight="1" x14ac:dyDescent="0.25">
      <c r="A27" s="5" t="s">
        <v>489</v>
      </c>
      <c r="B27" s="6" t="s">
        <v>297</v>
      </c>
      <c r="C27" s="85">
        <v>2400000</v>
      </c>
      <c r="D27" s="85">
        <v>0</v>
      </c>
      <c r="E27" s="85">
        <v>0</v>
      </c>
      <c r="F27" s="188">
        <f t="shared" si="0"/>
        <v>2400000</v>
      </c>
      <c r="G27" s="212">
        <v>2400000</v>
      </c>
      <c r="H27" s="107">
        <v>0</v>
      </c>
      <c r="I27" s="107">
        <v>0</v>
      </c>
      <c r="J27" s="107">
        <f t="shared" si="1"/>
        <v>2400000</v>
      </c>
      <c r="K27" s="212">
        <v>2400000</v>
      </c>
      <c r="L27" s="107">
        <v>0</v>
      </c>
      <c r="M27" s="107">
        <v>0</v>
      </c>
      <c r="N27" s="107">
        <f t="shared" si="2"/>
        <v>2400000</v>
      </c>
      <c r="O27" s="212">
        <v>2400000</v>
      </c>
      <c r="P27" s="107">
        <v>0</v>
      </c>
      <c r="Q27" s="107">
        <v>0</v>
      </c>
      <c r="R27" s="107">
        <f t="shared" si="3"/>
        <v>2400000</v>
      </c>
    </row>
    <row r="28" spans="1:18" ht="15" customHeight="1" x14ac:dyDescent="0.25">
      <c r="A28" s="5" t="s">
        <v>490</v>
      </c>
      <c r="B28" s="6" t="s">
        <v>300</v>
      </c>
      <c r="C28" s="85"/>
      <c r="D28" s="85">
        <v>0</v>
      </c>
      <c r="E28" s="85">
        <v>0</v>
      </c>
      <c r="F28" s="188">
        <f t="shared" si="0"/>
        <v>0</v>
      </c>
      <c r="G28" s="212"/>
      <c r="H28" s="107">
        <v>0</v>
      </c>
      <c r="I28" s="107">
        <v>0</v>
      </c>
      <c r="J28" s="107">
        <f t="shared" si="1"/>
        <v>0</v>
      </c>
      <c r="K28" s="212"/>
      <c r="L28" s="107">
        <v>0</v>
      </c>
      <c r="M28" s="107">
        <v>0</v>
      </c>
      <c r="N28" s="107">
        <f t="shared" si="2"/>
        <v>0</v>
      </c>
      <c r="O28" s="212"/>
      <c r="P28" s="107">
        <v>0</v>
      </c>
      <c r="Q28" s="107">
        <v>0</v>
      </c>
      <c r="R28" s="107">
        <f t="shared" si="3"/>
        <v>0</v>
      </c>
    </row>
    <row r="29" spans="1:18" ht="15" customHeight="1" x14ac:dyDescent="0.25">
      <c r="A29" s="5" t="s">
        <v>301</v>
      </c>
      <c r="B29" s="6" t="s">
        <v>302</v>
      </c>
      <c r="C29" s="85"/>
      <c r="D29" s="85">
        <v>0</v>
      </c>
      <c r="E29" s="85">
        <v>0</v>
      </c>
      <c r="F29" s="188">
        <f t="shared" si="0"/>
        <v>0</v>
      </c>
      <c r="G29" s="212"/>
      <c r="H29" s="107">
        <v>0</v>
      </c>
      <c r="I29" s="107">
        <v>0</v>
      </c>
      <c r="J29" s="107">
        <f t="shared" si="1"/>
        <v>0</v>
      </c>
      <c r="K29" s="212"/>
      <c r="L29" s="107">
        <v>0</v>
      </c>
      <c r="M29" s="107">
        <v>0</v>
      </c>
      <c r="N29" s="107">
        <f t="shared" si="2"/>
        <v>0</v>
      </c>
      <c r="O29" s="212"/>
      <c r="P29" s="107">
        <v>0</v>
      </c>
      <c r="Q29" s="107">
        <v>0</v>
      </c>
      <c r="R29" s="107">
        <f t="shared" si="3"/>
        <v>0</v>
      </c>
    </row>
    <row r="30" spans="1:18" ht="15" customHeight="1" x14ac:dyDescent="0.25">
      <c r="A30" s="5" t="s">
        <v>491</v>
      </c>
      <c r="B30" s="6" t="s">
        <v>303</v>
      </c>
      <c r="C30" s="85">
        <v>320000</v>
      </c>
      <c r="D30" s="85">
        <v>0</v>
      </c>
      <c r="E30" s="85">
        <v>0</v>
      </c>
      <c r="F30" s="188">
        <f t="shared" si="0"/>
        <v>320000</v>
      </c>
      <c r="G30" s="212">
        <v>320000</v>
      </c>
      <c r="H30" s="107">
        <v>0</v>
      </c>
      <c r="I30" s="107">
        <v>0</v>
      </c>
      <c r="J30" s="107">
        <f t="shared" si="1"/>
        <v>320000</v>
      </c>
      <c r="K30" s="212">
        <v>320000</v>
      </c>
      <c r="L30" s="107">
        <v>0</v>
      </c>
      <c r="M30" s="107">
        <v>0</v>
      </c>
      <c r="N30" s="107">
        <f t="shared" si="2"/>
        <v>320000</v>
      </c>
      <c r="O30" s="212">
        <v>320000</v>
      </c>
      <c r="P30" s="107">
        <v>0</v>
      </c>
      <c r="Q30" s="107">
        <v>0</v>
      </c>
      <c r="R30" s="107">
        <f t="shared" si="3"/>
        <v>320000</v>
      </c>
    </row>
    <row r="31" spans="1:18" ht="15" customHeight="1" x14ac:dyDescent="0.25">
      <c r="A31" s="5" t="s">
        <v>492</v>
      </c>
      <c r="B31" s="6" t="s">
        <v>308</v>
      </c>
      <c r="C31" s="85"/>
      <c r="D31" s="85">
        <v>0</v>
      </c>
      <c r="E31" s="85">
        <v>0</v>
      </c>
      <c r="F31" s="188">
        <f t="shared" si="0"/>
        <v>0</v>
      </c>
      <c r="G31" s="212"/>
      <c r="H31" s="107">
        <v>0</v>
      </c>
      <c r="I31" s="107">
        <v>0</v>
      </c>
      <c r="J31" s="107">
        <f t="shared" si="1"/>
        <v>0</v>
      </c>
      <c r="K31" s="212"/>
      <c r="L31" s="107">
        <v>0</v>
      </c>
      <c r="M31" s="107">
        <v>0</v>
      </c>
      <c r="N31" s="107">
        <f t="shared" si="2"/>
        <v>0</v>
      </c>
      <c r="O31" s="212"/>
      <c r="P31" s="107">
        <v>0</v>
      </c>
      <c r="Q31" s="107">
        <v>0</v>
      </c>
      <c r="R31" s="107">
        <f t="shared" si="3"/>
        <v>0</v>
      </c>
    </row>
    <row r="32" spans="1:18" s="88" customFormat="1" ht="15" customHeight="1" x14ac:dyDescent="0.25">
      <c r="A32" s="7" t="s">
        <v>520</v>
      </c>
      <c r="B32" s="8" t="s">
        <v>311</v>
      </c>
      <c r="C32" s="89">
        <f>SUM(C27:C31)</f>
        <v>2720000</v>
      </c>
      <c r="D32" s="89">
        <f t="shared" ref="D32:E32" si="16">SUM(D27:D31)</f>
        <v>0</v>
      </c>
      <c r="E32" s="89">
        <f t="shared" si="16"/>
        <v>0</v>
      </c>
      <c r="F32" s="189">
        <f t="shared" si="0"/>
        <v>2720000</v>
      </c>
      <c r="G32" s="213">
        <f>SUM(G27:G31)</f>
        <v>2720000</v>
      </c>
      <c r="H32" s="124">
        <f t="shared" ref="H32:I32" si="17">SUM(H27:H31)</f>
        <v>0</v>
      </c>
      <c r="I32" s="124">
        <f t="shared" si="17"/>
        <v>0</v>
      </c>
      <c r="J32" s="124">
        <f t="shared" si="1"/>
        <v>2720000</v>
      </c>
      <c r="K32" s="213">
        <f>SUM(K27:K31)</f>
        <v>2720000</v>
      </c>
      <c r="L32" s="124">
        <f t="shared" ref="L32:M32" si="18">SUM(L27:L31)</f>
        <v>0</v>
      </c>
      <c r="M32" s="124">
        <f t="shared" si="18"/>
        <v>0</v>
      </c>
      <c r="N32" s="124">
        <f t="shared" si="2"/>
        <v>2720000</v>
      </c>
      <c r="O32" s="213">
        <f>SUM(O27:O31)</f>
        <v>2720000</v>
      </c>
      <c r="P32" s="124">
        <f t="shared" ref="P32:Q32" si="19">SUM(P27:P31)</f>
        <v>0</v>
      </c>
      <c r="Q32" s="124">
        <f t="shared" si="19"/>
        <v>0</v>
      </c>
      <c r="R32" s="124">
        <f t="shared" si="3"/>
        <v>2720000</v>
      </c>
    </row>
    <row r="33" spans="1:18" ht="15" customHeight="1" x14ac:dyDescent="0.25">
      <c r="A33" s="7" t="s">
        <v>493</v>
      </c>
      <c r="B33" s="8" t="s">
        <v>312</v>
      </c>
      <c r="C33" s="89">
        <v>10000</v>
      </c>
      <c r="D33" s="89">
        <v>0</v>
      </c>
      <c r="E33" s="89">
        <v>10000</v>
      </c>
      <c r="F33" s="189">
        <f t="shared" si="0"/>
        <v>20000</v>
      </c>
      <c r="G33" s="213">
        <v>10000</v>
      </c>
      <c r="H33" s="124">
        <v>0</v>
      </c>
      <c r="I33" s="124">
        <v>10000</v>
      </c>
      <c r="J33" s="124">
        <f t="shared" si="1"/>
        <v>20000</v>
      </c>
      <c r="K33" s="213">
        <v>10000</v>
      </c>
      <c r="L33" s="124">
        <v>0</v>
      </c>
      <c r="M33" s="124">
        <v>10000</v>
      </c>
      <c r="N33" s="124">
        <f t="shared" si="2"/>
        <v>20000</v>
      </c>
      <c r="O33" s="213">
        <v>10000</v>
      </c>
      <c r="P33" s="124">
        <v>0</v>
      </c>
      <c r="Q33" s="124">
        <v>10000</v>
      </c>
      <c r="R33" s="124">
        <f t="shared" si="3"/>
        <v>20000</v>
      </c>
    </row>
    <row r="34" spans="1:18" s="88" customFormat="1" ht="15" customHeight="1" x14ac:dyDescent="0.25">
      <c r="A34" s="36" t="s">
        <v>521</v>
      </c>
      <c r="B34" s="44" t="s">
        <v>313</v>
      </c>
      <c r="C34" s="119">
        <f>C23+C24+C25+C26+C32+C33</f>
        <v>3030000</v>
      </c>
      <c r="D34" s="119">
        <f t="shared" ref="D34:E34" si="20">D23+D24+D25+D26+D32+D33</f>
        <v>0</v>
      </c>
      <c r="E34" s="119">
        <f t="shared" si="20"/>
        <v>10000</v>
      </c>
      <c r="F34" s="190">
        <f t="shared" si="0"/>
        <v>3040000</v>
      </c>
      <c r="G34" s="214">
        <f>G23+G24+G25+G26+G32+G33</f>
        <v>3030000</v>
      </c>
      <c r="H34" s="215">
        <f t="shared" ref="H34:I34" si="21">H23+H24+H25+H26+H32+H33</f>
        <v>0</v>
      </c>
      <c r="I34" s="215">
        <f t="shared" si="21"/>
        <v>10000</v>
      </c>
      <c r="J34" s="215">
        <f t="shared" si="1"/>
        <v>3040000</v>
      </c>
      <c r="K34" s="214">
        <f>K23+K24+K25+K26+K32+K33</f>
        <v>3030000</v>
      </c>
      <c r="L34" s="215">
        <f t="shared" ref="L34:M34" si="22">L23+L24+L25+L26+L32+L33</f>
        <v>0</v>
      </c>
      <c r="M34" s="215">
        <f t="shared" si="22"/>
        <v>10000</v>
      </c>
      <c r="N34" s="215">
        <f t="shared" si="2"/>
        <v>3040000</v>
      </c>
      <c r="O34" s="214">
        <f>O23+O24+O25+O26+O32+O33</f>
        <v>3030000</v>
      </c>
      <c r="P34" s="215">
        <f t="shared" ref="P34:Q34" si="23">P23+P24+P25+P26+P32+P33</f>
        <v>0</v>
      </c>
      <c r="Q34" s="215">
        <f t="shared" si="23"/>
        <v>10000</v>
      </c>
      <c r="R34" s="215">
        <f t="shared" si="3"/>
        <v>3040000</v>
      </c>
    </row>
    <row r="35" spans="1:18" ht="15" customHeight="1" x14ac:dyDescent="0.25">
      <c r="A35" s="13" t="s">
        <v>314</v>
      </c>
      <c r="B35" s="6" t="s">
        <v>315</v>
      </c>
      <c r="C35" s="85"/>
      <c r="D35" s="85">
        <v>0</v>
      </c>
      <c r="E35" s="85">
        <v>0</v>
      </c>
      <c r="F35" s="188">
        <f t="shared" si="0"/>
        <v>0</v>
      </c>
      <c r="G35" s="212"/>
      <c r="H35" s="107">
        <v>0</v>
      </c>
      <c r="I35" s="107">
        <v>0</v>
      </c>
      <c r="J35" s="107">
        <f t="shared" si="1"/>
        <v>0</v>
      </c>
      <c r="K35" s="212"/>
      <c r="L35" s="107">
        <v>0</v>
      </c>
      <c r="M35" s="107">
        <v>0</v>
      </c>
      <c r="N35" s="107">
        <f t="shared" si="2"/>
        <v>0</v>
      </c>
      <c r="O35" s="212"/>
      <c r="P35" s="107">
        <v>0</v>
      </c>
      <c r="Q35" s="107">
        <v>0</v>
      </c>
      <c r="R35" s="107">
        <f t="shared" si="3"/>
        <v>0</v>
      </c>
    </row>
    <row r="36" spans="1:18" ht="15" customHeight="1" x14ac:dyDescent="0.25">
      <c r="A36" s="13" t="s">
        <v>494</v>
      </c>
      <c r="B36" s="6" t="s">
        <v>316</v>
      </c>
      <c r="C36" s="85"/>
      <c r="D36" s="85">
        <v>0</v>
      </c>
      <c r="E36" s="85">
        <v>0</v>
      </c>
      <c r="F36" s="188">
        <f t="shared" si="0"/>
        <v>0</v>
      </c>
      <c r="G36" s="212"/>
      <c r="H36" s="107">
        <v>0</v>
      </c>
      <c r="I36" s="107">
        <v>0</v>
      </c>
      <c r="J36" s="107">
        <f t="shared" si="1"/>
        <v>0</v>
      </c>
      <c r="K36" s="212"/>
      <c r="L36" s="107">
        <v>0</v>
      </c>
      <c r="M36" s="107">
        <v>0</v>
      </c>
      <c r="N36" s="107">
        <f t="shared" si="2"/>
        <v>0</v>
      </c>
      <c r="O36" s="212"/>
      <c r="P36" s="107">
        <v>0</v>
      </c>
      <c r="Q36" s="107">
        <v>0</v>
      </c>
      <c r="R36" s="107">
        <f t="shared" si="3"/>
        <v>0</v>
      </c>
    </row>
    <row r="37" spans="1:18" ht="15" customHeight="1" x14ac:dyDescent="0.25">
      <c r="A37" s="13" t="s">
        <v>495</v>
      </c>
      <c r="B37" s="6" t="s">
        <v>317</v>
      </c>
      <c r="C37" s="85"/>
      <c r="D37" s="85">
        <v>0</v>
      </c>
      <c r="E37" s="85">
        <v>0</v>
      </c>
      <c r="F37" s="188">
        <f t="shared" si="0"/>
        <v>0</v>
      </c>
      <c r="G37" s="212"/>
      <c r="H37" s="107">
        <v>0</v>
      </c>
      <c r="I37" s="107">
        <v>0</v>
      </c>
      <c r="J37" s="107">
        <f t="shared" si="1"/>
        <v>0</v>
      </c>
      <c r="K37" s="212"/>
      <c r="L37" s="107">
        <v>0</v>
      </c>
      <c r="M37" s="107">
        <v>0</v>
      </c>
      <c r="N37" s="107">
        <f t="shared" si="2"/>
        <v>0</v>
      </c>
      <c r="O37" s="212"/>
      <c r="P37" s="107">
        <v>0</v>
      </c>
      <c r="Q37" s="107">
        <v>0</v>
      </c>
      <c r="R37" s="107">
        <f t="shared" si="3"/>
        <v>0</v>
      </c>
    </row>
    <row r="38" spans="1:18" ht="15" customHeight="1" x14ac:dyDescent="0.25">
      <c r="A38" s="13" t="s">
        <v>496</v>
      </c>
      <c r="B38" s="6" t="s">
        <v>318</v>
      </c>
      <c r="C38" s="85">
        <v>310000</v>
      </c>
      <c r="D38" s="85">
        <v>160000</v>
      </c>
      <c r="E38" s="85">
        <v>0</v>
      </c>
      <c r="F38" s="188">
        <f t="shared" si="0"/>
        <v>470000</v>
      </c>
      <c r="G38" s="212">
        <v>310000</v>
      </c>
      <c r="H38" s="107">
        <v>160000</v>
      </c>
      <c r="I38" s="107">
        <v>0</v>
      </c>
      <c r="J38" s="107">
        <f t="shared" si="1"/>
        <v>470000</v>
      </c>
      <c r="K38" s="212">
        <v>310000</v>
      </c>
      <c r="L38" s="107">
        <v>160000</v>
      </c>
      <c r="M38" s="107">
        <v>0</v>
      </c>
      <c r="N38" s="107">
        <f t="shared" si="2"/>
        <v>470000</v>
      </c>
      <c r="O38" s="212">
        <v>310000</v>
      </c>
      <c r="P38" s="107">
        <v>160000</v>
      </c>
      <c r="Q38" s="107">
        <v>0</v>
      </c>
      <c r="R38" s="107">
        <f t="shared" si="3"/>
        <v>470000</v>
      </c>
    </row>
    <row r="39" spans="1:18" ht="15" customHeight="1" x14ac:dyDescent="0.25">
      <c r="A39" s="13" t="s">
        <v>319</v>
      </c>
      <c r="B39" s="6" t="s">
        <v>320</v>
      </c>
      <c r="C39" s="85"/>
      <c r="D39" s="85">
        <v>0</v>
      </c>
      <c r="E39" s="85">
        <v>0</v>
      </c>
      <c r="F39" s="188">
        <f t="shared" si="0"/>
        <v>0</v>
      </c>
      <c r="G39" s="212"/>
      <c r="H39" s="107">
        <v>0</v>
      </c>
      <c r="I39" s="107">
        <v>0</v>
      </c>
      <c r="J39" s="107">
        <f t="shared" si="1"/>
        <v>0</v>
      </c>
      <c r="K39" s="212"/>
      <c r="L39" s="107">
        <v>0</v>
      </c>
      <c r="M39" s="107">
        <v>0</v>
      </c>
      <c r="N39" s="107">
        <f t="shared" si="2"/>
        <v>0</v>
      </c>
      <c r="O39" s="212"/>
      <c r="P39" s="107">
        <v>0</v>
      </c>
      <c r="Q39" s="107">
        <v>0</v>
      </c>
      <c r="R39" s="107">
        <f t="shared" si="3"/>
        <v>0</v>
      </c>
    </row>
    <row r="40" spans="1:18" ht="15" customHeight="1" x14ac:dyDescent="0.25">
      <c r="A40" s="13" t="s">
        <v>321</v>
      </c>
      <c r="B40" s="6" t="s">
        <v>322</v>
      </c>
      <c r="C40" s="85"/>
      <c r="D40" s="85">
        <v>0</v>
      </c>
      <c r="E40" s="85">
        <v>0</v>
      </c>
      <c r="F40" s="188">
        <f t="shared" si="0"/>
        <v>0</v>
      </c>
      <c r="G40" s="212"/>
      <c r="H40" s="107">
        <v>0</v>
      </c>
      <c r="I40" s="107">
        <v>0</v>
      </c>
      <c r="J40" s="107">
        <f t="shared" si="1"/>
        <v>0</v>
      </c>
      <c r="K40" s="212"/>
      <c r="L40" s="107">
        <v>0</v>
      </c>
      <c r="M40" s="107">
        <v>0</v>
      </c>
      <c r="N40" s="107">
        <f t="shared" si="2"/>
        <v>0</v>
      </c>
      <c r="O40" s="212"/>
      <c r="P40" s="107">
        <v>0</v>
      </c>
      <c r="Q40" s="107">
        <v>0</v>
      </c>
      <c r="R40" s="107">
        <f t="shared" si="3"/>
        <v>0</v>
      </c>
    </row>
    <row r="41" spans="1:18" ht="15" customHeight="1" x14ac:dyDescent="0.25">
      <c r="A41" s="13" t="s">
        <v>323</v>
      </c>
      <c r="B41" s="6" t="s">
        <v>324</v>
      </c>
      <c r="C41" s="85"/>
      <c r="D41" s="85">
        <v>0</v>
      </c>
      <c r="E41" s="85">
        <v>0</v>
      </c>
      <c r="F41" s="188">
        <f t="shared" si="0"/>
        <v>0</v>
      </c>
      <c r="G41" s="212"/>
      <c r="H41" s="107">
        <v>0</v>
      </c>
      <c r="I41" s="107">
        <v>0</v>
      </c>
      <c r="J41" s="107">
        <f t="shared" si="1"/>
        <v>0</v>
      </c>
      <c r="K41" s="212"/>
      <c r="L41" s="107">
        <v>0</v>
      </c>
      <c r="M41" s="107">
        <v>0</v>
      </c>
      <c r="N41" s="107">
        <f t="shared" si="2"/>
        <v>0</v>
      </c>
      <c r="O41" s="212"/>
      <c r="P41" s="107">
        <v>0</v>
      </c>
      <c r="Q41" s="107">
        <v>0</v>
      </c>
      <c r="R41" s="107">
        <f t="shared" si="3"/>
        <v>0</v>
      </c>
    </row>
    <row r="42" spans="1:18" ht="15" customHeight="1" x14ac:dyDescent="0.25">
      <c r="A42" s="13" t="s">
        <v>497</v>
      </c>
      <c r="B42" s="6" t="s">
        <v>325</v>
      </c>
      <c r="C42" s="85"/>
      <c r="D42" s="85">
        <v>0</v>
      </c>
      <c r="E42" s="85">
        <v>0</v>
      </c>
      <c r="F42" s="188">
        <f t="shared" si="0"/>
        <v>0</v>
      </c>
      <c r="G42" s="212"/>
      <c r="H42" s="107">
        <v>0</v>
      </c>
      <c r="I42" s="107">
        <v>0</v>
      </c>
      <c r="J42" s="107">
        <f t="shared" si="1"/>
        <v>0</v>
      </c>
      <c r="K42" s="212"/>
      <c r="L42" s="107">
        <v>0</v>
      </c>
      <c r="M42" s="107">
        <v>0</v>
      </c>
      <c r="N42" s="107">
        <f t="shared" si="2"/>
        <v>0</v>
      </c>
      <c r="O42" s="212"/>
      <c r="P42" s="107">
        <v>0</v>
      </c>
      <c r="Q42" s="107">
        <v>0</v>
      </c>
      <c r="R42" s="107">
        <f t="shared" si="3"/>
        <v>0</v>
      </c>
    </row>
    <row r="43" spans="1:18" ht="15" customHeight="1" x14ac:dyDescent="0.25">
      <c r="A43" s="13" t="s">
        <v>498</v>
      </c>
      <c r="B43" s="6" t="s">
        <v>326</v>
      </c>
      <c r="C43" s="85"/>
      <c r="D43" s="85">
        <v>0</v>
      </c>
      <c r="E43" s="85">
        <v>0</v>
      </c>
      <c r="F43" s="188">
        <f t="shared" si="0"/>
        <v>0</v>
      </c>
      <c r="G43" s="212"/>
      <c r="H43" s="107">
        <v>0</v>
      </c>
      <c r="I43" s="107">
        <v>0</v>
      </c>
      <c r="J43" s="107">
        <f t="shared" si="1"/>
        <v>0</v>
      </c>
      <c r="K43" s="212"/>
      <c r="L43" s="107">
        <v>0</v>
      </c>
      <c r="M43" s="107">
        <v>0</v>
      </c>
      <c r="N43" s="107">
        <f t="shared" si="2"/>
        <v>0</v>
      </c>
      <c r="O43" s="212"/>
      <c r="P43" s="107">
        <v>0</v>
      </c>
      <c r="Q43" s="107">
        <v>0</v>
      </c>
      <c r="R43" s="107">
        <f t="shared" si="3"/>
        <v>0</v>
      </c>
    </row>
    <row r="44" spans="1:18" ht="15" customHeight="1" x14ac:dyDescent="0.25">
      <c r="A44" s="13" t="s">
        <v>499</v>
      </c>
      <c r="B44" s="6" t="s">
        <v>327</v>
      </c>
      <c r="C44" s="85"/>
      <c r="D44" s="85">
        <v>0</v>
      </c>
      <c r="E44" s="85">
        <v>0</v>
      </c>
      <c r="F44" s="188">
        <f t="shared" si="0"/>
        <v>0</v>
      </c>
      <c r="G44" s="212"/>
      <c r="H44" s="107">
        <v>0</v>
      </c>
      <c r="I44" s="107">
        <v>0</v>
      </c>
      <c r="J44" s="107">
        <f t="shared" si="1"/>
        <v>0</v>
      </c>
      <c r="K44" s="212"/>
      <c r="L44" s="107">
        <v>0</v>
      </c>
      <c r="M44" s="107">
        <v>0</v>
      </c>
      <c r="N44" s="107">
        <f t="shared" si="2"/>
        <v>0</v>
      </c>
      <c r="O44" s="212"/>
      <c r="P44" s="107">
        <v>0</v>
      </c>
      <c r="Q44" s="107">
        <v>0</v>
      </c>
      <c r="R44" s="107">
        <f t="shared" si="3"/>
        <v>0</v>
      </c>
    </row>
    <row r="45" spans="1:18" s="88" customFormat="1" ht="15" customHeight="1" x14ac:dyDescent="0.25">
      <c r="A45" s="43" t="s">
        <v>522</v>
      </c>
      <c r="B45" s="44" t="s">
        <v>328</v>
      </c>
      <c r="C45" s="119">
        <f>SUM(C35:C44)</f>
        <v>310000</v>
      </c>
      <c r="D45" s="119">
        <f t="shared" ref="D45:E45" si="24">SUM(D35:D44)</f>
        <v>160000</v>
      </c>
      <c r="E45" s="119">
        <f t="shared" si="24"/>
        <v>0</v>
      </c>
      <c r="F45" s="190">
        <f t="shared" si="0"/>
        <v>470000</v>
      </c>
      <c r="G45" s="214">
        <f>SUM(G35:G44)</f>
        <v>310000</v>
      </c>
      <c r="H45" s="215">
        <f t="shared" ref="H45:I45" si="25">SUM(H35:H44)</f>
        <v>160000</v>
      </c>
      <c r="I45" s="215">
        <f t="shared" si="25"/>
        <v>0</v>
      </c>
      <c r="J45" s="215">
        <f t="shared" si="1"/>
        <v>470000</v>
      </c>
      <c r="K45" s="214">
        <f>SUM(K35:K44)</f>
        <v>310000</v>
      </c>
      <c r="L45" s="215">
        <f t="shared" ref="L45:M45" si="26">SUM(L35:L44)</f>
        <v>160000</v>
      </c>
      <c r="M45" s="215">
        <f t="shared" si="26"/>
        <v>0</v>
      </c>
      <c r="N45" s="215">
        <f t="shared" si="2"/>
        <v>470000</v>
      </c>
      <c r="O45" s="214">
        <f>SUM(O35:O44)</f>
        <v>310000</v>
      </c>
      <c r="P45" s="215">
        <f t="shared" ref="P45:Q45" si="27">SUM(P35:P44)</f>
        <v>160000</v>
      </c>
      <c r="Q45" s="215">
        <f t="shared" si="27"/>
        <v>0</v>
      </c>
      <c r="R45" s="215">
        <f t="shared" si="3"/>
        <v>470000</v>
      </c>
    </row>
    <row r="46" spans="1:18" ht="15" customHeight="1" x14ac:dyDescent="0.25">
      <c r="A46" s="13" t="s">
        <v>337</v>
      </c>
      <c r="B46" s="6" t="s">
        <v>338</v>
      </c>
      <c r="C46" s="85"/>
      <c r="D46" s="85">
        <v>0</v>
      </c>
      <c r="E46" s="85">
        <v>0</v>
      </c>
      <c r="F46" s="188">
        <f t="shared" si="0"/>
        <v>0</v>
      </c>
      <c r="G46" s="212"/>
      <c r="H46" s="107">
        <v>0</v>
      </c>
      <c r="I46" s="107">
        <v>0</v>
      </c>
      <c r="J46" s="107">
        <f t="shared" si="1"/>
        <v>0</v>
      </c>
      <c r="K46" s="212"/>
      <c r="L46" s="107">
        <v>0</v>
      </c>
      <c r="M46" s="107">
        <v>0</v>
      </c>
      <c r="N46" s="107">
        <f t="shared" si="2"/>
        <v>0</v>
      </c>
      <c r="O46" s="212"/>
      <c r="P46" s="107">
        <v>0</v>
      </c>
      <c r="Q46" s="107">
        <v>0</v>
      </c>
      <c r="R46" s="107">
        <f t="shared" si="3"/>
        <v>0</v>
      </c>
    </row>
    <row r="47" spans="1:18" ht="15" customHeight="1" x14ac:dyDescent="0.25">
      <c r="A47" s="5" t="s">
        <v>503</v>
      </c>
      <c r="B47" s="6" t="s">
        <v>339</v>
      </c>
      <c r="C47" s="85"/>
      <c r="D47" s="85">
        <v>0</v>
      </c>
      <c r="E47" s="85">
        <v>0</v>
      </c>
      <c r="F47" s="188">
        <f t="shared" si="0"/>
        <v>0</v>
      </c>
      <c r="G47" s="212"/>
      <c r="H47" s="107">
        <v>0</v>
      </c>
      <c r="I47" s="107">
        <v>0</v>
      </c>
      <c r="J47" s="107">
        <f t="shared" si="1"/>
        <v>0</v>
      </c>
      <c r="K47" s="212"/>
      <c r="L47" s="107">
        <v>0</v>
      </c>
      <c r="M47" s="107">
        <v>0</v>
      </c>
      <c r="N47" s="107">
        <f t="shared" si="2"/>
        <v>0</v>
      </c>
      <c r="O47" s="212"/>
      <c r="P47" s="107">
        <v>0</v>
      </c>
      <c r="Q47" s="107">
        <v>0</v>
      </c>
      <c r="R47" s="107">
        <f t="shared" si="3"/>
        <v>0</v>
      </c>
    </row>
    <row r="48" spans="1:18" ht="15" customHeight="1" x14ac:dyDescent="0.25">
      <c r="A48" s="13" t="s">
        <v>504</v>
      </c>
      <c r="B48" s="6" t="s">
        <v>668</v>
      </c>
      <c r="C48" s="85"/>
      <c r="D48" s="85">
        <v>0</v>
      </c>
      <c r="E48" s="85">
        <v>0</v>
      </c>
      <c r="F48" s="188">
        <f t="shared" si="0"/>
        <v>0</v>
      </c>
      <c r="G48" s="212"/>
      <c r="H48" s="107">
        <v>0</v>
      </c>
      <c r="I48" s="107">
        <v>0</v>
      </c>
      <c r="J48" s="107">
        <f t="shared" si="1"/>
        <v>0</v>
      </c>
      <c r="K48" s="212"/>
      <c r="L48" s="107">
        <v>0</v>
      </c>
      <c r="M48" s="107">
        <v>0</v>
      </c>
      <c r="N48" s="107">
        <f t="shared" si="2"/>
        <v>0</v>
      </c>
      <c r="O48" s="212"/>
      <c r="P48" s="107">
        <v>0</v>
      </c>
      <c r="Q48" s="107">
        <v>0</v>
      </c>
      <c r="R48" s="107">
        <f t="shared" si="3"/>
        <v>0</v>
      </c>
    </row>
    <row r="49" spans="1:18" s="88" customFormat="1" ht="15" customHeight="1" x14ac:dyDescent="0.25">
      <c r="A49" s="36" t="s">
        <v>524</v>
      </c>
      <c r="B49" s="44" t="s">
        <v>340</v>
      </c>
      <c r="C49" s="119">
        <f>SUM(C46:C48)</f>
        <v>0</v>
      </c>
      <c r="D49" s="119">
        <f t="shared" ref="D49:E49" si="28">SUM(D46:D48)</f>
        <v>0</v>
      </c>
      <c r="E49" s="119">
        <f t="shared" si="28"/>
        <v>0</v>
      </c>
      <c r="F49" s="190">
        <f t="shared" si="0"/>
        <v>0</v>
      </c>
      <c r="G49" s="214">
        <f>SUM(G46:G48)</f>
        <v>0</v>
      </c>
      <c r="H49" s="215">
        <f t="shared" ref="H49:I49" si="29">SUM(H46:H48)</f>
        <v>0</v>
      </c>
      <c r="I49" s="215">
        <f t="shared" si="29"/>
        <v>0</v>
      </c>
      <c r="J49" s="215">
        <f t="shared" si="1"/>
        <v>0</v>
      </c>
      <c r="K49" s="214">
        <f>SUM(K46:K48)</f>
        <v>0</v>
      </c>
      <c r="L49" s="215">
        <f t="shared" ref="L49:M49" si="30">SUM(L46:L48)</f>
        <v>0</v>
      </c>
      <c r="M49" s="215">
        <f t="shared" si="30"/>
        <v>0</v>
      </c>
      <c r="N49" s="215">
        <f t="shared" si="2"/>
        <v>0</v>
      </c>
      <c r="O49" s="214">
        <f>SUM(O46:O48)</f>
        <v>0</v>
      </c>
      <c r="P49" s="215">
        <f t="shared" ref="P49:Q49" si="31">SUM(P46:P48)</f>
        <v>0</v>
      </c>
      <c r="Q49" s="215">
        <f t="shared" si="31"/>
        <v>0</v>
      </c>
      <c r="R49" s="215">
        <f t="shared" si="3"/>
        <v>0</v>
      </c>
    </row>
    <row r="50" spans="1:18" s="88" customFormat="1" ht="15" customHeight="1" x14ac:dyDescent="0.25">
      <c r="A50" s="208" t="s">
        <v>42</v>
      </c>
      <c r="B50" s="221"/>
      <c r="C50" s="222">
        <f>C20+C34+C45+C49</f>
        <v>16987000</v>
      </c>
      <c r="D50" s="222">
        <f t="shared" ref="D50:N50" si="32">D20+D34+D45+D49</f>
        <v>160000</v>
      </c>
      <c r="E50" s="222">
        <f t="shared" si="32"/>
        <v>10000</v>
      </c>
      <c r="F50" s="222">
        <f t="shared" si="32"/>
        <v>17157000</v>
      </c>
      <c r="G50" s="222">
        <f t="shared" si="32"/>
        <v>18382371</v>
      </c>
      <c r="H50" s="222">
        <f t="shared" si="32"/>
        <v>160000</v>
      </c>
      <c r="I50" s="222">
        <f t="shared" si="32"/>
        <v>10000</v>
      </c>
      <c r="J50" s="222">
        <f t="shared" si="32"/>
        <v>18552371</v>
      </c>
      <c r="K50" s="246">
        <f t="shared" si="32"/>
        <v>18465184</v>
      </c>
      <c r="L50" s="246">
        <f t="shared" si="32"/>
        <v>160000</v>
      </c>
      <c r="M50" s="246">
        <f t="shared" si="32"/>
        <v>10000</v>
      </c>
      <c r="N50" s="246">
        <f t="shared" si="32"/>
        <v>18635184</v>
      </c>
      <c r="O50" s="246">
        <f t="shared" ref="O50:R50" si="33">O20+O34+O45+O49</f>
        <v>18553997</v>
      </c>
      <c r="P50" s="246">
        <f t="shared" si="33"/>
        <v>160000</v>
      </c>
      <c r="Q50" s="246">
        <f t="shared" si="33"/>
        <v>10000</v>
      </c>
      <c r="R50" s="246">
        <f t="shared" si="33"/>
        <v>18723997</v>
      </c>
    </row>
    <row r="51" spans="1:18" ht="15" customHeight="1" x14ac:dyDescent="0.25">
      <c r="A51" s="5" t="s">
        <v>283</v>
      </c>
      <c r="B51" s="6" t="s">
        <v>284</v>
      </c>
      <c r="C51" s="85">
        <v>14555917</v>
      </c>
      <c r="D51" s="85">
        <v>0</v>
      </c>
      <c r="E51" s="85">
        <v>0</v>
      </c>
      <c r="F51" s="188">
        <f t="shared" si="0"/>
        <v>14555917</v>
      </c>
      <c r="G51" s="212">
        <v>14555917</v>
      </c>
      <c r="H51" s="107">
        <v>0</v>
      </c>
      <c r="I51" s="107">
        <v>0</v>
      </c>
      <c r="J51" s="107">
        <f t="shared" si="1"/>
        <v>14555917</v>
      </c>
      <c r="K51" s="212">
        <v>14555917</v>
      </c>
      <c r="L51" s="107">
        <v>0</v>
      </c>
      <c r="M51" s="107">
        <v>0</v>
      </c>
      <c r="N51" s="107">
        <f t="shared" si="2"/>
        <v>14555917</v>
      </c>
      <c r="O51" s="212">
        <v>14555917</v>
      </c>
      <c r="P51" s="107">
        <v>0</v>
      </c>
      <c r="Q51" s="107">
        <v>0</v>
      </c>
      <c r="R51" s="107">
        <f t="shared" ref="R51:R98" si="34">SUM(O51:Q51)</f>
        <v>14555917</v>
      </c>
    </row>
    <row r="52" spans="1:18" ht="15" customHeight="1" x14ac:dyDescent="0.25">
      <c r="A52" s="5" t="s">
        <v>285</v>
      </c>
      <c r="B52" s="6" t="s">
        <v>286</v>
      </c>
      <c r="C52" s="85"/>
      <c r="D52" s="85">
        <v>0</v>
      </c>
      <c r="E52" s="85">
        <v>0</v>
      </c>
      <c r="F52" s="188">
        <f t="shared" si="0"/>
        <v>0</v>
      </c>
      <c r="G52" s="212"/>
      <c r="H52" s="107">
        <v>0</v>
      </c>
      <c r="I52" s="107">
        <v>0</v>
      </c>
      <c r="J52" s="107">
        <f t="shared" si="1"/>
        <v>0</v>
      </c>
      <c r="K52" s="212"/>
      <c r="L52" s="107">
        <v>0</v>
      </c>
      <c r="M52" s="107">
        <v>0</v>
      </c>
      <c r="N52" s="107">
        <f t="shared" si="2"/>
        <v>0</v>
      </c>
      <c r="O52" s="212"/>
      <c r="P52" s="107">
        <v>0</v>
      </c>
      <c r="Q52" s="107">
        <v>0</v>
      </c>
      <c r="R52" s="107">
        <f t="shared" si="34"/>
        <v>0</v>
      </c>
    </row>
    <row r="53" spans="1:18" ht="15" customHeight="1" x14ac:dyDescent="0.25">
      <c r="A53" s="5" t="s">
        <v>481</v>
      </c>
      <c r="B53" s="6" t="s">
        <v>287</v>
      </c>
      <c r="C53" s="85"/>
      <c r="D53" s="85">
        <v>0</v>
      </c>
      <c r="E53" s="85">
        <v>0</v>
      </c>
      <c r="F53" s="188">
        <f t="shared" si="0"/>
        <v>0</v>
      </c>
      <c r="G53" s="212"/>
      <c r="H53" s="107">
        <v>0</v>
      </c>
      <c r="I53" s="107">
        <v>0</v>
      </c>
      <c r="J53" s="107">
        <f t="shared" si="1"/>
        <v>0</v>
      </c>
      <c r="K53" s="212"/>
      <c r="L53" s="107">
        <v>0</v>
      </c>
      <c r="M53" s="107">
        <v>0</v>
      </c>
      <c r="N53" s="107">
        <f t="shared" si="2"/>
        <v>0</v>
      </c>
      <c r="O53" s="212"/>
      <c r="P53" s="107">
        <v>0</v>
      </c>
      <c r="Q53" s="107">
        <v>0</v>
      </c>
      <c r="R53" s="107">
        <f t="shared" si="34"/>
        <v>0</v>
      </c>
    </row>
    <row r="54" spans="1:18" ht="15" customHeight="1" x14ac:dyDescent="0.25">
      <c r="A54" s="5" t="s">
        <v>482</v>
      </c>
      <c r="B54" s="6" t="s">
        <v>288</v>
      </c>
      <c r="C54" s="85"/>
      <c r="D54" s="85">
        <v>0</v>
      </c>
      <c r="E54" s="85">
        <v>0</v>
      </c>
      <c r="F54" s="188">
        <f t="shared" si="0"/>
        <v>0</v>
      </c>
      <c r="G54" s="212"/>
      <c r="H54" s="107">
        <v>0</v>
      </c>
      <c r="I54" s="107">
        <v>0</v>
      </c>
      <c r="J54" s="107">
        <f t="shared" si="1"/>
        <v>0</v>
      </c>
      <c r="K54" s="212"/>
      <c r="L54" s="107">
        <v>0</v>
      </c>
      <c r="M54" s="107">
        <v>0</v>
      </c>
      <c r="N54" s="107">
        <f t="shared" si="2"/>
        <v>0</v>
      </c>
      <c r="O54" s="212"/>
      <c r="P54" s="107">
        <v>0</v>
      </c>
      <c r="Q54" s="107">
        <v>0</v>
      </c>
      <c r="R54" s="107">
        <f t="shared" si="34"/>
        <v>0</v>
      </c>
    </row>
    <row r="55" spans="1:18" ht="15" customHeight="1" x14ac:dyDescent="0.25">
      <c r="A55" s="5" t="s">
        <v>483</v>
      </c>
      <c r="B55" s="6" t="s">
        <v>289</v>
      </c>
      <c r="C55" s="85"/>
      <c r="D55" s="85">
        <v>0</v>
      </c>
      <c r="E55" s="85">
        <v>0</v>
      </c>
      <c r="F55" s="188">
        <f t="shared" si="0"/>
        <v>0</v>
      </c>
      <c r="G55" s="212"/>
      <c r="H55" s="107">
        <v>0</v>
      </c>
      <c r="I55" s="107">
        <v>0</v>
      </c>
      <c r="J55" s="107">
        <f t="shared" si="1"/>
        <v>0</v>
      </c>
      <c r="K55" s="212"/>
      <c r="L55" s="107">
        <v>0</v>
      </c>
      <c r="M55" s="107">
        <v>0</v>
      </c>
      <c r="N55" s="107">
        <f t="shared" si="2"/>
        <v>0</v>
      </c>
      <c r="O55" s="212"/>
      <c r="P55" s="107">
        <v>0</v>
      </c>
      <c r="Q55" s="107">
        <v>0</v>
      </c>
      <c r="R55" s="107">
        <f t="shared" si="34"/>
        <v>0</v>
      </c>
    </row>
    <row r="56" spans="1:18" s="88" customFormat="1" ht="15" customHeight="1" x14ac:dyDescent="0.25">
      <c r="A56" s="36" t="s">
        <v>518</v>
      </c>
      <c r="B56" s="44" t="s">
        <v>290</v>
      </c>
      <c r="C56" s="89">
        <f>SUM(C51:C55)</f>
        <v>14555917</v>
      </c>
      <c r="D56" s="89">
        <f t="shared" ref="D56:E56" si="35">SUM(D51:D55)</f>
        <v>0</v>
      </c>
      <c r="E56" s="89">
        <f t="shared" si="35"/>
        <v>0</v>
      </c>
      <c r="F56" s="189">
        <f t="shared" si="0"/>
        <v>14555917</v>
      </c>
      <c r="G56" s="213">
        <f>SUM(G51:G55)</f>
        <v>14555917</v>
      </c>
      <c r="H56" s="124">
        <f t="shared" ref="H56:I56" si="36">SUM(H51:H55)</f>
        <v>0</v>
      </c>
      <c r="I56" s="124">
        <f t="shared" si="36"/>
        <v>0</v>
      </c>
      <c r="J56" s="124">
        <f t="shared" si="1"/>
        <v>14555917</v>
      </c>
      <c r="K56" s="213">
        <f>SUM(K51:K55)</f>
        <v>14555917</v>
      </c>
      <c r="L56" s="124">
        <f t="shared" ref="L56:M56" si="37">SUM(L51:L55)</f>
        <v>0</v>
      </c>
      <c r="M56" s="124">
        <f t="shared" si="37"/>
        <v>0</v>
      </c>
      <c r="N56" s="124">
        <f t="shared" si="2"/>
        <v>14555917</v>
      </c>
      <c r="O56" s="213">
        <f>SUM(O51:O55)</f>
        <v>14555917</v>
      </c>
      <c r="P56" s="124">
        <f t="shared" ref="P56:Q56" si="38">SUM(P51:P55)</f>
        <v>0</v>
      </c>
      <c r="Q56" s="124">
        <f t="shared" si="38"/>
        <v>0</v>
      </c>
      <c r="R56" s="124">
        <f t="shared" si="34"/>
        <v>14555917</v>
      </c>
    </row>
    <row r="57" spans="1:18" ht="15" customHeight="1" x14ac:dyDescent="0.25">
      <c r="A57" s="13" t="s">
        <v>500</v>
      </c>
      <c r="B57" s="6" t="s">
        <v>329</v>
      </c>
      <c r="C57" s="85"/>
      <c r="D57" s="85">
        <v>0</v>
      </c>
      <c r="E57" s="85">
        <v>0</v>
      </c>
      <c r="F57" s="188">
        <f t="shared" si="0"/>
        <v>0</v>
      </c>
      <c r="G57" s="212"/>
      <c r="H57" s="107">
        <v>0</v>
      </c>
      <c r="I57" s="107">
        <v>0</v>
      </c>
      <c r="J57" s="107">
        <f t="shared" si="1"/>
        <v>0</v>
      </c>
      <c r="K57" s="212"/>
      <c r="L57" s="107">
        <v>0</v>
      </c>
      <c r="M57" s="107">
        <v>0</v>
      </c>
      <c r="N57" s="107">
        <f t="shared" si="2"/>
        <v>0</v>
      </c>
      <c r="O57" s="212"/>
      <c r="P57" s="107">
        <v>0</v>
      </c>
      <c r="Q57" s="107">
        <v>0</v>
      </c>
      <c r="R57" s="107">
        <f t="shared" si="34"/>
        <v>0</v>
      </c>
    </row>
    <row r="58" spans="1:18" ht="15" customHeight="1" x14ac:dyDescent="0.25">
      <c r="A58" s="13" t="s">
        <v>501</v>
      </c>
      <c r="B58" s="6" t="s">
        <v>330</v>
      </c>
      <c r="C58" s="85"/>
      <c r="D58" s="85">
        <v>0</v>
      </c>
      <c r="E58" s="85">
        <v>0</v>
      </c>
      <c r="F58" s="188">
        <f t="shared" si="0"/>
        <v>0</v>
      </c>
      <c r="G58" s="212"/>
      <c r="H58" s="107">
        <v>0</v>
      </c>
      <c r="I58" s="107">
        <v>0</v>
      </c>
      <c r="J58" s="107">
        <f t="shared" si="1"/>
        <v>0</v>
      </c>
      <c r="K58" s="212"/>
      <c r="L58" s="107">
        <v>0</v>
      </c>
      <c r="M58" s="107">
        <v>0</v>
      </c>
      <c r="N58" s="107">
        <f t="shared" si="2"/>
        <v>0</v>
      </c>
      <c r="O58" s="212"/>
      <c r="P58" s="107">
        <v>0</v>
      </c>
      <c r="Q58" s="107">
        <v>0</v>
      </c>
      <c r="R58" s="107">
        <f t="shared" si="34"/>
        <v>0</v>
      </c>
    </row>
    <row r="59" spans="1:18" ht="15" customHeight="1" x14ac:dyDescent="0.25">
      <c r="A59" s="13" t="s">
        <v>331</v>
      </c>
      <c r="B59" s="6" t="s">
        <v>332</v>
      </c>
      <c r="C59" s="85"/>
      <c r="D59" s="85">
        <v>0</v>
      </c>
      <c r="E59" s="85">
        <v>0</v>
      </c>
      <c r="F59" s="188">
        <f t="shared" si="0"/>
        <v>0</v>
      </c>
      <c r="G59" s="212"/>
      <c r="H59" s="107">
        <v>0</v>
      </c>
      <c r="I59" s="107">
        <v>0</v>
      </c>
      <c r="J59" s="107">
        <f t="shared" si="1"/>
        <v>0</v>
      </c>
      <c r="K59" s="212"/>
      <c r="L59" s="107">
        <v>0</v>
      </c>
      <c r="M59" s="107">
        <v>0</v>
      </c>
      <c r="N59" s="107">
        <f t="shared" si="2"/>
        <v>0</v>
      </c>
      <c r="O59" s="212"/>
      <c r="P59" s="107">
        <v>0</v>
      </c>
      <c r="Q59" s="107">
        <v>0</v>
      </c>
      <c r="R59" s="107">
        <f t="shared" si="34"/>
        <v>0</v>
      </c>
    </row>
    <row r="60" spans="1:18" ht="15" customHeight="1" x14ac:dyDescent="0.25">
      <c r="A60" s="13" t="s">
        <v>502</v>
      </c>
      <c r="B60" s="6" t="s">
        <v>333</v>
      </c>
      <c r="C60" s="85"/>
      <c r="D60" s="85">
        <v>0</v>
      </c>
      <c r="E60" s="85">
        <v>0</v>
      </c>
      <c r="F60" s="188">
        <f t="shared" si="0"/>
        <v>0</v>
      </c>
      <c r="G60" s="212"/>
      <c r="H60" s="107">
        <v>0</v>
      </c>
      <c r="I60" s="107">
        <v>0</v>
      </c>
      <c r="J60" s="107">
        <f t="shared" si="1"/>
        <v>0</v>
      </c>
      <c r="K60" s="212"/>
      <c r="L60" s="107">
        <v>0</v>
      </c>
      <c r="M60" s="107">
        <v>0</v>
      </c>
      <c r="N60" s="107">
        <f t="shared" si="2"/>
        <v>0</v>
      </c>
      <c r="O60" s="212"/>
      <c r="P60" s="107">
        <v>0</v>
      </c>
      <c r="Q60" s="107">
        <v>0</v>
      </c>
      <c r="R60" s="107">
        <f t="shared" si="34"/>
        <v>0</v>
      </c>
    </row>
    <row r="61" spans="1:18" ht="15" customHeight="1" x14ac:dyDescent="0.25">
      <c r="A61" s="13" t="s">
        <v>334</v>
      </c>
      <c r="B61" s="6" t="s">
        <v>335</v>
      </c>
      <c r="C61" s="85"/>
      <c r="D61" s="85">
        <v>0</v>
      </c>
      <c r="E61" s="85">
        <v>0</v>
      </c>
      <c r="F61" s="188">
        <f t="shared" si="0"/>
        <v>0</v>
      </c>
      <c r="G61" s="212"/>
      <c r="H61" s="107">
        <v>0</v>
      </c>
      <c r="I61" s="107">
        <v>0</v>
      </c>
      <c r="J61" s="107">
        <f t="shared" si="1"/>
        <v>0</v>
      </c>
      <c r="K61" s="212"/>
      <c r="L61" s="107">
        <v>0</v>
      </c>
      <c r="M61" s="107">
        <v>0</v>
      </c>
      <c r="N61" s="107">
        <f t="shared" si="2"/>
        <v>0</v>
      </c>
      <c r="O61" s="212"/>
      <c r="P61" s="107">
        <v>0</v>
      </c>
      <c r="Q61" s="107">
        <v>0</v>
      </c>
      <c r="R61" s="107">
        <f t="shared" si="34"/>
        <v>0</v>
      </c>
    </row>
    <row r="62" spans="1:18" s="88" customFormat="1" ht="15" customHeight="1" x14ac:dyDescent="0.25">
      <c r="A62" s="36" t="s">
        <v>523</v>
      </c>
      <c r="B62" s="44" t="s">
        <v>336</v>
      </c>
      <c r="C62" s="89">
        <f>SUM(C57:C61)</f>
        <v>0</v>
      </c>
      <c r="D62" s="89">
        <f t="shared" ref="D62:E62" si="39">SUM(D57:D61)</f>
        <v>0</v>
      </c>
      <c r="E62" s="89">
        <f t="shared" si="39"/>
        <v>0</v>
      </c>
      <c r="F62" s="189">
        <f t="shared" si="0"/>
        <v>0</v>
      </c>
      <c r="G62" s="213">
        <f>SUM(G57:G61)</f>
        <v>0</v>
      </c>
      <c r="H62" s="124">
        <f t="shared" ref="H62:I62" si="40">SUM(H57:H61)</f>
        <v>0</v>
      </c>
      <c r="I62" s="124">
        <f t="shared" si="40"/>
        <v>0</v>
      </c>
      <c r="J62" s="124">
        <f t="shared" si="1"/>
        <v>0</v>
      </c>
      <c r="K62" s="213">
        <f>SUM(K57:K61)</f>
        <v>0</v>
      </c>
      <c r="L62" s="124">
        <f t="shared" ref="L62:M62" si="41">SUM(L57:L61)</f>
        <v>0</v>
      </c>
      <c r="M62" s="124">
        <f t="shared" si="41"/>
        <v>0</v>
      </c>
      <c r="N62" s="124">
        <f t="shared" si="2"/>
        <v>0</v>
      </c>
      <c r="O62" s="213">
        <f>SUM(O57:O61)</f>
        <v>0</v>
      </c>
      <c r="P62" s="124">
        <f t="shared" ref="P62:Q62" si="42">SUM(P57:P61)</f>
        <v>0</v>
      </c>
      <c r="Q62" s="124">
        <f t="shared" si="42"/>
        <v>0</v>
      </c>
      <c r="R62" s="124">
        <f t="shared" si="34"/>
        <v>0</v>
      </c>
    </row>
    <row r="63" spans="1:18" ht="15" customHeight="1" x14ac:dyDescent="0.25">
      <c r="A63" s="13" t="s">
        <v>341</v>
      </c>
      <c r="B63" s="6" t="s">
        <v>342</v>
      </c>
      <c r="C63" s="85"/>
      <c r="D63" s="85">
        <v>0</v>
      </c>
      <c r="E63" s="85">
        <v>0</v>
      </c>
      <c r="F63" s="188">
        <f t="shared" si="0"/>
        <v>0</v>
      </c>
      <c r="G63" s="212"/>
      <c r="H63" s="107">
        <v>0</v>
      </c>
      <c r="I63" s="107">
        <v>0</v>
      </c>
      <c r="J63" s="107">
        <f t="shared" si="1"/>
        <v>0</v>
      </c>
      <c r="K63" s="212"/>
      <c r="L63" s="107">
        <v>0</v>
      </c>
      <c r="M63" s="107">
        <v>0</v>
      </c>
      <c r="N63" s="107">
        <f t="shared" si="2"/>
        <v>0</v>
      </c>
      <c r="O63" s="212"/>
      <c r="P63" s="107">
        <v>0</v>
      </c>
      <c r="Q63" s="107">
        <v>0</v>
      </c>
      <c r="R63" s="107">
        <f t="shared" si="34"/>
        <v>0</v>
      </c>
    </row>
    <row r="64" spans="1:18" ht="15" customHeight="1" x14ac:dyDescent="0.25">
      <c r="A64" s="5" t="s">
        <v>505</v>
      </c>
      <c r="B64" s="6" t="s">
        <v>343</v>
      </c>
      <c r="C64" s="85"/>
      <c r="D64" s="85">
        <v>0</v>
      </c>
      <c r="E64" s="85">
        <v>0</v>
      </c>
      <c r="F64" s="188">
        <f t="shared" si="0"/>
        <v>0</v>
      </c>
      <c r="G64" s="212"/>
      <c r="H64" s="107">
        <v>0</v>
      </c>
      <c r="I64" s="107">
        <v>0</v>
      </c>
      <c r="J64" s="107">
        <f t="shared" si="1"/>
        <v>0</v>
      </c>
      <c r="K64" s="212"/>
      <c r="L64" s="107">
        <v>0</v>
      </c>
      <c r="M64" s="107">
        <v>0</v>
      </c>
      <c r="N64" s="107">
        <f t="shared" si="2"/>
        <v>0</v>
      </c>
      <c r="O64" s="212"/>
      <c r="P64" s="107">
        <v>0</v>
      </c>
      <c r="Q64" s="107">
        <v>0</v>
      </c>
      <c r="R64" s="107">
        <f t="shared" si="34"/>
        <v>0</v>
      </c>
    </row>
    <row r="65" spans="1:18" ht="15" customHeight="1" x14ac:dyDescent="0.25">
      <c r="A65" s="13" t="s">
        <v>506</v>
      </c>
      <c r="B65" s="6" t="s">
        <v>344</v>
      </c>
      <c r="C65" s="85"/>
      <c r="D65" s="85">
        <v>0</v>
      </c>
      <c r="E65" s="85">
        <v>0</v>
      </c>
      <c r="F65" s="188">
        <f t="shared" si="0"/>
        <v>0</v>
      </c>
      <c r="G65" s="212"/>
      <c r="H65" s="107">
        <v>0</v>
      </c>
      <c r="I65" s="107">
        <v>0</v>
      </c>
      <c r="J65" s="107">
        <f t="shared" si="1"/>
        <v>0</v>
      </c>
      <c r="K65" s="212"/>
      <c r="L65" s="107">
        <v>0</v>
      </c>
      <c r="M65" s="107">
        <v>0</v>
      </c>
      <c r="N65" s="107">
        <f t="shared" si="2"/>
        <v>0</v>
      </c>
      <c r="O65" s="212"/>
      <c r="P65" s="107">
        <v>0</v>
      </c>
      <c r="Q65" s="107">
        <v>0</v>
      </c>
      <c r="R65" s="107">
        <f t="shared" si="34"/>
        <v>0</v>
      </c>
    </row>
    <row r="66" spans="1:18" s="88" customFormat="1" ht="15" customHeight="1" x14ac:dyDescent="0.25">
      <c r="A66" s="36" t="s">
        <v>526</v>
      </c>
      <c r="B66" s="44" t="s">
        <v>345</v>
      </c>
      <c r="C66" s="89">
        <f>SUM(C63:C65)</f>
        <v>0</v>
      </c>
      <c r="D66" s="89">
        <f t="shared" ref="D66:E66" si="43">SUM(D63:D65)</f>
        <v>0</v>
      </c>
      <c r="E66" s="89">
        <f t="shared" si="43"/>
        <v>0</v>
      </c>
      <c r="F66" s="189">
        <f t="shared" si="0"/>
        <v>0</v>
      </c>
      <c r="G66" s="213">
        <f>SUM(G63:G65)</f>
        <v>0</v>
      </c>
      <c r="H66" s="124">
        <f t="shared" ref="H66:I66" si="44">SUM(H63:H65)</f>
        <v>0</v>
      </c>
      <c r="I66" s="124">
        <f t="shared" si="44"/>
        <v>0</v>
      </c>
      <c r="J66" s="124">
        <f t="shared" si="1"/>
        <v>0</v>
      </c>
      <c r="K66" s="213">
        <f>SUM(K63:K65)</f>
        <v>0</v>
      </c>
      <c r="L66" s="124">
        <f t="shared" ref="L66:M66" si="45">SUM(L63:L65)</f>
        <v>0</v>
      </c>
      <c r="M66" s="124">
        <f t="shared" si="45"/>
        <v>0</v>
      </c>
      <c r="N66" s="124">
        <f t="shared" si="2"/>
        <v>0</v>
      </c>
      <c r="O66" s="213">
        <f>SUM(O63:O65)</f>
        <v>0</v>
      </c>
      <c r="P66" s="124">
        <f t="shared" ref="P66:Q66" si="46">SUM(P63:P65)</f>
        <v>0</v>
      </c>
      <c r="Q66" s="124">
        <f t="shared" si="46"/>
        <v>0</v>
      </c>
      <c r="R66" s="124">
        <f t="shared" si="34"/>
        <v>0</v>
      </c>
    </row>
    <row r="67" spans="1:18" s="88" customFormat="1" ht="15" customHeight="1" x14ac:dyDescent="0.25">
      <c r="A67" s="208" t="s">
        <v>43</v>
      </c>
      <c r="B67" s="221"/>
      <c r="C67" s="222">
        <f>C56+C62+C66</f>
        <v>14555917</v>
      </c>
      <c r="D67" s="222">
        <f t="shared" ref="D67:N67" si="47">D56+D62+D66</f>
        <v>0</v>
      </c>
      <c r="E67" s="222">
        <f t="shared" si="47"/>
        <v>0</v>
      </c>
      <c r="F67" s="222">
        <f t="shared" si="47"/>
        <v>14555917</v>
      </c>
      <c r="G67" s="222">
        <f t="shared" si="47"/>
        <v>14555917</v>
      </c>
      <c r="H67" s="222">
        <f t="shared" si="47"/>
        <v>0</v>
      </c>
      <c r="I67" s="222">
        <f t="shared" si="47"/>
        <v>0</v>
      </c>
      <c r="J67" s="222">
        <f t="shared" si="47"/>
        <v>14555917</v>
      </c>
      <c r="K67" s="246">
        <f t="shared" si="47"/>
        <v>14555917</v>
      </c>
      <c r="L67" s="246">
        <f t="shared" si="47"/>
        <v>0</v>
      </c>
      <c r="M67" s="246">
        <f t="shared" si="47"/>
        <v>0</v>
      </c>
      <c r="N67" s="246">
        <f t="shared" si="47"/>
        <v>14555917</v>
      </c>
      <c r="O67" s="246">
        <f t="shared" ref="O67:R67" si="48">O56+O62+O66</f>
        <v>14555917</v>
      </c>
      <c r="P67" s="246">
        <f t="shared" si="48"/>
        <v>0</v>
      </c>
      <c r="Q67" s="246">
        <f t="shared" si="48"/>
        <v>0</v>
      </c>
      <c r="R67" s="246">
        <f t="shared" si="48"/>
        <v>14555917</v>
      </c>
    </row>
    <row r="68" spans="1:18" s="88" customFormat="1" ht="15.75" x14ac:dyDescent="0.25">
      <c r="A68" s="149" t="s">
        <v>525</v>
      </c>
      <c r="B68" s="127" t="s">
        <v>346</v>
      </c>
      <c r="C68" s="129">
        <f>C20+C34+C45+C49+C56+C62+C66</f>
        <v>31542917</v>
      </c>
      <c r="D68" s="129">
        <f t="shared" ref="D68:E68" si="49">D20+D34+D45+D49+D56+D62+D66</f>
        <v>160000</v>
      </c>
      <c r="E68" s="129">
        <f t="shared" si="49"/>
        <v>10000</v>
      </c>
      <c r="F68" s="191">
        <f t="shared" si="0"/>
        <v>31712917</v>
      </c>
      <c r="G68" s="216">
        <f>G20+G34+G45+G49+G56+G62+G66</f>
        <v>32938288</v>
      </c>
      <c r="H68" s="217">
        <f t="shared" ref="H68:I68" si="50">H20+H34+H45+H49+H56+H62+H66</f>
        <v>160000</v>
      </c>
      <c r="I68" s="217">
        <f t="shared" si="50"/>
        <v>10000</v>
      </c>
      <c r="J68" s="217">
        <f t="shared" si="1"/>
        <v>33108288</v>
      </c>
      <c r="K68" s="216">
        <f>K20+K34+K45+K49+K56+K62+K66</f>
        <v>33021101</v>
      </c>
      <c r="L68" s="217">
        <f t="shared" ref="L68:M68" si="51">L20+L34+L45+L49+L56+L62+L66</f>
        <v>160000</v>
      </c>
      <c r="M68" s="217">
        <f t="shared" si="51"/>
        <v>10000</v>
      </c>
      <c r="N68" s="217">
        <f t="shared" si="2"/>
        <v>33191101</v>
      </c>
      <c r="O68" s="216">
        <f>O20+O34+O45+O49+O56+O62+O66</f>
        <v>33109914</v>
      </c>
      <c r="P68" s="217">
        <f t="shared" ref="P68:Q68" si="52">P20+P34+P45+P49+P56+P62+P66</f>
        <v>160000</v>
      </c>
      <c r="Q68" s="217">
        <f t="shared" si="52"/>
        <v>10000</v>
      </c>
      <c r="R68" s="217">
        <f t="shared" ref="R68:R98" si="53">SUM(O68:Q68)</f>
        <v>33279914</v>
      </c>
    </row>
    <row r="69" spans="1:18" s="88" customFormat="1" ht="15.75" x14ac:dyDescent="0.25">
      <c r="A69" s="223" t="s">
        <v>44</v>
      </c>
      <c r="B69" s="224"/>
      <c r="C69" s="225">
        <f>C50-'2. melléklet'!C76</f>
        <v>-3925468</v>
      </c>
      <c r="D69" s="225">
        <f>D50-'2. melléklet'!D76</f>
        <v>-110000</v>
      </c>
      <c r="E69" s="225">
        <f>E50-'2. melléklet'!E76</f>
        <v>-3000</v>
      </c>
      <c r="F69" s="225">
        <f>SUM(C69:E69)</f>
        <v>-4038468</v>
      </c>
      <c r="G69" s="225">
        <f>G50-'2. melléklet'!G76</f>
        <v>-4023268</v>
      </c>
      <c r="H69" s="225">
        <f>H50-'2. melléklet'!H76</f>
        <v>-110000</v>
      </c>
      <c r="I69" s="225">
        <f>I50-'2. melléklet'!I76</f>
        <v>-3000</v>
      </c>
      <c r="J69" s="225">
        <f>SUM(G69:I69)</f>
        <v>-4136268</v>
      </c>
      <c r="K69" s="247">
        <f>K50-'2. melléklet'!K76</f>
        <v>-4023268</v>
      </c>
      <c r="L69" s="247">
        <f>L50-'2. melléklet'!L76</f>
        <v>-110000</v>
      </c>
      <c r="M69" s="247">
        <f>M50-'2. melléklet'!M76</f>
        <v>-3000</v>
      </c>
      <c r="N69" s="247">
        <f>SUM(K69:M69)</f>
        <v>-4136268</v>
      </c>
      <c r="O69" s="247">
        <f>O50-'2. melléklet'!O76</f>
        <v>-3707268</v>
      </c>
      <c r="P69" s="247">
        <f>P50-'2. melléklet'!P76</f>
        <v>-110000</v>
      </c>
      <c r="Q69" s="247">
        <f>Q50-'2. melléklet'!Q76</f>
        <v>-3000</v>
      </c>
      <c r="R69" s="247">
        <f>SUM(O69:Q69)</f>
        <v>-3820268</v>
      </c>
    </row>
    <row r="70" spans="1:18" s="88" customFormat="1" ht="15.75" x14ac:dyDescent="0.25">
      <c r="A70" s="223" t="s">
        <v>45</v>
      </c>
      <c r="B70" s="224"/>
      <c r="C70" s="225">
        <f>C67-'2. melléklet'!C100</f>
        <v>-3672692</v>
      </c>
      <c r="D70" s="225">
        <f>D67-'2. melléklet'!D100</f>
        <v>0</v>
      </c>
      <c r="E70" s="225">
        <f>E67-'2. melléklet'!E100</f>
        <v>0</v>
      </c>
      <c r="F70" s="225">
        <f>SUM(C70:E70)</f>
        <v>-3672692</v>
      </c>
      <c r="G70" s="225">
        <f>G67-'2. melléklet'!G100</f>
        <v>-3672692</v>
      </c>
      <c r="H70" s="225">
        <f>H67-'2. melléklet'!H100</f>
        <v>0</v>
      </c>
      <c r="I70" s="225">
        <f>I67-'2. melléklet'!I100</f>
        <v>0</v>
      </c>
      <c r="J70" s="225">
        <f>SUM(G70:I70)</f>
        <v>-3672692</v>
      </c>
      <c r="K70" s="247">
        <f>K67-'2. melléklet'!K100</f>
        <v>-3672692</v>
      </c>
      <c r="L70" s="247">
        <f>L67-'2. melléklet'!L100</f>
        <v>0</v>
      </c>
      <c r="M70" s="247">
        <f>M67-'2. melléklet'!M100</f>
        <v>0</v>
      </c>
      <c r="N70" s="247">
        <f>N67-'2. melléklet'!N100</f>
        <v>-3672692</v>
      </c>
      <c r="O70" s="247">
        <f>O67-'2. melléklet'!O100</f>
        <v>-3988692</v>
      </c>
      <c r="P70" s="247">
        <f>P67-'2. melléklet'!P100</f>
        <v>0</v>
      </c>
      <c r="Q70" s="247">
        <f>Q67-'2. melléklet'!Q100</f>
        <v>0</v>
      </c>
      <c r="R70" s="247">
        <f>R67-'2. melléklet'!R100</f>
        <v>-3988692</v>
      </c>
    </row>
    <row r="71" spans="1:18" x14ac:dyDescent="0.25">
      <c r="A71" s="34" t="s">
        <v>507</v>
      </c>
      <c r="B71" s="5" t="s">
        <v>347</v>
      </c>
      <c r="C71" s="85"/>
      <c r="D71" s="85">
        <v>0</v>
      </c>
      <c r="E71" s="85">
        <v>0</v>
      </c>
      <c r="F71" s="188">
        <f t="shared" si="0"/>
        <v>0</v>
      </c>
      <c r="G71" s="212"/>
      <c r="H71" s="107">
        <v>0</v>
      </c>
      <c r="I71" s="107">
        <v>0</v>
      </c>
      <c r="J71" s="107">
        <f t="shared" si="1"/>
        <v>0</v>
      </c>
      <c r="K71" s="212"/>
      <c r="L71" s="107">
        <v>0</v>
      </c>
      <c r="M71" s="107">
        <v>0</v>
      </c>
      <c r="N71" s="107">
        <f t="shared" si="2"/>
        <v>0</v>
      </c>
      <c r="O71" s="212"/>
      <c r="P71" s="107">
        <v>0</v>
      </c>
      <c r="Q71" s="107">
        <v>0</v>
      </c>
      <c r="R71" s="107">
        <f t="shared" ref="R71:R98" si="54">SUM(O71:Q71)</f>
        <v>0</v>
      </c>
    </row>
    <row r="72" spans="1:18" x14ac:dyDescent="0.25">
      <c r="A72" s="13" t="s">
        <v>348</v>
      </c>
      <c r="B72" s="5" t="s">
        <v>349</v>
      </c>
      <c r="C72" s="85"/>
      <c r="D72" s="85">
        <v>0</v>
      </c>
      <c r="E72" s="85">
        <v>0</v>
      </c>
      <c r="F72" s="188">
        <f t="shared" si="0"/>
        <v>0</v>
      </c>
      <c r="G72" s="212"/>
      <c r="H72" s="107">
        <v>0</v>
      </c>
      <c r="I72" s="107">
        <v>0</v>
      </c>
      <c r="J72" s="107">
        <f t="shared" si="1"/>
        <v>0</v>
      </c>
      <c r="K72" s="212"/>
      <c r="L72" s="107">
        <v>0</v>
      </c>
      <c r="M72" s="107">
        <v>0</v>
      </c>
      <c r="N72" s="107">
        <f t="shared" si="2"/>
        <v>0</v>
      </c>
      <c r="O72" s="212"/>
      <c r="P72" s="107">
        <v>0</v>
      </c>
      <c r="Q72" s="107">
        <v>0</v>
      </c>
      <c r="R72" s="107">
        <f t="shared" si="54"/>
        <v>0</v>
      </c>
    </row>
    <row r="73" spans="1:18" x14ac:dyDescent="0.25">
      <c r="A73" s="34" t="s">
        <v>508</v>
      </c>
      <c r="B73" s="5" t="s">
        <v>350</v>
      </c>
      <c r="C73" s="85"/>
      <c r="D73" s="85">
        <v>0</v>
      </c>
      <c r="E73" s="85">
        <v>0</v>
      </c>
      <c r="F73" s="188">
        <f t="shared" ref="F73:F98" si="55">SUM(C73:E73)</f>
        <v>0</v>
      </c>
      <c r="G73" s="212"/>
      <c r="H73" s="107">
        <v>0</v>
      </c>
      <c r="I73" s="107">
        <v>0</v>
      </c>
      <c r="J73" s="107">
        <f t="shared" ref="J73:J98" si="56">SUM(G73:I73)</f>
        <v>0</v>
      </c>
      <c r="K73" s="212"/>
      <c r="L73" s="107">
        <v>0</v>
      </c>
      <c r="M73" s="107">
        <v>0</v>
      </c>
      <c r="N73" s="107">
        <f t="shared" ref="N73:N98" si="57">SUM(K73:M73)</f>
        <v>0</v>
      </c>
      <c r="O73" s="212"/>
      <c r="P73" s="107">
        <v>0</v>
      </c>
      <c r="Q73" s="107">
        <v>0</v>
      </c>
      <c r="R73" s="107">
        <f t="shared" ref="R73:R98" si="58">SUM(O73:Q73)</f>
        <v>0</v>
      </c>
    </row>
    <row r="74" spans="1:18" s="88" customFormat="1" x14ac:dyDescent="0.25">
      <c r="A74" s="15" t="s">
        <v>527</v>
      </c>
      <c r="B74" s="7" t="s">
        <v>351</v>
      </c>
      <c r="C74" s="89">
        <v>0</v>
      </c>
      <c r="D74" s="89">
        <f t="shared" ref="D74:E74" si="59">SUM(D71:D73)</f>
        <v>0</v>
      </c>
      <c r="E74" s="89">
        <f t="shared" si="59"/>
        <v>0</v>
      </c>
      <c r="F74" s="189">
        <f t="shared" si="55"/>
        <v>0</v>
      </c>
      <c r="G74" s="213">
        <v>0</v>
      </c>
      <c r="H74" s="124">
        <f t="shared" ref="H74:I74" si="60">SUM(H71:H73)</f>
        <v>0</v>
      </c>
      <c r="I74" s="124">
        <f t="shared" si="60"/>
        <v>0</v>
      </c>
      <c r="J74" s="124">
        <f t="shared" si="56"/>
        <v>0</v>
      </c>
      <c r="K74" s="213">
        <v>0</v>
      </c>
      <c r="L74" s="124">
        <f t="shared" ref="L74:M74" si="61">SUM(L71:L73)</f>
        <v>0</v>
      </c>
      <c r="M74" s="124">
        <f t="shared" si="61"/>
        <v>0</v>
      </c>
      <c r="N74" s="124">
        <f t="shared" si="57"/>
        <v>0</v>
      </c>
      <c r="O74" s="213">
        <v>0</v>
      </c>
      <c r="P74" s="124">
        <f t="shared" ref="P74:Q74" si="62">SUM(P71:P73)</f>
        <v>0</v>
      </c>
      <c r="Q74" s="124">
        <f t="shared" si="62"/>
        <v>0</v>
      </c>
      <c r="R74" s="124">
        <f t="shared" si="58"/>
        <v>0</v>
      </c>
    </row>
    <row r="75" spans="1:18" x14ac:dyDescent="0.25">
      <c r="A75" s="13" t="s">
        <v>509</v>
      </c>
      <c r="B75" s="5" t="s">
        <v>352</v>
      </c>
      <c r="C75" s="85"/>
      <c r="D75" s="85">
        <v>0</v>
      </c>
      <c r="E75" s="85">
        <v>0</v>
      </c>
      <c r="F75" s="188">
        <f t="shared" si="55"/>
        <v>0</v>
      </c>
      <c r="G75" s="212"/>
      <c r="H75" s="107">
        <v>0</v>
      </c>
      <c r="I75" s="107">
        <v>0</v>
      </c>
      <c r="J75" s="107">
        <f t="shared" si="56"/>
        <v>0</v>
      </c>
      <c r="K75" s="212"/>
      <c r="L75" s="107">
        <v>0</v>
      </c>
      <c r="M75" s="107">
        <v>0</v>
      </c>
      <c r="N75" s="107">
        <f t="shared" si="57"/>
        <v>0</v>
      </c>
      <c r="O75" s="212"/>
      <c r="P75" s="107">
        <v>0</v>
      </c>
      <c r="Q75" s="107">
        <v>0</v>
      </c>
      <c r="R75" s="107">
        <f t="shared" si="58"/>
        <v>0</v>
      </c>
    </row>
    <row r="76" spans="1:18" x14ac:dyDescent="0.25">
      <c r="A76" s="34" t="s">
        <v>353</v>
      </c>
      <c r="B76" s="5" t="s">
        <v>354</v>
      </c>
      <c r="C76" s="85"/>
      <c r="D76" s="85">
        <v>0</v>
      </c>
      <c r="E76" s="85">
        <v>0</v>
      </c>
      <c r="F76" s="188">
        <f t="shared" si="55"/>
        <v>0</v>
      </c>
      <c r="G76" s="212"/>
      <c r="H76" s="107">
        <v>0</v>
      </c>
      <c r="I76" s="107">
        <v>0</v>
      </c>
      <c r="J76" s="107">
        <f t="shared" si="56"/>
        <v>0</v>
      </c>
      <c r="K76" s="212"/>
      <c r="L76" s="107">
        <v>0</v>
      </c>
      <c r="M76" s="107">
        <v>0</v>
      </c>
      <c r="N76" s="107">
        <f t="shared" si="57"/>
        <v>0</v>
      </c>
      <c r="O76" s="212"/>
      <c r="P76" s="107">
        <v>0</v>
      </c>
      <c r="Q76" s="107">
        <v>0</v>
      </c>
      <c r="R76" s="107">
        <f t="shared" si="58"/>
        <v>0</v>
      </c>
    </row>
    <row r="77" spans="1:18" x14ac:dyDescent="0.25">
      <c r="A77" s="13" t="s">
        <v>510</v>
      </c>
      <c r="B77" s="5" t="s">
        <v>355</v>
      </c>
      <c r="C77" s="85"/>
      <c r="D77" s="85">
        <v>0</v>
      </c>
      <c r="E77" s="85">
        <v>0</v>
      </c>
      <c r="F77" s="188">
        <f t="shared" si="55"/>
        <v>0</v>
      </c>
      <c r="G77" s="212"/>
      <c r="H77" s="107">
        <v>0</v>
      </c>
      <c r="I77" s="107">
        <v>0</v>
      </c>
      <c r="J77" s="107">
        <f t="shared" si="56"/>
        <v>0</v>
      </c>
      <c r="K77" s="212"/>
      <c r="L77" s="107">
        <v>0</v>
      </c>
      <c r="M77" s="107">
        <v>0</v>
      </c>
      <c r="N77" s="107">
        <f t="shared" si="57"/>
        <v>0</v>
      </c>
      <c r="O77" s="212"/>
      <c r="P77" s="107">
        <v>0</v>
      </c>
      <c r="Q77" s="107">
        <v>0</v>
      </c>
      <c r="R77" s="107">
        <f t="shared" si="58"/>
        <v>0</v>
      </c>
    </row>
    <row r="78" spans="1:18" x14ac:dyDescent="0.25">
      <c r="A78" s="34" t="s">
        <v>356</v>
      </c>
      <c r="B78" s="5" t="s">
        <v>357</v>
      </c>
      <c r="C78" s="85"/>
      <c r="D78" s="85">
        <v>0</v>
      </c>
      <c r="E78" s="85">
        <v>0</v>
      </c>
      <c r="F78" s="188">
        <f t="shared" si="55"/>
        <v>0</v>
      </c>
      <c r="G78" s="212"/>
      <c r="H78" s="107">
        <v>0</v>
      </c>
      <c r="I78" s="107">
        <v>0</v>
      </c>
      <c r="J78" s="107">
        <f t="shared" si="56"/>
        <v>0</v>
      </c>
      <c r="K78" s="212"/>
      <c r="L78" s="107">
        <v>0</v>
      </c>
      <c r="M78" s="107">
        <v>0</v>
      </c>
      <c r="N78" s="107">
        <f t="shared" si="57"/>
        <v>0</v>
      </c>
      <c r="O78" s="212"/>
      <c r="P78" s="107">
        <v>0</v>
      </c>
      <c r="Q78" s="107">
        <v>0</v>
      </c>
      <c r="R78" s="107">
        <f t="shared" si="58"/>
        <v>0</v>
      </c>
    </row>
    <row r="79" spans="1:18" s="88" customFormat="1" x14ac:dyDescent="0.25">
      <c r="A79" s="14" t="s">
        <v>528</v>
      </c>
      <c r="B79" s="7" t="s">
        <v>358</v>
      </c>
      <c r="C79" s="89">
        <v>0</v>
      </c>
      <c r="D79" s="89">
        <f t="shared" ref="D79:E79" si="63">SUM(D75:D78)</f>
        <v>0</v>
      </c>
      <c r="E79" s="89">
        <f t="shared" si="63"/>
        <v>0</v>
      </c>
      <c r="F79" s="189">
        <f t="shared" si="55"/>
        <v>0</v>
      </c>
      <c r="G79" s="213">
        <v>0</v>
      </c>
      <c r="H79" s="124">
        <f t="shared" ref="H79:I79" si="64">SUM(H75:H78)</f>
        <v>0</v>
      </c>
      <c r="I79" s="124">
        <f t="shared" si="64"/>
        <v>0</v>
      </c>
      <c r="J79" s="124">
        <f t="shared" si="56"/>
        <v>0</v>
      </c>
      <c r="K79" s="213">
        <v>0</v>
      </c>
      <c r="L79" s="124">
        <f t="shared" ref="L79:M79" si="65">SUM(L75:L78)</f>
        <v>0</v>
      </c>
      <c r="M79" s="124">
        <f t="shared" si="65"/>
        <v>0</v>
      </c>
      <c r="N79" s="124">
        <f t="shared" si="57"/>
        <v>0</v>
      </c>
      <c r="O79" s="213">
        <v>0</v>
      </c>
      <c r="P79" s="124">
        <f t="shared" ref="P79:Q79" si="66">SUM(P75:P78)</f>
        <v>0</v>
      </c>
      <c r="Q79" s="124">
        <f t="shared" si="66"/>
        <v>0</v>
      </c>
      <c r="R79" s="124">
        <f t="shared" si="58"/>
        <v>0</v>
      </c>
    </row>
    <row r="80" spans="1:18" x14ac:dyDescent="0.25">
      <c r="A80" s="5" t="s">
        <v>635</v>
      </c>
      <c r="B80" s="5" t="s">
        <v>359</v>
      </c>
      <c r="C80" s="85">
        <v>8249240</v>
      </c>
      <c r="D80" s="85">
        <v>0</v>
      </c>
      <c r="E80" s="85">
        <v>0</v>
      </c>
      <c r="F80" s="188">
        <f t="shared" si="55"/>
        <v>8249240</v>
      </c>
      <c r="G80" s="212">
        <v>8347040</v>
      </c>
      <c r="H80" s="107">
        <v>0</v>
      </c>
      <c r="I80" s="107">
        <v>0</v>
      </c>
      <c r="J80" s="107">
        <f t="shared" si="56"/>
        <v>8347040</v>
      </c>
      <c r="K80" s="212">
        <v>8347040</v>
      </c>
      <c r="L80" s="107">
        <v>0</v>
      </c>
      <c r="M80" s="107">
        <v>0</v>
      </c>
      <c r="N80" s="107">
        <f t="shared" si="57"/>
        <v>8347040</v>
      </c>
      <c r="O80" s="212">
        <v>8347040</v>
      </c>
      <c r="P80" s="107">
        <v>0</v>
      </c>
      <c r="Q80" s="107">
        <v>0</v>
      </c>
      <c r="R80" s="107">
        <f t="shared" si="58"/>
        <v>8347040</v>
      </c>
    </row>
    <row r="81" spans="1:18" x14ac:dyDescent="0.25">
      <c r="A81" s="5" t="s">
        <v>636</v>
      </c>
      <c r="B81" s="5" t="s">
        <v>359</v>
      </c>
      <c r="C81" s="85"/>
      <c r="D81" s="85">
        <v>0</v>
      </c>
      <c r="E81" s="85">
        <v>0</v>
      </c>
      <c r="F81" s="188">
        <f t="shared" si="55"/>
        <v>0</v>
      </c>
      <c r="G81" s="212"/>
      <c r="H81" s="107">
        <v>0</v>
      </c>
      <c r="I81" s="107">
        <v>0</v>
      </c>
      <c r="J81" s="107">
        <f t="shared" si="56"/>
        <v>0</v>
      </c>
      <c r="K81" s="212"/>
      <c r="L81" s="107">
        <v>0</v>
      </c>
      <c r="M81" s="107">
        <v>0</v>
      </c>
      <c r="N81" s="107">
        <f t="shared" si="57"/>
        <v>0</v>
      </c>
      <c r="O81" s="212"/>
      <c r="P81" s="107">
        <v>0</v>
      </c>
      <c r="Q81" s="107">
        <v>0</v>
      </c>
      <c r="R81" s="107">
        <f t="shared" si="58"/>
        <v>0</v>
      </c>
    </row>
    <row r="82" spans="1:18" x14ac:dyDescent="0.25">
      <c r="A82" s="5" t="s">
        <v>633</v>
      </c>
      <c r="B82" s="5" t="s">
        <v>360</v>
      </c>
      <c r="C82" s="85"/>
      <c r="D82" s="85">
        <v>0</v>
      </c>
      <c r="E82" s="85">
        <v>0</v>
      </c>
      <c r="F82" s="188">
        <f t="shared" si="55"/>
        <v>0</v>
      </c>
      <c r="G82" s="212"/>
      <c r="H82" s="107">
        <v>0</v>
      </c>
      <c r="I82" s="107">
        <v>0</v>
      </c>
      <c r="J82" s="107">
        <f t="shared" si="56"/>
        <v>0</v>
      </c>
      <c r="K82" s="212"/>
      <c r="L82" s="107">
        <v>0</v>
      </c>
      <c r="M82" s="107">
        <v>0</v>
      </c>
      <c r="N82" s="107">
        <f t="shared" si="57"/>
        <v>0</v>
      </c>
      <c r="O82" s="212"/>
      <c r="P82" s="107">
        <v>0</v>
      </c>
      <c r="Q82" s="107">
        <v>0</v>
      </c>
      <c r="R82" s="107">
        <f t="shared" si="58"/>
        <v>0</v>
      </c>
    </row>
    <row r="83" spans="1:18" x14ac:dyDescent="0.25">
      <c r="A83" s="5" t="s">
        <v>634</v>
      </c>
      <c r="B83" s="5" t="s">
        <v>360</v>
      </c>
      <c r="C83" s="85"/>
      <c r="D83" s="85">
        <v>0</v>
      </c>
      <c r="E83" s="85">
        <v>0</v>
      </c>
      <c r="F83" s="188">
        <f t="shared" si="55"/>
        <v>0</v>
      </c>
      <c r="G83" s="212"/>
      <c r="H83" s="107">
        <v>0</v>
      </c>
      <c r="I83" s="107">
        <v>0</v>
      </c>
      <c r="J83" s="107">
        <f t="shared" si="56"/>
        <v>0</v>
      </c>
      <c r="K83" s="212"/>
      <c r="L83" s="107">
        <v>0</v>
      </c>
      <c r="M83" s="107">
        <v>0</v>
      </c>
      <c r="N83" s="107">
        <f t="shared" si="57"/>
        <v>0</v>
      </c>
      <c r="O83" s="212"/>
      <c r="P83" s="107">
        <v>0</v>
      </c>
      <c r="Q83" s="107">
        <v>0</v>
      </c>
      <c r="R83" s="107">
        <f t="shared" si="58"/>
        <v>0</v>
      </c>
    </row>
    <row r="84" spans="1:18" s="88" customFormat="1" x14ac:dyDescent="0.25">
      <c r="A84" s="7" t="s">
        <v>529</v>
      </c>
      <c r="B84" s="7" t="s">
        <v>361</v>
      </c>
      <c r="C84" s="89">
        <f>SUM(C80:C83)</f>
        <v>8249240</v>
      </c>
      <c r="D84" s="89">
        <f t="shared" ref="D84:E84" si="67">SUM(D80:D83)</f>
        <v>0</v>
      </c>
      <c r="E84" s="89">
        <f t="shared" si="67"/>
        <v>0</v>
      </c>
      <c r="F84" s="189">
        <f t="shared" si="55"/>
        <v>8249240</v>
      </c>
      <c r="G84" s="213">
        <f>SUM(G80:G83)</f>
        <v>8347040</v>
      </c>
      <c r="H84" s="124">
        <f t="shared" ref="H84:I84" si="68">SUM(H80:H83)</f>
        <v>0</v>
      </c>
      <c r="I84" s="124">
        <f t="shared" si="68"/>
        <v>0</v>
      </c>
      <c r="J84" s="124">
        <f t="shared" si="56"/>
        <v>8347040</v>
      </c>
      <c r="K84" s="213">
        <f>SUM(K80:K83)</f>
        <v>8347040</v>
      </c>
      <c r="L84" s="124">
        <f t="shared" ref="L84:M84" si="69">SUM(L80:L83)</f>
        <v>0</v>
      </c>
      <c r="M84" s="124">
        <f t="shared" si="69"/>
        <v>0</v>
      </c>
      <c r="N84" s="124">
        <f t="shared" si="57"/>
        <v>8347040</v>
      </c>
      <c r="O84" s="213">
        <f>SUM(O80:O83)</f>
        <v>8347040</v>
      </c>
      <c r="P84" s="124">
        <f t="shared" ref="P84:Q84" si="70">SUM(P80:P83)</f>
        <v>0</v>
      </c>
      <c r="Q84" s="124">
        <f t="shared" si="70"/>
        <v>0</v>
      </c>
      <c r="R84" s="124">
        <f t="shared" si="58"/>
        <v>8347040</v>
      </c>
    </row>
    <row r="85" spans="1:18" s="88" customFormat="1" x14ac:dyDescent="0.25">
      <c r="A85" s="14" t="s">
        <v>362</v>
      </c>
      <c r="B85" s="7" t="s">
        <v>363</v>
      </c>
      <c r="C85" s="89"/>
      <c r="D85" s="89">
        <v>0</v>
      </c>
      <c r="E85" s="89">
        <v>0</v>
      </c>
      <c r="F85" s="189">
        <f t="shared" si="55"/>
        <v>0</v>
      </c>
      <c r="G85" s="213"/>
      <c r="H85" s="124">
        <v>0</v>
      </c>
      <c r="I85" s="124">
        <v>0</v>
      </c>
      <c r="J85" s="124">
        <f t="shared" si="56"/>
        <v>0</v>
      </c>
      <c r="K85" s="213"/>
      <c r="L85" s="124">
        <v>0</v>
      </c>
      <c r="M85" s="124">
        <v>0</v>
      </c>
      <c r="N85" s="124">
        <f t="shared" si="57"/>
        <v>0</v>
      </c>
      <c r="O85" s="213"/>
      <c r="P85" s="124">
        <v>0</v>
      </c>
      <c r="Q85" s="124">
        <v>0</v>
      </c>
      <c r="R85" s="124">
        <f t="shared" si="58"/>
        <v>0</v>
      </c>
    </row>
    <row r="86" spans="1:18" s="88" customFormat="1" x14ac:dyDescent="0.25">
      <c r="A86" s="14" t="s">
        <v>364</v>
      </c>
      <c r="B86" s="7" t="s">
        <v>365</v>
      </c>
      <c r="C86" s="89"/>
      <c r="D86" s="89">
        <v>0</v>
      </c>
      <c r="E86" s="89">
        <v>0</v>
      </c>
      <c r="F86" s="189">
        <f t="shared" si="55"/>
        <v>0</v>
      </c>
      <c r="G86" s="213"/>
      <c r="H86" s="124">
        <v>0</v>
      </c>
      <c r="I86" s="124">
        <v>0</v>
      </c>
      <c r="J86" s="124">
        <f t="shared" si="56"/>
        <v>0</v>
      </c>
      <c r="K86" s="213"/>
      <c r="L86" s="124">
        <v>0</v>
      </c>
      <c r="M86" s="124">
        <v>0</v>
      </c>
      <c r="N86" s="124">
        <f t="shared" si="57"/>
        <v>0</v>
      </c>
      <c r="O86" s="213"/>
      <c r="P86" s="124">
        <v>0</v>
      </c>
      <c r="Q86" s="124">
        <v>0</v>
      </c>
      <c r="R86" s="124">
        <f t="shared" si="58"/>
        <v>0</v>
      </c>
    </row>
    <row r="87" spans="1:18" s="88" customFormat="1" x14ac:dyDescent="0.25">
      <c r="A87" s="14" t="s">
        <v>366</v>
      </c>
      <c r="B87" s="7" t="s">
        <v>367</v>
      </c>
      <c r="C87" s="89"/>
      <c r="D87" s="89">
        <v>0</v>
      </c>
      <c r="E87" s="89">
        <v>0</v>
      </c>
      <c r="F87" s="189">
        <f t="shared" si="55"/>
        <v>0</v>
      </c>
      <c r="G87" s="213"/>
      <c r="H87" s="124">
        <v>0</v>
      </c>
      <c r="I87" s="124">
        <v>0</v>
      </c>
      <c r="J87" s="124">
        <f t="shared" si="56"/>
        <v>0</v>
      </c>
      <c r="K87" s="213"/>
      <c r="L87" s="124">
        <v>0</v>
      </c>
      <c r="M87" s="124">
        <v>0</v>
      </c>
      <c r="N87" s="124">
        <f t="shared" si="57"/>
        <v>0</v>
      </c>
      <c r="O87" s="213"/>
      <c r="P87" s="124">
        <v>0</v>
      </c>
      <c r="Q87" s="124">
        <v>0</v>
      </c>
      <c r="R87" s="124">
        <f t="shared" si="58"/>
        <v>0</v>
      </c>
    </row>
    <row r="88" spans="1:18" s="88" customFormat="1" x14ac:dyDescent="0.25">
      <c r="A88" s="14" t="s">
        <v>368</v>
      </c>
      <c r="B88" s="7" t="s">
        <v>369</v>
      </c>
      <c r="C88" s="89"/>
      <c r="D88" s="89">
        <v>0</v>
      </c>
      <c r="E88" s="89">
        <v>0</v>
      </c>
      <c r="F88" s="189">
        <f t="shared" si="55"/>
        <v>0</v>
      </c>
      <c r="G88" s="213"/>
      <c r="H88" s="124">
        <v>0</v>
      </c>
      <c r="I88" s="124">
        <v>0</v>
      </c>
      <c r="J88" s="124">
        <f t="shared" si="56"/>
        <v>0</v>
      </c>
      <c r="K88" s="213"/>
      <c r="L88" s="124">
        <v>0</v>
      </c>
      <c r="M88" s="124">
        <v>0</v>
      </c>
      <c r="N88" s="124">
        <f t="shared" si="57"/>
        <v>0</v>
      </c>
      <c r="O88" s="213"/>
      <c r="P88" s="124">
        <v>0</v>
      </c>
      <c r="Q88" s="124">
        <v>0</v>
      </c>
      <c r="R88" s="124">
        <f t="shared" si="58"/>
        <v>0</v>
      </c>
    </row>
    <row r="89" spans="1:18" s="88" customFormat="1" x14ac:dyDescent="0.25">
      <c r="A89" s="15" t="s">
        <v>511</v>
      </c>
      <c r="B89" s="7" t="s">
        <v>370</v>
      </c>
      <c r="C89" s="89"/>
      <c r="D89" s="89">
        <v>0</v>
      </c>
      <c r="E89" s="89">
        <v>0</v>
      </c>
      <c r="F89" s="189">
        <f t="shared" si="55"/>
        <v>0</v>
      </c>
      <c r="G89" s="213"/>
      <c r="H89" s="124">
        <v>0</v>
      </c>
      <c r="I89" s="124">
        <v>0</v>
      </c>
      <c r="J89" s="124">
        <f t="shared" si="56"/>
        <v>0</v>
      </c>
      <c r="K89" s="213"/>
      <c r="L89" s="124">
        <v>0</v>
      </c>
      <c r="M89" s="124">
        <v>0</v>
      </c>
      <c r="N89" s="124">
        <f t="shared" si="57"/>
        <v>0</v>
      </c>
      <c r="O89" s="213"/>
      <c r="P89" s="124">
        <v>0</v>
      </c>
      <c r="Q89" s="124">
        <v>0</v>
      </c>
      <c r="R89" s="124">
        <f t="shared" si="58"/>
        <v>0</v>
      </c>
    </row>
    <row r="90" spans="1:18" s="88" customFormat="1" ht="15.75" x14ac:dyDescent="0.25">
      <c r="A90" s="43" t="s">
        <v>530</v>
      </c>
      <c r="B90" s="36" t="s">
        <v>372</v>
      </c>
      <c r="C90" s="119">
        <f>C74+C79+C84+C85+C86+C87+C88+C89</f>
        <v>8249240</v>
      </c>
      <c r="D90" s="119">
        <f t="shared" ref="D90:E90" si="71">D74+D79+D84+D85+D87+D86+D88+D89</f>
        <v>0</v>
      </c>
      <c r="E90" s="119">
        <f t="shared" si="71"/>
        <v>0</v>
      </c>
      <c r="F90" s="190">
        <f t="shared" si="55"/>
        <v>8249240</v>
      </c>
      <c r="G90" s="214">
        <f>G74+G79+G84+G85+G86+G87+G88+G89</f>
        <v>8347040</v>
      </c>
      <c r="H90" s="215">
        <f t="shared" ref="H90:I90" si="72">H74+H79+H84+H85+H87+H86+H88+H89</f>
        <v>0</v>
      </c>
      <c r="I90" s="215">
        <f t="shared" si="72"/>
        <v>0</v>
      </c>
      <c r="J90" s="215">
        <f t="shared" si="56"/>
        <v>8347040</v>
      </c>
      <c r="K90" s="214">
        <f>K74+K79+K84+K85+K86+K87+K88+K89</f>
        <v>8347040</v>
      </c>
      <c r="L90" s="215">
        <f t="shared" ref="L90:M90" si="73">L74+L79+L84+L85+L87+L86+L88+L89</f>
        <v>0</v>
      </c>
      <c r="M90" s="215">
        <f t="shared" si="73"/>
        <v>0</v>
      </c>
      <c r="N90" s="215">
        <f t="shared" si="57"/>
        <v>8347040</v>
      </c>
      <c r="O90" s="214">
        <f>O74+O79+O84+O85+O86+O87+O88+O89</f>
        <v>8347040</v>
      </c>
      <c r="P90" s="215">
        <f t="shared" ref="P90:Q90" si="74">P74+P79+P84+P85+P87+P86+P88+P89</f>
        <v>0</v>
      </c>
      <c r="Q90" s="215">
        <f t="shared" si="74"/>
        <v>0</v>
      </c>
      <c r="R90" s="215">
        <f t="shared" si="58"/>
        <v>8347040</v>
      </c>
    </row>
    <row r="91" spans="1:18" x14ac:dyDescent="0.25">
      <c r="A91" s="13" t="s">
        <v>373</v>
      </c>
      <c r="B91" s="5" t="s">
        <v>374</v>
      </c>
      <c r="C91" s="85"/>
      <c r="D91" s="85">
        <v>0</v>
      </c>
      <c r="E91" s="85">
        <v>0</v>
      </c>
      <c r="F91" s="188">
        <f t="shared" si="55"/>
        <v>0</v>
      </c>
      <c r="G91" s="212"/>
      <c r="H91" s="107">
        <v>0</v>
      </c>
      <c r="I91" s="107">
        <v>0</v>
      </c>
      <c r="J91" s="107">
        <f t="shared" si="56"/>
        <v>0</v>
      </c>
      <c r="K91" s="212"/>
      <c r="L91" s="107">
        <v>0</v>
      </c>
      <c r="M91" s="107">
        <v>0</v>
      </c>
      <c r="N91" s="107">
        <f t="shared" si="57"/>
        <v>0</v>
      </c>
      <c r="O91" s="212"/>
      <c r="P91" s="107">
        <v>0</v>
      </c>
      <c r="Q91" s="107">
        <v>0</v>
      </c>
      <c r="R91" s="107">
        <f t="shared" si="58"/>
        <v>0</v>
      </c>
    </row>
    <row r="92" spans="1:18" x14ac:dyDescent="0.25">
      <c r="A92" s="13" t="s">
        <v>375</v>
      </c>
      <c r="B92" s="5" t="s">
        <v>376</v>
      </c>
      <c r="C92" s="85"/>
      <c r="D92" s="85">
        <v>0</v>
      </c>
      <c r="E92" s="85">
        <v>0</v>
      </c>
      <c r="F92" s="188">
        <f t="shared" si="55"/>
        <v>0</v>
      </c>
      <c r="G92" s="212"/>
      <c r="H92" s="107">
        <v>0</v>
      </c>
      <c r="I92" s="107">
        <v>0</v>
      </c>
      <c r="J92" s="107">
        <f t="shared" si="56"/>
        <v>0</v>
      </c>
      <c r="K92" s="212"/>
      <c r="L92" s="107">
        <v>0</v>
      </c>
      <c r="M92" s="107">
        <v>0</v>
      </c>
      <c r="N92" s="107">
        <f t="shared" si="57"/>
        <v>0</v>
      </c>
      <c r="O92" s="212"/>
      <c r="P92" s="107">
        <v>0</v>
      </c>
      <c r="Q92" s="107">
        <v>0</v>
      </c>
      <c r="R92" s="107">
        <f t="shared" si="58"/>
        <v>0</v>
      </c>
    </row>
    <row r="93" spans="1:18" x14ac:dyDescent="0.25">
      <c r="A93" s="34" t="s">
        <v>377</v>
      </c>
      <c r="B93" s="5" t="s">
        <v>378</v>
      </c>
      <c r="C93" s="85"/>
      <c r="D93" s="85">
        <v>0</v>
      </c>
      <c r="E93" s="85">
        <v>0</v>
      </c>
      <c r="F93" s="188">
        <f t="shared" si="55"/>
        <v>0</v>
      </c>
      <c r="G93" s="212"/>
      <c r="H93" s="107">
        <v>0</v>
      </c>
      <c r="I93" s="107">
        <v>0</v>
      </c>
      <c r="J93" s="107">
        <f t="shared" si="56"/>
        <v>0</v>
      </c>
      <c r="K93" s="212"/>
      <c r="L93" s="107">
        <v>0</v>
      </c>
      <c r="M93" s="107">
        <v>0</v>
      </c>
      <c r="N93" s="107">
        <f t="shared" si="57"/>
        <v>0</v>
      </c>
      <c r="O93" s="212"/>
      <c r="P93" s="107">
        <v>0</v>
      </c>
      <c r="Q93" s="107">
        <v>0</v>
      </c>
      <c r="R93" s="107">
        <f t="shared" si="58"/>
        <v>0</v>
      </c>
    </row>
    <row r="94" spans="1:18" x14ac:dyDescent="0.25">
      <c r="A94" s="34" t="s">
        <v>512</v>
      </c>
      <c r="B94" s="5" t="s">
        <v>379</v>
      </c>
      <c r="C94" s="85"/>
      <c r="D94" s="85">
        <v>0</v>
      </c>
      <c r="E94" s="85">
        <v>0</v>
      </c>
      <c r="F94" s="188">
        <f t="shared" si="55"/>
        <v>0</v>
      </c>
      <c r="G94" s="212"/>
      <c r="H94" s="107">
        <v>0</v>
      </c>
      <c r="I94" s="107">
        <v>0</v>
      </c>
      <c r="J94" s="107">
        <f t="shared" si="56"/>
        <v>0</v>
      </c>
      <c r="K94" s="212"/>
      <c r="L94" s="107">
        <v>0</v>
      </c>
      <c r="M94" s="107">
        <v>0</v>
      </c>
      <c r="N94" s="107">
        <f t="shared" si="57"/>
        <v>0</v>
      </c>
      <c r="O94" s="212"/>
      <c r="P94" s="107">
        <v>0</v>
      </c>
      <c r="Q94" s="107">
        <v>0</v>
      </c>
      <c r="R94" s="107">
        <f t="shared" si="58"/>
        <v>0</v>
      </c>
    </row>
    <row r="95" spans="1:18" s="88" customFormat="1" x14ac:dyDescent="0.25">
      <c r="A95" s="14" t="s">
        <v>531</v>
      </c>
      <c r="B95" s="7" t="s">
        <v>380</v>
      </c>
      <c r="C95" s="89">
        <f>SUM(C91:C94)</f>
        <v>0</v>
      </c>
      <c r="D95" s="89">
        <v>0</v>
      </c>
      <c r="E95" s="89">
        <v>0</v>
      </c>
      <c r="F95" s="189">
        <f t="shared" si="55"/>
        <v>0</v>
      </c>
      <c r="G95" s="213">
        <f>SUM(G91:G94)</f>
        <v>0</v>
      </c>
      <c r="H95" s="124">
        <v>0</v>
      </c>
      <c r="I95" s="124">
        <v>0</v>
      </c>
      <c r="J95" s="124">
        <f t="shared" si="56"/>
        <v>0</v>
      </c>
      <c r="K95" s="213">
        <f>SUM(K91:K94)</f>
        <v>0</v>
      </c>
      <c r="L95" s="124">
        <v>0</v>
      </c>
      <c r="M95" s="124">
        <v>0</v>
      </c>
      <c r="N95" s="124">
        <f t="shared" si="57"/>
        <v>0</v>
      </c>
      <c r="O95" s="213">
        <f>SUM(O91:O94)</f>
        <v>0</v>
      </c>
      <c r="P95" s="124">
        <v>0</v>
      </c>
      <c r="Q95" s="124">
        <v>0</v>
      </c>
      <c r="R95" s="124">
        <f t="shared" si="58"/>
        <v>0</v>
      </c>
    </row>
    <row r="96" spans="1:18" s="88" customFormat="1" x14ac:dyDescent="0.25">
      <c r="A96" s="15" t="s">
        <v>381</v>
      </c>
      <c r="B96" s="7" t="s">
        <v>382</v>
      </c>
      <c r="C96" s="89">
        <v>0</v>
      </c>
      <c r="D96" s="89">
        <v>0</v>
      </c>
      <c r="E96" s="89">
        <v>0</v>
      </c>
      <c r="F96" s="189">
        <f t="shared" si="55"/>
        <v>0</v>
      </c>
      <c r="G96" s="213">
        <v>0</v>
      </c>
      <c r="H96" s="124">
        <v>0</v>
      </c>
      <c r="I96" s="124">
        <v>0</v>
      </c>
      <c r="J96" s="124">
        <f t="shared" si="56"/>
        <v>0</v>
      </c>
      <c r="K96" s="213">
        <v>0</v>
      </c>
      <c r="L96" s="124">
        <v>0</v>
      </c>
      <c r="M96" s="124">
        <v>0</v>
      </c>
      <c r="N96" s="124">
        <f t="shared" si="57"/>
        <v>0</v>
      </c>
      <c r="O96" s="213">
        <v>0</v>
      </c>
      <c r="P96" s="124">
        <v>0</v>
      </c>
      <c r="Q96" s="124">
        <v>0</v>
      </c>
      <c r="R96" s="124">
        <f t="shared" si="58"/>
        <v>0</v>
      </c>
    </row>
    <row r="97" spans="1:18" s="88" customFormat="1" ht="15.75" x14ac:dyDescent="0.25">
      <c r="A97" s="143" t="s">
        <v>532</v>
      </c>
      <c r="B97" s="144" t="s">
        <v>383</v>
      </c>
      <c r="C97" s="129">
        <f>C90+C95+C96</f>
        <v>8249240</v>
      </c>
      <c r="D97" s="129">
        <f t="shared" ref="D97:E97" si="75">D90+D95+D96</f>
        <v>0</v>
      </c>
      <c r="E97" s="129">
        <f t="shared" si="75"/>
        <v>0</v>
      </c>
      <c r="F97" s="191">
        <f t="shared" si="55"/>
        <v>8249240</v>
      </c>
      <c r="G97" s="216">
        <f>G90+G95+G96</f>
        <v>8347040</v>
      </c>
      <c r="H97" s="217">
        <f t="shared" ref="H97:I97" si="76">H90+H95+H96</f>
        <v>0</v>
      </c>
      <c r="I97" s="217">
        <f t="shared" si="76"/>
        <v>0</v>
      </c>
      <c r="J97" s="217">
        <f t="shared" si="56"/>
        <v>8347040</v>
      </c>
      <c r="K97" s="216">
        <f>K90+K95+K96</f>
        <v>8347040</v>
      </c>
      <c r="L97" s="217">
        <f t="shared" ref="L97:M97" si="77">L90+L95+L96</f>
        <v>0</v>
      </c>
      <c r="M97" s="217">
        <f t="shared" si="77"/>
        <v>0</v>
      </c>
      <c r="N97" s="217">
        <f t="shared" si="57"/>
        <v>8347040</v>
      </c>
      <c r="O97" s="216">
        <f>O90+O95+O96</f>
        <v>8347040</v>
      </c>
      <c r="P97" s="217">
        <f t="shared" ref="P97:Q97" si="78">P90+P95+P96</f>
        <v>0</v>
      </c>
      <c r="Q97" s="217">
        <f t="shared" si="78"/>
        <v>0</v>
      </c>
      <c r="R97" s="217">
        <f t="shared" si="58"/>
        <v>8347040</v>
      </c>
    </row>
    <row r="98" spans="1:18" s="88" customFormat="1" ht="17.25" x14ac:dyDescent="0.3">
      <c r="A98" s="145" t="s">
        <v>514</v>
      </c>
      <c r="B98" s="145"/>
      <c r="C98" s="150">
        <f>C68+C97</f>
        <v>39792157</v>
      </c>
      <c r="D98" s="150">
        <f t="shared" ref="D98:E98" si="79">D68+D97</f>
        <v>160000</v>
      </c>
      <c r="E98" s="150">
        <f t="shared" si="79"/>
        <v>10000</v>
      </c>
      <c r="F98" s="192">
        <f t="shared" si="55"/>
        <v>39962157</v>
      </c>
      <c r="G98" s="218">
        <f>G68+G97</f>
        <v>41285328</v>
      </c>
      <c r="H98" s="219">
        <f t="shared" ref="H98:I98" si="80">H68+H97</f>
        <v>160000</v>
      </c>
      <c r="I98" s="219">
        <f t="shared" si="80"/>
        <v>10000</v>
      </c>
      <c r="J98" s="220">
        <f t="shared" si="56"/>
        <v>41455328</v>
      </c>
      <c r="K98" s="218">
        <f>K68+K97</f>
        <v>41368141</v>
      </c>
      <c r="L98" s="219">
        <f t="shared" ref="L98:M98" si="81">L68+L97</f>
        <v>160000</v>
      </c>
      <c r="M98" s="219">
        <f t="shared" si="81"/>
        <v>10000</v>
      </c>
      <c r="N98" s="220">
        <f t="shared" si="57"/>
        <v>41538141</v>
      </c>
      <c r="O98" s="218">
        <f>O68+O97</f>
        <v>41456954</v>
      </c>
      <c r="P98" s="219">
        <f t="shared" ref="P98:Q98" si="82">P68+P97</f>
        <v>160000</v>
      </c>
      <c r="Q98" s="219">
        <f t="shared" si="82"/>
        <v>10000</v>
      </c>
      <c r="R98" s="220">
        <f t="shared" si="58"/>
        <v>41626954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93"/>
  <sheetViews>
    <sheetView topLeftCell="A49" workbookViewId="0">
      <selection activeCell="I78" sqref="I78"/>
    </sheetView>
  </sheetViews>
  <sheetFormatPr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20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232" t="s">
        <v>689</v>
      </c>
      <c r="B1" s="232"/>
      <c r="C1" s="232"/>
      <c r="D1" s="232"/>
      <c r="E1" s="232"/>
    </row>
    <row r="3" spans="1:5" ht="21.75" customHeight="1" x14ac:dyDescent="0.25">
      <c r="A3" s="228" t="s">
        <v>670</v>
      </c>
      <c r="B3" s="236"/>
      <c r="C3" s="236"/>
      <c r="D3" s="236"/>
      <c r="E3" s="236"/>
    </row>
    <row r="4" spans="1:5" ht="26.25" customHeight="1" x14ac:dyDescent="0.25">
      <c r="A4" s="231" t="s">
        <v>673</v>
      </c>
      <c r="B4" s="229"/>
      <c r="C4" s="229"/>
      <c r="D4" s="229"/>
      <c r="E4" s="229"/>
    </row>
    <row r="6" spans="1:5" ht="30" x14ac:dyDescent="0.3">
      <c r="A6" s="2" t="s">
        <v>83</v>
      </c>
      <c r="B6" s="3" t="s">
        <v>84</v>
      </c>
      <c r="C6" s="99" t="s">
        <v>1</v>
      </c>
      <c r="D6" s="100" t="s">
        <v>3</v>
      </c>
    </row>
    <row r="7" spans="1:5" x14ac:dyDescent="0.25">
      <c r="A7" s="26"/>
      <c r="B7" s="26"/>
      <c r="C7" s="85"/>
      <c r="D7" s="85"/>
    </row>
    <row r="8" spans="1:5" x14ac:dyDescent="0.25">
      <c r="A8" s="26"/>
      <c r="B8" s="26"/>
      <c r="C8" s="85"/>
      <c r="D8" s="85"/>
    </row>
    <row r="9" spans="1:5" x14ac:dyDescent="0.25">
      <c r="A9" s="26"/>
      <c r="B9" s="26"/>
      <c r="C9" s="85"/>
      <c r="D9" s="85"/>
    </row>
    <row r="10" spans="1:5" x14ac:dyDescent="0.25">
      <c r="A10" s="26"/>
      <c r="B10" s="26"/>
      <c r="C10" s="85"/>
      <c r="D10" s="85"/>
    </row>
    <row r="11" spans="1:5" x14ac:dyDescent="0.25">
      <c r="A11" s="13" t="s">
        <v>186</v>
      </c>
      <c r="B11" s="6" t="s">
        <v>187</v>
      </c>
      <c r="C11" s="85">
        <v>0</v>
      </c>
      <c r="D11" s="85">
        <f>C11</f>
        <v>0</v>
      </c>
    </row>
    <row r="12" spans="1:5" x14ac:dyDescent="0.25">
      <c r="A12" s="13"/>
      <c r="B12" s="6"/>
      <c r="C12" s="85"/>
      <c r="D12" s="85"/>
    </row>
    <row r="13" spans="1:5" x14ac:dyDescent="0.25">
      <c r="A13" s="13"/>
      <c r="B13" s="6"/>
      <c r="C13" s="85"/>
      <c r="D13" s="85"/>
    </row>
    <row r="14" spans="1:5" x14ac:dyDescent="0.25">
      <c r="A14" s="13"/>
      <c r="B14" s="6"/>
      <c r="C14" s="85"/>
      <c r="D14" s="85"/>
    </row>
    <row r="15" spans="1:5" x14ac:dyDescent="0.25">
      <c r="A15" s="13"/>
      <c r="B15" s="6"/>
      <c r="C15" s="85"/>
      <c r="D15" s="85"/>
    </row>
    <row r="16" spans="1:5" x14ac:dyDescent="0.25">
      <c r="A16" s="13" t="s">
        <v>426</v>
      </c>
      <c r="B16" s="6" t="s">
        <v>188</v>
      </c>
      <c r="C16" s="85">
        <v>0</v>
      </c>
      <c r="D16" s="85">
        <f>C16</f>
        <v>0</v>
      </c>
    </row>
    <row r="17" spans="1:4" x14ac:dyDescent="0.25">
      <c r="A17" s="13"/>
      <c r="B17" s="6"/>
      <c r="C17" s="85"/>
      <c r="D17" s="85"/>
    </row>
    <row r="18" spans="1:4" x14ac:dyDescent="0.25">
      <c r="A18" s="13"/>
      <c r="B18" s="6"/>
      <c r="C18" s="85"/>
      <c r="D18" s="85"/>
    </row>
    <row r="19" spans="1:4" x14ac:dyDescent="0.25">
      <c r="A19" s="13"/>
      <c r="B19" s="6"/>
      <c r="C19" s="85"/>
      <c r="D19" s="85"/>
    </row>
    <row r="20" spans="1:4" x14ac:dyDescent="0.25">
      <c r="A20" s="13"/>
      <c r="B20" s="6"/>
      <c r="C20" s="85"/>
      <c r="D20" s="85"/>
    </row>
    <row r="21" spans="1:4" x14ac:dyDescent="0.25">
      <c r="A21" s="5" t="s">
        <v>189</v>
      </c>
      <c r="B21" s="6" t="s">
        <v>190</v>
      </c>
      <c r="C21" s="85">
        <v>0</v>
      </c>
      <c r="D21" s="85">
        <f>C21</f>
        <v>0</v>
      </c>
    </row>
    <row r="22" spans="1:4" x14ac:dyDescent="0.25">
      <c r="A22" s="5"/>
      <c r="B22" s="6"/>
      <c r="C22" s="85"/>
      <c r="D22" s="85"/>
    </row>
    <row r="23" spans="1:4" x14ac:dyDescent="0.25">
      <c r="A23" s="5"/>
      <c r="B23" s="6"/>
      <c r="C23" s="85"/>
      <c r="D23" s="106"/>
    </row>
    <row r="24" spans="1:4" x14ac:dyDescent="0.25">
      <c r="A24" s="13" t="s">
        <v>191</v>
      </c>
      <c r="B24" s="6" t="s">
        <v>192</v>
      </c>
      <c r="C24" s="85">
        <v>575000</v>
      </c>
      <c r="D24" s="107">
        <f>C24</f>
        <v>575000</v>
      </c>
    </row>
    <row r="25" spans="1:4" x14ac:dyDescent="0.25">
      <c r="A25" s="151" t="s">
        <v>683</v>
      </c>
      <c r="B25" s="6"/>
      <c r="C25" s="85"/>
      <c r="D25" s="85"/>
    </row>
    <row r="26" spans="1:4" x14ac:dyDescent="0.25">
      <c r="A26" s="13"/>
      <c r="B26" s="6"/>
      <c r="C26" s="85"/>
      <c r="D26" s="85"/>
    </row>
    <row r="27" spans="1:4" x14ac:dyDescent="0.25">
      <c r="A27" s="13" t="s">
        <v>193</v>
      </c>
      <c r="B27" s="6" t="s">
        <v>194</v>
      </c>
      <c r="C27" s="85">
        <v>0</v>
      </c>
      <c r="D27" s="85">
        <f>C27</f>
        <v>0</v>
      </c>
    </row>
    <row r="28" spans="1:4" x14ac:dyDescent="0.25">
      <c r="A28" s="13"/>
      <c r="B28" s="6"/>
      <c r="C28" s="85"/>
      <c r="D28" s="85"/>
    </row>
    <row r="29" spans="1:4" x14ac:dyDescent="0.25">
      <c r="A29" s="13"/>
      <c r="B29" s="6"/>
      <c r="C29" s="85"/>
      <c r="D29" s="85"/>
    </row>
    <row r="30" spans="1:4" x14ac:dyDescent="0.25">
      <c r="A30" s="5" t="s">
        <v>195</v>
      </c>
      <c r="B30" s="6" t="s">
        <v>196</v>
      </c>
      <c r="C30" s="85">
        <v>0</v>
      </c>
      <c r="D30" s="85">
        <f>C30</f>
        <v>0</v>
      </c>
    </row>
    <row r="31" spans="1:4" x14ac:dyDescent="0.25">
      <c r="A31" s="5" t="s">
        <v>197</v>
      </c>
      <c r="B31" s="6" t="s">
        <v>198</v>
      </c>
      <c r="C31" s="107">
        <v>95000</v>
      </c>
      <c r="D31" s="107">
        <f>C31</f>
        <v>95000</v>
      </c>
    </row>
    <row r="32" spans="1:4" s="88" customFormat="1" ht="15.75" x14ac:dyDescent="0.25">
      <c r="A32" s="20" t="s">
        <v>427</v>
      </c>
      <c r="B32" s="9" t="s">
        <v>199</v>
      </c>
      <c r="C32" s="124">
        <f>SUM(C11+C16+C21+C24+C27+C30+C31)</f>
        <v>670000</v>
      </c>
      <c r="D32" s="124">
        <f>C32</f>
        <v>670000</v>
      </c>
    </row>
    <row r="33" spans="1:4" ht="15.75" x14ac:dyDescent="0.25">
      <c r="A33" s="24"/>
      <c r="B33" s="8"/>
      <c r="C33" s="85"/>
      <c r="D33" s="85"/>
    </row>
    <row r="34" spans="1:4" ht="15.75" x14ac:dyDescent="0.25">
      <c r="A34" s="87"/>
      <c r="B34" s="8"/>
      <c r="C34" s="85"/>
      <c r="D34" s="85"/>
    </row>
    <row r="35" spans="1:4" ht="15.75" x14ac:dyDescent="0.25">
      <c r="A35" s="24"/>
      <c r="B35" s="8"/>
      <c r="C35" s="85"/>
      <c r="D35" s="85"/>
    </row>
    <row r="36" spans="1:4" ht="15.75" x14ac:dyDescent="0.25">
      <c r="A36" s="24"/>
      <c r="B36" s="8"/>
      <c r="C36" s="85"/>
      <c r="D36" s="85"/>
    </row>
    <row r="37" spans="1:4" x14ac:dyDescent="0.25">
      <c r="A37" s="13" t="s">
        <v>200</v>
      </c>
      <c r="B37" s="6" t="s">
        <v>201</v>
      </c>
      <c r="C37" s="107">
        <v>14074495</v>
      </c>
      <c r="D37" s="85">
        <f>C37</f>
        <v>14074495</v>
      </c>
    </row>
    <row r="38" spans="1:4" x14ac:dyDescent="0.25">
      <c r="A38" s="151" t="s">
        <v>684</v>
      </c>
      <c r="B38" s="153"/>
      <c r="C38" s="154">
        <v>14074495</v>
      </c>
      <c r="D38" s="154">
        <v>14074495</v>
      </c>
    </row>
    <row r="39" spans="1:4" x14ac:dyDescent="0.25">
      <c r="A39" s="13"/>
      <c r="B39" s="6"/>
      <c r="C39" s="85"/>
      <c r="D39" s="85"/>
    </row>
    <row r="40" spans="1:4" x14ac:dyDescent="0.25">
      <c r="A40" s="13"/>
      <c r="B40" s="6"/>
      <c r="C40" s="85"/>
      <c r="D40" s="85"/>
    </row>
    <row r="41" spans="1:4" x14ac:dyDescent="0.25">
      <c r="A41" s="13"/>
      <c r="B41" s="6"/>
      <c r="C41" s="85"/>
      <c r="D41" s="85"/>
    </row>
    <row r="42" spans="1:4" x14ac:dyDescent="0.25">
      <c r="A42" s="13" t="s">
        <v>202</v>
      </c>
      <c r="B42" s="6" t="s">
        <v>203</v>
      </c>
      <c r="C42" s="85">
        <v>0</v>
      </c>
      <c r="D42" s="85">
        <f>C42</f>
        <v>0</v>
      </c>
    </row>
    <row r="43" spans="1:4" x14ac:dyDescent="0.25">
      <c r="A43" s="13"/>
      <c r="B43" s="6"/>
      <c r="C43" s="85"/>
      <c r="D43" s="85"/>
    </row>
    <row r="44" spans="1:4" x14ac:dyDescent="0.25">
      <c r="A44" s="13"/>
      <c r="B44" s="6"/>
      <c r="C44" s="85"/>
      <c r="D44" s="85"/>
    </row>
    <row r="45" spans="1:4" x14ac:dyDescent="0.25">
      <c r="A45" s="13"/>
      <c r="B45" s="6"/>
      <c r="C45" s="85"/>
      <c r="D45" s="85"/>
    </row>
    <row r="46" spans="1:4" x14ac:dyDescent="0.25">
      <c r="A46" s="13"/>
      <c r="B46" s="6"/>
      <c r="C46" s="85"/>
      <c r="D46" s="85"/>
    </row>
    <row r="47" spans="1:4" x14ac:dyDescent="0.25">
      <c r="A47" s="13" t="s">
        <v>204</v>
      </c>
      <c r="B47" s="6" t="s">
        <v>205</v>
      </c>
      <c r="C47" s="85">
        <v>0</v>
      </c>
      <c r="D47" s="85">
        <f>C47</f>
        <v>0</v>
      </c>
    </row>
    <row r="48" spans="1:4" x14ac:dyDescent="0.25">
      <c r="A48" s="13" t="s">
        <v>206</v>
      </c>
      <c r="B48" s="6" t="s">
        <v>207</v>
      </c>
      <c r="C48" s="85">
        <v>3800114</v>
      </c>
      <c r="D48" s="85">
        <f>C48</f>
        <v>3800114</v>
      </c>
    </row>
    <row r="49" spans="1:5" s="88" customFormat="1" ht="15.75" x14ac:dyDescent="0.25">
      <c r="A49" s="20" t="s">
        <v>428</v>
      </c>
      <c r="B49" s="9" t="s">
        <v>208</v>
      </c>
      <c r="C49" s="119">
        <f>C37+C42+C47+C48</f>
        <v>17874609</v>
      </c>
      <c r="D49" s="119">
        <f>C49</f>
        <v>17874609</v>
      </c>
    </row>
    <row r="52" spans="1:5" x14ac:dyDescent="0.25">
      <c r="A52" s="91" t="s">
        <v>638</v>
      </c>
      <c r="B52" s="91" t="s">
        <v>654</v>
      </c>
      <c r="C52" s="91" t="s">
        <v>639</v>
      </c>
      <c r="D52" s="91" t="s">
        <v>640</v>
      </c>
      <c r="E52" s="122" t="s">
        <v>641</v>
      </c>
    </row>
    <row r="53" spans="1:5" x14ac:dyDescent="0.25">
      <c r="A53" s="101"/>
      <c r="B53" s="101"/>
      <c r="C53" s="115"/>
      <c r="D53" s="115"/>
      <c r="E53" s="116"/>
    </row>
    <row r="54" spans="1:5" x14ac:dyDescent="0.25">
      <c r="A54" s="101"/>
      <c r="B54" s="101"/>
      <c r="C54" s="115"/>
      <c r="D54" s="115"/>
      <c r="E54" s="116"/>
    </row>
    <row r="55" spans="1:5" x14ac:dyDescent="0.25">
      <c r="A55" s="101"/>
      <c r="B55" s="101"/>
      <c r="C55" s="115"/>
      <c r="D55" s="115"/>
      <c r="E55" s="116"/>
    </row>
    <row r="56" spans="1:5" x14ac:dyDescent="0.25">
      <c r="A56" s="101"/>
      <c r="B56" s="101"/>
      <c r="C56" s="115"/>
      <c r="D56" s="115"/>
      <c r="E56" s="116"/>
    </row>
    <row r="57" spans="1:5" x14ac:dyDescent="0.25">
      <c r="A57" s="13" t="s">
        <v>186</v>
      </c>
      <c r="B57" s="6" t="s">
        <v>187</v>
      </c>
      <c r="C57" s="115">
        <v>0</v>
      </c>
      <c r="D57" s="115">
        <v>0</v>
      </c>
      <c r="E57" s="116">
        <f>SUM(C57:D57)</f>
        <v>0</v>
      </c>
    </row>
    <row r="58" spans="1:5" x14ac:dyDescent="0.25">
      <c r="A58" s="13"/>
      <c r="B58" s="6"/>
      <c r="C58" s="115"/>
      <c r="D58" s="115"/>
      <c r="E58" s="116"/>
    </row>
    <row r="59" spans="1:5" x14ac:dyDescent="0.25">
      <c r="A59" s="13"/>
      <c r="B59" s="6"/>
      <c r="C59" s="115"/>
      <c r="D59" s="115"/>
      <c r="E59" s="116"/>
    </row>
    <row r="60" spans="1:5" x14ac:dyDescent="0.25">
      <c r="A60" s="13"/>
      <c r="B60" s="6"/>
      <c r="C60" s="115"/>
      <c r="D60" s="115"/>
      <c r="E60" s="116"/>
    </row>
    <row r="61" spans="1:5" x14ac:dyDescent="0.25">
      <c r="A61" s="13"/>
      <c r="B61" s="6"/>
      <c r="C61" s="115"/>
      <c r="D61" s="115"/>
      <c r="E61" s="116"/>
    </row>
    <row r="62" spans="1:5" x14ac:dyDescent="0.25">
      <c r="A62" s="13" t="s">
        <v>426</v>
      </c>
      <c r="B62" s="6" t="s">
        <v>188</v>
      </c>
      <c r="C62" s="115">
        <v>0</v>
      </c>
      <c r="D62" s="115">
        <v>0</v>
      </c>
      <c r="E62" s="116">
        <f>SUM(C62:D62)</f>
        <v>0</v>
      </c>
    </row>
    <row r="63" spans="1:5" x14ac:dyDescent="0.25">
      <c r="A63" s="13"/>
      <c r="B63" s="6"/>
      <c r="C63" s="115"/>
      <c r="D63" s="115"/>
      <c r="E63" s="116"/>
    </row>
    <row r="64" spans="1:5" x14ac:dyDescent="0.25">
      <c r="A64" s="13"/>
      <c r="B64" s="6"/>
      <c r="C64" s="115"/>
      <c r="D64" s="115"/>
      <c r="E64" s="116"/>
    </row>
    <row r="65" spans="1:5" x14ac:dyDescent="0.25">
      <c r="A65" s="13"/>
      <c r="B65" s="6"/>
      <c r="C65" s="115"/>
      <c r="D65" s="115"/>
      <c r="E65" s="116"/>
    </row>
    <row r="66" spans="1:5" x14ac:dyDescent="0.25">
      <c r="A66" s="13"/>
      <c r="B66" s="6"/>
      <c r="C66" s="115"/>
      <c r="D66" s="115"/>
      <c r="E66" s="116"/>
    </row>
    <row r="67" spans="1:5" x14ac:dyDescent="0.25">
      <c r="A67" s="5" t="s">
        <v>189</v>
      </c>
      <c r="B67" s="6" t="s">
        <v>190</v>
      </c>
      <c r="C67" s="115">
        <v>0</v>
      </c>
      <c r="D67" s="115">
        <v>0</v>
      </c>
      <c r="E67" s="116">
        <f>SUM(C67:D67)</f>
        <v>0</v>
      </c>
    </row>
    <row r="68" spans="1:5" x14ac:dyDescent="0.25">
      <c r="A68" s="5"/>
      <c r="B68" s="6"/>
      <c r="C68" s="115"/>
      <c r="D68" s="115"/>
      <c r="E68" s="116"/>
    </row>
    <row r="69" spans="1:5" x14ac:dyDescent="0.25">
      <c r="A69" s="5"/>
      <c r="B69" s="6"/>
      <c r="C69" s="152"/>
      <c r="D69" s="152"/>
      <c r="E69" s="152"/>
    </row>
    <row r="70" spans="1:5" x14ac:dyDescent="0.25">
      <c r="A70" s="13" t="s">
        <v>191</v>
      </c>
      <c r="B70" s="6" t="s">
        <v>192</v>
      </c>
      <c r="C70" s="107">
        <v>575000</v>
      </c>
      <c r="D70" s="107">
        <v>95000</v>
      </c>
      <c r="E70" s="107">
        <f>SUM(C70:D70)</f>
        <v>670000</v>
      </c>
    </row>
    <row r="71" spans="1:5" s="88" customFormat="1" ht="15.75" x14ac:dyDescent="0.25">
      <c r="A71" s="20" t="s">
        <v>427</v>
      </c>
      <c r="B71" s="9" t="s">
        <v>199</v>
      </c>
      <c r="C71" s="117">
        <f>C57+C62+C67+C70</f>
        <v>575000</v>
      </c>
      <c r="D71" s="117">
        <f>D57+D62+D67+D70</f>
        <v>95000</v>
      </c>
      <c r="E71" s="117">
        <f>SUM(C71:D71)</f>
        <v>670000</v>
      </c>
    </row>
    <row r="72" spans="1:5" ht="15.75" x14ac:dyDescent="0.25">
      <c r="A72" s="24"/>
      <c r="B72" s="8"/>
      <c r="C72" s="115"/>
      <c r="D72" s="115"/>
      <c r="E72" s="116"/>
    </row>
    <row r="73" spans="1:5" ht="15.75" x14ac:dyDescent="0.25">
      <c r="A73" s="24"/>
      <c r="B73" s="8"/>
      <c r="C73" s="115"/>
      <c r="D73" s="115"/>
      <c r="E73" s="116"/>
    </row>
    <row r="74" spans="1:5" s="121" customFormat="1" x14ac:dyDescent="0.25">
      <c r="A74" s="13"/>
      <c r="B74" s="6"/>
      <c r="C74" s="115"/>
      <c r="D74" s="115"/>
      <c r="E74" s="116"/>
    </row>
    <row r="75" spans="1:5" ht="15.75" x14ac:dyDescent="0.25">
      <c r="A75" s="24"/>
      <c r="B75" s="8"/>
      <c r="C75" s="115"/>
      <c r="D75" s="115"/>
      <c r="E75" s="116"/>
    </row>
    <row r="76" spans="1:5" x14ac:dyDescent="0.25">
      <c r="A76" s="13" t="s">
        <v>200</v>
      </c>
      <c r="B76" s="6" t="s">
        <v>201</v>
      </c>
      <c r="C76" s="115">
        <v>14074495</v>
      </c>
      <c r="D76" s="115">
        <v>3800114</v>
      </c>
      <c r="E76" s="116">
        <f>SUM(C76:D76)</f>
        <v>17874609</v>
      </c>
    </row>
    <row r="77" spans="1:5" x14ac:dyDescent="0.25">
      <c r="A77" s="151" t="s">
        <v>684</v>
      </c>
      <c r="B77" s="153"/>
      <c r="C77" s="155">
        <v>14074495</v>
      </c>
      <c r="D77" s="155">
        <v>3800114</v>
      </c>
      <c r="E77" s="154">
        <v>17874609</v>
      </c>
    </row>
    <row r="78" spans="1:5" x14ac:dyDescent="0.25">
      <c r="A78" s="13"/>
      <c r="B78" s="6"/>
      <c r="C78" s="115"/>
      <c r="D78" s="115"/>
      <c r="E78" s="116"/>
    </row>
    <row r="79" spans="1:5" x14ac:dyDescent="0.25">
      <c r="A79" s="13"/>
      <c r="B79" s="6"/>
      <c r="C79" s="115"/>
      <c r="D79" s="115"/>
      <c r="E79" s="116"/>
    </row>
    <row r="80" spans="1:5" x14ac:dyDescent="0.25">
      <c r="A80" s="13"/>
      <c r="B80" s="6"/>
      <c r="C80" s="115"/>
      <c r="D80" s="115"/>
      <c r="E80" s="116"/>
    </row>
    <row r="81" spans="1:5" x14ac:dyDescent="0.25">
      <c r="A81" s="13" t="s">
        <v>202</v>
      </c>
      <c r="B81" s="6" t="s">
        <v>203</v>
      </c>
      <c r="C81" s="115">
        <v>0</v>
      </c>
      <c r="D81" s="115">
        <v>0</v>
      </c>
      <c r="E81" s="116">
        <f>SUM(C81:D81)</f>
        <v>0</v>
      </c>
    </row>
    <row r="82" spans="1:5" x14ac:dyDescent="0.25">
      <c r="A82" s="13"/>
      <c r="B82" s="6"/>
      <c r="C82" s="115"/>
      <c r="D82" s="115"/>
      <c r="E82" s="116"/>
    </row>
    <row r="83" spans="1:5" x14ac:dyDescent="0.25">
      <c r="A83" s="13"/>
      <c r="B83" s="6"/>
      <c r="C83" s="115"/>
      <c r="D83" s="115"/>
      <c r="E83" s="116"/>
    </row>
    <row r="84" spans="1:5" x14ac:dyDescent="0.25">
      <c r="A84" s="13"/>
      <c r="B84" s="6"/>
      <c r="C84" s="115"/>
      <c r="D84" s="115"/>
      <c r="E84" s="116"/>
    </row>
    <row r="85" spans="1:5" x14ac:dyDescent="0.25">
      <c r="A85" s="13"/>
      <c r="B85" s="6"/>
      <c r="C85" s="115"/>
      <c r="D85" s="115"/>
      <c r="E85" s="116"/>
    </row>
    <row r="86" spans="1:5" x14ac:dyDescent="0.25">
      <c r="A86" s="13" t="s">
        <v>204</v>
      </c>
      <c r="B86" s="6" t="s">
        <v>205</v>
      </c>
      <c r="C86" s="115">
        <v>0</v>
      </c>
      <c r="D86" s="115">
        <v>0</v>
      </c>
      <c r="E86" s="116">
        <f>SUM(C86:D86)</f>
        <v>0</v>
      </c>
    </row>
    <row r="87" spans="1:5" s="88" customFormat="1" ht="15.75" x14ac:dyDescent="0.25">
      <c r="A87" s="20" t="s">
        <v>428</v>
      </c>
      <c r="B87" s="9" t="s">
        <v>208</v>
      </c>
      <c r="C87" s="118">
        <f>C76+C81+C86</f>
        <v>14074495</v>
      </c>
      <c r="D87" s="118">
        <f>D76+D81+D86</f>
        <v>3800114</v>
      </c>
      <c r="E87" s="119">
        <f>SUM(C87:D87)</f>
        <v>17874609</v>
      </c>
    </row>
    <row r="88" spans="1:5" x14ac:dyDescent="0.25">
      <c r="A88" s="86"/>
      <c r="B88" s="86"/>
      <c r="C88" s="86"/>
      <c r="D88" s="86"/>
    </row>
    <row r="89" spans="1:5" x14ac:dyDescent="0.25">
      <c r="A89" s="86"/>
      <c r="B89" s="86"/>
      <c r="C89" s="86"/>
      <c r="D89" s="86"/>
    </row>
    <row r="90" spans="1:5" x14ac:dyDescent="0.25">
      <c r="A90" s="86"/>
      <c r="B90" s="86"/>
      <c r="C90" s="86"/>
      <c r="D90" s="86"/>
    </row>
    <row r="91" spans="1:5" x14ac:dyDescent="0.25">
      <c r="A91" s="86"/>
      <c r="B91" s="86"/>
      <c r="C91" s="86"/>
      <c r="D91" s="86"/>
    </row>
    <row r="92" spans="1:5" x14ac:dyDescent="0.25">
      <c r="A92" s="86"/>
      <c r="B92" s="86"/>
      <c r="C92" s="86"/>
      <c r="D92" s="86"/>
    </row>
    <row r="93" spans="1:5" x14ac:dyDescent="0.25">
      <c r="A93" s="86"/>
      <c r="B93" s="86"/>
      <c r="C93" s="86"/>
      <c r="D93" s="86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7" zoomScaleNormal="100" workbookViewId="0">
      <selection activeCell="C7" sqref="C7"/>
    </sheetView>
  </sheetViews>
  <sheetFormatPr defaultRowHeight="15" x14ac:dyDescent="0.25"/>
  <cols>
    <col min="1" max="1" width="86.28515625" customWidth="1"/>
    <col min="2" max="2" width="28.28515625" customWidth="1"/>
    <col min="3" max="3" width="18.42578125" customWidth="1"/>
  </cols>
  <sheetData>
    <row r="1" spans="1:3" x14ac:dyDescent="0.25">
      <c r="C1" s="125"/>
    </row>
    <row r="2" spans="1:3" x14ac:dyDescent="0.25">
      <c r="B2" t="s">
        <v>690</v>
      </c>
    </row>
    <row r="3" spans="1:3" ht="25.5" customHeight="1" x14ac:dyDescent="0.25">
      <c r="A3" s="228" t="s">
        <v>670</v>
      </c>
      <c r="B3" s="236"/>
      <c r="C3" s="236"/>
    </row>
    <row r="4" spans="1:3" ht="23.25" customHeight="1" x14ac:dyDescent="0.25">
      <c r="A4" s="240" t="s">
        <v>586</v>
      </c>
      <c r="B4" s="241"/>
      <c r="C4" s="241"/>
    </row>
    <row r="5" spans="1:3" x14ac:dyDescent="0.25">
      <c r="A5" s="1"/>
    </row>
    <row r="6" spans="1:3" x14ac:dyDescent="0.25">
      <c r="A6" s="1"/>
    </row>
    <row r="7" spans="1:3" ht="51" customHeight="1" x14ac:dyDescent="0.25">
      <c r="A7" s="161" t="s">
        <v>585</v>
      </c>
      <c r="B7" s="162" t="s">
        <v>632</v>
      </c>
      <c r="C7" s="163" t="s">
        <v>3</v>
      </c>
    </row>
    <row r="8" spans="1:3" ht="15" customHeight="1" x14ac:dyDescent="0.25">
      <c r="A8" s="51" t="s">
        <v>559</v>
      </c>
      <c r="B8" s="156">
        <v>0</v>
      </c>
      <c r="C8" s="158">
        <f t="shared" ref="C8:C34" si="0">SUM(B8:B8)</f>
        <v>0</v>
      </c>
    </row>
    <row r="9" spans="1:3" ht="15" customHeight="1" x14ac:dyDescent="0.25">
      <c r="A9" s="51" t="s">
        <v>560</v>
      </c>
      <c r="B9" s="156">
        <v>0</v>
      </c>
      <c r="C9" s="158">
        <f t="shared" si="0"/>
        <v>0</v>
      </c>
    </row>
    <row r="10" spans="1:3" ht="15" customHeight="1" x14ac:dyDescent="0.25">
      <c r="A10" s="51" t="s">
        <v>561</v>
      </c>
      <c r="B10" s="156">
        <v>0</v>
      </c>
      <c r="C10" s="158">
        <f t="shared" si="0"/>
        <v>0</v>
      </c>
    </row>
    <row r="11" spans="1:3" ht="15" customHeight="1" x14ac:dyDescent="0.25">
      <c r="A11" s="51" t="s">
        <v>562</v>
      </c>
      <c r="B11" s="156">
        <v>0</v>
      </c>
      <c r="C11" s="158">
        <f t="shared" si="0"/>
        <v>0</v>
      </c>
    </row>
    <row r="12" spans="1:3" s="88" customFormat="1" ht="15" customHeight="1" x14ac:dyDescent="0.25">
      <c r="A12" s="50" t="s">
        <v>580</v>
      </c>
      <c r="B12" s="157">
        <f>SUM(B8:B11)</f>
        <v>0</v>
      </c>
      <c r="C12" s="159">
        <f t="shared" si="0"/>
        <v>0</v>
      </c>
    </row>
    <row r="13" spans="1:3" ht="15" customHeight="1" x14ac:dyDescent="0.25">
      <c r="A13" s="51" t="s">
        <v>563</v>
      </c>
      <c r="B13" s="156">
        <v>0</v>
      </c>
      <c r="C13" s="158">
        <f t="shared" si="0"/>
        <v>0</v>
      </c>
    </row>
    <row r="14" spans="1:3" ht="33" customHeight="1" x14ac:dyDescent="0.25">
      <c r="A14" s="51" t="s">
        <v>564</v>
      </c>
      <c r="B14" s="156">
        <v>0</v>
      </c>
      <c r="C14" s="158">
        <f t="shared" si="0"/>
        <v>0</v>
      </c>
    </row>
    <row r="15" spans="1:3" ht="15" customHeight="1" x14ac:dyDescent="0.25">
      <c r="A15" s="51" t="s">
        <v>565</v>
      </c>
      <c r="B15" s="156">
        <v>0</v>
      </c>
      <c r="C15" s="158">
        <f t="shared" si="0"/>
        <v>0</v>
      </c>
    </row>
    <row r="16" spans="1:3" ht="15" customHeight="1" x14ac:dyDescent="0.25">
      <c r="A16" s="51" t="s">
        <v>566</v>
      </c>
      <c r="B16" s="156">
        <v>1</v>
      </c>
      <c r="C16" s="179">
        <f t="shared" si="0"/>
        <v>1</v>
      </c>
    </row>
    <row r="17" spans="1:3" ht="15" customHeight="1" x14ac:dyDescent="0.25">
      <c r="A17" s="51" t="s">
        <v>567</v>
      </c>
      <c r="B17" s="156">
        <v>0</v>
      </c>
      <c r="C17" s="158">
        <f t="shared" si="0"/>
        <v>0</v>
      </c>
    </row>
    <row r="18" spans="1:3" ht="15" customHeight="1" x14ac:dyDescent="0.25">
      <c r="A18" s="51" t="s">
        <v>568</v>
      </c>
      <c r="B18" s="156">
        <v>0</v>
      </c>
      <c r="C18" s="158">
        <f t="shared" si="0"/>
        <v>0</v>
      </c>
    </row>
    <row r="19" spans="1:3" ht="15" customHeight="1" x14ac:dyDescent="0.25">
      <c r="A19" s="51" t="s">
        <v>569</v>
      </c>
      <c r="B19" s="156">
        <v>0</v>
      </c>
      <c r="C19" s="158">
        <f t="shared" si="0"/>
        <v>0</v>
      </c>
    </row>
    <row r="20" spans="1:3" s="88" customFormat="1" ht="15" customHeight="1" x14ac:dyDescent="0.25">
      <c r="A20" s="50" t="s">
        <v>581</v>
      </c>
      <c r="B20" s="157">
        <f>SUM(B13:B19)</f>
        <v>1</v>
      </c>
      <c r="C20" s="159">
        <f t="shared" si="0"/>
        <v>1</v>
      </c>
    </row>
    <row r="21" spans="1:3" ht="15" customHeight="1" x14ac:dyDescent="0.25">
      <c r="A21" s="51" t="s">
        <v>570</v>
      </c>
      <c r="B21" s="156">
        <v>1</v>
      </c>
      <c r="C21" s="158">
        <f t="shared" si="0"/>
        <v>1</v>
      </c>
    </row>
    <row r="22" spans="1:3" ht="15" customHeight="1" x14ac:dyDescent="0.25">
      <c r="A22" s="51" t="s">
        <v>571</v>
      </c>
      <c r="B22" s="156">
        <v>0</v>
      </c>
      <c r="C22" s="158">
        <f t="shared" si="0"/>
        <v>0</v>
      </c>
    </row>
    <row r="23" spans="1:3" ht="15" customHeight="1" x14ac:dyDescent="0.25">
      <c r="A23" s="51" t="s">
        <v>572</v>
      </c>
      <c r="B23" s="156">
        <v>1</v>
      </c>
      <c r="C23" s="158">
        <f t="shared" si="0"/>
        <v>1</v>
      </c>
    </row>
    <row r="24" spans="1:3" s="88" customFormat="1" ht="15" customHeight="1" x14ac:dyDescent="0.25">
      <c r="A24" s="50" t="s">
        <v>582</v>
      </c>
      <c r="B24" s="157">
        <f>SUM(B21:B23)</f>
        <v>2</v>
      </c>
      <c r="C24" s="159">
        <f t="shared" si="0"/>
        <v>2</v>
      </c>
    </row>
    <row r="25" spans="1:3" ht="15" customHeight="1" x14ac:dyDescent="0.25">
      <c r="A25" s="51" t="s">
        <v>573</v>
      </c>
      <c r="B25" s="156">
        <v>1</v>
      </c>
      <c r="C25" s="158">
        <f t="shared" si="0"/>
        <v>1</v>
      </c>
    </row>
    <row r="26" spans="1:3" ht="15" customHeight="1" x14ac:dyDescent="0.25">
      <c r="A26" s="51" t="s">
        <v>574</v>
      </c>
      <c r="B26" s="156">
        <v>3</v>
      </c>
      <c r="C26" s="158">
        <f t="shared" si="0"/>
        <v>3</v>
      </c>
    </row>
    <row r="27" spans="1:3" ht="15" customHeight="1" x14ac:dyDescent="0.25">
      <c r="A27" s="51" t="s">
        <v>575</v>
      </c>
      <c r="B27" s="156">
        <v>1</v>
      </c>
      <c r="C27" s="158">
        <f t="shared" si="0"/>
        <v>1</v>
      </c>
    </row>
    <row r="28" spans="1:3" s="88" customFormat="1" ht="15" customHeight="1" x14ac:dyDescent="0.25">
      <c r="A28" s="50" t="s">
        <v>583</v>
      </c>
      <c r="B28" s="157">
        <f>SUM(B25:B27)</f>
        <v>5</v>
      </c>
      <c r="C28" s="159">
        <f t="shared" si="0"/>
        <v>5</v>
      </c>
    </row>
    <row r="29" spans="1:3" s="88" customFormat="1" ht="37.5" customHeight="1" x14ac:dyDescent="0.25">
      <c r="A29" s="50" t="s">
        <v>584</v>
      </c>
      <c r="B29" s="67">
        <f>SUM(B28,B24,B20,B12)</f>
        <v>8</v>
      </c>
      <c r="C29" s="159">
        <f t="shared" si="0"/>
        <v>8</v>
      </c>
    </row>
    <row r="30" spans="1:3" ht="30" x14ac:dyDescent="0.25">
      <c r="A30" s="51" t="s">
        <v>576</v>
      </c>
      <c r="B30" s="156">
        <v>0</v>
      </c>
      <c r="C30" s="158">
        <f t="shared" si="0"/>
        <v>0</v>
      </c>
    </row>
    <row r="31" spans="1:3" ht="43.5" customHeight="1" x14ac:dyDescent="0.25">
      <c r="A31" s="51" t="s">
        <v>577</v>
      </c>
      <c r="B31" s="156">
        <v>0</v>
      </c>
      <c r="C31" s="158">
        <f t="shared" si="0"/>
        <v>0</v>
      </c>
    </row>
    <row r="32" spans="1:3" ht="33.75" customHeight="1" x14ac:dyDescent="0.25">
      <c r="A32" s="51" t="s">
        <v>578</v>
      </c>
      <c r="B32" s="156">
        <v>0</v>
      </c>
      <c r="C32" s="158">
        <f t="shared" si="0"/>
        <v>0</v>
      </c>
    </row>
    <row r="33" spans="1:3" ht="18.75" customHeight="1" x14ac:dyDescent="0.25">
      <c r="A33" s="51" t="s">
        <v>579</v>
      </c>
      <c r="B33" s="156">
        <v>0</v>
      </c>
      <c r="C33" s="158">
        <f t="shared" si="0"/>
        <v>0</v>
      </c>
    </row>
    <row r="34" spans="1:3" s="88" customFormat="1" ht="33" customHeight="1" x14ac:dyDescent="0.25">
      <c r="A34" s="50" t="s">
        <v>46</v>
      </c>
      <c r="B34" s="157">
        <f>SUM(B30:B33)</f>
        <v>0</v>
      </c>
      <c r="C34" s="159">
        <f t="shared" si="0"/>
        <v>0</v>
      </c>
    </row>
    <row r="35" spans="1:3" x14ac:dyDescent="0.25">
      <c r="A35" s="237"/>
      <c r="B35" s="238"/>
    </row>
    <row r="36" spans="1:3" x14ac:dyDescent="0.25">
      <c r="A36" s="239"/>
      <c r="B36" s="238"/>
    </row>
  </sheetData>
  <mergeCells count="4">
    <mergeCell ref="A35:B35"/>
    <mergeCell ref="A36:B36"/>
    <mergeCell ref="A3:C3"/>
    <mergeCell ref="A4:C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activeCell="E4" sqref="E4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232" t="s">
        <v>691</v>
      </c>
      <c r="B1" s="232"/>
    </row>
    <row r="3" spans="1:7" ht="27" customHeight="1" x14ac:dyDescent="0.25">
      <c r="A3" s="228" t="s">
        <v>670</v>
      </c>
      <c r="B3" s="236"/>
    </row>
    <row r="4" spans="1:7" ht="71.25" customHeight="1" x14ac:dyDescent="0.25">
      <c r="A4" s="231" t="s">
        <v>674</v>
      </c>
      <c r="B4" s="240"/>
      <c r="C4" s="60"/>
      <c r="D4" s="60"/>
      <c r="E4" s="60"/>
      <c r="F4" s="60"/>
      <c r="G4" s="60"/>
    </row>
    <row r="5" spans="1:7" ht="24" customHeight="1" x14ac:dyDescent="0.25">
      <c r="A5" s="56"/>
      <c r="B5" s="56"/>
      <c r="C5" s="60"/>
      <c r="D5" s="60"/>
      <c r="E5" s="60"/>
      <c r="F5" s="60"/>
      <c r="G5" s="60"/>
    </row>
    <row r="6" spans="1:7" ht="22.5" customHeight="1" x14ac:dyDescent="0.25">
      <c r="A6" s="4" t="s">
        <v>1</v>
      </c>
    </row>
    <row r="7" spans="1:7" ht="18" x14ac:dyDescent="0.25">
      <c r="A7" s="39" t="s">
        <v>4</v>
      </c>
      <c r="B7" s="38" t="s">
        <v>10</v>
      </c>
    </row>
    <row r="8" spans="1:7" x14ac:dyDescent="0.25">
      <c r="A8" s="37" t="s">
        <v>65</v>
      </c>
      <c r="B8" s="37"/>
    </row>
    <row r="9" spans="1:7" x14ac:dyDescent="0.25">
      <c r="A9" s="61" t="s">
        <v>66</v>
      </c>
      <c r="B9" s="37"/>
    </row>
    <row r="10" spans="1:7" x14ac:dyDescent="0.25">
      <c r="A10" s="37" t="s">
        <v>67</v>
      </c>
      <c r="B10" s="108"/>
    </row>
    <row r="11" spans="1:7" x14ac:dyDescent="0.25">
      <c r="A11" s="37" t="s">
        <v>68</v>
      </c>
      <c r="B11" s="108"/>
    </row>
    <row r="12" spans="1:7" x14ac:dyDescent="0.25">
      <c r="A12" s="37" t="s">
        <v>69</v>
      </c>
      <c r="B12" s="108"/>
    </row>
    <row r="13" spans="1:7" x14ac:dyDescent="0.25">
      <c r="A13" s="37" t="s">
        <v>70</v>
      </c>
      <c r="B13" s="108"/>
    </row>
    <row r="14" spans="1:7" x14ac:dyDescent="0.25">
      <c r="A14" s="37" t="s">
        <v>71</v>
      </c>
      <c r="B14" s="108"/>
    </row>
    <row r="15" spans="1:7" x14ac:dyDescent="0.25">
      <c r="A15" s="37" t="s">
        <v>72</v>
      </c>
      <c r="B15" s="108"/>
    </row>
    <row r="16" spans="1:7" s="88" customFormat="1" x14ac:dyDescent="0.25">
      <c r="A16" s="93" t="s">
        <v>13</v>
      </c>
      <c r="B16" s="109">
        <v>0</v>
      </c>
    </row>
    <row r="17" spans="1:2" ht="30" x14ac:dyDescent="0.25">
      <c r="A17" s="62" t="s">
        <v>5</v>
      </c>
      <c r="B17" s="108"/>
    </row>
    <row r="18" spans="1:2" ht="30" x14ac:dyDescent="0.25">
      <c r="A18" s="62" t="s">
        <v>6</v>
      </c>
      <c r="B18" s="108"/>
    </row>
    <row r="19" spans="1:2" x14ac:dyDescent="0.25">
      <c r="A19" s="63" t="s">
        <v>7</v>
      </c>
      <c r="B19" s="37"/>
    </row>
    <row r="20" spans="1:2" x14ac:dyDescent="0.25">
      <c r="A20" s="63" t="s">
        <v>8</v>
      </c>
      <c r="B20" s="37"/>
    </row>
    <row r="21" spans="1:2" x14ac:dyDescent="0.25">
      <c r="A21" s="37" t="s">
        <v>11</v>
      </c>
      <c r="B21" s="37"/>
    </row>
    <row r="22" spans="1:2" s="88" customFormat="1" x14ac:dyDescent="0.25">
      <c r="A22" s="43" t="s">
        <v>9</v>
      </c>
      <c r="B22" s="91"/>
    </row>
    <row r="23" spans="1:2" s="88" customFormat="1" ht="31.5" x14ac:dyDescent="0.25">
      <c r="A23" s="64" t="s">
        <v>12</v>
      </c>
      <c r="B23" s="23"/>
    </row>
    <row r="24" spans="1:2" s="88" customFormat="1" ht="15.75" x14ac:dyDescent="0.25">
      <c r="A24" s="90" t="s">
        <v>558</v>
      </c>
      <c r="B24" s="90">
        <v>0</v>
      </c>
    </row>
    <row r="27" spans="1:2" ht="18" x14ac:dyDescent="0.25">
      <c r="A27" s="39" t="s">
        <v>4</v>
      </c>
      <c r="B27" s="38" t="s">
        <v>10</v>
      </c>
    </row>
    <row r="28" spans="1:2" x14ac:dyDescent="0.25">
      <c r="A28" s="37" t="s">
        <v>65</v>
      </c>
      <c r="B28" s="37"/>
    </row>
    <row r="29" spans="1:2" x14ac:dyDescent="0.25">
      <c r="A29" s="61" t="s">
        <v>66</v>
      </c>
      <c r="B29" s="37"/>
    </row>
    <row r="30" spans="1:2" x14ac:dyDescent="0.25">
      <c r="A30" s="37" t="s">
        <v>67</v>
      </c>
      <c r="B30" s="37"/>
    </row>
    <row r="31" spans="1:2" x14ac:dyDescent="0.25">
      <c r="A31" s="37" t="s">
        <v>68</v>
      </c>
      <c r="B31" s="37"/>
    </row>
    <row r="32" spans="1:2" x14ac:dyDescent="0.25">
      <c r="A32" s="37" t="s">
        <v>69</v>
      </c>
      <c r="B32" s="37"/>
    </row>
    <row r="33" spans="1:2" x14ac:dyDescent="0.25">
      <c r="A33" s="37" t="s">
        <v>70</v>
      </c>
      <c r="B33" s="37"/>
    </row>
    <row r="34" spans="1:2" x14ac:dyDescent="0.25">
      <c r="A34" s="37" t="s">
        <v>71</v>
      </c>
      <c r="B34" s="37"/>
    </row>
    <row r="35" spans="1:2" x14ac:dyDescent="0.25">
      <c r="A35" s="37" t="s">
        <v>72</v>
      </c>
      <c r="B35" s="37"/>
    </row>
    <row r="36" spans="1:2" s="88" customFormat="1" x14ac:dyDescent="0.25">
      <c r="A36" s="93" t="s">
        <v>13</v>
      </c>
      <c r="B36" s="93">
        <f>SUM(B28:B35)</f>
        <v>0</v>
      </c>
    </row>
    <row r="37" spans="1:2" ht="30" x14ac:dyDescent="0.25">
      <c r="A37" s="62" t="s">
        <v>5</v>
      </c>
      <c r="B37" s="37"/>
    </row>
    <row r="38" spans="1:2" ht="30" x14ac:dyDescent="0.25">
      <c r="A38" s="62" t="s">
        <v>6</v>
      </c>
      <c r="B38" s="37"/>
    </row>
    <row r="39" spans="1:2" x14ac:dyDescent="0.25">
      <c r="A39" s="63" t="s">
        <v>7</v>
      </c>
      <c r="B39" s="37"/>
    </row>
    <row r="40" spans="1:2" x14ac:dyDescent="0.25">
      <c r="A40" s="63" t="s">
        <v>8</v>
      </c>
      <c r="B40" s="37"/>
    </row>
    <row r="41" spans="1:2" x14ac:dyDescent="0.25">
      <c r="A41" s="37" t="s">
        <v>11</v>
      </c>
      <c r="B41" s="37"/>
    </row>
    <row r="42" spans="1:2" s="88" customFormat="1" x14ac:dyDescent="0.25">
      <c r="A42" s="43" t="s">
        <v>9</v>
      </c>
      <c r="B42" s="91"/>
    </row>
    <row r="43" spans="1:2" s="88" customFormat="1" ht="31.5" x14ac:dyDescent="0.25">
      <c r="A43" s="64" t="s">
        <v>12</v>
      </c>
      <c r="B43" s="23"/>
    </row>
    <row r="44" spans="1:2" s="88" customFormat="1" ht="15.75" x14ac:dyDescent="0.25">
      <c r="A44" s="90" t="s">
        <v>558</v>
      </c>
      <c r="B44" s="90">
        <f>SUM(B42,B43,)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I5" sqref="I5"/>
    </sheetView>
  </sheetViews>
  <sheetFormatPr defaultRowHeight="15" x14ac:dyDescent="0.25"/>
  <cols>
    <col min="1" max="1" width="64.28515625" customWidth="1"/>
    <col min="2" max="2" width="7.5703125" bestFit="1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  <col min="257" max="257" width="64.28515625" customWidth="1"/>
    <col min="259" max="259" width="18.140625" customWidth="1"/>
    <col min="260" max="260" width="21.5703125" customWidth="1"/>
    <col min="261" max="261" width="21.85546875" customWidth="1"/>
    <col min="262" max="263" width="19.5703125" customWidth="1"/>
    <col min="264" max="264" width="16.42578125" customWidth="1"/>
    <col min="265" max="265" width="16.28515625" customWidth="1"/>
    <col min="266" max="266" width="30.140625" customWidth="1"/>
    <col min="513" max="513" width="64.28515625" customWidth="1"/>
    <col min="515" max="515" width="18.140625" customWidth="1"/>
    <col min="516" max="516" width="21.5703125" customWidth="1"/>
    <col min="517" max="517" width="21.85546875" customWidth="1"/>
    <col min="518" max="519" width="19.5703125" customWidth="1"/>
    <col min="520" max="520" width="16.42578125" customWidth="1"/>
    <col min="521" max="521" width="16.28515625" customWidth="1"/>
    <col min="522" max="522" width="30.140625" customWidth="1"/>
    <col min="769" max="769" width="64.28515625" customWidth="1"/>
    <col min="771" max="771" width="18.140625" customWidth="1"/>
    <col min="772" max="772" width="21.5703125" customWidth="1"/>
    <col min="773" max="773" width="21.85546875" customWidth="1"/>
    <col min="774" max="775" width="19.5703125" customWidth="1"/>
    <col min="776" max="776" width="16.42578125" customWidth="1"/>
    <col min="777" max="777" width="16.28515625" customWidth="1"/>
    <col min="778" max="778" width="30.140625" customWidth="1"/>
    <col min="1025" max="1025" width="64.28515625" customWidth="1"/>
    <col min="1027" max="1027" width="18.140625" customWidth="1"/>
    <col min="1028" max="1028" width="21.5703125" customWidth="1"/>
    <col min="1029" max="1029" width="21.85546875" customWidth="1"/>
    <col min="1030" max="1031" width="19.5703125" customWidth="1"/>
    <col min="1032" max="1032" width="16.42578125" customWidth="1"/>
    <col min="1033" max="1033" width="16.28515625" customWidth="1"/>
    <col min="1034" max="1034" width="30.140625" customWidth="1"/>
    <col min="1281" max="1281" width="64.28515625" customWidth="1"/>
    <col min="1283" max="1283" width="18.140625" customWidth="1"/>
    <col min="1284" max="1284" width="21.5703125" customWidth="1"/>
    <col min="1285" max="1285" width="21.85546875" customWidth="1"/>
    <col min="1286" max="1287" width="19.5703125" customWidth="1"/>
    <col min="1288" max="1288" width="16.42578125" customWidth="1"/>
    <col min="1289" max="1289" width="16.28515625" customWidth="1"/>
    <col min="1290" max="1290" width="30.140625" customWidth="1"/>
    <col min="1537" max="1537" width="64.28515625" customWidth="1"/>
    <col min="1539" max="1539" width="18.140625" customWidth="1"/>
    <col min="1540" max="1540" width="21.5703125" customWidth="1"/>
    <col min="1541" max="1541" width="21.85546875" customWidth="1"/>
    <col min="1542" max="1543" width="19.5703125" customWidth="1"/>
    <col min="1544" max="1544" width="16.42578125" customWidth="1"/>
    <col min="1545" max="1545" width="16.28515625" customWidth="1"/>
    <col min="1546" max="1546" width="30.140625" customWidth="1"/>
    <col min="1793" max="1793" width="64.28515625" customWidth="1"/>
    <col min="1795" max="1795" width="18.140625" customWidth="1"/>
    <col min="1796" max="1796" width="21.5703125" customWidth="1"/>
    <col min="1797" max="1797" width="21.85546875" customWidth="1"/>
    <col min="1798" max="1799" width="19.5703125" customWidth="1"/>
    <col min="1800" max="1800" width="16.42578125" customWidth="1"/>
    <col min="1801" max="1801" width="16.28515625" customWidth="1"/>
    <col min="1802" max="1802" width="30.140625" customWidth="1"/>
    <col min="2049" max="2049" width="64.28515625" customWidth="1"/>
    <col min="2051" max="2051" width="18.140625" customWidth="1"/>
    <col min="2052" max="2052" width="21.5703125" customWidth="1"/>
    <col min="2053" max="2053" width="21.85546875" customWidth="1"/>
    <col min="2054" max="2055" width="19.5703125" customWidth="1"/>
    <col min="2056" max="2056" width="16.42578125" customWidth="1"/>
    <col min="2057" max="2057" width="16.28515625" customWidth="1"/>
    <col min="2058" max="2058" width="30.140625" customWidth="1"/>
    <col min="2305" max="2305" width="64.28515625" customWidth="1"/>
    <col min="2307" max="2307" width="18.140625" customWidth="1"/>
    <col min="2308" max="2308" width="21.5703125" customWidth="1"/>
    <col min="2309" max="2309" width="21.85546875" customWidth="1"/>
    <col min="2310" max="2311" width="19.5703125" customWidth="1"/>
    <col min="2312" max="2312" width="16.42578125" customWidth="1"/>
    <col min="2313" max="2313" width="16.28515625" customWidth="1"/>
    <col min="2314" max="2314" width="30.140625" customWidth="1"/>
    <col min="2561" max="2561" width="64.28515625" customWidth="1"/>
    <col min="2563" max="2563" width="18.140625" customWidth="1"/>
    <col min="2564" max="2564" width="21.5703125" customWidth="1"/>
    <col min="2565" max="2565" width="21.85546875" customWidth="1"/>
    <col min="2566" max="2567" width="19.5703125" customWidth="1"/>
    <col min="2568" max="2568" width="16.42578125" customWidth="1"/>
    <col min="2569" max="2569" width="16.28515625" customWidth="1"/>
    <col min="2570" max="2570" width="30.140625" customWidth="1"/>
    <col min="2817" max="2817" width="64.28515625" customWidth="1"/>
    <col min="2819" max="2819" width="18.140625" customWidth="1"/>
    <col min="2820" max="2820" width="21.5703125" customWidth="1"/>
    <col min="2821" max="2821" width="21.85546875" customWidth="1"/>
    <col min="2822" max="2823" width="19.5703125" customWidth="1"/>
    <col min="2824" max="2824" width="16.42578125" customWidth="1"/>
    <col min="2825" max="2825" width="16.28515625" customWidth="1"/>
    <col min="2826" max="2826" width="30.140625" customWidth="1"/>
    <col min="3073" max="3073" width="64.28515625" customWidth="1"/>
    <col min="3075" max="3075" width="18.140625" customWidth="1"/>
    <col min="3076" max="3076" width="21.5703125" customWidth="1"/>
    <col min="3077" max="3077" width="21.85546875" customWidth="1"/>
    <col min="3078" max="3079" width="19.5703125" customWidth="1"/>
    <col min="3080" max="3080" width="16.42578125" customWidth="1"/>
    <col min="3081" max="3081" width="16.28515625" customWidth="1"/>
    <col min="3082" max="3082" width="30.140625" customWidth="1"/>
    <col min="3329" max="3329" width="64.28515625" customWidth="1"/>
    <col min="3331" max="3331" width="18.140625" customWidth="1"/>
    <col min="3332" max="3332" width="21.5703125" customWidth="1"/>
    <col min="3333" max="3333" width="21.85546875" customWidth="1"/>
    <col min="3334" max="3335" width="19.5703125" customWidth="1"/>
    <col min="3336" max="3336" width="16.42578125" customWidth="1"/>
    <col min="3337" max="3337" width="16.28515625" customWidth="1"/>
    <col min="3338" max="3338" width="30.140625" customWidth="1"/>
    <col min="3585" max="3585" width="64.28515625" customWidth="1"/>
    <col min="3587" max="3587" width="18.140625" customWidth="1"/>
    <col min="3588" max="3588" width="21.5703125" customWidth="1"/>
    <col min="3589" max="3589" width="21.85546875" customWidth="1"/>
    <col min="3590" max="3591" width="19.5703125" customWidth="1"/>
    <col min="3592" max="3592" width="16.42578125" customWidth="1"/>
    <col min="3593" max="3593" width="16.28515625" customWidth="1"/>
    <col min="3594" max="3594" width="30.140625" customWidth="1"/>
    <col min="3841" max="3841" width="64.28515625" customWidth="1"/>
    <col min="3843" max="3843" width="18.140625" customWidth="1"/>
    <col min="3844" max="3844" width="21.5703125" customWidth="1"/>
    <col min="3845" max="3845" width="21.85546875" customWidth="1"/>
    <col min="3846" max="3847" width="19.5703125" customWidth="1"/>
    <col min="3848" max="3848" width="16.42578125" customWidth="1"/>
    <col min="3849" max="3849" width="16.28515625" customWidth="1"/>
    <col min="3850" max="3850" width="30.140625" customWidth="1"/>
    <col min="4097" max="4097" width="64.28515625" customWidth="1"/>
    <col min="4099" max="4099" width="18.140625" customWidth="1"/>
    <col min="4100" max="4100" width="21.5703125" customWidth="1"/>
    <col min="4101" max="4101" width="21.85546875" customWidth="1"/>
    <col min="4102" max="4103" width="19.5703125" customWidth="1"/>
    <col min="4104" max="4104" width="16.42578125" customWidth="1"/>
    <col min="4105" max="4105" width="16.28515625" customWidth="1"/>
    <col min="4106" max="4106" width="30.140625" customWidth="1"/>
    <col min="4353" max="4353" width="64.28515625" customWidth="1"/>
    <col min="4355" max="4355" width="18.140625" customWidth="1"/>
    <col min="4356" max="4356" width="21.5703125" customWidth="1"/>
    <col min="4357" max="4357" width="21.85546875" customWidth="1"/>
    <col min="4358" max="4359" width="19.5703125" customWidth="1"/>
    <col min="4360" max="4360" width="16.42578125" customWidth="1"/>
    <col min="4361" max="4361" width="16.28515625" customWidth="1"/>
    <col min="4362" max="4362" width="30.140625" customWidth="1"/>
    <col min="4609" max="4609" width="64.28515625" customWidth="1"/>
    <col min="4611" max="4611" width="18.140625" customWidth="1"/>
    <col min="4612" max="4612" width="21.5703125" customWidth="1"/>
    <col min="4613" max="4613" width="21.85546875" customWidth="1"/>
    <col min="4614" max="4615" width="19.5703125" customWidth="1"/>
    <col min="4616" max="4616" width="16.42578125" customWidth="1"/>
    <col min="4617" max="4617" width="16.28515625" customWidth="1"/>
    <col min="4618" max="4618" width="30.140625" customWidth="1"/>
    <col min="4865" max="4865" width="64.28515625" customWidth="1"/>
    <col min="4867" max="4867" width="18.140625" customWidth="1"/>
    <col min="4868" max="4868" width="21.5703125" customWidth="1"/>
    <col min="4869" max="4869" width="21.85546875" customWidth="1"/>
    <col min="4870" max="4871" width="19.5703125" customWidth="1"/>
    <col min="4872" max="4872" width="16.42578125" customWidth="1"/>
    <col min="4873" max="4873" width="16.28515625" customWidth="1"/>
    <col min="4874" max="4874" width="30.140625" customWidth="1"/>
    <col min="5121" max="5121" width="64.28515625" customWidth="1"/>
    <col min="5123" max="5123" width="18.140625" customWidth="1"/>
    <col min="5124" max="5124" width="21.5703125" customWidth="1"/>
    <col min="5125" max="5125" width="21.85546875" customWidth="1"/>
    <col min="5126" max="5127" width="19.5703125" customWidth="1"/>
    <col min="5128" max="5128" width="16.42578125" customWidth="1"/>
    <col min="5129" max="5129" width="16.28515625" customWidth="1"/>
    <col min="5130" max="5130" width="30.140625" customWidth="1"/>
    <col min="5377" max="5377" width="64.28515625" customWidth="1"/>
    <col min="5379" max="5379" width="18.140625" customWidth="1"/>
    <col min="5380" max="5380" width="21.5703125" customWidth="1"/>
    <col min="5381" max="5381" width="21.85546875" customWidth="1"/>
    <col min="5382" max="5383" width="19.5703125" customWidth="1"/>
    <col min="5384" max="5384" width="16.42578125" customWidth="1"/>
    <col min="5385" max="5385" width="16.28515625" customWidth="1"/>
    <col min="5386" max="5386" width="30.140625" customWidth="1"/>
    <col min="5633" max="5633" width="64.28515625" customWidth="1"/>
    <col min="5635" max="5635" width="18.140625" customWidth="1"/>
    <col min="5636" max="5636" width="21.5703125" customWidth="1"/>
    <col min="5637" max="5637" width="21.85546875" customWidth="1"/>
    <col min="5638" max="5639" width="19.5703125" customWidth="1"/>
    <col min="5640" max="5640" width="16.42578125" customWidth="1"/>
    <col min="5641" max="5641" width="16.28515625" customWidth="1"/>
    <col min="5642" max="5642" width="30.140625" customWidth="1"/>
    <col min="5889" max="5889" width="64.28515625" customWidth="1"/>
    <col min="5891" max="5891" width="18.140625" customWidth="1"/>
    <col min="5892" max="5892" width="21.5703125" customWidth="1"/>
    <col min="5893" max="5893" width="21.85546875" customWidth="1"/>
    <col min="5894" max="5895" width="19.5703125" customWidth="1"/>
    <col min="5896" max="5896" width="16.42578125" customWidth="1"/>
    <col min="5897" max="5897" width="16.28515625" customWidth="1"/>
    <col min="5898" max="5898" width="30.140625" customWidth="1"/>
    <col min="6145" max="6145" width="64.28515625" customWidth="1"/>
    <col min="6147" max="6147" width="18.140625" customWidth="1"/>
    <col min="6148" max="6148" width="21.5703125" customWidth="1"/>
    <col min="6149" max="6149" width="21.85546875" customWidth="1"/>
    <col min="6150" max="6151" width="19.5703125" customWidth="1"/>
    <col min="6152" max="6152" width="16.42578125" customWidth="1"/>
    <col min="6153" max="6153" width="16.28515625" customWidth="1"/>
    <col min="6154" max="6154" width="30.140625" customWidth="1"/>
    <col min="6401" max="6401" width="64.28515625" customWidth="1"/>
    <col min="6403" max="6403" width="18.140625" customWidth="1"/>
    <col min="6404" max="6404" width="21.5703125" customWidth="1"/>
    <col min="6405" max="6405" width="21.85546875" customWidth="1"/>
    <col min="6406" max="6407" width="19.5703125" customWidth="1"/>
    <col min="6408" max="6408" width="16.42578125" customWidth="1"/>
    <col min="6409" max="6409" width="16.28515625" customWidth="1"/>
    <col min="6410" max="6410" width="30.140625" customWidth="1"/>
    <col min="6657" max="6657" width="64.28515625" customWidth="1"/>
    <col min="6659" max="6659" width="18.140625" customWidth="1"/>
    <col min="6660" max="6660" width="21.5703125" customWidth="1"/>
    <col min="6661" max="6661" width="21.85546875" customWidth="1"/>
    <col min="6662" max="6663" width="19.5703125" customWidth="1"/>
    <col min="6664" max="6664" width="16.42578125" customWidth="1"/>
    <col min="6665" max="6665" width="16.28515625" customWidth="1"/>
    <col min="6666" max="6666" width="30.140625" customWidth="1"/>
    <col min="6913" max="6913" width="64.28515625" customWidth="1"/>
    <col min="6915" max="6915" width="18.140625" customWidth="1"/>
    <col min="6916" max="6916" width="21.5703125" customWidth="1"/>
    <col min="6917" max="6917" width="21.85546875" customWidth="1"/>
    <col min="6918" max="6919" width="19.5703125" customWidth="1"/>
    <col min="6920" max="6920" width="16.42578125" customWidth="1"/>
    <col min="6921" max="6921" width="16.28515625" customWidth="1"/>
    <col min="6922" max="6922" width="30.140625" customWidth="1"/>
    <col min="7169" max="7169" width="64.28515625" customWidth="1"/>
    <col min="7171" max="7171" width="18.140625" customWidth="1"/>
    <col min="7172" max="7172" width="21.5703125" customWidth="1"/>
    <col min="7173" max="7173" width="21.85546875" customWidth="1"/>
    <col min="7174" max="7175" width="19.5703125" customWidth="1"/>
    <col min="7176" max="7176" width="16.42578125" customWidth="1"/>
    <col min="7177" max="7177" width="16.28515625" customWidth="1"/>
    <col min="7178" max="7178" width="30.140625" customWidth="1"/>
    <col min="7425" max="7425" width="64.28515625" customWidth="1"/>
    <col min="7427" max="7427" width="18.140625" customWidth="1"/>
    <col min="7428" max="7428" width="21.5703125" customWidth="1"/>
    <col min="7429" max="7429" width="21.85546875" customWidth="1"/>
    <col min="7430" max="7431" width="19.5703125" customWidth="1"/>
    <col min="7432" max="7432" width="16.42578125" customWidth="1"/>
    <col min="7433" max="7433" width="16.28515625" customWidth="1"/>
    <col min="7434" max="7434" width="30.140625" customWidth="1"/>
    <col min="7681" max="7681" width="64.28515625" customWidth="1"/>
    <col min="7683" max="7683" width="18.140625" customWidth="1"/>
    <col min="7684" max="7684" width="21.5703125" customWidth="1"/>
    <col min="7685" max="7685" width="21.85546875" customWidth="1"/>
    <col min="7686" max="7687" width="19.5703125" customWidth="1"/>
    <col min="7688" max="7688" width="16.42578125" customWidth="1"/>
    <col min="7689" max="7689" width="16.28515625" customWidth="1"/>
    <col min="7690" max="7690" width="30.140625" customWidth="1"/>
    <col min="7937" max="7937" width="64.28515625" customWidth="1"/>
    <col min="7939" max="7939" width="18.140625" customWidth="1"/>
    <col min="7940" max="7940" width="21.5703125" customWidth="1"/>
    <col min="7941" max="7941" width="21.85546875" customWidth="1"/>
    <col min="7942" max="7943" width="19.5703125" customWidth="1"/>
    <col min="7944" max="7944" width="16.42578125" customWidth="1"/>
    <col min="7945" max="7945" width="16.28515625" customWidth="1"/>
    <col min="7946" max="7946" width="30.140625" customWidth="1"/>
    <col min="8193" max="8193" width="64.28515625" customWidth="1"/>
    <col min="8195" max="8195" width="18.140625" customWidth="1"/>
    <col min="8196" max="8196" width="21.5703125" customWidth="1"/>
    <col min="8197" max="8197" width="21.85546875" customWidth="1"/>
    <col min="8198" max="8199" width="19.5703125" customWidth="1"/>
    <col min="8200" max="8200" width="16.42578125" customWidth="1"/>
    <col min="8201" max="8201" width="16.28515625" customWidth="1"/>
    <col min="8202" max="8202" width="30.140625" customWidth="1"/>
    <col min="8449" max="8449" width="64.28515625" customWidth="1"/>
    <col min="8451" max="8451" width="18.140625" customWidth="1"/>
    <col min="8452" max="8452" width="21.5703125" customWidth="1"/>
    <col min="8453" max="8453" width="21.85546875" customWidth="1"/>
    <col min="8454" max="8455" width="19.5703125" customWidth="1"/>
    <col min="8456" max="8456" width="16.42578125" customWidth="1"/>
    <col min="8457" max="8457" width="16.28515625" customWidth="1"/>
    <col min="8458" max="8458" width="30.140625" customWidth="1"/>
    <col min="8705" max="8705" width="64.28515625" customWidth="1"/>
    <col min="8707" max="8707" width="18.140625" customWidth="1"/>
    <col min="8708" max="8708" width="21.5703125" customWidth="1"/>
    <col min="8709" max="8709" width="21.85546875" customWidth="1"/>
    <col min="8710" max="8711" width="19.5703125" customWidth="1"/>
    <col min="8712" max="8712" width="16.42578125" customWidth="1"/>
    <col min="8713" max="8713" width="16.28515625" customWidth="1"/>
    <col min="8714" max="8714" width="30.140625" customWidth="1"/>
    <col min="8961" max="8961" width="64.28515625" customWidth="1"/>
    <col min="8963" max="8963" width="18.140625" customWidth="1"/>
    <col min="8964" max="8964" width="21.5703125" customWidth="1"/>
    <col min="8965" max="8965" width="21.85546875" customWidth="1"/>
    <col min="8966" max="8967" width="19.5703125" customWidth="1"/>
    <col min="8968" max="8968" width="16.42578125" customWidth="1"/>
    <col min="8969" max="8969" width="16.28515625" customWidth="1"/>
    <col min="8970" max="8970" width="30.140625" customWidth="1"/>
    <col min="9217" max="9217" width="64.28515625" customWidth="1"/>
    <col min="9219" max="9219" width="18.140625" customWidth="1"/>
    <col min="9220" max="9220" width="21.5703125" customWidth="1"/>
    <col min="9221" max="9221" width="21.85546875" customWidth="1"/>
    <col min="9222" max="9223" width="19.5703125" customWidth="1"/>
    <col min="9224" max="9224" width="16.42578125" customWidth="1"/>
    <col min="9225" max="9225" width="16.28515625" customWidth="1"/>
    <col min="9226" max="9226" width="30.140625" customWidth="1"/>
    <col min="9473" max="9473" width="64.28515625" customWidth="1"/>
    <col min="9475" max="9475" width="18.140625" customWidth="1"/>
    <col min="9476" max="9476" width="21.5703125" customWidth="1"/>
    <col min="9477" max="9477" width="21.85546875" customWidth="1"/>
    <col min="9478" max="9479" width="19.5703125" customWidth="1"/>
    <col min="9480" max="9480" width="16.42578125" customWidth="1"/>
    <col min="9481" max="9481" width="16.28515625" customWidth="1"/>
    <col min="9482" max="9482" width="30.140625" customWidth="1"/>
    <col min="9729" max="9729" width="64.28515625" customWidth="1"/>
    <col min="9731" max="9731" width="18.140625" customWidth="1"/>
    <col min="9732" max="9732" width="21.5703125" customWidth="1"/>
    <col min="9733" max="9733" width="21.85546875" customWidth="1"/>
    <col min="9734" max="9735" width="19.5703125" customWidth="1"/>
    <col min="9736" max="9736" width="16.42578125" customWidth="1"/>
    <col min="9737" max="9737" width="16.28515625" customWidth="1"/>
    <col min="9738" max="9738" width="30.140625" customWidth="1"/>
    <col min="9985" max="9985" width="64.28515625" customWidth="1"/>
    <col min="9987" max="9987" width="18.140625" customWidth="1"/>
    <col min="9988" max="9988" width="21.5703125" customWidth="1"/>
    <col min="9989" max="9989" width="21.85546875" customWidth="1"/>
    <col min="9990" max="9991" width="19.5703125" customWidth="1"/>
    <col min="9992" max="9992" width="16.42578125" customWidth="1"/>
    <col min="9993" max="9993" width="16.28515625" customWidth="1"/>
    <col min="9994" max="9994" width="30.140625" customWidth="1"/>
    <col min="10241" max="10241" width="64.28515625" customWidth="1"/>
    <col min="10243" max="10243" width="18.140625" customWidth="1"/>
    <col min="10244" max="10244" width="21.5703125" customWidth="1"/>
    <col min="10245" max="10245" width="21.85546875" customWidth="1"/>
    <col min="10246" max="10247" width="19.5703125" customWidth="1"/>
    <col min="10248" max="10248" width="16.42578125" customWidth="1"/>
    <col min="10249" max="10249" width="16.28515625" customWidth="1"/>
    <col min="10250" max="10250" width="30.140625" customWidth="1"/>
    <col min="10497" max="10497" width="64.28515625" customWidth="1"/>
    <col min="10499" max="10499" width="18.140625" customWidth="1"/>
    <col min="10500" max="10500" width="21.5703125" customWidth="1"/>
    <col min="10501" max="10501" width="21.85546875" customWidth="1"/>
    <col min="10502" max="10503" width="19.5703125" customWidth="1"/>
    <col min="10504" max="10504" width="16.42578125" customWidth="1"/>
    <col min="10505" max="10505" width="16.28515625" customWidth="1"/>
    <col min="10506" max="10506" width="30.140625" customWidth="1"/>
    <col min="10753" max="10753" width="64.28515625" customWidth="1"/>
    <col min="10755" max="10755" width="18.140625" customWidth="1"/>
    <col min="10756" max="10756" width="21.5703125" customWidth="1"/>
    <col min="10757" max="10757" width="21.85546875" customWidth="1"/>
    <col min="10758" max="10759" width="19.5703125" customWidth="1"/>
    <col min="10760" max="10760" width="16.42578125" customWidth="1"/>
    <col min="10761" max="10761" width="16.28515625" customWidth="1"/>
    <col min="10762" max="10762" width="30.140625" customWidth="1"/>
    <col min="11009" max="11009" width="64.28515625" customWidth="1"/>
    <col min="11011" max="11011" width="18.140625" customWidth="1"/>
    <col min="11012" max="11012" width="21.5703125" customWidth="1"/>
    <col min="11013" max="11013" width="21.85546875" customWidth="1"/>
    <col min="11014" max="11015" width="19.5703125" customWidth="1"/>
    <col min="11016" max="11016" width="16.42578125" customWidth="1"/>
    <col min="11017" max="11017" width="16.28515625" customWidth="1"/>
    <col min="11018" max="11018" width="30.140625" customWidth="1"/>
    <col min="11265" max="11265" width="64.28515625" customWidth="1"/>
    <col min="11267" max="11267" width="18.140625" customWidth="1"/>
    <col min="11268" max="11268" width="21.5703125" customWidth="1"/>
    <col min="11269" max="11269" width="21.85546875" customWidth="1"/>
    <col min="11270" max="11271" width="19.5703125" customWidth="1"/>
    <col min="11272" max="11272" width="16.42578125" customWidth="1"/>
    <col min="11273" max="11273" width="16.28515625" customWidth="1"/>
    <col min="11274" max="11274" width="30.140625" customWidth="1"/>
    <col min="11521" max="11521" width="64.28515625" customWidth="1"/>
    <col min="11523" max="11523" width="18.140625" customWidth="1"/>
    <col min="11524" max="11524" width="21.5703125" customWidth="1"/>
    <col min="11525" max="11525" width="21.85546875" customWidth="1"/>
    <col min="11526" max="11527" width="19.5703125" customWidth="1"/>
    <col min="11528" max="11528" width="16.42578125" customWidth="1"/>
    <col min="11529" max="11529" width="16.28515625" customWidth="1"/>
    <col min="11530" max="11530" width="30.140625" customWidth="1"/>
    <col min="11777" max="11777" width="64.28515625" customWidth="1"/>
    <col min="11779" max="11779" width="18.140625" customWidth="1"/>
    <col min="11780" max="11780" width="21.5703125" customWidth="1"/>
    <col min="11781" max="11781" width="21.85546875" customWidth="1"/>
    <col min="11782" max="11783" width="19.5703125" customWidth="1"/>
    <col min="11784" max="11784" width="16.42578125" customWidth="1"/>
    <col min="11785" max="11785" width="16.28515625" customWidth="1"/>
    <col min="11786" max="11786" width="30.140625" customWidth="1"/>
    <col min="12033" max="12033" width="64.28515625" customWidth="1"/>
    <col min="12035" max="12035" width="18.140625" customWidth="1"/>
    <col min="12036" max="12036" width="21.5703125" customWidth="1"/>
    <col min="12037" max="12037" width="21.85546875" customWidth="1"/>
    <col min="12038" max="12039" width="19.5703125" customWidth="1"/>
    <col min="12040" max="12040" width="16.42578125" customWidth="1"/>
    <col min="12041" max="12041" width="16.28515625" customWidth="1"/>
    <col min="12042" max="12042" width="30.140625" customWidth="1"/>
    <col min="12289" max="12289" width="64.28515625" customWidth="1"/>
    <col min="12291" max="12291" width="18.140625" customWidth="1"/>
    <col min="12292" max="12292" width="21.5703125" customWidth="1"/>
    <col min="12293" max="12293" width="21.85546875" customWidth="1"/>
    <col min="12294" max="12295" width="19.5703125" customWidth="1"/>
    <col min="12296" max="12296" width="16.42578125" customWidth="1"/>
    <col min="12297" max="12297" width="16.28515625" customWidth="1"/>
    <col min="12298" max="12298" width="30.140625" customWidth="1"/>
    <col min="12545" max="12545" width="64.28515625" customWidth="1"/>
    <col min="12547" max="12547" width="18.140625" customWidth="1"/>
    <col min="12548" max="12548" width="21.5703125" customWidth="1"/>
    <col min="12549" max="12549" width="21.85546875" customWidth="1"/>
    <col min="12550" max="12551" width="19.5703125" customWidth="1"/>
    <col min="12552" max="12552" width="16.42578125" customWidth="1"/>
    <col min="12553" max="12553" width="16.28515625" customWidth="1"/>
    <col min="12554" max="12554" width="30.140625" customWidth="1"/>
    <col min="12801" max="12801" width="64.28515625" customWidth="1"/>
    <col min="12803" max="12803" width="18.140625" customWidth="1"/>
    <col min="12804" max="12804" width="21.5703125" customWidth="1"/>
    <col min="12805" max="12805" width="21.85546875" customWidth="1"/>
    <col min="12806" max="12807" width="19.5703125" customWidth="1"/>
    <col min="12808" max="12808" width="16.42578125" customWidth="1"/>
    <col min="12809" max="12809" width="16.28515625" customWidth="1"/>
    <col min="12810" max="12810" width="30.140625" customWidth="1"/>
    <col min="13057" max="13057" width="64.28515625" customWidth="1"/>
    <col min="13059" max="13059" width="18.140625" customWidth="1"/>
    <col min="13060" max="13060" width="21.5703125" customWidth="1"/>
    <col min="13061" max="13061" width="21.85546875" customWidth="1"/>
    <col min="13062" max="13063" width="19.5703125" customWidth="1"/>
    <col min="13064" max="13064" width="16.42578125" customWidth="1"/>
    <col min="13065" max="13065" width="16.28515625" customWidth="1"/>
    <col min="13066" max="13066" width="30.140625" customWidth="1"/>
    <col min="13313" max="13313" width="64.28515625" customWidth="1"/>
    <col min="13315" max="13315" width="18.140625" customWidth="1"/>
    <col min="13316" max="13316" width="21.5703125" customWidth="1"/>
    <col min="13317" max="13317" width="21.85546875" customWidth="1"/>
    <col min="13318" max="13319" width="19.5703125" customWidth="1"/>
    <col min="13320" max="13320" width="16.42578125" customWidth="1"/>
    <col min="13321" max="13321" width="16.28515625" customWidth="1"/>
    <col min="13322" max="13322" width="30.140625" customWidth="1"/>
    <col min="13569" max="13569" width="64.28515625" customWidth="1"/>
    <col min="13571" max="13571" width="18.140625" customWidth="1"/>
    <col min="13572" max="13572" width="21.5703125" customWidth="1"/>
    <col min="13573" max="13573" width="21.85546875" customWidth="1"/>
    <col min="13574" max="13575" width="19.5703125" customWidth="1"/>
    <col min="13576" max="13576" width="16.42578125" customWidth="1"/>
    <col min="13577" max="13577" width="16.28515625" customWidth="1"/>
    <col min="13578" max="13578" width="30.140625" customWidth="1"/>
    <col min="13825" max="13825" width="64.28515625" customWidth="1"/>
    <col min="13827" max="13827" width="18.140625" customWidth="1"/>
    <col min="13828" max="13828" width="21.5703125" customWidth="1"/>
    <col min="13829" max="13829" width="21.85546875" customWidth="1"/>
    <col min="13830" max="13831" width="19.5703125" customWidth="1"/>
    <col min="13832" max="13832" width="16.42578125" customWidth="1"/>
    <col min="13833" max="13833" width="16.28515625" customWidth="1"/>
    <col min="13834" max="13834" width="30.140625" customWidth="1"/>
    <col min="14081" max="14081" width="64.28515625" customWidth="1"/>
    <col min="14083" max="14083" width="18.140625" customWidth="1"/>
    <col min="14084" max="14084" width="21.5703125" customWidth="1"/>
    <col min="14085" max="14085" width="21.85546875" customWidth="1"/>
    <col min="14086" max="14087" width="19.5703125" customWidth="1"/>
    <col min="14088" max="14088" width="16.42578125" customWidth="1"/>
    <col min="14089" max="14089" width="16.28515625" customWidth="1"/>
    <col min="14090" max="14090" width="30.140625" customWidth="1"/>
    <col min="14337" max="14337" width="64.28515625" customWidth="1"/>
    <col min="14339" max="14339" width="18.140625" customWidth="1"/>
    <col min="14340" max="14340" width="21.5703125" customWidth="1"/>
    <col min="14341" max="14341" width="21.85546875" customWidth="1"/>
    <col min="14342" max="14343" width="19.5703125" customWidth="1"/>
    <col min="14344" max="14344" width="16.42578125" customWidth="1"/>
    <col min="14345" max="14345" width="16.28515625" customWidth="1"/>
    <col min="14346" max="14346" width="30.140625" customWidth="1"/>
    <col min="14593" max="14593" width="64.28515625" customWidth="1"/>
    <col min="14595" max="14595" width="18.140625" customWidth="1"/>
    <col min="14596" max="14596" width="21.5703125" customWidth="1"/>
    <col min="14597" max="14597" width="21.85546875" customWidth="1"/>
    <col min="14598" max="14599" width="19.5703125" customWidth="1"/>
    <col min="14600" max="14600" width="16.42578125" customWidth="1"/>
    <col min="14601" max="14601" width="16.28515625" customWidth="1"/>
    <col min="14602" max="14602" width="30.140625" customWidth="1"/>
    <col min="14849" max="14849" width="64.28515625" customWidth="1"/>
    <col min="14851" max="14851" width="18.140625" customWidth="1"/>
    <col min="14852" max="14852" width="21.5703125" customWidth="1"/>
    <col min="14853" max="14853" width="21.85546875" customWidth="1"/>
    <col min="14854" max="14855" width="19.5703125" customWidth="1"/>
    <col min="14856" max="14856" width="16.42578125" customWidth="1"/>
    <col min="14857" max="14857" width="16.28515625" customWidth="1"/>
    <col min="14858" max="14858" width="30.140625" customWidth="1"/>
    <col min="15105" max="15105" width="64.28515625" customWidth="1"/>
    <col min="15107" max="15107" width="18.140625" customWidth="1"/>
    <col min="15108" max="15108" width="21.5703125" customWidth="1"/>
    <col min="15109" max="15109" width="21.85546875" customWidth="1"/>
    <col min="15110" max="15111" width="19.5703125" customWidth="1"/>
    <col min="15112" max="15112" width="16.42578125" customWidth="1"/>
    <col min="15113" max="15113" width="16.28515625" customWidth="1"/>
    <col min="15114" max="15114" width="30.140625" customWidth="1"/>
    <col min="15361" max="15361" width="64.28515625" customWidth="1"/>
    <col min="15363" max="15363" width="18.140625" customWidth="1"/>
    <col min="15364" max="15364" width="21.5703125" customWidth="1"/>
    <col min="15365" max="15365" width="21.85546875" customWidth="1"/>
    <col min="15366" max="15367" width="19.5703125" customWidth="1"/>
    <col min="15368" max="15368" width="16.42578125" customWidth="1"/>
    <col min="15369" max="15369" width="16.28515625" customWidth="1"/>
    <col min="15370" max="15370" width="30.140625" customWidth="1"/>
    <col min="15617" max="15617" width="64.28515625" customWidth="1"/>
    <col min="15619" max="15619" width="18.140625" customWidth="1"/>
    <col min="15620" max="15620" width="21.5703125" customWidth="1"/>
    <col min="15621" max="15621" width="21.85546875" customWidth="1"/>
    <col min="15622" max="15623" width="19.5703125" customWidth="1"/>
    <col min="15624" max="15624" width="16.42578125" customWidth="1"/>
    <col min="15625" max="15625" width="16.28515625" customWidth="1"/>
    <col min="15626" max="15626" width="30.140625" customWidth="1"/>
    <col min="15873" max="15873" width="64.28515625" customWidth="1"/>
    <col min="15875" max="15875" width="18.140625" customWidth="1"/>
    <col min="15876" max="15876" width="21.5703125" customWidth="1"/>
    <col min="15877" max="15877" width="21.85546875" customWidth="1"/>
    <col min="15878" max="15879" width="19.5703125" customWidth="1"/>
    <col min="15880" max="15880" width="16.42578125" customWidth="1"/>
    <col min="15881" max="15881" width="16.28515625" customWidth="1"/>
    <col min="15882" max="15882" width="30.140625" customWidth="1"/>
    <col min="16129" max="16129" width="64.28515625" customWidth="1"/>
    <col min="16131" max="16131" width="18.140625" customWidth="1"/>
    <col min="16132" max="16132" width="21.5703125" customWidth="1"/>
    <col min="16133" max="16133" width="21.85546875" customWidth="1"/>
    <col min="16134" max="16135" width="19.5703125" customWidth="1"/>
    <col min="16136" max="16136" width="16.42578125" customWidth="1"/>
    <col min="16137" max="16137" width="16.28515625" customWidth="1"/>
    <col min="16138" max="16138" width="30.140625" customWidth="1"/>
  </cols>
  <sheetData>
    <row r="1" spans="1:12" ht="30" customHeight="1" x14ac:dyDescent="0.25">
      <c r="C1" s="1"/>
      <c r="D1" s="1"/>
      <c r="H1" s="235" t="s">
        <v>692</v>
      </c>
      <c r="I1" s="235"/>
      <c r="J1" s="235"/>
    </row>
    <row r="2" spans="1:12" ht="46.5" customHeight="1" x14ac:dyDescent="0.25">
      <c r="A2" s="228" t="s">
        <v>670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2" ht="16.5" customHeight="1" x14ac:dyDescent="0.25">
      <c r="A3" s="231" t="s">
        <v>47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12" ht="18" x14ac:dyDescent="0.25">
      <c r="A4" s="97"/>
      <c r="B4" s="96"/>
      <c r="C4" s="96"/>
      <c r="D4" s="96"/>
      <c r="E4" s="96"/>
      <c r="F4" s="96"/>
      <c r="G4" s="96"/>
      <c r="H4" s="96"/>
      <c r="I4" s="96"/>
      <c r="J4" s="96"/>
    </row>
    <row r="5" spans="1:12" ht="61.5" customHeight="1" x14ac:dyDescent="0.25">
      <c r="A5" s="86" t="s">
        <v>1</v>
      </c>
    </row>
    <row r="6" spans="1:12" ht="60" x14ac:dyDescent="0.3">
      <c r="A6" s="2" t="s">
        <v>83</v>
      </c>
      <c r="B6" s="3" t="s">
        <v>84</v>
      </c>
      <c r="C6" s="83" t="s">
        <v>642</v>
      </c>
      <c r="D6" s="83" t="s">
        <v>645</v>
      </c>
      <c r="E6" s="83" t="s">
        <v>646</v>
      </c>
      <c r="F6" s="83" t="s">
        <v>647</v>
      </c>
      <c r="G6" s="83" t="s">
        <v>650</v>
      </c>
      <c r="H6" s="83" t="s">
        <v>643</v>
      </c>
      <c r="I6" s="83" t="s">
        <v>644</v>
      </c>
      <c r="J6" s="83" t="s">
        <v>648</v>
      </c>
    </row>
    <row r="7" spans="1:12" ht="25.5" x14ac:dyDescent="0.25">
      <c r="A7" s="101"/>
      <c r="B7" s="101"/>
      <c r="C7" s="101"/>
      <c r="D7" s="101"/>
      <c r="E7" s="101"/>
      <c r="F7" s="54" t="s">
        <v>651</v>
      </c>
      <c r="G7" s="53"/>
      <c r="H7" s="101"/>
      <c r="I7" s="101"/>
      <c r="J7" s="101"/>
    </row>
    <row r="8" spans="1:12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2" x14ac:dyDescent="0.25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2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L10" s="111"/>
    </row>
    <row r="11" spans="1:12" x14ac:dyDescent="0.25">
      <c r="A11" s="13" t="s">
        <v>186</v>
      </c>
      <c r="B11" s="6" t="s">
        <v>187</v>
      </c>
      <c r="C11" s="101">
        <v>0</v>
      </c>
      <c r="D11" s="101"/>
      <c r="E11" s="101"/>
      <c r="F11" s="101"/>
      <c r="G11" s="101"/>
      <c r="H11" s="101"/>
      <c r="I11" s="101"/>
      <c r="J11" s="101"/>
    </row>
    <row r="12" spans="1:12" x14ac:dyDescent="0.25">
      <c r="A12" s="13"/>
      <c r="B12" s="6"/>
      <c r="C12" s="101"/>
      <c r="D12" s="101"/>
      <c r="E12" s="101"/>
      <c r="F12" s="101"/>
      <c r="G12" s="101"/>
      <c r="H12" s="101"/>
      <c r="I12" s="101"/>
      <c r="J12" s="101"/>
    </row>
    <row r="13" spans="1:12" x14ac:dyDescent="0.25">
      <c r="A13" s="13"/>
      <c r="B13" s="6"/>
      <c r="C13" s="101"/>
      <c r="D13" s="101"/>
      <c r="E13" s="101"/>
      <c r="F13" s="101"/>
      <c r="G13" s="101"/>
      <c r="H13" s="101"/>
      <c r="I13" s="101"/>
      <c r="J13" s="101"/>
    </row>
    <row r="14" spans="1:12" x14ac:dyDescent="0.25">
      <c r="A14" s="13"/>
      <c r="B14" s="6"/>
      <c r="C14" s="101"/>
      <c r="D14" s="101"/>
      <c r="E14" s="101"/>
      <c r="F14" s="101"/>
      <c r="G14" s="101"/>
      <c r="H14" s="101"/>
      <c r="I14" s="101"/>
      <c r="J14" s="101"/>
    </row>
    <row r="15" spans="1:12" x14ac:dyDescent="0.25">
      <c r="A15" s="13"/>
      <c r="B15" s="6"/>
      <c r="C15" s="101"/>
      <c r="D15" s="101"/>
      <c r="E15" s="101"/>
      <c r="F15" s="101"/>
      <c r="G15" s="101"/>
      <c r="H15" s="101"/>
      <c r="I15" s="101"/>
      <c r="J15" s="101"/>
    </row>
    <row r="16" spans="1:12" x14ac:dyDescent="0.25">
      <c r="A16" s="13" t="s">
        <v>426</v>
      </c>
      <c r="B16" s="6" t="s">
        <v>188</v>
      </c>
      <c r="C16" s="101">
        <v>0</v>
      </c>
      <c r="D16" s="101"/>
      <c r="E16" s="101"/>
      <c r="F16" s="101"/>
      <c r="G16" s="101"/>
      <c r="H16" s="101"/>
      <c r="I16" s="101"/>
      <c r="J16" s="101"/>
    </row>
    <row r="17" spans="1:10" x14ac:dyDescent="0.25">
      <c r="A17" s="13"/>
      <c r="B17" s="6"/>
      <c r="C17" s="101"/>
      <c r="D17" s="101"/>
      <c r="E17" s="101"/>
      <c r="F17" s="101"/>
      <c r="G17" s="101"/>
      <c r="H17" s="101"/>
      <c r="I17" s="101"/>
      <c r="J17" s="101"/>
    </row>
    <row r="18" spans="1:10" x14ac:dyDescent="0.25">
      <c r="A18" s="13"/>
      <c r="B18" s="6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3"/>
      <c r="B19" s="6"/>
      <c r="C19" s="101"/>
      <c r="D19" s="101"/>
      <c r="E19" s="101"/>
      <c r="F19" s="101"/>
      <c r="G19" s="101"/>
      <c r="H19" s="101"/>
      <c r="I19" s="101"/>
      <c r="J19" s="101"/>
    </row>
    <row r="20" spans="1:10" x14ac:dyDescent="0.25">
      <c r="A20" s="13"/>
      <c r="B20" s="6"/>
      <c r="C20" s="101"/>
      <c r="D20" s="101"/>
      <c r="E20" s="101"/>
      <c r="F20" s="101"/>
      <c r="G20" s="101"/>
      <c r="H20" s="101"/>
      <c r="I20" s="101"/>
      <c r="J20" s="101"/>
    </row>
    <row r="21" spans="1:10" x14ac:dyDescent="0.25">
      <c r="A21" s="5" t="s">
        <v>189</v>
      </c>
      <c r="B21" s="6" t="s">
        <v>190</v>
      </c>
      <c r="C21" s="101">
        <v>0</v>
      </c>
      <c r="D21" s="101"/>
      <c r="E21" s="101"/>
      <c r="F21" s="101"/>
      <c r="G21" s="101"/>
      <c r="H21" s="101"/>
      <c r="I21" s="101"/>
      <c r="J21" s="101"/>
    </row>
    <row r="22" spans="1:10" x14ac:dyDescent="0.25">
      <c r="A22" s="5"/>
      <c r="B22" s="6"/>
      <c r="C22" s="101"/>
      <c r="D22" s="101"/>
      <c r="E22" s="101"/>
      <c r="F22" s="101"/>
      <c r="G22" s="101"/>
      <c r="H22" s="102"/>
      <c r="I22" s="102"/>
      <c r="J22" s="110"/>
    </row>
    <row r="23" spans="1:10" x14ac:dyDescent="0.25">
      <c r="A23" s="5"/>
      <c r="B23" s="6"/>
      <c r="C23" s="101"/>
      <c r="D23" s="101"/>
      <c r="E23" s="101"/>
      <c r="F23" s="101"/>
      <c r="G23" s="101"/>
      <c r="H23" s="102"/>
      <c r="I23" s="102"/>
      <c r="J23" s="110"/>
    </row>
    <row r="24" spans="1:10" x14ac:dyDescent="0.25">
      <c r="A24" s="13" t="s">
        <v>191</v>
      </c>
      <c r="B24" s="6" t="s">
        <v>192</v>
      </c>
      <c r="C24" s="101">
        <v>0</v>
      </c>
      <c r="D24" s="101"/>
      <c r="E24" s="101"/>
      <c r="F24" s="101"/>
      <c r="G24" s="101"/>
      <c r="H24" s="101"/>
      <c r="I24" s="101"/>
      <c r="J24" s="110"/>
    </row>
    <row r="25" spans="1:10" x14ac:dyDescent="0.25">
      <c r="A25" s="13"/>
      <c r="B25" s="6"/>
      <c r="C25" s="101"/>
      <c r="D25" s="101"/>
      <c r="E25" s="101"/>
      <c r="F25" s="101"/>
      <c r="G25" s="101"/>
      <c r="H25" s="101"/>
      <c r="I25" s="101"/>
      <c r="J25" s="101"/>
    </row>
    <row r="26" spans="1:10" x14ac:dyDescent="0.25">
      <c r="A26" s="13"/>
      <c r="B26" s="6"/>
      <c r="C26" s="101"/>
      <c r="D26" s="101"/>
      <c r="E26" s="101"/>
      <c r="F26" s="101"/>
      <c r="G26" s="101"/>
      <c r="H26" s="101"/>
      <c r="I26" s="101"/>
      <c r="J26" s="101"/>
    </row>
    <row r="27" spans="1:10" x14ac:dyDescent="0.25">
      <c r="A27" s="13" t="s">
        <v>193</v>
      </c>
      <c r="B27" s="6" t="s">
        <v>194</v>
      </c>
      <c r="C27" s="101"/>
      <c r="D27" s="101"/>
      <c r="E27" s="101"/>
      <c r="F27" s="101"/>
      <c r="G27" s="101"/>
      <c r="H27" s="101"/>
      <c r="I27" s="101"/>
      <c r="J27" s="101"/>
    </row>
    <row r="28" spans="1:10" x14ac:dyDescent="0.25">
      <c r="A28" s="13"/>
      <c r="B28" s="6"/>
      <c r="C28" s="101"/>
      <c r="D28" s="101"/>
      <c r="E28" s="101"/>
      <c r="F28" s="101"/>
      <c r="G28" s="101"/>
      <c r="H28" s="101"/>
      <c r="I28" s="101"/>
      <c r="J28" s="101"/>
    </row>
    <row r="29" spans="1:10" x14ac:dyDescent="0.25">
      <c r="A29" s="13"/>
      <c r="B29" s="6"/>
      <c r="C29" s="101"/>
      <c r="D29" s="101"/>
      <c r="E29" s="101"/>
      <c r="F29" s="101"/>
      <c r="G29" s="101"/>
      <c r="H29" s="101"/>
      <c r="I29" s="101"/>
      <c r="J29" s="101"/>
    </row>
    <row r="30" spans="1:10" x14ac:dyDescent="0.25">
      <c r="A30" s="5" t="s">
        <v>195</v>
      </c>
      <c r="B30" s="6" t="s">
        <v>196</v>
      </c>
      <c r="C30" s="101">
        <v>0</v>
      </c>
      <c r="D30" s="101"/>
      <c r="E30" s="101"/>
      <c r="F30" s="101"/>
      <c r="G30" s="101"/>
      <c r="H30" s="101"/>
      <c r="I30" s="101"/>
      <c r="J30" s="101"/>
    </row>
    <row r="31" spans="1:10" s="88" customFormat="1" x14ac:dyDescent="0.25">
      <c r="A31" s="5" t="s">
        <v>197</v>
      </c>
      <c r="B31" s="6" t="s">
        <v>198</v>
      </c>
      <c r="C31" s="101">
        <v>0</v>
      </c>
      <c r="D31" s="101"/>
      <c r="E31" s="101"/>
      <c r="F31" s="101"/>
      <c r="G31" s="101"/>
      <c r="H31" s="101"/>
      <c r="I31" s="101"/>
      <c r="J31" s="101"/>
    </row>
    <row r="32" spans="1:10" ht="15.75" x14ac:dyDescent="0.25">
      <c r="A32" s="20" t="s">
        <v>427</v>
      </c>
      <c r="B32" s="9" t="s">
        <v>199</v>
      </c>
      <c r="C32" s="91">
        <f>SUM(C11,C16,C21,C24,C27,C30,C31,)</f>
        <v>0</v>
      </c>
      <c r="D32" s="91">
        <f t="shared" ref="D32:J32" si="0">SUM(D11,D16,D21,D24,D27,D30,D31,)</f>
        <v>0</v>
      </c>
      <c r="E32" s="91">
        <f t="shared" si="0"/>
        <v>0</v>
      </c>
      <c r="F32" s="91">
        <f t="shared" si="0"/>
        <v>0</v>
      </c>
      <c r="G32" s="91">
        <f t="shared" si="0"/>
        <v>0</v>
      </c>
      <c r="H32" s="91">
        <f t="shared" si="0"/>
        <v>0</v>
      </c>
      <c r="I32" s="91">
        <f t="shared" si="0"/>
        <v>0</v>
      </c>
      <c r="J32" s="91">
        <f t="shared" si="0"/>
        <v>0</v>
      </c>
    </row>
    <row r="33" spans="1:10" ht="15.75" x14ac:dyDescent="0.25">
      <c r="A33" s="24"/>
      <c r="B33" s="8"/>
      <c r="C33" s="101"/>
      <c r="D33" s="101"/>
      <c r="E33" s="101"/>
      <c r="F33" s="101"/>
      <c r="G33" s="101"/>
      <c r="H33" s="101"/>
      <c r="I33" s="101"/>
      <c r="J33" s="101"/>
    </row>
    <row r="34" spans="1:10" ht="15.75" x14ac:dyDescent="0.25">
      <c r="A34" s="24"/>
      <c r="B34" s="8"/>
      <c r="C34" s="101"/>
      <c r="D34" s="101"/>
      <c r="E34" s="101"/>
      <c r="F34" s="101"/>
      <c r="G34" s="101"/>
      <c r="H34" s="101"/>
      <c r="I34" s="101"/>
      <c r="J34" s="101"/>
    </row>
    <row r="35" spans="1:10" ht="15.75" x14ac:dyDescent="0.25">
      <c r="A35" s="24"/>
      <c r="B35" s="8"/>
      <c r="C35" s="101"/>
      <c r="D35" s="101"/>
      <c r="E35" s="101"/>
      <c r="F35" s="101"/>
      <c r="G35" s="101"/>
      <c r="H35" s="101"/>
      <c r="I35" s="101"/>
      <c r="J35" s="101"/>
    </row>
    <row r="36" spans="1:10" ht="15.75" x14ac:dyDescent="0.25">
      <c r="A36" s="24"/>
      <c r="B36" s="8"/>
      <c r="C36" s="101"/>
      <c r="D36" s="101"/>
      <c r="E36" s="101"/>
      <c r="F36" s="101"/>
      <c r="G36" s="101"/>
      <c r="H36" s="101"/>
      <c r="I36" s="101"/>
      <c r="J36" s="101"/>
    </row>
    <row r="37" spans="1:10" x14ac:dyDescent="0.25">
      <c r="A37" s="13" t="s">
        <v>200</v>
      </c>
      <c r="B37" s="6" t="s">
        <v>201</v>
      </c>
      <c r="C37" s="101">
        <v>0</v>
      </c>
      <c r="D37" s="101"/>
      <c r="E37" s="101"/>
      <c r="F37" s="101"/>
      <c r="G37" s="101"/>
      <c r="H37" s="101"/>
      <c r="I37" s="101"/>
      <c r="J37" s="101"/>
    </row>
    <row r="38" spans="1:10" x14ac:dyDescent="0.25">
      <c r="A38" s="13"/>
      <c r="B38" s="6"/>
      <c r="C38" s="101"/>
      <c r="D38" s="101"/>
      <c r="E38" s="101"/>
      <c r="F38" s="101"/>
      <c r="G38" s="101"/>
      <c r="H38" s="101"/>
      <c r="I38" s="101"/>
      <c r="J38" s="101"/>
    </row>
    <row r="39" spans="1:10" x14ac:dyDescent="0.25">
      <c r="A39" s="13"/>
      <c r="B39" s="6"/>
      <c r="C39" s="101"/>
      <c r="D39" s="101"/>
      <c r="E39" s="101"/>
      <c r="F39" s="101"/>
      <c r="G39" s="101"/>
      <c r="H39" s="101"/>
      <c r="I39" s="101"/>
      <c r="J39" s="101"/>
    </row>
    <row r="40" spans="1:10" x14ac:dyDescent="0.25">
      <c r="A40" s="13"/>
      <c r="B40" s="6"/>
      <c r="C40" s="101"/>
      <c r="D40" s="101"/>
      <c r="E40" s="101"/>
      <c r="F40" s="101"/>
      <c r="G40" s="101"/>
      <c r="H40" s="101"/>
      <c r="I40" s="101"/>
      <c r="J40" s="101"/>
    </row>
    <row r="41" spans="1:10" x14ac:dyDescent="0.25">
      <c r="A41" s="13"/>
      <c r="B41" s="6"/>
      <c r="C41" s="101"/>
      <c r="D41" s="101"/>
      <c r="E41" s="101"/>
      <c r="F41" s="101"/>
      <c r="G41" s="101"/>
      <c r="H41" s="101"/>
      <c r="I41" s="101"/>
      <c r="J41" s="101"/>
    </row>
    <row r="42" spans="1:10" x14ac:dyDescent="0.25">
      <c r="A42" s="13" t="s">
        <v>202</v>
      </c>
      <c r="B42" s="6" t="s">
        <v>203</v>
      </c>
      <c r="C42" s="101">
        <v>0</v>
      </c>
      <c r="D42" s="101"/>
      <c r="E42" s="101"/>
      <c r="F42" s="101"/>
      <c r="G42" s="101"/>
      <c r="H42" s="101"/>
      <c r="I42" s="101"/>
      <c r="J42" s="101"/>
    </row>
    <row r="43" spans="1:10" x14ac:dyDescent="0.25">
      <c r="A43" s="13"/>
      <c r="B43" s="6"/>
      <c r="C43" s="101"/>
      <c r="D43" s="101"/>
      <c r="E43" s="101"/>
      <c r="F43" s="101"/>
      <c r="G43" s="101"/>
      <c r="H43" s="101"/>
      <c r="I43" s="101"/>
      <c r="J43" s="101"/>
    </row>
    <row r="44" spans="1:10" x14ac:dyDescent="0.25">
      <c r="A44" s="13"/>
      <c r="B44" s="6"/>
      <c r="C44" s="101"/>
      <c r="D44" s="101"/>
      <c r="E44" s="101"/>
      <c r="F44" s="101"/>
      <c r="G44" s="101"/>
      <c r="H44" s="101"/>
      <c r="I44" s="101"/>
      <c r="J44" s="101"/>
    </row>
    <row r="45" spans="1:10" x14ac:dyDescent="0.25">
      <c r="A45" s="13"/>
      <c r="B45" s="6"/>
      <c r="C45" s="101"/>
      <c r="D45" s="101"/>
      <c r="E45" s="101"/>
      <c r="F45" s="101"/>
      <c r="G45" s="101"/>
      <c r="H45" s="101"/>
      <c r="I45" s="101"/>
      <c r="J45" s="101"/>
    </row>
    <row r="46" spans="1:10" x14ac:dyDescent="0.25">
      <c r="A46" s="13"/>
      <c r="B46" s="6"/>
      <c r="C46" s="101"/>
      <c r="D46" s="101"/>
      <c r="E46" s="101"/>
      <c r="F46" s="101"/>
      <c r="G46" s="101"/>
      <c r="H46" s="101"/>
      <c r="I46" s="101"/>
      <c r="J46" s="101"/>
    </row>
    <row r="47" spans="1:10" x14ac:dyDescent="0.25">
      <c r="A47" s="13" t="s">
        <v>204</v>
      </c>
      <c r="B47" s="6" t="s">
        <v>205</v>
      </c>
      <c r="C47" s="101">
        <v>0</v>
      </c>
      <c r="D47" s="101"/>
      <c r="E47" s="101"/>
      <c r="F47" s="101"/>
      <c r="G47" s="101"/>
      <c r="H47" s="101"/>
      <c r="I47" s="101"/>
      <c r="J47" s="101"/>
    </row>
    <row r="48" spans="1:10" s="88" customFormat="1" x14ac:dyDescent="0.25">
      <c r="A48" s="13" t="s">
        <v>206</v>
      </c>
      <c r="B48" s="6" t="s">
        <v>207</v>
      </c>
      <c r="C48" s="101">
        <v>0</v>
      </c>
      <c r="D48" s="101"/>
      <c r="E48" s="101"/>
      <c r="F48" s="101"/>
      <c r="G48" s="101"/>
      <c r="H48" s="101"/>
      <c r="I48" s="101"/>
      <c r="J48" s="101"/>
    </row>
    <row r="49" spans="1:10" s="88" customFormat="1" ht="15.75" x14ac:dyDescent="0.25">
      <c r="A49" s="20" t="s">
        <v>428</v>
      </c>
      <c r="B49" s="9" t="s">
        <v>208</v>
      </c>
      <c r="C49" s="91">
        <f>SUM(C37,C42,C47,C48,)</f>
        <v>0</v>
      </c>
      <c r="D49" s="91">
        <f t="shared" ref="D49:J49" si="1">SUM(D37,D42,D47,D48,)</f>
        <v>0</v>
      </c>
      <c r="E49" s="91">
        <f t="shared" si="1"/>
        <v>0</v>
      </c>
      <c r="F49" s="91">
        <f t="shared" si="1"/>
        <v>0</v>
      </c>
      <c r="G49" s="91">
        <f t="shared" si="1"/>
        <v>0</v>
      </c>
      <c r="H49" s="91">
        <f t="shared" si="1"/>
        <v>0</v>
      </c>
      <c r="I49" s="91">
        <f t="shared" si="1"/>
        <v>0</v>
      </c>
      <c r="J49" s="91">
        <f t="shared" si="1"/>
        <v>0</v>
      </c>
    </row>
    <row r="50" spans="1:10" ht="78.75" x14ac:dyDescent="0.25">
      <c r="A50" s="94" t="s">
        <v>54</v>
      </c>
      <c r="B50" s="92"/>
      <c r="C50" s="92"/>
      <c r="D50" s="92"/>
      <c r="E50" s="92"/>
      <c r="F50" s="92"/>
      <c r="G50" s="92"/>
      <c r="H50" s="92"/>
      <c r="I50" s="92"/>
      <c r="J50" s="92"/>
    </row>
    <row r="51" spans="1:10" ht="15.75" x14ac:dyDescent="0.3">
      <c r="A51" s="83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3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3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0" t="s">
        <v>53</v>
      </c>
    </row>
    <row r="57" spans="1:10" x14ac:dyDescent="0.25">
      <c r="A57" s="82"/>
    </row>
    <row r="58" spans="1:10" ht="25.5" x14ac:dyDescent="0.25">
      <c r="A58" s="81" t="s">
        <v>61</v>
      </c>
    </row>
    <row r="59" spans="1:10" ht="51" x14ac:dyDescent="0.25">
      <c r="A59" s="81" t="s">
        <v>48</v>
      </c>
    </row>
    <row r="60" spans="1:10" ht="25.5" x14ac:dyDescent="0.25">
      <c r="A60" s="81" t="s">
        <v>49</v>
      </c>
    </row>
    <row r="61" spans="1:10" ht="25.5" x14ac:dyDescent="0.25">
      <c r="A61" s="81" t="s">
        <v>50</v>
      </c>
    </row>
    <row r="62" spans="1:10" ht="38.25" x14ac:dyDescent="0.25">
      <c r="A62" s="81" t="s">
        <v>51</v>
      </c>
    </row>
    <row r="63" spans="1:10" ht="25.5" x14ac:dyDescent="0.25">
      <c r="A63" s="81" t="s">
        <v>52</v>
      </c>
    </row>
    <row r="64" spans="1:10" ht="38.25" x14ac:dyDescent="0.25">
      <c r="A64" s="81" t="s">
        <v>62</v>
      </c>
    </row>
    <row r="65" spans="1:1" ht="51" x14ac:dyDescent="0.25">
      <c r="A65" s="103" t="s">
        <v>63</v>
      </c>
    </row>
  </sheetData>
  <mergeCells count="3">
    <mergeCell ref="H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4" workbookViewId="0">
      <selection activeCell="E7" sqref="E7"/>
    </sheetView>
  </sheetViews>
  <sheetFormatPr defaultRowHeight="15" x14ac:dyDescent="0.25"/>
  <cols>
    <col min="1" max="1" width="64.140625" customWidth="1"/>
    <col min="2" max="2" width="12.5703125" bestFit="1" customWidth="1"/>
    <col min="3" max="3" width="14.7109375" customWidth="1"/>
    <col min="4" max="4" width="13.28515625" customWidth="1"/>
    <col min="5" max="5" width="21.85546875" customWidth="1"/>
    <col min="6" max="6" width="14.28515625" customWidth="1"/>
    <col min="7" max="7" width="15.28515625" customWidth="1"/>
    <col min="8" max="8" width="17" customWidth="1"/>
    <col min="9" max="9" width="16.28515625" customWidth="1"/>
    <col min="257" max="257" width="64.140625" customWidth="1"/>
    <col min="258" max="258" width="15.42578125" customWidth="1"/>
    <col min="259" max="259" width="14.7109375" customWidth="1"/>
    <col min="260" max="260" width="13.28515625" customWidth="1"/>
    <col min="261" max="261" width="23.140625" customWidth="1"/>
    <col min="262" max="262" width="14.28515625" customWidth="1"/>
    <col min="263" max="263" width="15.28515625" customWidth="1"/>
    <col min="264" max="264" width="17" customWidth="1"/>
    <col min="265" max="265" width="16.28515625" customWidth="1"/>
    <col min="513" max="513" width="64.140625" customWidth="1"/>
    <col min="514" max="514" width="15.42578125" customWidth="1"/>
    <col min="515" max="515" width="14.7109375" customWidth="1"/>
    <col min="516" max="516" width="13.28515625" customWidth="1"/>
    <col min="517" max="517" width="23.140625" customWidth="1"/>
    <col min="518" max="518" width="14.28515625" customWidth="1"/>
    <col min="519" max="519" width="15.28515625" customWidth="1"/>
    <col min="520" max="520" width="17" customWidth="1"/>
    <col min="521" max="521" width="16.28515625" customWidth="1"/>
    <col min="769" max="769" width="64.140625" customWidth="1"/>
    <col min="770" max="770" width="15.42578125" customWidth="1"/>
    <col min="771" max="771" width="14.7109375" customWidth="1"/>
    <col min="772" max="772" width="13.28515625" customWidth="1"/>
    <col min="773" max="773" width="23.140625" customWidth="1"/>
    <col min="774" max="774" width="14.28515625" customWidth="1"/>
    <col min="775" max="775" width="15.28515625" customWidth="1"/>
    <col min="776" max="776" width="17" customWidth="1"/>
    <col min="777" max="777" width="16.28515625" customWidth="1"/>
    <col min="1025" max="1025" width="64.140625" customWidth="1"/>
    <col min="1026" max="1026" width="15.42578125" customWidth="1"/>
    <col min="1027" max="1027" width="14.7109375" customWidth="1"/>
    <col min="1028" max="1028" width="13.28515625" customWidth="1"/>
    <col min="1029" max="1029" width="23.140625" customWidth="1"/>
    <col min="1030" max="1030" width="14.28515625" customWidth="1"/>
    <col min="1031" max="1031" width="15.28515625" customWidth="1"/>
    <col min="1032" max="1032" width="17" customWidth="1"/>
    <col min="1033" max="1033" width="16.28515625" customWidth="1"/>
    <col min="1281" max="1281" width="64.140625" customWidth="1"/>
    <col min="1282" max="1282" width="15.42578125" customWidth="1"/>
    <col min="1283" max="1283" width="14.7109375" customWidth="1"/>
    <col min="1284" max="1284" width="13.28515625" customWidth="1"/>
    <col min="1285" max="1285" width="23.140625" customWidth="1"/>
    <col min="1286" max="1286" width="14.28515625" customWidth="1"/>
    <col min="1287" max="1287" width="15.28515625" customWidth="1"/>
    <col min="1288" max="1288" width="17" customWidth="1"/>
    <col min="1289" max="1289" width="16.28515625" customWidth="1"/>
    <col min="1537" max="1537" width="64.140625" customWidth="1"/>
    <col min="1538" max="1538" width="15.42578125" customWidth="1"/>
    <col min="1539" max="1539" width="14.7109375" customWidth="1"/>
    <col min="1540" max="1540" width="13.28515625" customWidth="1"/>
    <col min="1541" max="1541" width="23.140625" customWidth="1"/>
    <col min="1542" max="1542" width="14.28515625" customWidth="1"/>
    <col min="1543" max="1543" width="15.28515625" customWidth="1"/>
    <col min="1544" max="1544" width="17" customWidth="1"/>
    <col min="1545" max="1545" width="16.28515625" customWidth="1"/>
    <col min="1793" max="1793" width="64.140625" customWidth="1"/>
    <col min="1794" max="1794" width="15.42578125" customWidth="1"/>
    <col min="1795" max="1795" width="14.7109375" customWidth="1"/>
    <col min="1796" max="1796" width="13.28515625" customWidth="1"/>
    <col min="1797" max="1797" width="23.140625" customWidth="1"/>
    <col min="1798" max="1798" width="14.28515625" customWidth="1"/>
    <col min="1799" max="1799" width="15.28515625" customWidth="1"/>
    <col min="1800" max="1800" width="17" customWidth="1"/>
    <col min="1801" max="1801" width="16.28515625" customWidth="1"/>
    <col min="2049" max="2049" width="64.140625" customWidth="1"/>
    <col min="2050" max="2050" width="15.42578125" customWidth="1"/>
    <col min="2051" max="2051" width="14.7109375" customWidth="1"/>
    <col min="2052" max="2052" width="13.28515625" customWidth="1"/>
    <col min="2053" max="2053" width="23.140625" customWidth="1"/>
    <col min="2054" max="2054" width="14.28515625" customWidth="1"/>
    <col min="2055" max="2055" width="15.28515625" customWidth="1"/>
    <col min="2056" max="2056" width="17" customWidth="1"/>
    <col min="2057" max="2057" width="16.28515625" customWidth="1"/>
    <col min="2305" max="2305" width="64.140625" customWidth="1"/>
    <col min="2306" max="2306" width="15.42578125" customWidth="1"/>
    <col min="2307" max="2307" width="14.7109375" customWidth="1"/>
    <col min="2308" max="2308" width="13.28515625" customWidth="1"/>
    <col min="2309" max="2309" width="23.140625" customWidth="1"/>
    <col min="2310" max="2310" width="14.28515625" customWidth="1"/>
    <col min="2311" max="2311" width="15.28515625" customWidth="1"/>
    <col min="2312" max="2312" width="17" customWidth="1"/>
    <col min="2313" max="2313" width="16.28515625" customWidth="1"/>
    <col min="2561" max="2561" width="64.140625" customWidth="1"/>
    <col min="2562" max="2562" width="15.42578125" customWidth="1"/>
    <col min="2563" max="2563" width="14.7109375" customWidth="1"/>
    <col min="2564" max="2564" width="13.28515625" customWidth="1"/>
    <col min="2565" max="2565" width="23.140625" customWidth="1"/>
    <col min="2566" max="2566" width="14.28515625" customWidth="1"/>
    <col min="2567" max="2567" width="15.28515625" customWidth="1"/>
    <col min="2568" max="2568" width="17" customWidth="1"/>
    <col min="2569" max="2569" width="16.28515625" customWidth="1"/>
    <col min="2817" max="2817" width="64.140625" customWidth="1"/>
    <col min="2818" max="2818" width="15.42578125" customWidth="1"/>
    <col min="2819" max="2819" width="14.7109375" customWidth="1"/>
    <col min="2820" max="2820" width="13.28515625" customWidth="1"/>
    <col min="2821" max="2821" width="23.140625" customWidth="1"/>
    <col min="2822" max="2822" width="14.28515625" customWidth="1"/>
    <col min="2823" max="2823" width="15.28515625" customWidth="1"/>
    <col min="2824" max="2824" width="17" customWidth="1"/>
    <col min="2825" max="2825" width="16.28515625" customWidth="1"/>
    <col min="3073" max="3073" width="64.140625" customWidth="1"/>
    <col min="3074" max="3074" width="15.42578125" customWidth="1"/>
    <col min="3075" max="3075" width="14.7109375" customWidth="1"/>
    <col min="3076" max="3076" width="13.28515625" customWidth="1"/>
    <col min="3077" max="3077" width="23.140625" customWidth="1"/>
    <col min="3078" max="3078" width="14.28515625" customWidth="1"/>
    <col min="3079" max="3079" width="15.28515625" customWidth="1"/>
    <col min="3080" max="3080" width="17" customWidth="1"/>
    <col min="3081" max="3081" width="16.28515625" customWidth="1"/>
    <col min="3329" max="3329" width="64.140625" customWidth="1"/>
    <col min="3330" max="3330" width="15.42578125" customWidth="1"/>
    <col min="3331" max="3331" width="14.7109375" customWidth="1"/>
    <col min="3332" max="3332" width="13.28515625" customWidth="1"/>
    <col min="3333" max="3333" width="23.140625" customWidth="1"/>
    <col min="3334" max="3334" width="14.28515625" customWidth="1"/>
    <col min="3335" max="3335" width="15.28515625" customWidth="1"/>
    <col min="3336" max="3336" width="17" customWidth="1"/>
    <col min="3337" max="3337" width="16.28515625" customWidth="1"/>
    <col min="3585" max="3585" width="64.140625" customWidth="1"/>
    <col min="3586" max="3586" width="15.42578125" customWidth="1"/>
    <col min="3587" max="3587" width="14.7109375" customWidth="1"/>
    <col min="3588" max="3588" width="13.28515625" customWidth="1"/>
    <col min="3589" max="3589" width="23.140625" customWidth="1"/>
    <col min="3590" max="3590" width="14.28515625" customWidth="1"/>
    <col min="3591" max="3591" width="15.28515625" customWidth="1"/>
    <col min="3592" max="3592" width="17" customWidth="1"/>
    <col min="3593" max="3593" width="16.28515625" customWidth="1"/>
    <col min="3841" max="3841" width="64.140625" customWidth="1"/>
    <col min="3842" max="3842" width="15.42578125" customWidth="1"/>
    <col min="3843" max="3843" width="14.7109375" customWidth="1"/>
    <col min="3844" max="3844" width="13.28515625" customWidth="1"/>
    <col min="3845" max="3845" width="23.140625" customWidth="1"/>
    <col min="3846" max="3846" width="14.28515625" customWidth="1"/>
    <col min="3847" max="3847" width="15.28515625" customWidth="1"/>
    <col min="3848" max="3848" width="17" customWidth="1"/>
    <col min="3849" max="3849" width="16.28515625" customWidth="1"/>
    <col min="4097" max="4097" width="64.140625" customWidth="1"/>
    <col min="4098" max="4098" width="15.42578125" customWidth="1"/>
    <col min="4099" max="4099" width="14.7109375" customWidth="1"/>
    <col min="4100" max="4100" width="13.28515625" customWidth="1"/>
    <col min="4101" max="4101" width="23.140625" customWidth="1"/>
    <col min="4102" max="4102" width="14.28515625" customWidth="1"/>
    <col min="4103" max="4103" width="15.28515625" customWidth="1"/>
    <col min="4104" max="4104" width="17" customWidth="1"/>
    <col min="4105" max="4105" width="16.28515625" customWidth="1"/>
    <col min="4353" max="4353" width="64.140625" customWidth="1"/>
    <col min="4354" max="4354" width="15.42578125" customWidth="1"/>
    <col min="4355" max="4355" width="14.7109375" customWidth="1"/>
    <col min="4356" max="4356" width="13.28515625" customWidth="1"/>
    <col min="4357" max="4357" width="23.140625" customWidth="1"/>
    <col min="4358" max="4358" width="14.28515625" customWidth="1"/>
    <col min="4359" max="4359" width="15.28515625" customWidth="1"/>
    <col min="4360" max="4360" width="17" customWidth="1"/>
    <col min="4361" max="4361" width="16.28515625" customWidth="1"/>
    <col min="4609" max="4609" width="64.140625" customWidth="1"/>
    <col min="4610" max="4610" width="15.42578125" customWidth="1"/>
    <col min="4611" max="4611" width="14.7109375" customWidth="1"/>
    <col min="4612" max="4612" width="13.28515625" customWidth="1"/>
    <col min="4613" max="4613" width="23.140625" customWidth="1"/>
    <col min="4614" max="4614" width="14.28515625" customWidth="1"/>
    <col min="4615" max="4615" width="15.28515625" customWidth="1"/>
    <col min="4616" max="4616" width="17" customWidth="1"/>
    <col min="4617" max="4617" width="16.28515625" customWidth="1"/>
    <col min="4865" max="4865" width="64.140625" customWidth="1"/>
    <col min="4866" max="4866" width="15.42578125" customWidth="1"/>
    <col min="4867" max="4867" width="14.7109375" customWidth="1"/>
    <col min="4868" max="4868" width="13.28515625" customWidth="1"/>
    <col min="4869" max="4869" width="23.140625" customWidth="1"/>
    <col min="4870" max="4870" width="14.28515625" customWidth="1"/>
    <col min="4871" max="4871" width="15.28515625" customWidth="1"/>
    <col min="4872" max="4872" width="17" customWidth="1"/>
    <col min="4873" max="4873" width="16.28515625" customWidth="1"/>
    <col min="5121" max="5121" width="64.140625" customWidth="1"/>
    <col min="5122" max="5122" width="15.42578125" customWidth="1"/>
    <col min="5123" max="5123" width="14.7109375" customWidth="1"/>
    <col min="5124" max="5124" width="13.28515625" customWidth="1"/>
    <col min="5125" max="5125" width="23.140625" customWidth="1"/>
    <col min="5126" max="5126" width="14.28515625" customWidth="1"/>
    <col min="5127" max="5127" width="15.28515625" customWidth="1"/>
    <col min="5128" max="5128" width="17" customWidth="1"/>
    <col min="5129" max="5129" width="16.28515625" customWidth="1"/>
    <col min="5377" max="5377" width="64.140625" customWidth="1"/>
    <col min="5378" max="5378" width="15.42578125" customWidth="1"/>
    <col min="5379" max="5379" width="14.7109375" customWidth="1"/>
    <col min="5380" max="5380" width="13.28515625" customWidth="1"/>
    <col min="5381" max="5381" width="23.140625" customWidth="1"/>
    <col min="5382" max="5382" width="14.28515625" customWidth="1"/>
    <col min="5383" max="5383" width="15.28515625" customWidth="1"/>
    <col min="5384" max="5384" width="17" customWidth="1"/>
    <col min="5385" max="5385" width="16.28515625" customWidth="1"/>
    <col min="5633" max="5633" width="64.140625" customWidth="1"/>
    <col min="5634" max="5634" width="15.42578125" customWidth="1"/>
    <col min="5635" max="5635" width="14.7109375" customWidth="1"/>
    <col min="5636" max="5636" width="13.28515625" customWidth="1"/>
    <col min="5637" max="5637" width="23.140625" customWidth="1"/>
    <col min="5638" max="5638" width="14.28515625" customWidth="1"/>
    <col min="5639" max="5639" width="15.28515625" customWidth="1"/>
    <col min="5640" max="5640" width="17" customWidth="1"/>
    <col min="5641" max="5641" width="16.28515625" customWidth="1"/>
    <col min="5889" max="5889" width="64.140625" customWidth="1"/>
    <col min="5890" max="5890" width="15.42578125" customWidth="1"/>
    <col min="5891" max="5891" width="14.7109375" customWidth="1"/>
    <col min="5892" max="5892" width="13.28515625" customWidth="1"/>
    <col min="5893" max="5893" width="23.140625" customWidth="1"/>
    <col min="5894" max="5894" width="14.28515625" customWidth="1"/>
    <col min="5895" max="5895" width="15.28515625" customWidth="1"/>
    <col min="5896" max="5896" width="17" customWidth="1"/>
    <col min="5897" max="5897" width="16.28515625" customWidth="1"/>
    <col min="6145" max="6145" width="64.140625" customWidth="1"/>
    <col min="6146" max="6146" width="15.42578125" customWidth="1"/>
    <col min="6147" max="6147" width="14.7109375" customWidth="1"/>
    <col min="6148" max="6148" width="13.28515625" customWidth="1"/>
    <col min="6149" max="6149" width="23.140625" customWidth="1"/>
    <col min="6150" max="6150" width="14.28515625" customWidth="1"/>
    <col min="6151" max="6151" width="15.28515625" customWidth="1"/>
    <col min="6152" max="6152" width="17" customWidth="1"/>
    <col min="6153" max="6153" width="16.28515625" customWidth="1"/>
    <col min="6401" max="6401" width="64.140625" customWidth="1"/>
    <col min="6402" max="6402" width="15.42578125" customWidth="1"/>
    <col min="6403" max="6403" width="14.7109375" customWidth="1"/>
    <col min="6404" max="6404" width="13.28515625" customWidth="1"/>
    <col min="6405" max="6405" width="23.140625" customWidth="1"/>
    <col min="6406" max="6406" width="14.28515625" customWidth="1"/>
    <col min="6407" max="6407" width="15.28515625" customWidth="1"/>
    <col min="6408" max="6408" width="17" customWidth="1"/>
    <col min="6409" max="6409" width="16.28515625" customWidth="1"/>
    <col min="6657" max="6657" width="64.140625" customWidth="1"/>
    <col min="6658" max="6658" width="15.42578125" customWidth="1"/>
    <col min="6659" max="6659" width="14.7109375" customWidth="1"/>
    <col min="6660" max="6660" width="13.28515625" customWidth="1"/>
    <col min="6661" max="6661" width="23.140625" customWidth="1"/>
    <col min="6662" max="6662" width="14.28515625" customWidth="1"/>
    <col min="6663" max="6663" width="15.28515625" customWidth="1"/>
    <col min="6664" max="6664" width="17" customWidth="1"/>
    <col min="6665" max="6665" width="16.28515625" customWidth="1"/>
    <col min="6913" max="6913" width="64.140625" customWidth="1"/>
    <col min="6914" max="6914" width="15.42578125" customWidth="1"/>
    <col min="6915" max="6915" width="14.7109375" customWidth="1"/>
    <col min="6916" max="6916" width="13.28515625" customWidth="1"/>
    <col min="6917" max="6917" width="23.140625" customWidth="1"/>
    <col min="6918" max="6918" width="14.28515625" customWidth="1"/>
    <col min="6919" max="6919" width="15.28515625" customWidth="1"/>
    <col min="6920" max="6920" width="17" customWidth="1"/>
    <col min="6921" max="6921" width="16.28515625" customWidth="1"/>
    <col min="7169" max="7169" width="64.140625" customWidth="1"/>
    <col min="7170" max="7170" width="15.42578125" customWidth="1"/>
    <col min="7171" max="7171" width="14.7109375" customWidth="1"/>
    <col min="7172" max="7172" width="13.28515625" customWidth="1"/>
    <col min="7173" max="7173" width="23.140625" customWidth="1"/>
    <col min="7174" max="7174" width="14.28515625" customWidth="1"/>
    <col min="7175" max="7175" width="15.28515625" customWidth="1"/>
    <col min="7176" max="7176" width="17" customWidth="1"/>
    <col min="7177" max="7177" width="16.28515625" customWidth="1"/>
    <col min="7425" max="7425" width="64.140625" customWidth="1"/>
    <col min="7426" max="7426" width="15.42578125" customWidth="1"/>
    <col min="7427" max="7427" width="14.7109375" customWidth="1"/>
    <col min="7428" max="7428" width="13.28515625" customWidth="1"/>
    <col min="7429" max="7429" width="23.140625" customWidth="1"/>
    <col min="7430" max="7430" width="14.28515625" customWidth="1"/>
    <col min="7431" max="7431" width="15.28515625" customWidth="1"/>
    <col min="7432" max="7432" width="17" customWidth="1"/>
    <col min="7433" max="7433" width="16.28515625" customWidth="1"/>
    <col min="7681" max="7681" width="64.140625" customWidth="1"/>
    <col min="7682" max="7682" width="15.42578125" customWidth="1"/>
    <col min="7683" max="7683" width="14.7109375" customWidth="1"/>
    <col min="7684" max="7684" width="13.28515625" customWidth="1"/>
    <col min="7685" max="7685" width="23.140625" customWidth="1"/>
    <col min="7686" max="7686" width="14.28515625" customWidth="1"/>
    <col min="7687" max="7687" width="15.28515625" customWidth="1"/>
    <col min="7688" max="7688" width="17" customWidth="1"/>
    <col min="7689" max="7689" width="16.28515625" customWidth="1"/>
    <col min="7937" max="7937" width="64.140625" customWidth="1"/>
    <col min="7938" max="7938" width="15.42578125" customWidth="1"/>
    <col min="7939" max="7939" width="14.7109375" customWidth="1"/>
    <col min="7940" max="7940" width="13.28515625" customWidth="1"/>
    <col min="7941" max="7941" width="23.140625" customWidth="1"/>
    <col min="7942" max="7942" width="14.28515625" customWidth="1"/>
    <col min="7943" max="7943" width="15.28515625" customWidth="1"/>
    <col min="7944" max="7944" width="17" customWidth="1"/>
    <col min="7945" max="7945" width="16.28515625" customWidth="1"/>
    <col min="8193" max="8193" width="64.140625" customWidth="1"/>
    <col min="8194" max="8194" width="15.42578125" customWidth="1"/>
    <col min="8195" max="8195" width="14.7109375" customWidth="1"/>
    <col min="8196" max="8196" width="13.28515625" customWidth="1"/>
    <col min="8197" max="8197" width="23.140625" customWidth="1"/>
    <col min="8198" max="8198" width="14.28515625" customWidth="1"/>
    <col min="8199" max="8199" width="15.28515625" customWidth="1"/>
    <col min="8200" max="8200" width="17" customWidth="1"/>
    <col min="8201" max="8201" width="16.28515625" customWidth="1"/>
    <col min="8449" max="8449" width="64.140625" customWidth="1"/>
    <col min="8450" max="8450" width="15.42578125" customWidth="1"/>
    <col min="8451" max="8451" width="14.7109375" customWidth="1"/>
    <col min="8452" max="8452" width="13.28515625" customWidth="1"/>
    <col min="8453" max="8453" width="23.140625" customWidth="1"/>
    <col min="8454" max="8454" width="14.28515625" customWidth="1"/>
    <col min="8455" max="8455" width="15.28515625" customWidth="1"/>
    <col min="8456" max="8456" width="17" customWidth="1"/>
    <col min="8457" max="8457" width="16.28515625" customWidth="1"/>
    <col min="8705" max="8705" width="64.140625" customWidth="1"/>
    <col min="8706" max="8706" width="15.42578125" customWidth="1"/>
    <col min="8707" max="8707" width="14.7109375" customWidth="1"/>
    <col min="8708" max="8708" width="13.28515625" customWidth="1"/>
    <col min="8709" max="8709" width="23.140625" customWidth="1"/>
    <col min="8710" max="8710" width="14.28515625" customWidth="1"/>
    <col min="8711" max="8711" width="15.28515625" customWidth="1"/>
    <col min="8712" max="8712" width="17" customWidth="1"/>
    <col min="8713" max="8713" width="16.28515625" customWidth="1"/>
    <col min="8961" max="8961" width="64.140625" customWidth="1"/>
    <col min="8962" max="8962" width="15.42578125" customWidth="1"/>
    <col min="8963" max="8963" width="14.7109375" customWidth="1"/>
    <col min="8964" max="8964" width="13.28515625" customWidth="1"/>
    <col min="8965" max="8965" width="23.140625" customWidth="1"/>
    <col min="8966" max="8966" width="14.28515625" customWidth="1"/>
    <col min="8967" max="8967" width="15.28515625" customWidth="1"/>
    <col min="8968" max="8968" width="17" customWidth="1"/>
    <col min="8969" max="8969" width="16.28515625" customWidth="1"/>
    <col min="9217" max="9217" width="64.140625" customWidth="1"/>
    <col min="9218" max="9218" width="15.42578125" customWidth="1"/>
    <col min="9219" max="9219" width="14.7109375" customWidth="1"/>
    <col min="9220" max="9220" width="13.28515625" customWidth="1"/>
    <col min="9221" max="9221" width="23.140625" customWidth="1"/>
    <col min="9222" max="9222" width="14.28515625" customWidth="1"/>
    <col min="9223" max="9223" width="15.28515625" customWidth="1"/>
    <col min="9224" max="9224" width="17" customWidth="1"/>
    <col min="9225" max="9225" width="16.28515625" customWidth="1"/>
    <col min="9473" max="9473" width="64.140625" customWidth="1"/>
    <col min="9474" max="9474" width="15.42578125" customWidth="1"/>
    <col min="9475" max="9475" width="14.7109375" customWidth="1"/>
    <col min="9476" max="9476" width="13.28515625" customWidth="1"/>
    <col min="9477" max="9477" width="23.140625" customWidth="1"/>
    <col min="9478" max="9478" width="14.28515625" customWidth="1"/>
    <col min="9479" max="9479" width="15.28515625" customWidth="1"/>
    <col min="9480" max="9480" width="17" customWidth="1"/>
    <col min="9481" max="9481" width="16.28515625" customWidth="1"/>
    <col min="9729" max="9729" width="64.140625" customWidth="1"/>
    <col min="9730" max="9730" width="15.42578125" customWidth="1"/>
    <col min="9731" max="9731" width="14.7109375" customWidth="1"/>
    <col min="9732" max="9732" width="13.28515625" customWidth="1"/>
    <col min="9733" max="9733" width="23.140625" customWidth="1"/>
    <col min="9734" max="9734" width="14.28515625" customWidth="1"/>
    <col min="9735" max="9735" width="15.28515625" customWidth="1"/>
    <col min="9736" max="9736" width="17" customWidth="1"/>
    <col min="9737" max="9737" width="16.28515625" customWidth="1"/>
    <col min="9985" max="9985" width="64.140625" customWidth="1"/>
    <col min="9986" max="9986" width="15.42578125" customWidth="1"/>
    <col min="9987" max="9987" width="14.7109375" customWidth="1"/>
    <col min="9988" max="9988" width="13.28515625" customWidth="1"/>
    <col min="9989" max="9989" width="23.140625" customWidth="1"/>
    <col min="9990" max="9990" width="14.28515625" customWidth="1"/>
    <col min="9991" max="9991" width="15.28515625" customWidth="1"/>
    <col min="9992" max="9992" width="17" customWidth="1"/>
    <col min="9993" max="9993" width="16.28515625" customWidth="1"/>
    <col min="10241" max="10241" width="64.140625" customWidth="1"/>
    <col min="10242" max="10242" width="15.42578125" customWidth="1"/>
    <col min="10243" max="10243" width="14.7109375" customWidth="1"/>
    <col min="10244" max="10244" width="13.28515625" customWidth="1"/>
    <col min="10245" max="10245" width="23.140625" customWidth="1"/>
    <col min="10246" max="10246" width="14.28515625" customWidth="1"/>
    <col min="10247" max="10247" width="15.28515625" customWidth="1"/>
    <col min="10248" max="10248" width="17" customWidth="1"/>
    <col min="10249" max="10249" width="16.28515625" customWidth="1"/>
    <col min="10497" max="10497" width="64.140625" customWidth="1"/>
    <col min="10498" max="10498" width="15.42578125" customWidth="1"/>
    <col min="10499" max="10499" width="14.7109375" customWidth="1"/>
    <col min="10500" max="10500" width="13.28515625" customWidth="1"/>
    <col min="10501" max="10501" width="23.140625" customWidth="1"/>
    <col min="10502" max="10502" width="14.28515625" customWidth="1"/>
    <col min="10503" max="10503" width="15.28515625" customWidth="1"/>
    <col min="10504" max="10504" width="17" customWidth="1"/>
    <col min="10505" max="10505" width="16.28515625" customWidth="1"/>
    <col min="10753" max="10753" width="64.140625" customWidth="1"/>
    <col min="10754" max="10754" width="15.42578125" customWidth="1"/>
    <col min="10755" max="10755" width="14.7109375" customWidth="1"/>
    <col min="10756" max="10756" width="13.28515625" customWidth="1"/>
    <col min="10757" max="10757" width="23.140625" customWidth="1"/>
    <col min="10758" max="10758" width="14.28515625" customWidth="1"/>
    <col min="10759" max="10759" width="15.28515625" customWidth="1"/>
    <col min="10760" max="10760" width="17" customWidth="1"/>
    <col min="10761" max="10761" width="16.28515625" customWidth="1"/>
    <col min="11009" max="11009" width="64.140625" customWidth="1"/>
    <col min="11010" max="11010" width="15.42578125" customWidth="1"/>
    <col min="11011" max="11011" width="14.7109375" customWidth="1"/>
    <col min="11012" max="11012" width="13.28515625" customWidth="1"/>
    <col min="11013" max="11013" width="23.140625" customWidth="1"/>
    <col min="11014" max="11014" width="14.28515625" customWidth="1"/>
    <col min="11015" max="11015" width="15.28515625" customWidth="1"/>
    <col min="11016" max="11016" width="17" customWidth="1"/>
    <col min="11017" max="11017" width="16.28515625" customWidth="1"/>
    <col min="11265" max="11265" width="64.140625" customWidth="1"/>
    <col min="11266" max="11266" width="15.42578125" customWidth="1"/>
    <col min="11267" max="11267" width="14.7109375" customWidth="1"/>
    <col min="11268" max="11268" width="13.28515625" customWidth="1"/>
    <col min="11269" max="11269" width="23.140625" customWidth="1"/>
    <col min="11270" max="11270" width="14.28515625" customWidth="1"/>
    <col min="11271" max="11271" width="15.28515625" customWidth="1"/>
    <col min="11272" max="11272" width="17" customWidth="1"/>
    <col min="11273" max="11273" width="16.28515625" customWidth="1"/>
    <col min="11521" max="11521" width="64.140625" customWidth="1"/>
    <col min="11522" max="11522" width="15.42578125" customWidth="1"/>
    <col min="11523" max="11523" width="14.7109375" customWidth="1"/>
    <col min="11524" max="11524" width="13.28515625" customWidth="1"/>
    <col min="11525" max="11525" width="23.140625" customWidth="1"/>
    <col min="11526" max="11526" width="14.28515625" customWidth="1"/>
    <col min="11527" max="11527" width="15.28515625" customWidth="1"/>
    <col min="11528" max="11528" width="17" customWidth="1"/>
    <col min="11529" max="11529" width="16.28515625" customWidth="1"/>
    <col min="11777" max="11777" width="64.140625" customWidth="1"/>
    <col min="11778" max="11778" width="15.42578125" customWidth="1"/>
    <col min="11779" max="11779" width="14.7109375" customWidth="1"/>
    <col min="11780" max="11780" width="13.28515625" customWidth="1"/>
    <col min="11781" max="11781" width="23.140625" customWidth="1"/>
    <col min="11782" max="11782" width="14.28515625" customWidth="1"/>
    <col min="11783" max="11783" width="15.28515625" customWidth="1"/>
    <col min="11784" max="11784" width="17" customWidth="1"/>
    <col min="11785" max="11785" width="16.28515625" customWidth="1"/>
    <col min="12033" max="12033" width="64.140625" customWidth="1"/>
    <col min="12034" max="12034" width="15.42578125" customWidth="1"/>
    <col min="12035" max="12035" width="14.7109375" customWidth="1"/>
    <col min="12036" max="12036" width="13.28515625" customWidth="1"/>
    <col min="12037" max="12037" width="23.140625" customWidth="1"/>
    <col min="12038" max="12038" width="14.28515625" customWidth="1"/>
    <col min="12039" max="12039" width="15.28515625" customWidth="1"/>
    <col min="12040" max="12040" width="17" customWidth="1"/>
    <col min="12041" max="12041" width="16.28515625" customWidth="1"/>
    <col min="12289" max="12289" width="64.140625" customWidth="1"/>
    <col min="12290" max="12290" width="15.42578125" customWidth="1"/>
    <col min="12291" max="12291" width="14.7109375" customWidth="1"/>
    <col min="12292" max="12292" width="13.28515625" customWidth="1"/>
    <col min="12293" max="12293" width="23.140625" customWidth="1"/>
    <col min="12294" max="12294" width="14.28515625" customWidth="1"/>
    <col min="12295" max="12295" width="15.28515625" customWidth="1"/>
    <col min="12296" max="12296" width="17" customWidth="1"/>
    <col min="12297" max="12297" width="16.28515625" customWidth="1"/>
    <col min="12545" max="12545" width="64.140625" customWidth="1"/>
    <col min="12546" max="12546" width="15.42578125" customWidth="1"/>
    <col min="12547" max="12547" width="14.7109375" customWidth="1"/>
    <col min="12548" max="12548" width="13.28515625" customWidth="1"/>
    <col min="12549" max="12549" width="23.140625" customWidth="1"/>
    <col min="12550" max="12550" width="14.28515625" customWidth="1"/>
    <col min="12551" max="12551" width="15.28515625" customWidth="1"/>
    <col min="12552" max="12552" width="17" customWidth="1"/>
    <col min="12553" max="12553" width="16.28515625" customWidth="1"/>
    <col min="12801" max="12801" width="64.140625" customWidth="1"/>
    <col min="12802" max="12802" width="15.42578125" customWidth="1"/>
    <col min="12803" max="12803" width="14.7109375" customWidth="1"/>
    <col min="12804" max="12804" width="13.28515625" customWidth="1"/>
    <col min="12805" max="12805" width="23.140625" customWidth="1"/>
    <col min="12806" max="12806" width="14.28515625" customWidth="1"/>
    <col min="12807" max="12807" width="15.28515625" customWidth="1"/>
    <col min="12808" max="12808" width="17" customWidth="1"/>
    <col min="12809" max="12809" width="16.28515625" customWidth="1"/>
    <col min="13057" max="13057" width="64.140625" customWidth="1"/>
    <col min="13058" max="13058" width="15.42578125" customWidth="1"/>
    <col min="13059" max="13059" width="14.7109375" customWidth="1"/>
    <col min="13060" max="13060" width="13.28515625" customWidth="1"/>
    <col min="13061" max="13061" width="23.140625" customWidth="1"/>
    <col min="13062" max="13062" width="14.28515625" customWidth="1"/>
    <col min="13063" max="13063" width="15.28515625" customWidth="1"/>
    <col min="13064" max="13064" width="17" customWidth="1"/>
    <col min="13065" max="13065" width="16.28515625" customWidth="1"/>
    <col min="13313" max="13313" width="64.140625" customWidth="1"/>
    <col min="13314" max="13314" width="15.42578125" customWidth="1"/>
    <col min="13315" max="13315" width="14.7109375" customWidth="1"/>
    <col min="13316" max="13316" width="13.28515625" customWidth="1"/>
    <col min="13317" max="13317" width="23.140625" customWidth="1"/>
    <col min="13318" max="13318" width="14.28515625" customWidth="1"/>
    <col min="13319" max="13319" width="15.28515625" customWidth="1"/>
    <col min="13320" max="13320" width="17" customWidth="1"/>
    <col min="13321" max="13321" width="16.28515625" customWidth="1"/>
    <col min="13569" max="13569" width="64.140625" customWidth="1"/>
    <col min="13570" max="13570" width="15.42578125" customWidth="1"/>
    <col min="13571" max="13571" width="14.7109375" customWidth="1"/>
    <col min="13572" max="13572" width="13.28515625" customWidth="1"/>
    <col min="13573" max="13573" width="23.140625" customWidth="1"/>
    <col min="13574" max="13574" width="14.28515625" customWidth="1"/>
    <col min="13575" max="13575" width="15.28515625" customWidth="1"/>
    <col min="13576" max="13576" width="17" customWidth="1"/>
    <col min="13577" max="13577" width="16.28515625" customWidth="1"/>
    <col min="13825" max="13825" width="64.140625" customWidth="1"/>
    <col min="13826" max="13826" width="15.42578125" customWidth="1"/>
    <col min="13827" max="13827" width="14.7109375" customWidth="1"/>
    <col min="13828" max="13828" width="13.28515625" customWidth="1"/>
    <col min="13829" max="13829" width="23.140625" customWidth="1"/>
    <col min="13830" max="13830" width="14.28515625" customWidth="1"/>
    <col min="13831" max="13831" width="15.28515625" customWidth="1"/>
    <col min="13832" max="13832" width="17" customWidth="1"/>
    <col min="13833" max="13833" width="16.28515625" customWidth="1"/>
    <col min="14081" max="14081" width="64.140625" customWidth="1"/>
    <col min="14082" max="14082" width="15.42578125" customWidth="1"/>
    <col min="14083" max="14083" width="14.7109375" customWidth="1"/>
    <col min="14084" max="14084" width="13.28515625" customWidth="1"/>
    <col min="14085" max="14085" width="23.140625" customWidth="1"/>
    <col min="14086" max="14086" width="14.28515625" customWidth="1"/>
    <col min="14087" max="14087" width="15.28515625" customWidth="1"/>
    <col min="14088" max="14088" width="17" customWidth="1"/>
    <col min="14089" max="14089" width="16.28515625" customWidth="1"/>
    <col min="14337" max="14337" width="64.140625" customWidth="1"/>
    <col min="14338" max="14338" width="15.42578125" customWidth="1"/>
    <col min="14339" max="14339" width="14.7109375" customWidth="1"/>
    <col min="14340" max="14340" width="13.28515625" customWidth="1"/>
    <col min="14341" max="14341" width="23.140625" customWidth="1"/>
    <col min="14342" max="14342" width="14.28515625" customWidth="1"/>
    <col min="14343" max="14343" width="15.28515625" customWidth="1"/>
    <col min="14344" max="14344" width="17" customWidth="1"/>
    <col min="14345" max="14345" width="16.28515625" customWidth="1"/>
    <col min="14593" max="14593" width="64.140625" customWidth="1"/>
    <col min="14594" max="14594" width="15.42578125" customWidth="1"/>
    <col min="14595" max="14595" width="14.7109375" customWidth="1"/>
    <col min="14596" max="14596" width="13.28515625" customWidth="1"/>
    <col min="14597" max="14597" width="23.140625" customWidth="1"/>
    <col min="14598" max="14598" width="14.28515625" customWidth="1"/>
    <col min="14599" max="14599" width="15.28515625" customWidth="1"/>
    <col min="14600" max="14600" width="17" customWidth="1"/>
    <col min="14601" max="14601" width="16.28515625" customWidth="1"/>
    <col min="14849" max="14849" width="64.140625" customWidth="1"/>
    <col min="14850" max="14850" width="15.42578125" customWidth="1"/>
    <col min="14851" max="14851" width="14.7109375" customWidth="1"/>
    <col min="14852" max="14852" width="13.28515625" customWidth="1"/>
    <col min="14853" max="14853" width="23.140625" customWidth="1"/>
    <col min="14854" max="14854" width="14.28515625" customWidth="1"/>
    <col min="14855" max="14855" width="15.28515625" customWidth="1"/>
    <col min="14856" max="14856" width="17" customWidth="1"/>
    <col min="14857" max="14857" width="16.28515625" customWidth="1"/>
    <col min="15105" max="15105" width="64.140625" customWidth="1"/>
    <col min="15106" max="15106" width="15.42578125" customWidth="1"/>
    <col min="15107" max="15107" width="14.7109375" customWidth="1"/>
    <col min="15108" max="15108" width="13.28515625" customWidth="1"/>
    <col min="15109" max="15109" width="23.140625" customWidth="1"/>
    <col min="15110" max="15110" width="14.28515625" customWidth="1"/>
    <col min="15111" max="15111" width="15.28515625" customWidth="1"/>
    <col min="15112" max="15112" width="17" customWidth="1"/>
    <col min="15113" max="15113" width="16.28515625" customWidth="1"/>
    <col min="15361" max="15361" width="64.140625" customWidth="1"/>
    <col min="15362" max="15362" width="15.42578125" customWidth="1"/>
    <col min="15363" max="15363" width="14.7109375" customWidth="1"/>
    <col min="15364" max="15364" width="13.28515625" customWidth="1"/>
    <col min="15365" max="15365" width="23.140625" customWidth="1"/>
    <col min="15366" max="15366" width="14.28515625" customWidth="1"/>
    <col min="15367" max="15367" width="15.28515625" customWidth="1"/>
    <col min="15368" max="15368" width="17" customWidth="1"/>
    <col min="15369" max="15369" width="16.28515625" customWidth="1"/>
    <col min="15617" max="15617" width="64.140625" customWidth="1"/>
    <col min="15618" max="15618" width="15.42578125" customWidth="1"/>
    <col min="15619" max="15619" width="14.7109375" customWidth="1"/>
    <col min="15620" max="15620" width="13.28515625" customWidth="1"/>
    <col min="15621" max="15621" width="23.140625" customWidth="1"/>
    <col min="15622" max="15622" width="14.28515625" customWidth="1"/>
    <col min="15623" max="15623" width="15.28515625" customWidth="1"/>
    <col min="15624" max="15624" width="17" customWidth="1"/>
    <col min="15625" max="15625" width="16.28515625" customWidth="1"/>
    <col min="15873" max="15873" width="64.140625" customWidth="1"/>
    <col min="15874" max="15874" width="15.42578125" customWidth="1"/>
    <col min="15875" max="15875" width="14.7109375" customWidth="1"/>
    <col min="15876" max="15876" width="13.28515625" customWidth="1"/>
    <col min="15877" max="15877" width="23.140625" customWidth="1"/>
    <col min="15878" max="15878" width="14.28515625" customWidth="1"/>
    <col min="15879" max="15879" width="15.28515625" customWidth="1"/>
    <col min="15880" max="15880" width="17" customWidth="1"/>
    <col min="15881" max="15881" width="16.28515625" customWidth="1"/>
    <col min="16129" max="16129" width="64.140625" customWidth="1"/>
    <col min="16130" max="16130" width="15.42578125" customWidth="1"/>
    <col min="16131" max="16131" width="14.7109375" customWidth="1"/>
    <col min="16132" max="16132" width="13.28515625" customWidth="1"/>
    <col min="16133" max="16133" width="23.140625" customWidth="1"/>
    <col min="16134" max="16134" width="14.28515625" customWidth="1"/>
    <col min="16135" max="16135" width="15.28515625" customWidth="1"/>
    <col min="16136" max="16136" width="17" customWidth="1"/>
    <col min="16137" max="16137" width="16.28515625" customWidth="1"/>
  </cols>
  <sheetData>
    <row r="1" spans="1:9" x14ac:dyDescent="0.25">
      <c r="C1" s="1"/>
      <c r="D1" s="1"/>
      <c r="E1" s="235" t="s">
        <v>693</v>
      </c>
      <c r="F1" s="235"/>
      <c r="G1" s="235"/>
      <c r="H1" s="235"/>
    </row>
    <row r="3" spans="1:9" ht="25.5" customHeight="1" x14ac:dyDescent="0.25">
      <c r="A3" s="228" t="s">
        <v>670</v>
      </c>
      <c r="B3" s="236"/>
      <c r="C3" s="236"/>
      <c r="D3" s="236"/>
      <c r="E3" s="236"/>
      <c r="F3" s="236"/>
      <c r="G3" s="236"/>
      <c r="H3" s="236"/>
    </row>
    <row r="4" spans="1:9" ht="82.5" customHeight="1" x14ac:dyDescent="0.25">
      <c r="A4" s="231" t="s">
        <v>675</v>
      </c>
      <c r="B4" s="231"/>
      <c r="C4" s="231"/>
      <c r="D4" s="231"/>
      <c r="E4" s="231"/>
      <c r="F4" s="231"/>
      <c r="G4" s="231"/>
      <c r="H4" s="231"/>
    </row>
    <row r="5" spans="1:9" ht="20.25" customHeight="1" x14ac:dyDescent="0.25">
      <c r="A5" s="55"/>
      <c r="B5" s="104"/>
      <c r="C5" s="104"/>
      <c r="D5" s="104"/>
      <c r="E5" s="104"/>
      <c r="F5" s="104"/>
      <c r="G5" s="104"/>
      <c r="H5" s="104"/>
    </row>
    <row r="6" spans="1:9" x14ac:dyDescent="0.25">
      <c r="A6" s="86" t="s">
        <v>1</v>
      </c>
      <c r="F6" s="227" t="s">
        <v>655</v>
      </c>
      <c r="G6" s="242"/>
      <c r="H6" s="242"/>
      <c r="I6" s="243"/>
    </row>
    <row r="7" spans="1:9" ht="86.25" customHeight="1" x14ac:dyDescent="0.3">
      <c r="A7" s="2" t="s">
        <v>83</v>
      </c>
      <c r="B7" s="3" t="s">
        <v>84</v>
      </c>
      <c r="C7" s="83" t="s">
        <v>643</v>
      </c>
      <c r="D7" s="83" t="s">
        <v>644</v>
      </c>
      <c r="E7" s="83" t="s">
        <v>649</v>
      </c>
      <c r="F7" s="105">
        <v>2017</v>
      </c>
      <c r="G7" s="105">
        <v>2018</v>
      </c>
      <c r="H7" s="105">
        <v>2019</v>
      </c>
      <c r="I7" s="105">
        <v>2020</v>
      </c>
    </row>
    <row r="8" spans="1:9" x14ac:dyDescent="0.25">
      <c r="A8" s="21" t="s">
        <v>507</v>
      </c>
      <c r="B8" s="5" t="s">
        <v>347</v>
      </c>
      <c r="C8" s="102"/>
      <c r="D8" s="102"/>
      <c r="E8" s="53"/>
      <c r="F8" s="101"/>
      <c r="G8" s="101"/>
      <c r="H8" s="101"/>
      <c r="I8" s="101"/>
    </row>
    <row r="9" spans="1:9" x14ac:dyDescent="0.25">
      <c r="A9" s="47" t="s">
        <v>222</v>
      </c>
      <c r="B9" s="47" t="s">
        <v>347</v>
      </c>
      <c r="C9" s="101"/>
      <c r="D9" s="101"/>
      <c r="E9" s="101"/>
      <c r="F9" s="101"/>
      <c r="G9" s="101"/>
      <c r="H9" s="101"/>
      <c r="I9" s="101"/>
    </row>
    <row r="10" spans="1:9" ht="30" x14ac:dyDescent="0.25">
      <c r="A10" s="12" t="s">
        <v>348</v>
      </c>
      <c r="B10" s="5" t="s">
        <v>349</v>
      </c>
      <c r="C10" s="101"/>
      <c r="D10" s="101"/>
      <c r="E10" s="101"/>
      <c r="F10" s="101"/>
      <c r="G10" s="101"/>
      <c r="H10" s="101"/>
      <c r="I10" s="101"/>
    </row>
    <row r="11" spans="1:9" x14ac:dyDescent="0.25">
      <c r="A11" s="21" t="s">
        <v>555</v>
      </c>
      <c r="B11" s="5" t="s">
        <v>350</v>
      </c>
      <c r="C11" s="102"/>
      <c r="D11" s="102"/>
      <c r="E11" s="112"/>
      <c r="F11" s="101"/>
      <c r="G11" s="101"/>
      <c r="H11" s="101"/>
      <c r="I11" s="101"/>
    </row>
    <row r="12" spans="1:9" x14ac:dyDescent="0.25">
      <c r="A12" s="47" t="s">
        <v>222</v>
      </c>
      <c r="B12" s="47" t="s">
        <v>350</v>
      </c>
      <c r="C12" s="101"/>
      <c r="D12" s="101"/>
      <c r="E12" s="101"/>
      <c r="F12" s="101"/>
      <c r="G12" s="101"/>
      <c r="H12" s="101"/>
      <c r="I12" s="101"/>
    </row>
    <row r="13" spans="1:9" s="88" customFormat="1" x14ac:dyDescent="0.25">
      <c r="A13" s="11" t="s">
        <v>527</v>
      </c>
      <c r="B13" s="7" t="s">
        <v>351</v>
      </c>
      <c r="C13" s="91"/>
      <c r="D13" s="91"/>
      <c r="E13" s="91"/>
      <c r="F13" s="91"/>
      <c r="G13" s="91"/>
      <c r="H13" s="91"/>
      <c r="I13" s="91"/>
    </row>
    <row r="14" spans="1:9" x14ac:dyDescent="0.25">
      <c r="A14" s="12" t="s">
        <v>556</v>
      </c>
      <c r="B14" s="5" t="s">
        <v>352</v>
      </c>
      <c r="C14" s="101"/>
      <c r="D14" s="101"/>
      <c r="E14" s="101"/>
      <c r="F14" s="101"/>
      <c r="G14" s="101"/>
      <c r="H14" s="101"/>
      <c r="I14" s="101"/>
    </row>
    <row r="15" spans="1:9" x14ac:dyDescent="0.25">
      <c r="A15" s="47" t="s">
        <v>230</v>
      </c>
      <c r="B15" s="47" t="s">
        <v>352</v>
      </c>
      <c r="C15" s="101"/>
      <c r="D15" s="101"/>
      <c r="E15" s="101"/>
      <c r="F15" s="101"/>
      <c r="G15" s="101"/>
      <c r="H15" s="101"/>
      <c r="I15" s="101"/>
    </row>
    <row r="16" spans="1:9" x14ac:dyDescent="0.25">
      <c r="A16" s="21" t="s">
        <v>353</v>
      </c>
      <c r="B16" s="5" t="s">
        <v>354</v>
      </c>
      <c r="C16" s="101"/>
      <c r="D16" s="101"/>
      <c r="E16" s="101"/>
      <c r="F16" s="101"/>
      <c r="G16" s="101"/>
      <c r="H16" s="101"/>
      <c r="I16" s="101"/>
    </row>
    <row r="17" spans="1:9" x14ac:dyDescent="0.25">
      <c r="A17" s="13" t="s">
        <v>557</v>
      </c>
      <c r="B17" s="5" t="s">
        <v>355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7" t="s">
        <v>231</v>
      </c>
      <c r="B18" s="47" t="s">
        <v>355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356</v>
      </c>
      <c r="B19" s="5" t="s">
        <v>357</v>
      </c>
      <c r="C19" s="26"/>
      <c r="D19" s="26"/>
      <c r="E19" s="26"/>
      <c r="F19" s="26"/>
      <c r="G19" s="26"/>
      <c r="H19" s="26"/>
      <c r="I19" s="26"/>
    </row>
    <row r="20" spans="1:9" s="88" customFormat="1" x14ac:dyDescent="0.25">
      <c r="A20" s="22" t="s">
        <v>528</v>
      </c>
      <c r="B20" s="7" t="s">
        <v>358</v>
      </c>
      <c r="C20" s="92"/>
      <c r="D20" s="92"/>
      <c r="E20" s="92"/>
      <c r="F20" s="92"/>
      <c r="G20" s="92"/>
      <c r="H20" s="92"/>
      <c r="I20" s="92"/>
    </row>
    <row r="21" spans="1:9" x14ac:dyDescent="0.25">
      <c r="A21" s="12" t="s">
        <v>373</v>
      </c>
      <c r="B21" s="5" t="s">
        <v>374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375</v>
      </c>
      <c r="B22" s="5" t="s">
        <v>376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377</v>
      </c>
      <c r="B23" s="5" t="s">
        <v>378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512</v>
      </c>
      <c r="B24" s="5" t="s">
        <v>379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7" t="s">
        <v>256</v>
      </c>
      <c r="B25" s="47" t="s">
        <v>379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7" t="s">
        <v>257</v>
      </c>
      <c r="B26" s="47" t="s">
        <v>379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48" t="s">
        <v>258</v>
      </c>
      <c r="B27" s="48" t="s">
        <v>379</v>
      </c>
      <c r="C27" s="26"/>
      <c r="D27" s="26"/>
      <c r="E27" s="26"/>
      <c r="F27" s="26"/>
      <c r="G27" s="26"/>
      <c r="H27" s="26"/>
      <c r="I27" s="26"/>
    </row>
    <row r="28" spans="1:9" s="88" customFormat="1" x14ac:dyDescent="0.25">
      <c r="A28" s="49" t="s">
        <v>531</v>
      </c>
      <c r="B28" s="36" t="s">
        <v>380</v>
      </c>
      <c r="C28" s="92"/>
      <c r="D28" s="92"/>
      <c r="E28" s="92"/>
      <c r="F28" s="92"/>
      <c r="G28" s="92"/>
      <c r="H28" s="92"/>
      <c r="I28" s="92"/>
    </row>
    <row r="29" spans="1:9" x14ac:dyDescent="0.25">
      <c r="A29" s="78"/>
      <c r="B29" s="79"/>
    </row>
    <row r="30" spans="1:9" ht="47.25" customHeight="1" x14ac:dyDescent="0.25">
      <c r="A30" s="2" t="s">
        <v>83</v>
      </c>
      <c r="B30" s="3" t="s">
        <v>84</v>
      </c>
      <c r="C30" s="105" t="s">
        <v>38</v>
      </c>
      <c r="D30" s="105" t="s">
        <v>57</v>
      </c>
      <c r="E30" s="164" t="s">
        <v>669</v>
      </c>
      <c r="F30" s="105" t="s">
        <v>685</v>
      </c>
      <c r="G30" s="165"/>
      <c r="H30" s="25"/>
    </row>
    <row r="31" spans="1:9" s="88" customFormat="1" ht="26.25" x14ac:dyDescent="0.25">
      <c r="A31" s="170" t="s">
        <v>37</v>
      </c>
      <c r="B31" s="171"/>
      <c r="C31" s="172"/>
      <c r="D31" s="172"/>
      <c r="E31" s="172"/>
      <c r="F31" s="172"/>
      <c r="G31" s="166"/>
      <c r="H31" s="167"/>
    </row>
    <row r="32" spans="1:9" ht="15.75" x14ac:dyDescent="0.3">
      <c r="A32" s="83" t="s">
        <v>59</v>
      </c>
      <c r="B32" s="36"/>
      <c r="C32" s="173">
        <v>2800000</v>
      </c>
      <c r="D32" s="173">
        <v>2700000</v>
      </c>
      <c r="E32" s="173">
        <v>2700000</v>
      </c>
      <c r="F32" s="173">
        <v>2700000</v>
      </c>
      <c r="G32" s="168"/>
      <c r="H32" s="169"/>
    </row>
    <row r="33" spans="1:8" ht="45" x14ac:dyDescent="0.3">
      <c r="A33" s="83" t="s">
        <v>34</v>
      </c>
      <c r="B33" s="36"/>
      <c r="C33" s="173"/>
      <c r="D33" s="173"/>
      <c r="E33" s="173"/>
      <c r="F33" s="173"/>
      <c r="G33" s="168"/>
      <c r="H33" s="169"/>
    </row>
    <row r="34" spans="1:8" ht="15.75" x14ac:dyDescent="0.3">
      <c r="A34" s="83" t="s">
        <v>35</v>
      </c>
      <c r="B34" s="36"/>
      <c r="C34" s="173"/>
      <c r="D34" s="173"/>
      <c r="E34" s="173"/>
      <c r="F34" s="173"/>
      <c r="G34" s="168"/>
      <c r="H34" s="169"/>
    </row>
    <row r="35" spans="1:8" ht="30.75" customHeight="1" x14ac:dyDescent="0.3">
      <c r="A35" s="83" t="s">
        <v>36</v>
      </c>
      <c r="B35" s="36"/>
      <c r="C35" s="173"/>
      <c r="D35" s="173"/>
      <c r="E35" s="173"/>
      <c r="F35" s="173"/>
      <c r="G35" s="168"/>
      <c r="H35" s="169"/>
    </row>
    <row r="36" spans="1:8" ht="15.75" x14ac:dyDescent="0.3">
      <c r="A36" s="83" t="s">
        <v>60</v>
      </c>
      <c r="B36" s="36"/>
      <c r="C36" s="173">
        <v>13200</v>
      </c>
      <c r="D36" s="173">
        <v>10000</v>
      </c>
      <c r="E36" s="173">
        <v>10000</v>
      </c>
      <c r="F36" s="173">
        <v>10000</v>
      </c>
      <c r="G36" s="168"/>
      <c r="H36" s="169"/>
    </row>
    <row r="37" spans="1:8" ht="21" customHeight="1" x14ac:dyDescent="0.3">
      <c r="A37" s="83" t="s">
        <v>58</v>
      </c>
      <c r="B37" s="36"/>
      <c r="C37" s="173"/>
      <c r="D37" s="173"/>
      <c r="E37" s="173"/>
      <c r="F37" s="173"/>
      <c r="G37" s="168"/>
      <c r="H37" s="169"/>
    </row>
    <row r="38" spans="1:8" s="88" customFormat="1" x14ac:dyDescent="0.25">
      <c r="A38" s="22" t="s">
        <v>25</v>
      </c>
      <c r="B38" s="36"/>
      <c r="C38" s="174">
        <f>SUM(C32:C37)</f>
        <v>2813200</v>
      </c>
      <c r="D38" s="174">
        <f t="shared" ref="D38:F38" si="0">SUM(D32:D37)</f>
        <v>2710000</v>
      </c>
      <c r="E38" s="174">
        <f t="shared" si="0"/>
        <v>2710000</v>
      </c>
      <c r="F38" s="174">
        <f t="shared" si="0"/>
        <v>2710000</v>
      </c>
      <c r="G38" s="166"/>
      <c r="H38" s="167"/>
    </row>
    <row r="39" spans="1:8" x14ac:dyDescent="0.25">
      <c r="A39" s="78"/>
      <c r="B39" s="79"/>
    </row>
    <row r="40" spans="1:8" x14ac:dyDescent="0.25">
      <c r="A40" s="78"/>
      <c r="B40" s="79"/>
    </row>
    <row r="41" spans="1:8" x14ac:dyDescent="0.25">
      <c r="A41" s="244" t="s">
        <v>56</v>
      </c>
      <c r="B41" s="244"/>
      <c r="C41" s="244"/>
      <c r="D41" s="244"/>
      <c r="E41" s="244"/>
    </row>
    <row r="42" spans="1:8" x14ac:dyDescent="0.25">
      <c r="A42" s="244"/>
      <c r="B42" s="244"/>
      <c r="C42" s="244"/>
      <c r="D42" s="244"/>
      <c r="E42" s="244"/>
    </row>
    <row r="43" spans="1:8" ht="27.75" customHeight="1" x14ac:dyDescent="0.25">
      <c r="A43" s="244"/>
      <c r="B43" s="244"/>
      <c r="C43" s="244"/>
      <c r="D43" s="244"/>
      <c r="E43" s="244"/>
    </row>
    <row r="44" spans="1:8" x14ac:dyDescent="0.25">
      <c r="A44" s="78"/>
      <c r="B44" s="79"/>
    </row>
  </sheetData>
  <mergeCells count="5">
    <mergeCell ref="E1:H1"/>
    <mergeCell ref="A3:H3"/>
    <mergeCell ref="A4:H4"/>
    <mergeCell ref="F6:I6"/>
    <mergeCell ref="A41:E43"/>
  </mergeCells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1"/>
  <sheetViews>
    <sheetView workbookViewId="0">
      <selection activeCell="C10" sqref="C10"/>
    </sheetView>
  </sheetViews>
  <sheetFormatPr defaultRowHeight="15" x14ac:dyDescent="0.25"/>
  <cols>
    <col min="1" max="1" width="36.42578125" customWidth="1"/>
    <col min="2" max="2" width="7.5703125" bestFit="1" customWidth="1"/>
    <col min="3" max="3" width="18.85546875" customWidth="1"/>
    <col min="4" max="4" width="17.28515625" customWidth="1"/>
    <col min="5" max="5" width="17.7109375" customWidth="1"/>
  </cols>
  <sheetData>
    <row r="1" spans="1:5" x14ac:dyDescent="0.25">
      <c r="C1" s="1"/>
      <c r="D1" s="1"/>
      <c r="E1" s="126"/>
    </row>
    <row r="2" spans="1:5" x14ac:dyDescent="0.25">
      <c r="D2" t="s">
        <v>694</v>
      </c>
    </row>
    <row r="3" spans="1:5" ht="24" customHeight="1" x14ac:dyDescent="0.25">
      <c r="A3" s="228" t="s">
        <v>670</v>
      </c>
      <c r="B3" s="236"/>
      <c r="C3" s="236"/>
      <c r="D3" s="236"/>
      <c r="E3" s="236"/>
    </row>
    <row r="4" spans="1:5" ht="23.25" customHeight="1" x14ac:dyDescent="0.25">
      <c r="A4" s="231" t="s">
        <v>676</v>
      </c>
      <c r="B4" s="229"/>
      <c r="C4" s="229"/>
      <c r="D4" s="229"/>
      <c r="E4" s="229"/>
    </row>
    <row r="5" spans="1:5" ht="18" x14ac:dyDescent="0.25">
      <c r="A5" s="42"/>
    </row>
    <row r="7" spans="1:5" ht="30" x14ac:dyDescent="0.3">
      <c r="A7" s="2" t="s">
        <v>83</v>
      </c>
      <c r="B7" s="3" t="s">
        <v>84</v>
      </c>
      <c r="C7" s="52" t="s">
        <v>1</v>
      </c>
      <c r="D7" s="52" t="s">
        <v>2</v>
      </c>
      <c r="E7" s="58" t="s">
        <v>3</v>
      </c>
    </row>
    <row r="8" spans="1:5" x14ac:dyDescent="0.25">
      <c r="A8" s="26"/>
      <c r="B8" s="26"/>
      <c r="C8" s="85"/>
      <c r="D8" s="85"/>
      <c r="E8" s="85"/>
    </row>
    <row r="9" spans="1:5" s="88" customFormat="1" x14ac:dyDescent="0.25">
      <c r="A9" s="15" t="s">
        <v>637</v>
      </c>
      <c r="B9" s="8" t="s">
        <v>661</v>
      </c>
      <c r="C9" s="194">
        <v>4178038</v>
      </c>
      <c r="D9" s="124"/>
      <c r="E9" s="124">
        <f>SUM(C9:D9)</f>
        <v>4178038</v>
      </c>
    </row>
    <row r="10" spans="1:5" x14ac:dyDescent="0.25">
      <c r="A10" s="15"/>
      <c r="B10" s="8"/>
      <c r="C10" s="85"/>
      <c r="D10" s="85"/>
      <c r="E10" s="85"/>
    </row>
    <row r="11" spans="1:5" s="88" customFormat="1" x14ac:dyDescent="0.25">
      <c r="A11" s="15" t="s">
        <v>659</v>
      </c>
      <c r="B11" s="8" t="s">
        <v>661</v>
      </c>
      <c r="C11" s="89"/>
      <c r="D11" s="89"/>
      <c r="E11" s="89"/>
    </row>
  </sheetData>
  <mergeCells count="2">
    <mergeCell ref="A3:E3"/>
    <mergeCell ref="A4:E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2018-01-17T08:38:02Z</cp:lastPrinted>
  <dcterms:created xsi:type="dcterms:W3CDTF">2014-01-03T21:48:14Z</dcterms:created>
  <dcterms:modified xsi:type="dcterms:W3CDTF">2018-10-25T09:17:38Z</dcterms:modified>
</cp:coreProperties>
</file>