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265" firstSheet="10" activeTab="22"/>
  </bookViews>
  <sheets>
    <sheet name="címrend" sheetId="1" r:id="rId1"/>
    <sheet name="pénzmaradvány" sheetId="2" r:id="rId2"/>
    <sheet name="finanszírozási c. műveletek" sheetId="3" state="hidden" r:id="rId3"/>
    <sheet name="önk.bevét." sheetId="4" r:id="rId4"/>
    <sheet name="önk.kiad," sheetId="5" r:id="rId5"/>
    <sheet name="beruházások" sheetId="6" r:id="rId6"/>
    <sheet name="felújítások" sheetId="7" r:id="rId7"/>
    <sheet name="önkorm" sheetId="8" r:id="rId8"/>
    <sheet name="gördülő" sheetId="9" r:id="rId9"/>
    <sheet name="lak. szolg. tám." sheetId="10" state="hidden" r:id="rId10"/>
    <sheet name="EU projekt" sheetId="11" r:id="rId11"/>
    <sheet name="pm hiv. körj. kv." sheetId="12" state="hidden" r:id="rId12"/>
    <sheet name="ÖMG. kv. szerv bev. és kiad." sheetId="13" state="hidden" r:id="rId13"/>
    <sheet name="ÖM. kv.i szerv bev. és kiad." sheetId="14" state="hidden" r:id="rId14"/>
    <sheet name="létszám" sheetId="15" r:id="rId15"/>
    <sheet name="közfogl." sheetId="16" state="hidden" r:id="rId16"/>
    <sheet name="fejlesztési célok" sheetId="17" r:id="rId17"/>
    <sheet name="stabilitás" sheetId="18" r:id="rId18"/>
    <sheet name="Mérleg" sheetId="19" r:id="rId19"/>
    <sheet name="céltartalék" sheetId="20" r:id="rId20"/>
    <sheet name="többéves" sheetId="21" r:id="rId21"/>
    <sheet name="közvetett támogatások" sheetId="22" r:id="rId22"/>
    <sheet name="előir.- falhaszn. ütemterv" sheetId="23" r:id="rId23"/>
    <sheet name="óvoda költségvetés" sheetId="24" state="hidden" r:id="rId24"/>
  </sheets>
  <definedNames/>
  <calcPr fullCalcOnLoad="1"/>
</workbook>
</file>

<file path=xl/sharedStrings.xml><?xml version="1.0" encoding="utf-8"?>
<sst xmlns="http://schemas.openxmlformats.org/spreadsheetml/2006/main" count="783" uniqueCount="407">
  <si>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</si>
  <si>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</si>
  <si>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</si>
  <si>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</si>
  <si>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</si>
  <si>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</si>
  <si>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</si>
  <si>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</si>
  <si>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</si>
  <si>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</si>
  <si>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</si>
  <si>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</si>
  <si>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</si>
  <si>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</si>
  <si>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</si>
  <si>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</si>
  <si>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</si>
  <si>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</si>
  <si>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</si>
  <si>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</si>
  <si>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</si>
  <si>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</si>
  <si>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</si>
  <si>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</si>
  <si>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</si>
  <si>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</si>
  <si>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KIADÁSOK 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</si>
  <si>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</si>
  <si>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</si>
  <si>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</si>
  <si>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</si>
  <si>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</si>
  <si>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</si>
  <si>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</si>
  <si>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</si>
  <si>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</si>
  <si>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</si>
  <si>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</si>
  <si>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</si>
  <si>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</si>
  <si>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</si>
  <si>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</si>
  <si>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</si>
  <si>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</si>
  <si>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</si>
  <si>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</si>
  <si>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 xml:space="preserve">A többéves kihatással járó feladatok előirányzatai </t>
    </r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</si>
  <si>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</si>
  <si>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</si>
  <si>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</si>
  <si>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</si>
  <si>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</si>
  <si>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</si>
  <si>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</si>
  <si>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Személyi juttatások</t>
  </si>
  <si>
    <t>Dologi kiadások</t>
  </si>
  <si>
    <t>Egyéb működési célú kiadások</t>
  </si>
  <si>
    <t>Egyéb felhalmozási kiadások</t>
  </si>
  <si>
    <t xml:space="preserve">adásvételi szerződés  megkötése a visszavásárlási kötelezettség kikötésével </t>
  </si>
  <si>
    <t>Támogatás megnevezése</t>
  </si>
  <si>
    <t>EU forrás</t>
  </si>
  <si>
    <t>Saját forás</t>
  </si>
  <si>
    <t>EU program, projekt megnevezése</t>
  </si>
  <si>
    <t>Összesen</t>
  </si>
  <si>
    <t>Költségvetési szerv</t>
  </si>
  <si>
    <t>Fejlesztési célok megnevezése</t>
  </si>
  <si>
    <t>Adósságot keletkeztető ügylet összege</t>
  </si>
  <si>
    <t>Intézményi beruházások</t>
  </si>
  <si>
    <t>Előző évi felhalmozási célú maradvány átvétele</t>
  </si>
  <si>
    <t>(ezer Ft-ban)</t>
  </si>
  <si>
    <t>kiadásai beruházásonként</t>
  </si>
  <si>
    <t>Címrend</t>
  </si>
  <si>
    <t>előző évek pénzmaradványa</t>
  </si>
  <si>
    <t xml:space="preserve">A költségvetési hiány belső finanszírozására szolgáló </t>
  </si>
  <si>
    <t>összesen:</t>
  </si>
  <si>
    <t>BERUHÁZÁSOK MINDÖSSZESEN:</t>
  </si>
  <si>
    <t>kiadásai célonként</t>
  </si>
  <si>
    <t>FELÚJÍTÁSOK MINDÖSSZESEN:</t>
  </si>
  <si>
    <t>projektek kiadásai</t>
  </si>
  <si>
    <t xml:space="preserve">EU támogatással megvalósuló programok, </t>
  </si>
  <si>
    <t xml:space="preserve">várható együttes összege </t>
  </si>
  <si>
    <t xml:space="preserve">Az adósságot keletkeztető ügylet megkötését igénylő </t>
  </si>
  <si>
    <t>fejlesztési célok, valamint az adósságot keletkeztető ügyletek</t>
  </si>
  <si>
    <t xml:space="preserve">pénzügyi lízing </t>
  </si>
  <si>
    <t xml:space="preserve">              (ezer Ft-ban)</t>
  </si>
  <si>
    <t>Tartalékok</t>
  </si>
  <si>
    <t xml:space="preserve">  (ezer Ft-ban)</t>
  </si>
  <si>
    <t>Önkormányzat összesen</t>
  </si>
  <si>
    <t>Közfoglalkoztatottak</t>
  </si>
  <si>
    <t>Szoc.hozzájárulási adó</t>
  </si>
  <si>
    <t>Pénzforgalom nélküli bevételek</t>
  </si>
  <si>
    <t>Pénzforgalom nélküli kiadások</t>
  </si>
  <si>
    <t>BEVÉTELEK ÖSSZESEN</t>
  </si>
  <si>
    <t>Rovat megnevezése</t>
  </si>
  <si>
    <t>Rovat száma</t>
  </si>
  <si>
    <t>Kötelező önkorm. feladat</t>
  </si>
  <si>
    <t>Önként vállalt feladat</t>
  </si>
  <si>
    <t>B8131</t>
  </si>
  <si>
    <t>Feladat megnevezése</t>
  </si>
  <si>
    <t>Kezdési és befejezési év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</si>
  <si>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</si>
  <si>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</si>
  <si>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</si>
  <si>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</si>
  <si>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</si>
  <si>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</si>
  <si>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</si>
  <si>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</si>
  <si>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</si>
  <si>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</si>
  <si>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</si>
  <si>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</si>
  <si>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</si>
  <si>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</si>
  <si>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</si>
  <si>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</si>
  <si>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Rovatszám</t>
  </si>
  <si>
    <t>Általános</t>
  </si>
  <si>
    <t>Rovat-szám</t>
  </si>
  <si>
    <t xml:space="preserve">Önkormányzatok működési támogatásai </t>
  </si>
  <si>
    <t xml:space="preserve">Működési célú támogatások államháztartáson belülről </t>
  </si>
  <si>
    <t>B11</t>
  </si>
  <si>
    <t>B2</t>
  </si>
  <si>
    <t xml:space="preserve">Felhalmozási célú támogatások államháztartáson belülről 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</si>
  <si>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</si>
  <si>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</si>
  <si>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</si>
  <si>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</si>
  <si>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</si>
  <si>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</si>
  <si>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 xml:space="preserve">Működési célú átvett pénzeszközök </t>
  </si>
  <si>
    <t>B6</t>
  </si>
  <si>
    <t xml:space="preserve">Költségvetési bevételek </t>
  </si>
  <si>
    <t>B1-B7</t>
  </si>
  <si>
    <t xml:space="preserve">Maradvány igénybevétele </t>
  </si>
  <si>
    <t>B813</t>
  </si>
  <si>
    <t>Intézményfinanszírozás</t>
  </si>
  <si>
    <t xml:space="preserve">Felhalmozási célú átvett pénzeszközök </t>
  </si>
  <si>
    <t>B7</t>
  </si>
  <si>
    <t>B816</t>
  </si>
  <si>
    <t>Működési célú bevételek</t>
  </si>
  <si>
    <t>Felhalmozási célú bevételek</t>
  </si>
  <si>
    <t>Bevételek mindösszesen:</t>
  </si>
  <si>
    <t>Előző év költségvetési műk.célú maradványának igénybevétele</t>
  </si>
  <si>
    <t>Előző év költségvetési felhalm.célú maradványának igénybevétele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</si>
  <si>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</si>
  <si>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</si>
  <si>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</si>
  <si>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</si>
  <si>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</si>
  <si>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</si>
  <si>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</si>
  <si>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>Beruházások</t>
  </si>
  <si>
    <t>Egyéb felhalmozási célú kiadások</t>
  </si>
  <si>
    <t>K5</t>
  </si>
  <si>
    <t>K6</t>
  </si>
  <si>
    <t>K7</t>
  </si>
  <si>
    <t>K8</t>
  </si>
  <si>
    <t>Költségvetési kiadások</t>
  </si>
  <si>
    <t>Bevételek összesen:</t>
  </si>
  <si>
    <t>Kiadások összesen:</t>
  </si>
  <si>
    <t>Működési célú kiadások</t>
  </si>
  <si>
    <t>Felhalmozási célú kiadások</t>
  </si>
  <si>
    <t>Kiadások mindösszesen:</t>
  </si>
  <si>
    <t xml:space="preserve">Műk.célú támog.áht-n belülről </t>
  </si>
  <si>
    <t xml:space="preserve">Felhalm.célú támog.áht-n belülről </t>
  </si>
  <si>
    <t xml:space="preserve">Műk. átvett pénzeszközök </t>
  </si>
  <si>
    <t xml:space="preserve">Munkaadókat terh.jár.és szoc.hozzájár. adó                                                                            </t>
  </si>
  <si>
    <t>Egyéb műk. célú kiad.</t>
  </si>
  <si>
    <t>Egyéb felhalm.célú kiad.</t>
  </si>
  <si>
    <r>
      <t>előirányzat-felhasználási ütemterv</t>
    </r>
    <r>
      <rPr>
        <i/>
        <sz val="12"/>
        <rFont val="Arial"/>
        <family val="2"/>
      </rPr>
      <t xml:space="preserve"> </t>
    </r>
  </si>
  <si>
    <t xml:space="preserve">tartalékok előirányzata </t>
  </si>
  <si>
    <t>Az önkormányzat költségvetésében szereplő intézményi kiadások és bevételek</t>
  </si>
  <si>
    <t>Az önkormányzat költségvetésében szereplő nem intézményi kiadások és bevételek</t>
  </si>
  <si>
    <t>B16</t>
  </si>
  <si>
    <t>Működési célú tám.</t>
  </si>
  <si>
    <t>B811</t>
  </si>
  <si>
    <t>B81</t>
  </si>
  <si>
    <t>K911</t>
  </si>
  <si>
    <t>K915</t>
  </si>
  <si>
    <t>Hitel</t>
  </si>
  <si>
    <t>Hosszú lejáratú hitelek</t>
  </si>
  <si>
    <t>Rövid lejáratú hitelek</t>
  </si>
  <si>
    <t>Hiteltörlesztés</t>
  </si>
  <si>
    <t>Hosszú lejáratú hitel törlesztése</t>
  </si>
  <si>
    <t>Rövid lejáratú hitel törlesztése</t>
  </si>
  <si>
    <t>Központi, irányító szervi támogatás</t>
  </si>
  <si>
    <t xml:space="preserve">Hitel,kölcsön </t>
  </si>
  <si>
    <t>Hitel,kölcsön</t>
  </si>
  <si>
    <t>Önkormányzat szakfeladatai</t>
  </si>
  <si>
    <t>K513</t>
  </si>
  <si>
    <t>Általános és céltartalék</t>
  </si>
  <si>
    <t>Kötelezettséggel terhelt műk. c.</t>
  </si>
  <si>
    <t>Kötelezettséggel terhelt felhalm.c.</t>
  </si>
  <si>
    <t>Állam-igazgatási feladat</t>
  </si>
  <si>
    <t>Eredeti előirányzat</t>
  </si>
  <si>
    <t>Módosított előirányzat</t>
  </si>
  <si>
    <t>Teljesítés</t>
  </si>
  <si>
    <t>Eredeti</t>
  </si>
  <si>
    <t>Módosított</t>
  </si>
  <si>
    <t>Rovat</t>
  </si>
  <si>
    <t>Felújítási cél megnevezése</t>
  </si>
  <si>
    <t>Létszám (fő)</t>
  </si>
  <si>
    <t>Közfoglalkoztatottak összesen</t>
  </si>
  <si>
    <t>Önkormányzat mindösszesen</t>
  </si>
  <si>
    <t>eredeti</t>
  </si>
  <si>
    <t>mód</t>
  </si>
  <si>
    <t>tény</t>
  </si>
  <si>
    <t>Működési c.támogatás    B1</t>
  </si>
  <si>
    <t>Felhalmozási célú támogatások   B2</t>
  </si>
  <si>
    <t>Közhatalmi bevételek    B3</t>
  </si>
  <si>
    <t>Működési célú  bevétel    B4</t>
  </si>
  <si>
    <t>Felhalmozási célú  átvett p.e.  B7</t>
  </si>
  <si>
    <t>Működési célú pénzmaradvány   B813</t>
  </si>
  <si>
    <t>Felhalmozási célú pénzm.  B813</t>
  </si>
  <si>
    <t>a költségvetési évet követő 3 évre tervezett kiemelt előirányzatai</t>
  </si>
  <si>
    <t>B111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</si>
  <si>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</si>
  <si>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</si>
  <si>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</si>
  <si>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</si>
  <si>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</si>
  <si>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</si>
  <si>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</si>
  <si>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támogatásai(ÖNHIKI)</t>
  </si>
  <si>
    <t>B116</t>
  </si>
  <si>
    <t>Működési c. visszatérítendő tám.Áht.belülről</t>
  </si>
  <si>
    <t>B15</t>
  </si>
  <si>
    <t>Egyéb működési célú támogatások bevételei államháztartáson belülről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</si>
  <si>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</si>
  <si>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</si>
  <si>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</si>
  <si>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</si>
  <si>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kölcsön felvétele helyi önkormányzattól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</si>
  <si>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</si>
  <si>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</si>
  <si>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</si>
  <si>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</si>
  <si>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 xml:space="preserve">Vagyoni tipusú adók </t>
  </si>
  <si>
    <t>B34</t>
  </si>
  <si>
    <t xml:space="preserve">Értékesítési és forgalmi adók </t>
  </si>
  <si>
    <t>B351</t>
  </si>
  <si>
    <t>Szolgáltatási adó</t>
  </si>
  <si>
    <t>B355</t>
  </si>
  <si>
    <t>Gépjárműadók</t>
  </si>
  <si>
    <t>B354</t>
  </si>
  <si>
    <t xml:space="preserve">Egyéb közhatalmi bevételek </t>
  </si>
  <si>
    <t>B36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</si>
  <si>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</si>
  <si>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</si>
  <si>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</si>
  <si>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</si>
  <si>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</si>
  <si>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</si>
  <si>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</si>
  <si>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</si>
  <si>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</si>
  <si>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</si>
  <si>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</si>
  <si>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</si>
  <si>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</si>
  <si>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</si>
  <si>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</si>
  <si>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</si>
  <si>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működési bevételek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</si>
  <si>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</si>
  <si>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</si>
  <si>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</si>
  <si>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</si>
  <si>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</si>
  <si>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</si>
  <si>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</si>
  <si>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</si>
  <si>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</si>
  <si>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</si>
  <si>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Felhalmozási célú visszatérítendő támogatások, kölcsönök visszatérülése államháztartáson kívülről</t>
  </si>
  <si>
    <t>B72</t>
  </si>
  <si>
    <t>Egyéb felhalmozási célú átvett pénzeszközök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</si>
  <si>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</si>
  <si>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</si>
  <si>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</si>
  <si>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</si>
  <si>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</si>
  <si>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</si>
  <si>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</si>
  <si>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Előző év költségvetési maradványának igénybevétele</t>
  </si>
  <si>
    <t>Előző év vállalkozási maradványának igénybevétele</t>
  </si>
  <si>
    <t xml:space="preserve">Belföldi finanszírozás bevételei </t>
  </si>
  <si>
    <t xml:space="preserve">Finanszírozási bevételek </t>
  </si>
  <si>
    <t>B8</t>
  </si>
  <si>
    <t>Helyi önkormányzatok működésének általános tám.</t>
  </si>
  <si>
    <t>Települési önkormányzatok köznevelési feladatainak tám.</t>
  </si>
  <si>
    <t>Egyéb működési célú támogatások államháztartáson belülre</t>
  </si>
  <si>
    <t>K506</t>
  </si>
  <si>
    <t>Egyéb működési célú támogatások államháztartáson kívülre</t>
  </si>
  <si>
    <t xml:space="preserve">Egyéb működési célú kiadások 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</si>
  <si>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</si>
  <si>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</si>
  <si>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</si>
  <si>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</si>
  <si>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</si>
  <si>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</si>
  <si>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</si>
  <si>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</si>
  <si>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áfa</t>
  </si>
  <si>
    <t>K67</t>
  </si>
  <si>
    <t xml:space="preserve">Beruházások 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</si>
  <si>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</si>
  <si>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</si>
  <si>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</si>
  <si>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</si>
  <si>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</si>
  <si>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</si>
  <si>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kölcsönök visszafizetése</t>
  </si>
  <si>
    <t>K83</t>
  </si>
  <si>
    <t>Felhalmozási célú támogatás áht.-belül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</si>
  <si>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</si>
  <si>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</si>
  <si>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</si>
  <si>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</si>
  <si>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 xml:space="preserve">Költségvetési kiadások </t>
  </si>
  <si>
    <t>K1-K8</t>
  </si>
  <si>
    <t xml:space="preserve">Hitel-, kölcsöntörlesztés államháztartáson kívülre </t>
  </si>
  <si>
    <t>Központi irányítószervi támogatás folyósítása</t>
  </si>
  <si>
    <t xml:space="preserve">Finanszírozási kiadások </t>
  </si>
  <si>
    <t>K9</t>
  </si>
  <si>
    <t>Az Áht. 24.§ (4) bekezdés c.) pontja szerinti közvetett támogatások</t>
  </si>
  <si>
    <t>Támogatás mindösszesen:</t>
  </si>
  <si>
    <t>Polgármester</t>
  </si>
  <si>
    <t>Önkormányzatok működési támogatásai</t>
  </si>
  <si>
    <t>Működési c. visszatérítendő tám., kölcs.Áht.belülről</t>
  </si>
  <si>
    <t xml:space="preserve">Fogyasztási adók </t>
  </si>
  <si>
    <t>B352</t>
  </si>
  <si>
    <t>Informatikai eszközök besz. létesítése</t>
  </si>
  <si>
    <t>Egyéb tárgyi eszközök besz. létesítése</t>
  </si>
  <si>
    <t>Beruházási célú előzetesen felszám. áfa</t>
  </si>
  <si>
    <t>Központi, irányító szervi tám. folyósítása</t>
  </si>
  <si>
    <t xml:space="preserve">Belföldi finanszírozás kiadásai </t>
  </si>
  <si>
    <t>K91</t>
  </si>
  <si>
    <t>Helyi önkormányzatok kiegészítő támogatásai</t>
  </si>
  <si>
    <t>Települési önkormányzatok köznevelési feladat. Tám.</t>
  </si>
  <si>
    <t>Bevételi Rovat megnevezése</t>
  </si>
  <si>
    <t>Kiadási Rovat megnevezése</t>
  </si>
  <si>
    <t>B75</t>
  </si>
  <si>
    <t>Elvonások és befizetések</t>
  </si>
  <si>
    <t>K502</t>
  </si>
  <si>
    <t>létszám (fő)</t>
  </si>
  <si>
    <t>Összeg (e/Ft.)</t>
  </si>
  <si>
    <t>Felh. c.egyéb bevétel</t>
  </si>
  <si>
    <t>Áht.belüli megelőlegezés</t>
  </si>
  <si>
    <t>K914</t>
  </si>
  <si>
    <t>Működési c. átvett p.eszközök B6</t>
  </si>
  <si>
    <t>Értékesítésből származó bevétel B5</t>
  </si>
  <si>
    <t>2020. év</t>
  </si>
  <si>
    <t>2020. évi előirányzat</t>
  </si>
  <si>
    <t>2020.</t>
  </si>
  <si>
    <t>B411</t>
  </si>
  <si>
    <t>K512</t>
  </si>
  <si>
    <t>2021. év</t>
  </si>
  <si>
    <t>2021.</t>
  </si>
  <si>
    <t>Pénzmaradvány igénybevétele</t>
  </si>
  <si>
    <t>2021. évi előirányzat</t>
  </si>
  <si>
    <t xml:space="preserve">Módosított </t>
  </si>
  <si>
    <t xml:space="preserve">Egyéb felhalmozási c. támogatások áht kívülre </t>
  </si>
  <si>
    <t>Felújítási célú előzetesen felszámított áfa</t>
  </si>
  <si>
    <t xml:space="preserve"> </t>
  </si>
  <si>
    <t>B814</t>
  </si>
  <si>
    <t>2022. év</t>
  </si>
  <si>
    <t>2022. évi előirányzat</t>
  </si>
  <si>
    <t>A saját bevételek és az adósságot keletkeztető ügyletekből és kezességvállalásokból fennálló kötelezettségek aránya (az adósságot keletkeztető ügylet futamidejének végéig)</t>
  </si>
  <si>
    <t xml:space="preserve"> Saját bevételek</t>
  </si>
  <si>
    <t>20….</t>
  </si>
  <si>
    <t>20…..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</si>
  <si>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</si>
  <si>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</si>
  <si>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</si>
  <si>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</si>
  <si>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</si>
  <si>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</si>
  <si>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20…</t>
  </si>
  <si>
    <t>helyi adók közül a gépjárműadónál biztosított kedvezmény, mentesség összege adónemenként</t>
  </si>
  <si>
    <t>a magánszemély kommunális adójánál biztosított kedvezmény</t>
  </si>
  <si>
    <t>az építményadó esetében biztosított kedvezmény</t>
  </si>
  <si>
    <t>a telekadó kedvezmény</t>
  </si>
  <si>
    <t>Közfoglalkoztatás</t>
  </si>
  <si>
    <t>2020. évi költségvetési bevétele</t>
  </si>
  <si>
    <t>2020. évi költségvetési kiadása</t>
  </si>
  <si>
    <t>2020 évi előirányzat</t>
  </si>
  <si>
    <t>2020. évet követő kiadás</t>
  </si>
  <si>
    <t>2020. évi költségvetési bevétele és kiadása</t>
  </si>
  <si>
    <t>2023. évi előirányzat</t>
  </si>
  <si>
    <t>2023. év</t>
  </si>
  <si>
    <t>2022.</t>
  </si>
  <si>
    <t>1.) Kisberény Községi Önkormányzat</t>
  </si>
  <si>
    <t>Kisberény Községi Önkormányzat összesített</t>
  </si>
  <si>
    <t>Kisberényk Községi Önkormányzat összesített</t>
  </si>
  <si>
    <t xml:space="preserve">Kisberény Községi Önkormányzat nevében végzett beruházások </t>
  </si>
  <si>
    <t>Eszközbeszerzés (Magyar Falu Program)</t>
  </si>
  <si>
    <t xml:space="preserve">Kisberény Községi Önkormányzat nevében végzett felújítások </t>
  </si>
  <si>
    <t xml:space="preserve">Kisberény Községi Önkormányzat </t>
  </si>
  <si>
    <t xml:space="preserve">Kisberény Községi Önkormányzat összevont költségvetési mérlege </t>
  </si>
  <si>
    <t>Pályázathoz önerő</t>
  </si>
  <si>
    <t>Önkormányzati épület felújítása</t>
  </si>
  <si>
    <t>Kisberény Községi Önkormányzat</t>
  </si>
  <si>
    <t>engedélyezett létszáma</t>
  </si>
  <si>
    <t>Falugondnok</t>
  </si>
  <si>
    <t>Könyvtáros részmunkaidős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</si>
</sst>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\ ##########"/>
    <numFmt numFmtId="179" formatCode="0__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13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15" fillId="0" borderId="0" xfId="56" applyFont="1" applyBorder="1">
      <alignment/>
      <protection/>
    </xf>
    <xf numFmtId="0" fontId="6" fillId="0" borderId="0" xfId="56" applyFont="1" applyFill="1" applyBorder="1">
      <alignment/>
      <protection/>
    </xf>
    <xf numFmtId="3" fontId="19" fillId="0" borderId="0" xfId="56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0" xfId="59" applyNumberFormat="1" applyFont="1" applyFill="1" applyBorder="1" applyAlignment="1" applyProtection="1">
      <alignment horizontal="left"/>
      <protection/>
    </xf>
    <xf numFmtId="0" fontId="6" fillId="0" borderId="0" xfId="56" applyFont="1" applyBorder="1">
      <alignment/>
      <protection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0" xfId="58" applyFont="1" applyFill="1" applyBorder="1" applyAlignment="1">
      <alignment horizontal="left"/>
      <protection/>
    </xf>
    <xf numFmtId="3" fontId="22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0" fontId="2" fillId="0" borderId="34" xfId="0" applyFont="1" applyBorder="1" applyAlignment="1">
      <alignment wrapText="1"/>
    </xf>
    <xf numFmtId="0" fontId="2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59" applyNumberFormat="1" applyFont="1" applyFill="1" applyBorder="1" applyAlignment="1" applyProtection="1">
      <alignment horizontal="left"/>
      <protection/>
    </xf>
    <xf numFmtId="0" fontId="2" fillId="0" borderId="29" xfId="0" applyFont="1" applyBorder="1" applyAlignment="1">
      <alignment/>
    </xf>
    <xf numFmtId="0" fontId="6" fillId="0" borderId="0" xfId="59" applyNumberFormat="1" applyFont="1" applyFill="1" applyBorder="1" applyAlignment="1" applyProtection="1">
      <alignment horizontal="left"/>
      <protection/>
    </xf>
    <xf numFmtId="0" fontId="19" fillId="0" borderId="0" xfId="59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8" fillId="0" borderId="0" xfId="56" applyFont="1" applyBorder="1" applyAlignment="1">
      <alignment horizontal="center"/>
      <protection/>
    </xf>
    <xf numFmtId="0" fontId="0" fillId="0" borderId="0" xfId="59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12" fillId="0" borderId="0" xfId="56" applyFont="1" applyBorder="1">
      <alignment/>
      <protection/>
    </xf>
    <xf numFmtId="3" fontId="2" fillId="0" borderId="0" xfId="56" applyNumberFormat="1" applyFont="1" applyFill="1" applyBorder="1">
      <alignment/>
      <protection/>
    </xf>
    <xf numFmtId="3" fontId="16" fillId="0" borderId="0" xfId="5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" fillId="0" borderId="2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3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4" xfId="0" applyFont="1" applyBorder="1" applyAlignment="1">
      <alignment/>
    </xf>
    <xf numFmtId="0" fontId="29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8" fontId="29" fillId="0" borderId="14" xfId="0" applyNumberFormat="1" applyFont="1" applyFill="1" applyBorder="1" applyAlignment="1">
      <alignment vertical="center"/>
    </xf>
    <xf numFmtId="0" fontId="80" fillId="0" borderId="14" xfId="0" applyFont="1" applyBorder="1" applyAlignment="1">
      <alignment horizontal="left" vertical="center" wrapText="1"/>
    </xf>
    <xf numFmtId="178" fontId="33" fillId="0" borderId="14" xfId="0" applyNumberFormat="1" applyFont="1" applyFill="1" applyBorder="1" applyAlignment="1">
      <alignment vertical="center"/>
    </xf>
    <xf numFmtId="0" fontId="81" fillId="0" borderId="14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29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5" fillId="0" borderId="0" xfId="56" applyNumberFormat="1" applyFont="1" applyFill="1" applyBorder="1">
      <alignment/>
      <protection/>
    </xf>
    <xf numFmtId="0" fontId="37" fillId="0" borderId="0" xfId="56" applyFont="1" applyBorder="1">
      <alignment/>
      <protection/>
    </xf>
    <xf numFmtId="0" fontId="24" fillId="0" borderId="38" xfId="0" applyFont="1" applyBorder="1" applyAlignment="1">
      <alignment/>
    </xf>
    <xf numFmtId="0" fontId="0" fillId="0" borderId="38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82" fillId="0" borderId="43" xfId="0" applyFont="1" applyBorder="1" applyAlignment="1">
      <alignment vertical="center" wrapText="1"/>
    </xf>
    <xf numFmtId="0" fontId="82" fillId="0" borderId="15" xfId="0" applyFont="1" applyBorder="1" applyAlignment="1">
      <alignment wrapText="1"/>
    </xf>
    <xf numFmtId="0" fontId="82" fillId="0" borderId="15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3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31" xfId="0" applyBorder="1" applyAlignment="1">
      <alignment/>
    </xf>
    <xf numFmtId="0" fontId="82" fillId="0" borderId="48" xfId="0" applyFont="1" applyBorder="1" applyAlignment="1">
      <alignment vertical="center" wrapText="1"/>
    </xf>
    <xf numFmtId="0" fontId="82" fillId="0" borderId="49" xfId="0" applyFont="1" applyBorder="1" applyAlignment="1">
      <alignment wrapText="1"/>
    </xf>
    <xf numFmtId="0" fontId="83" fillId="0" borderId="50" xfId="0" applyFont="1" applyBorder="1" applyAlignment="1">
      <alignment vertical="center" wrapText="1"/>
    </xf>
    <xf numFmtId="0" fontId="82" fillId="0" borderId="49" xfId="0" applyFont="1" applyBorder="1" applyAlignment="1">
      <alignment vertical="center" wrapText="1"/>
    </xf>
    <xf numFmtId="0" fontId="24" fillId="0" borderId="38" xfId="0" applyFont="1" applyFill="1" applyBorder="1" applyAlignment="1">
      <alignment/>
    </xf>
    <xf numFmtId="0" fontId="16" fillId="0" borderId="38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24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2" fillId="0" borderId="47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55" xfId="0" applyBorder="1" applyAlignment="1">
      <alignment/>
    </xf>
    <xf numFmtId="0" fontId="6" fillId="0" borderId="5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1" xfId="0" applyFont="1" applyFill="1" applyBorder="1" applyAlignment="1">
      <alignment/>
    </xf>
    <xf numFmtId="0" fontId="16" fillId="0" borderId="21" xfId="0" applyFont="1" applyBorder="1" applyAlignment="1">
      <alignment/>
    </xf>
    <xf numFmtId="0" fontId="0" fillId="0" borderId="57" xfId="0" applyBorder="1" applyAlignment="1">
      <alignment/>
    </xf>
    <xf numFmtId="0" fontId="6" fillId="0" borderId="23" xfId="0" applyFont="1" applyBorder="1" applyAlignment="1">
      <alignment/>
    </xf>
    <xf numFmtId="0" fontId="0" fillId="0" borderId="58" xfId="0" applyBorder="1" applyAlignment="1">
      <alignment/>
    </xf>
    <xf numFmtId="0" fontId="6" fillId="0" borderId="13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39" xfId="0" applyFont="1" applyFill="1" applyBorder="1" applyAlignment="1">
      <alignment/>
    </xf>
    <xf numFmtId="0" fontId="16" fillId="0" borderId="39" xfId="0" applyFont="1" applyBorder="1" applyAlignment="1">
      <alignment/>
    </xf>
    <xf numFmtId="0" fontId="0" fillId="0" borderId="64" xfId="0" applyBorder="1" applyAlignment="1">
      <alignment/>
    </xf>
    <xf numFmtId="0" fontId="6" fillId="0" borderId="32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6" fillId="0" borderId="0" xfId="56" applyNumberFormat="1" applyFont="1" applyFill="1" applyBorder="1" applyAlignment="1">
      <alignment horizontal="center"/>
      <protection/>
    </xf>
    <xf numFmtId="0" fontId="2" fillId="0" borderId="34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2" xfId="0" applyBorder="1" applyAlignment="1">
      <alignment/>
    </xf>
    <xf numFmtId="0" fontId="16" fillId="0" borderId="55" xfId="0" applyFont="1" applyBorder="1" applyAlignment="1">
      <alignment/>
    </xf>
    <xf numFmtId="0" fontId="82" fillId="0" borderId="30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16" fillId="0" borderId="34" xfId="0" applyFont="1" applyBorder="1" applyAlignment="1">
      <alignment/>
    </xf>
    <xf numFmtId="0" fontId="33" fillId="0" borderId="52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33" fillId="0" borderId="44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56" applyNumberFormat="1" applyFont="1" applyFill="1" applyBorder="1" applyAlignment="1">
      <alignment horizontal="right"/>
      <protection/>
    </xf>
    <xf numFmtId="3" fontId="24" fillId="0" borderId="33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6" fillId="0" borderId="3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3" fontId="24" fillId="0" borderId="40" xfId="0" applyNumberFormat="1" applyFont="1" applyFill="1" applyBorder="1" applyAlignment="1">
      <alignment/>
    </xf>
    <xf numFmtId="3" fontId="24" fillId="0" borderId="38" xfId="0" applyNumberFormat="1" applyFont="1" applyFill="1" applyBorder="1" applyAlignment="1">
      <alignment/>
    </xf>
    <xf numFmtId="3" fontId="16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6" fillId="0" borderId="55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82" fillId="0" borderId="48" xfId="0" applyFont="1" applyBorder="1" applyAlignment="1">
      <alignment wrapText="1"/>
    </xf>
    <xf numFmtId="0" fontId="80" fillId="0" borderId="50" xfId="0" applyFont="1" applyBorder="1" applyAlignment="1">
      <alignment vertical="center" wrapText="1"/>
    </xf>
    <xf numFmtId="0" fontId="34" fillId="0" borderId="41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31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26" xfId="0" applyFont="1" applyFill="1" applyBorder="1" applyAlignment="1">
      <alignment vertical="center" wrapText="1"/>
    </xf>
    <xf numFmtId="3" fontId="76" fillId="0" borderId="14" xfId="0" applyNumberFormat="1" applyFont="1" applyBorder="1" applyAlignment="1">
      <alignment/>
    </xf>
    <xf numFmtId="0" fontId="2" fillId="0" borderId="39" xfId="0" applyFont="1" applyFill="1" applyBorder="1" applyAlignment="1">
      <alignment vertical="center"/>
    </xf>
    <xf numFmtId="0" fontId="84" fillId="0" borderId="32" xfId="0" applyFont="1" applyBorder="1" applyAlignment="1">
      <alignment/>
    </xf>
    <xf numFmtId="0" fontId="84" fillId="0" borderId="20" xfId="0" applyFont="1" applyBorder="1" applyAlignment="1">
      <alignment/>
    </xf>
    <xf numFmtId="0" fontId="85" fillId="0" borderId="41" xfId="0" applyFont="1" applyBorder="1" applyAlignment="1">
      <alignment horizontal="left" vertical="center" wrapText="1"/>
    </xf>
    <xf numFmtId="0" fontId="85" fillId="0" borderId="28" xfId="0" applyFont="1" applyBorder="1" applyAlignment="1">
      <alignment horizontal="left" vertical="center" wrapText="1"/>
    </xf>
    <xf numFmtId="3" fontId="83" fillId="0" borderId="12" xfId="0" applyNumberFormat="1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178" fontId="12" fillId="0" borderId="26" xfId="0" applyNumberFormat="1" applyFont="1" applyFill="1" applyBorder="1" applyAlignment="1">
      <alignment vertical="center"/>
    </xf>
    <xf numFmtId="3" fontId="83" fillId="0" borderId="10" xfId="0" applyNumberFormat="1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178" fontId="28" fillId="0" borderId="26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9" fontId="28" fillId="0" borderId="39" xfId="0" applyNumberFormat="1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86" fillId="0" borderId="32" xfId="0" applyFont="1" applyBorder="1" applyAlignment="1">
      <alignment/>
    </xf>
    <xf numFmtId="0" fontId="86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57" applyFont="1" applyBorder="1">
      <alignment/>
      <protection/>
    </xf>
    <xf numFmtId="0" fontId="2" fillId="0" borderId="41" xfId="0" applyFont="1" applyBorder="1" applyAlignment="1">
      <alignment/>
    </xf>
    <xf numFmtId="0" fontId="0" fillId="0" borderId="3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3" fillId="0" borderId="60" xfId="0" applyFont="1" applyBorder="1" applyAlignment="1">
      <alignment vertical="center" wrapText="1"/>
    </xf>
    <xf numFmtId="0" fontId="83" fillId="0" borderId="49" xfId="0" applyFont="1" applyBorder="1" applyAlignment="1">
      <alignment wrapText="1"/>
    </xf>
    <xf numFmtId="0" fontId="83" fillId="0" borderId="49" xfId="0" applyFont="1" applyBorder="1" applyAlignment="1">
      <alignment vertical="center" wrapText="1"/>
    </xf>
    <xf numFmtId="1" fontId="83" fillId="0" borderId="16" xfId="0" applyNumberFormat="1" applyFont="1" applyBorder="1" applyAlignment="1">
      <alignment wrapText="1"/>
    </xf>
    <xf numFmtId="0" fontId="2" fillId="0" borderId="26" xfId="0" applyFont="1" applyFill="1" applyBorder="1" applyAlignment="1">
      <alignment vertical="center"/>
    </xf>
    <xf numFmtId="3" fontId="83" fillId="0" borderId="16" xfId="0" applyNumberFormat="1" applyFont="1" applyBorder="1" applyAlignment="1">
      <alignment wrapText="1"/>
    </xf>
    <xf numFmtId="3" fontId="34" fillId="0" borderId="14" xfId="0" applyNumberFormat="1" applyFont="1" applyFill="1" applyBorder="1" applyAlignment="1">
      <alignment vertical="center"/>
    </xf>
    <xf numFmtId="3" fontId="31" fillId="0" borderId="14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7" fillId="0" borderId="14" xfId="0" applyNumberFormat="1" applyFont="1" applyBorder="1" applyAlignment="1">
      <alignment vertical="center" wrapText="1"/>
    </xf>
    <xf numFmtId="3" fontId="28" fillId="0" borderId="14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2" fillId="0" borderId="32" xfId="0" applyFont="1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64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6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0" fillId="0" borderId="52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32" fillId="0" borderId="2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3" fontId="34" fillId="0" borderId="42" xfId="0" applyNumberFormat="1" applyFont="1" applyFill="1" applyBorder="1" applyAlignment="1">
      <alignment vertical="center"/>
    </xf>
    <xf numFmtId="3" fontId="34" fillId="0" borderId="16" xfId="0" applyNumberFormat="1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3" fontId="34" fillId="0" borderId="4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3" fontId="29" fillId="0" borderId="40" xfId="0" applyNumberFormat="1" applyFont="1" applyFill="1" applyBorder="1" applyAlignment="1">
      <alignment vertical="center"/>
    </xf>
    <xf numFmtId="3" fontId="29" fillId="0" borderId="14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3" fontId="34" fillId="0" borderId="40" xfId="0" applyNumberFormat="1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3" fontId="31" fillId="0" borderId="40" xfId="0" applyNumberFormat="1" applyFont="1" applyBorder="1" applyAlignment="1">
      <alignment/>
    </xf>
    <xf numFmtId="0" fontId="31" fillId="0" borderId="10" xfId="0" applyFont="1" applyBorder="1" applyAlignment="1">
      <alignment/>
    </xf>
    <xf numFmtId="3" fontId="89" fillId="0" borderId="4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0" fontId="89" fillId="0" borderId="14" xfId="0" applyFont="1" applyBorder="1" applyAlignment="1">
      <alignment/>
    </xf>
    <xf numFmtId="0" fontId="89" fillId="0" borderId="10" xfId="0" applyFont="1" applyBorder="1" applyAlignment="1">
      <alignment/>
    </xf>
    <xf numFmtId="3" fontId="89" fillId="0" borderId="14" xfId="0" applyNumberFormat="1" applyFont="1" applyBorder="1" applyAlignment="1">
      <alignment/>
    </xf>
    <xf numFmtId="3" fontId="31" fillId="0" borderId="45" xfId="0" applyNumberFormat="1" applyFont="1" applyBorder="1" applyAlignment="1">
      <alignment/>
    </xf>
    <xf numFmtId="3" fontId="31" fillId="0" borderId="46" xfId="0" applyNumberFormat="1" applyFont="1" applyBorder="1" applyAlignment="1">
      <alignment/>
    </xf>
    <xf numFmtId="3" fontId="31" fillId="0" borderId="47" xfId="0" applyNumberFormat="1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47" xfId="0" applyFont="1" applyBorder="1" applyAlignment="1">
      <alignment/>
    </xf>
    <xf numFmtId="3" fontId="83" fillId="0" borderId="55" xfId="0" applyNumberFormat="1" applyFont="1" applyBorder="1" applyAlignment="1">
      <alignment/>
    </xf>
    <xf numFmtId="3" fontId="83" fillId="0" borderId="31" xfId="0" applyNumberFormat="1" applyFont="1" applyBorder="1" applyAlignment="1">
      <alignment/>
    </xf>
    <xf numFmtId="3" fontId="83" fillId="0" borderId="13" xfId="0" applyNumberFormat="1" applyFont="1" applyBorder="1" applyAlignment="1">
      <alignment/>
    </xf>
    <xf numFmtId="1" fontId="29" fillId="0" borderId="14" xfId="0" applyNumberFormat="1" applyFont="1" applyFill="1" applyBorder="1" applyAlignment="1">
      <alignment vertical="center"/>
    </xf>
    <xf numFmtId="3" fontId="83" fillId="0" borderId="33" xfId="0" applyNumberFormat="1" applyFont="1" applyBorder="1" applyAlignment="1">
      <alignment vertical="center" wrapText="1"/>
    </xf>
    <xf numFmtId="0" fontId="83" fillId="0" borderId="16" xfId="0" applyFont="1" applyFill="1" applyBorder="1" applyAlignment="1">
      <alignment vertical="center" wrapText="1"/>
    </xf>
    <xf numFmtId="0" fontId="83" fillId="0" borderId="33" xfId="0" applyFont="1" applyBorder="1" applyAlignment="1">
      <alignment vertical="center" wrapText="1"/>
    </xf>
    <xf numFmtId="3" fontId="29" fillId="0" borderId="29" xfId="0" applyNumberFormat="1" applyFont="1" applyFill="1" applyBorder="1" applyAlignment="1">
      <alignment vertical="center"/>
    </xf>
    <xf numFmtId="178" fontId="29" fillId="0" borderId="10" xfId="0" applyNumberFormat="1" applyFont="1" applyFill="1" applyBorder="1" applyAlignment="1">
      <alignment vertical="center" wrapText="1"/>
    </xf>
    <xf numFmtId="178" fontId="29" fillId="0" borderId="29" xfId="0" applyNumberFormat="1" applyFont="1" applyFill="1" applyBorder="1" applyAlignment="1">
      <alignment vertical="center"/>
    </xf>
    <xf numFmtId="3" fontId="34" fillId="0" borderId="29" xfId="0" applyNumberFormat="1" applyFont="1" applyFill="1" applyBorder="1" applyAlignment="1">
      <alignment vertical="center"/>
    </xf>
    <xf numFmtId="178" fontId="34" fillId="0" borderId="14" xfId="0" applyNumberFormat="1" applyFont="1" applyFill="1" applyBorder="1" applyAlignment="1">
      <alignment vertical="center"/>
    </xf>
    <xf numFmtId="1" fontId="34" fillId="0" borderId="14" xfId="0" applyNumberFormat="1" applyFont="1" applyFill="1" applyBorder="1" applyAlignment="1">
      <alignment vertical="center"/>
    </xf>
    <xf numFmtId="178" fontId="31" fillId="0" borderId="10" xfId="0" applyNumberFormat="1" applyFont="1" applyFill="1" applyBorder="1" applyAlignment="1">
      <alignment vertical="center" wrapText="1"/>
    </xf>
    <xf numFmtId="178" fontId="34" fillId="0" borderId="29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178" fontId="31" fillId="0" borderId="10" xfId="0" applyNumberFormat="1" applyFont="1" applyFill="1" applyBorder="1" applyAlignment="1">
      <alignment vertical="center"/>
    </xf>
    <xf numFmtId="178" fontId="30" fillId="0" borderId="10" xfId="0" applyNumberFormat="1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/>
    </xf>
    <xf numFmtId="179" fontId="34" fillId="0" borderId="10" xfId="0" applyNumberFormat="1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179" fontId="29" fillId="0" borderId="10" xfId="0" applyNumberFormat="1" applyFont="1" applyFill="1" applyBorder="1" applyAlignment="1">
      <alignment horizontal="right" vertical="center"/>
    </xf>
    <xf numFmtId="3" fontId="29" fillId="0" borderId="29" xfId="0" applyNumberFormat="1" applyFont="1" applyFill="1" applyBorder="1" applyAlignment="1">
      <alignment vertical="center" wrapText="1"/>
    </xf>
    <xf numFmtId="3" fontId="29" fillId="0" borderId="14" xfId="0" applyNumberFormat="1" applyFont="1" applyFill="1" applyBorder="1" applyAlignment="1">
      <alignment vertical="center" wrapText="1"/>
    </xf>
    <xf numFmtId="1" fontId="29" fillId="0" borderId="14" xfId="0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3" fontId="31" fillId="0" borderId="29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1" fontId="31" fillId="0" borderId="14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" fontId="83" fillId="0" borderId="31" xfId="0" applyNumberFormat="1" applyFont="1" applyBorder="1" applyAlignment="1">
      <alignment/>
    </xf>
    <xf numFmtId="1" fontId="83" fillId="0" borderId="55" xfId="0" applyNumberFormat="1" applyFont="1" applyBorder="1" applyAlignment="1">
      <alignment/>
    </xf>
    <xf numFmtId="1" fontId="83" fillId="0" borderId="13" xfId="0" applyNumberFormat="1" applyFont="1" applyBorder="1" applyAlignment="1">
      <alignment/>
    </xf>
    <xf numFmtId="1" fontId="29" fillId="0" borderId="40" xfId="0" applyNumberFormat="1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vertical="center" wrapText="1"/>
    </xf>
    <xf numFmtId="1" fontId="29" fillId="0" borderId="29" xfId="0" applyNumberFormat="1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vertical="center"/>
    </xf>
    <xf numFmtId="1" fontId="83" fillId="0" borderId="34" xfId="0" applyNumberFormat="1" applyFont="1" applyBorder="1" applyAlignment="1">
      <alignment/>
    </xf>
    <xf numFmtId="0" fontId="84" fillId="0" borderId="0" xfId="0" applyFont="1" applyBorder="1" applyAlignment="1">
      <alignment/>
    </xf>
    <xf numFmtId="1" fontId="8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29" fillId="0" borderId="10" xfId="0" applyNumberFormat="1" applyFont="1" applyFill="1" applyBorder="1" applyAlignment="1">
      <alignment vertical="center"/>
    </xf>
    <xf numFmtId="3" fontId="29" fillId="0" borderId="40" xfId="0" applyNumberFormat="1" applyFont="1" applyFill="1" applyBorder="1" applyAlignment="1">
      <alignment vertical="center" wrapText="1"/>
    </xf>
    <xf numFmtId="3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1" fillId="0" borderId="40" xfId="0" applyNumberFormat="1" applyFont="1" applyFill="1" applyBorder="1" applyAlignment="1">
      <alignment/>
    </xf>
    <xf numFmtId="3" fontId="31" fillId="0" borderId="40" xfId="0" applyNumberFormat="1" applyFont="1" applyBorder="1" applyAlignment="1">
      <alignment horizontal="right"/>
    </xf>
    <xf numFmtId="0" fontId="31" fillId="0" borderId="45" xfId="0" applyFont="1" applyBorder="1" applyAlignment="1">
      <alignment/>
    </xf>
    <xf numFmtId="0" fontId="30" fillId="0" borderId="46" xfId="0" applyFont="1" applyBorder="1" applyAlignment="1">
      <alignment/>
    </xf>
    <xf numFmtId="3" fontId="30" fillId="0" borderId="55" xfId="0" applyNumberFormat="1" applyFont="1" applyBorder="1" applyAlignment="1">
      <alignment/>
    </xf>
    <xf numFmtId="0" fontId="31" fillId="0" borderId="31" xfId="0" applyFont="1" applyBorder="1" applyAlignment="1">
      <alignment/>
    </xf>
    <xf numFmtId="0" fontId="30" fillId="0" borderId="31" xfId="0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0" borderId="31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4" xfId="0" applyFont="1" applyBorder="1" applyAlignment="1">
      <alignment horizontal="right"/>
    </xf>
    <xf numFmtId="3" fontId="83" fillId="0" borderId="42" xfId="0" applyNumberFormat="1" applyFont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/>
    </xf>
    <xf numFmtId="0" fontId="83" fillId="0" borderId="16" xfId="0" applyFont="1" applyBorder="1" applyAlignment="1">
      <alignment vertical="center" wrapText="1"/>
    </xf>
    <xf numFmtId="0" fontId="83" fillId="0" borderId="16" xfId="0" applyFont="1" applyBorder="1" applyAlignment="1">
      <alignment wrapText="1"/>
    </xf>
    <xf numFmtId="179" fontId="34" fillId="0" borderId="10" xfId="0" applyNumberFormat="1" applyFont="1" applyFill="1" applyBorder="1" applyAlignment="1">
      <alignment/>
    </xf>
    <xf numFmtId="179" fontId="34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8" fontId="29" fillId="0" borderId="10" xfId="0" applyNumberFormat="1" applyFont="1" applyFill="1" applyBorder="1" applyAlignment="1">
      <alignment vertical="center"/>
    </xf>
    <xf numFmtId="178" fontId="29" fillId="0" borderId="14" xfId="0" applyNumberFormat="1" applyFont="1" applyFill="1" applyBorder="1" applyAlignment="1">
      <alignment vertical="center" wrapText="1"/>
    </xf>
    <xf numFmtId="3" fontId="83" fillId="0" borderId="15" xfId="0" applyNumberFormat="1" applyFont="1" applyBorder="1" applyAlignment="1">
      <alignment/>
    </xf>
    <xf numFmtId="3" fontId="83" fillId="0" borderId="11" xfId="0" applyNumberFormat="1" applyFont="1" applyBorder="1" applyAlignment="1">
      <alignment/>
    </xf>
    <xf numFmtId="0" fontId="83" fillId="0" borderId="0" xfId="0" applyFont="1" applyBorder="1" applyAlignment="1">
      <alignment/>
    </xf>
    <xf numFmtId="3" fontId="6" fillId="0" borderId="0" xfId="56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24" fillId="0" borderId="2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3" fontId="24" fillId="0" borderId="29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178" fontId="34" fillId="0" borderId="1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57">
      <alignment/>
      <protection/>
    </xf>
    <xf numFmtId="0" fontId="0" fillId="0" borderId="28" xfId="57" applyFont="1" applyBorder="1" applyAlignment="1">
      <alignment horizontal="justify" wrapText="1"/>
      <protection/>
    </xf>
    <xf numFmtId="0" fontId="0" fillId="0" borderId="16" xfId="57" applyBorder="1">
      <alignment/>
      <protection/>
    </xf>
    <xf numFmtId="0" fontId="0" fillId="0" borderId="12" xfId="57" applyBorder="1">
      <alignment/>
      <protection/>
    </xf>
    <xf numFmtId="0" fontId="0" fillId="0" borderId="26" xfId="57" applyFont="1" applyBorder="1" applyAlignment="1">
      <alignment horizontal="justify"/>
      <protection/>
    </xf>
    <xf numFmtId="0" fontId="0" fillId="0" borderId="27" xfId="57" applyFont="1" applyBorder="1" applyAlignment="1">
      <alignment horizontal="justify"/>
      <protection/>
    </xf>
    <xf numFmtId="0" fontId="0" fillId="0" borderId="34" xfId="57" applyBorder="1">
      <alignment/>
      <protection/>
    </xf>
    <xf numFmtId="0" fontId="2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28" xfId="57" applyFill="1" applyBorder="1">
      <alignment/>
      <protection/>
    </xf>
    <xf numFmtId="0" fontId="0" fillId="0" borderId="33" xfId="57" applyFill="1" applyBorder="1">
      <alignment/>
      <protection/>
    </xf>
    <xf numFmtId="0" fontId="0" fillId="0" borderId="16" xfId="57" applyFill="1" applyBorder="1">
      <alignment/>
      <protection/>
    </xf>
    <xf numFmtId="0" fontId="0" fillId="0" borderId="26" xfId="57" applyFont="1" applyFill="1" applyBorder="1" applyAlignment="1">
      <alignment horizontal="justify"/>
      <protection/>
    </xf>
    <xf numFmtId="0" fontId="0" fillId="0" borderId="29" xfId="57" applyFill="1" applyBorder="1">
      <alignment/>
      <protection/>
    </xf>
    <xf numFmtId="0" fontId="0" fillId="0" borderId="14" xfId="57" applyFill="1" applyBorder="1">
      <alignment/>
      <protection/>
    </xf>
    <xf numFmtId="0" fontId="0" fillId="0" borderId="27" xfId="57" applyFont="1" applyFill="1" applyBorder="1" applyAlignment="1">
      <alignment horizontal="justify"/>
      <protection/>
    </xf>
    <xf numFmtId="0" fontId="0" fillId="0" borderId="30" xfId="57" applyFill="1" applyBorder="1">
      <alignment/>
      <protection/>
    </xf>
    <xf numFmtId="0" fontId="0" fillId="0" borderId="15" xfId="57" applyFill="1" applyBorder="1">
      <alignment/>
      <protection/>
    </xf>
    <xf numFmtId="0" fontId="0" fillId="0" borderId="13" xfId="0" applyBorder="1" applyAlignment="1">
      <alignment/>
    </xf>
    <xf numFmtId="0" fontId="8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vertical="center" wrapText="1"/>
    </xf>
    <xf numFmtId="3" fontId="80" fillId="0" borderId="0" xfId="0" applyNumberFormat="1" applyFont="1" applyBorder="1" applyAlignment="1">
      <alignment horizontal="center"/>
    </xf>
    <xf numFmtId="3" fontId="86" fillId="0" borderId="0" xfId="0" applyNumberFormat="1" applyFont="1" applyBorder="1" applyAlignment="1">
      <alignment horizontal="center"/>
    </xf>
    <xf numFmtId="0" fontId="2" fillId="0" borderId="0" xfId="57" applyFont="1" applyFill="1" applyBorder="1" applyAlignment="1">
      <alignment horizontal="justify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 horizontal="justify"/>
      <protection/>
    </xf>
    <xf numFmtId="3" fontId="1" fillId="0" borderId="0" xfId="57" applyNumberFormat="1" applyFont="1" applyFill="1" applyBorder="1" applyAlignment="1">
      <alignment horizontal="center"/>
      <protection/>
    </xf>
    <xf numFmtId="3" fontId="0" fillId="0" borderId="0" xfId="57" applyNumberFormat="1" applyFill="1" applyBorder="1" applyAlignment="1">
      <alignment horizontal="center"/>
      <protection/>
    </xf>
    <xf numFmtId="3" fontId="2" fillId="0" borderId="0" xfId="57" applyNumberFormat="1" applyFont="1" applyBorder="1" applyAlignment="1">
      <alignment horizont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31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3" fontId="0" fillId="0" borderId="22" xfId="57" applyNumberFormat="1" applyBorder="1">
      <alignment/>
      <protection/>
    </xf>
    <xf numFmtId="3" fontId="0" fillId="0" borderId="16" xfId="57" applyNumberFormat="1" applyBorder="1">
      <alignment/>
      <protection/>
    </xf>
    <xf numFmtId="3" fontId="0" fillId="0" borderId="12" xfId="57" applyNumberFormat="1" applyBorder="1">
      <alignment/>
      <protection/>
    </xf>
    <xf numFmtId="3" fontId="0" fillId="0" borderId="21" xfId="57" applyNumberFormat="1" applyBorder="1">
      <alignment/>
      <protection/>
    </xf>
    <xf numFmtId="3" fontId="0" fillId="0" borderId="14" xfId="57" applyNumberFormat="1" applyBorder="1">
      <alignment/>
      <protection/>
    </xf>
    <xf numFmtId="3" fontId="0" fillId="0" borderId="10" xfId="57" applyNumberFormat="1" applyBorder="1">
      <alignment/>
      <protection/>
    </xf>
    <xf numFmtId="3" fontId="0" fillId="0" borderId="57" xfId="57" applyNumberFormat="1" applyBorder="1">
      <alignment/>
      <protection/>
    </xf>
    <xf numFmtId="3" fontId="0" fillId="0" borderId="46" xfId="57" applyNumberFormat="1" applyBorder="1">
      <alignment/>
      <protection/>
    </xf>
    <xf numFmtId="3" fontId="0" fillId="0" borderId="47" xfId="57" applyNumberFormat="1" applyBorder="1">
      <alignment/>
      <protection/>
    </xf>
    <xf numFmtId="3" fontId="0" fillId="0" borderId="32" xfId="57" applyNumberFormat="1" applyBorder="1">
      <alignment/>
      <protection/>
    </xf>
    <xf numFmtId="3" fontId="0" fillId="0" borderId="31" xfId="57" applyNumberFormat="1" applyBorder="1">
      <alignment/>
      <protection/>
    </xf>
    <xf numFmtId="3" fontId="0" fillId="0" borderId="13" xfId="57" applyNumberFormat="1" applyBorder="1">
      <alignment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6" fillId="0" borderId="31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6" fillId="0" borderId="3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right"/>
    </xf>
    <xf numFmtId="0" fontId="84" fillId="0" borderId="61" xfId="0" applyFont="1" applyBorder="1" applyAlignment="1">
      <alignment horizontal="center" vertical="center" wrapText="1"/>
    </xf>
    <xf numFmtId="0" fontId="84" fillId="0" borderId="69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6" fillId="0" borderId="0" xfId="57" applyFont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8" fillId="0" borderId="0" xfId="56" applyFont="1" applyBorder="1" applyAlignment="1">
      <alignment horizontal="center"/>
      <protection/>
    </xf>
    <xf numFmtId="0" fontId="3" fillId="0" borderId="0" xfId="56" applyFont="1" applyFill="1" applyBorder="1" applyAlignment="1">
      <alignment horizontal="center" vertical="top"/>
      <protection/>
    </xf>
    <xf numFmtId="0" fontId="6" fillId="0" borderId="0" xfId="56" applyFont="1" applyFill="1" applyBorder="1" applyAlignment="1">
      <alignment horizontal="center" vertical="top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8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Layout" workbookViewId="0" topLeftCell="A1">
      <selection activeCell="G14" sqref="G14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12.28125" style="0" customWidth="1"/>
  </cols>
  <sheetData>
    <row r="1" spans="1:8" ht="18">
      <c r="A1" s="610" t="s">
        <v>71</v>
      </c>
      <c r="B1" s="610"/>
      <c r="C1" s="610"/>
      <c r="D1" s="610"/>
      <c r="E1" s="610"/>
      <c r="F1" s="610"/>
      <c r="G1" s="610"/>
      <c r="H1" s="610"/>
    </row>
    <row r="4" spans="1:7" ht="15.75">
      <c r="A4" s="101" t="s">
        <v>172</v>
      </c>
      <c r="B4" s="101"/>
      <c r="C4" s="101"/>
      <c r="D4" s="101"/>
      <c r="E4" s="101"/>
      <c r="F4" s="101"/>
      <c r="G4" s="101"/>
    </row>
    <row r="5" spans="1:7" ht="12.75">
      <c r="A5" s="612"/>
      <c r="B5" s="611"/>
      <c r="C5" s="611"/>
      <c r="D5" s="611"/>
      <c r="E5" s="611"/>
      <c r="F5" s="611"/>
      <c r="G5" s="611"/>
    </row>
    <row r="6" spans="1:7" ht="12.75">
      <c r="A6" s="612"/>
      <c r="B6" s="611"/>
      <c r="C6" s="611"/>
      <c r="D6" s="611"/>
      <c r="E6" s="611"/>
      <c r="F6" s="611"/>
      <c r="G6" s="611"/>
    </row>
    <row r="7" spans="1:7" ht="12.75">
      <c r="A7" s="33"/>
      <c r="B7" s="33"/>
      <c r="C7" s="33"/>
      <c r="D7" s="33"/>
      <c r="E7" s="33"/>
      <c r="F7" s="33"/>
      <c r="G7" s="33"/>
    </row>
    <row r="8" spans="1:8" ht="15.75">
      <c r="A8" s="101" t="s">
        <v>173</v>
      </c>
      <c r="B8" s="101"/>
      <c r="C8" s="101"/>
      <c r="D8" s="101"/>
      <c r="E8" s="101"/>
      <c r="F8" s="101"/>
      <c r="G8" s="101"/>
      <c r="H8" s="101"/>
    </row>
    <row r="9" spans="1:7" ht="12.75">
      <c r="A9" s="612" t="s">
        <v>393</v>
      </c>
      <c r="B9" s="611"/>
      <c r="C9" s="611"/>
      <c r="D9" s="611"/>
      <c r="E9" s="611"/>
      <c r="F9" s="611"/>
      <c r="G9" s="611"/>
    </row>
    <row r="10" spans="1:7" ht="12.75">
      <c r="A10" s="611"/>
      <c r="B10" s="611"/>
      <c r="C10" s="611"/>
      <c r="D10" s="611"/>
      <c r="E10" s="611"/>
      <c r="F10" s="611"/>
      <c r="G10" s="611"/>
    </row>
    <row r="11" spans="1:7" ht="12.75">
      <c r="A11" s="611"/>
      <c r="B11" s="611"/>
      <c r="C11" s="611"/>
      <c r="D11" s="611"/>
      <c r="E11" s="611"/>
      <c r="F11" s="611"/>
      <c r="G11" s="611"/>
    </row>
    <row r="12" spans="6:14" ht="18.75">
      <c r="F12" s="439"/>
      <c r="G12" s="439"/>
      <c r="H12" s="439"/>
      <c r="I12" s="439"/>
      <c r="J12" s="439"/>
      <c r="K12" s="439"/>
      <c r="L12" s="439"/>
      <c r="M12" s="439"/>
      <c r="N12" s="439"/>
    </row>
  </sheetData>
  <sheetProtection/>
  <mergeCells count="6">
    <mergeCell ref="A1:H1"/>
    <mergeCell ref="A11:G11"/>
    <mergeCell ref="A5:G5"/>
    <mergeCell ref="A6:G6"/>
    <mergeCell ref="A9:G9"/>
    <mergeCell ref="A10:G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&amp;R1.melléklet a 1/2020.(II.13.)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A1" sqref="A1:D27"/>
    </sheetView>
  </sheetViews>
  <sheetFormatPr defaultColWidth="9.140625" defaultRowHeight="12.75"/>
  <cols>
    <col min="1" max="1" width="39.00390625" style="0" customWidth="1"/>
    <col min="2" max="2" width="18.00390625" style="0" customWidth="1"/>
    <col min="3" max="3" width="16.28125" style="0" customWidth="1"/>
    <col min="4" max="4" width="13.7109375" style="0" customWidth="1"/>
  </cols>
  <sheetData>
    <row r="1" spans="1:4" ht="18">
      <c r="A1" s="610"/>
      <c r="B1" s="610"/>
      <c r="C1" s="610"/>
      <c r="D1" s="610"/>
    </row>
    <row r="4" ht="12.75">
      <c r="D4" s="81"/>
    </row>
    <row r="5" spans="1:8" ht="15.75">
      <c r="A5" s="86"/>
      <c r="B5" s="87"/>
      <c r="C5" s="82"/>
      <c r="D5" s="82"/>
      <c r="H5" s="56"/>
    </row>
    <row r="6" spans="1:2" ht="12.75">
      <c r="A6" s="33"/>
      <c r="B6" s="33"/>
    </row>
    <row r="7" spans="1:2" ht="12.75">
      <c r="A7" s="33"/>
      <c r="B7" s="33"/>
    </row>
    <row r="8" spans="1:2" ht="12.75">
      <c r="A8" s="33"/>
      <c r="B8" s="33"/>
    </row>
    <row r="9" spans="1:2" ht="15.75">
      <c r="A9" s="95"/>
      <c r="B9" s="94"/>
    </row>
    <row r="10" spans="1:2" ht="14.25" customHeight="1">
      <c r="A10" s="64"/>
      <c r="B10" s="94"/>
    </row>
    <row r="11" spans="1:2" ht="12.75">
      <c r="A11" s="33"/>
      <c r="B11" s="33"/>
    </row>
    <row r="12" spans="1:2" ht="12.75">
      <c r="A12" s="4"/>
      <c r="B12" s="33"/>
    </row>
    <row r="13" ht="12.75">
      <c r="A13" s="33"/>
    </row>
    <row r="14" ht="12.75">
      <c r="A14" s="122"/>
    </row>
    <row r="15" ht="12.75">
      <c r="A15" s="33"/>
    </row>
    <row r="16" ht="12.75">
      <c r="A16" s="33"/>
    </row>
    <row r="17" ht="12.75">
      <c r="A17" s="96"/>
    </row>
    <row r="18" ht="12.75">
      <c r="A18" s="33"/>
    </row>
    <row r="19" ht="12.75">
      <c r="A19" s="33"/>
    </row>
    <row r="20" ht="12.75">
      <c r="A20" s="33"/>
    </row>
    <row r="21" ht="12.75">
      <c r="A21" s="33"/>
    </row>
    <row r="22" ht="12.75">
      <c r="A22" s="96"/>
    </row>
    <row r="24" spans="1:2" ht="15.75">
      <c r="A24" s="8"/>
      <c r="B24" s="8"/>
    </row>
    <row r="27" spans="1:2" ht="18">
      <c r="A27" s="93"/>
      <c r="B27" s="84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view="pageLayout" workbookViewId="0" topLeftCell="A1">
      <selection activeCell="A1" sqref="A1:D1"/>
    </sheetView>
  </sheetViews>
  <sheetFormatPr defaultColWidth="9.140625" defaultRowHeight="12.75"/>
  <cols>
    <col min="1" max="1" width="55.140625" style="0" customWidth="1"/>
    <col min="2" max="2" width="9.8515625" style="0" customWidth="1"/>
    <col min="3" max="3" width="10.00390625" style="0" customWidth="1"/>
    <col min="4" max="4" width="10.421875" style="0" customWidth="1"/>
    <col min="7" max="7" width="16.140625" style="0" customWidth="1"/>
  </cols>
  <sheetData>
    <row r="1" spans="1:4" ht="18">
      <c r="A1" s="610" t="s">
        <v>79</v>
      </c>
      <c r="B1" s="610"/>
      <c r="C1" s="610"/>
      <c r="D1" s="610"/>
    </row>
    <row r="2" spans="1:4" ht="18">
      <c r="A2" s="610" t="s">
        <v>78</v>
      </c>
      <c r="B2" s="610"/>
      <c r="C2" s="610"/>
      <c r="D2" s="610"/>
    </row>
    <row r="3" ht="12.75">
      <c r="A3" s="6"/>
    </row>
    <row r="4" spans="1:4" ht="12.75">
      <c r="A4" s="6"/>
      <c r="D4" s="56" t="s">
        <v>69</v>
      </c>
    </row>
    <row r="5" spans="1:4" ht="13.5" thickBot="1">
      <c r="A5" s="65" t="s">
        <v>355</v>
      </c>
      <c r="B5" s="33"/>
      <c r="C5" s="33"/>
      <c r="D5" s="33"/>
    </row>
    <row r="6" spans="1:4" ht="13.5" thickBot="1">
      <c r="A6" s="71" t="s">
        <v>62</v>
      </c>
      <c r="B6" s="54" t="s">
        <v>60</v>
      </c>
      <c r="C6" s="72" t="s">
        <v>61</v>
      </c>
      <c r="D6" s="31" t="s">
        <v>63</v>
      </c>
    </row>
    <row r="7" spans="1:4" ht="15" thickBot="1">
      <c r="A7" s="318"/>
      <c r="B7" s="319"/>
      <c r="C7" s="299"/>
      <c r="D7" s="320">
        <f>SUM(B7:C7)</f>
        <v>0</v>
      </c>
    </row>
    <row r="8" spans="1:4" ht="13.5" thickBot="1">
      <c r="A8" s="322"/>
      <c r="B8" s="323"/>
      <c r="C8" s="307"/>
      <c r="D8" s="324">
        <f>SUM(B8:C8)</f>
        <v>0</v>
      </c>
    </row>
    <row r="9" spans="1:4" ht="15.75" thickBot="1">
      <c r="A9" s="291" t="s">
        <v>63</v>
      </c>
      <c r="B9" s="325"/>
      <c r="C9" s="326"/>
      <c r="D9" s="321">
        <f>SUM(D7:D8)</f>
        <v>0</v>
      </c>
    </row>
    <row r="11" ht="13.5" thickBot="1">
      <c r="A11" s="58" t="s">
        <v>359</v>
      </c>
    </row>
    <row r="12" spans="1:4" ht="13.5" thickBot="1">
      <c r="A12" s="71" t="s">
        <v>62</v>
      </c>
      <c r="B12" s="54" t="s">
        <v>60</v>
      </c>
      <c r="C12" s="72" t="s">
        <v>61</v>
      </c>
      <c r="D12" s="31" t="s">
        <v>63</v>
      </c>
    </row>
    <row r="13" spans="1:4" ht="12.75">
      <c r="A13" s="57"/>
      <c r="B13" s="37"/>
      <c r="C13" s="37"/>
      <c r="D13" s="30"/>
    </row>
    <row r="14" spans="1:4" ht="12.75">
      <c r="A14" s="52"/>
      <c r="B14" s="42"/>
      <c r="C14" s="42"/>
      <c r="D14" s="28"/>
    </row>
    <row r="15" spans="1:4" ht="13.5" thickBot="1">
      <c r="A15" s="53"/>
      <c r="B15" s="48"/>
      <c r="C15" s="48"/>
      <c r="D15" s="29"/>
    </row>
    <row r="17" ht="13.5" thickBot="1">
      <c r="A17" s="58" t="s">
        <v>392</v>
      </c>
    </row>
    <row r="18" spans="1:4" ht="13.5" thickBot="1">
      <c r="A18" s="71" t="s">
        <v>62</v>
      </c>
      <c r="B18" s="54" t="s">
        <v>60</v>
      </c>
      <c r="C18" s="72" t="s">
        <v>61</v>
      </c>
      <c r="D18" s="31" t="s">
        <v>63</v>
      </c>
    </row>
    <row r="19" spans="1:4" ht="12.75">
      <c r="A19" s="57"/>
      <c r="B19" s="37"/>
      <c r="C19" s="37"/>
      <c r="D19" s="30"/>
    </row>
    <row r="20" spans="1:4" ht="12.75">
      <c r="A20" s="52"/>
      <c r="B20" s="42"/>
      <c r="C20" s="42"/>
      <c r="D20" s="28"/>
    </row>
    <row r="21" spans="1:4" ht="13.5" thickBot="1">
      <c r="A21" s="53"/>
      <c r="B21" s="48"/>
      <c r="C21" s="48"/>
      <c r="D21" s="29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
9.melléklet a 1/2020.(II.13.)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1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28.8515625" style="0" customWidth="1"/>
    <col min="2" max="2" width="11.7109375" style="0" customWidth="1"/>
    <col min="3" max="3" width="12.421875" style="0" customWidth="1"/>
    <col min="4" max="4" width="10.421875" style="0" customWidth="1"/>
    <col min="5" max="5" width="10.140625" style="0" customWidth="1"/>
    <col min="6" max="6" width="11.140625" style="0" customWidth="1"/>
    <col min="7" max="7" width="10.8515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1" spans="1:14" ht="18">
      <c r="A1" s="151"/>
      <c r="B1" s="151"/>
      <c r="C1" s="151"/>
      <c r="D1" s="151"/>
      <c r="E1" s="151"/>
      <c r="F1" s="151"/>
      <c r="G1" s="151"/>
      <c r="H1" s="2"/>
      <c r="I1" s="2"/>
      <c r="J1" s="2"/>
      <c r="K1" s="2"/>
      <c r="L1" s="2"/>
      <c r="M1" s="2"/>
      <c r="N1" s="2"/>
    </row>
    <row r="2" spans="1:14" ht="18">
      <c r="A2" s="146"/>
      <c r="B2" s="146"/>
      <c r="C2" s="146"/>
      <c r="D2" s="146"/>
      <c r="E2" s="146"/>
      <c r="F2" s="146"/>
      <c r="G2" s="146"/>
      <c r="H2" s="2"/>
      <c r="I2" s="2"/>
      <c r="J2" s="2"/>
      <c r="K2" s="2"/>
      <c r="L2" s="2"/>
      <c r="M2" s="2"/>
      <c r="N2" s="2"/>
    </row>
    <row r="3" spans="1:14" ht="12.75">
      <c r="A3" s="32"/>
      <c r="B3" s="4"/>
      <c r="C3" s="4"/>
      <c r="D3" s="4"/>
      <c r="E3" s="4"/>
      <c r="F3" s="64"/>
      <c r="G3" s="64"/>
      <c r="H3" s="2"/>
      <c r="I3" s="2"/>
      <c r="J3" s="2"/>
      <c r="K3" s="2"/>
      <c r="L3" s="2"/>
      <c r="M3" s="2"/>
      <c r="N3" s="2"/>
    </row>
    <row r="4" spans="1:11" ht="24.75" customHeight="1">
      <c r="A4" s="86"/>
      <c r="B4" s="95"/>
      <c r="C4" s="95"/>
      <c r="D4" s="101"/>
      <c r="E4" s="101"/>
      <c r="F4" s="95"/>
      <c r="G4" s="95"/>
      <c r="H4" s="9"/>
      <c r="I4" s="9"/>
      <c r="J4" s="9"/>
      <c r="K4" s="9"/>
    </row>
    <row r="5" spans="1:11" ht="15.75">
      <c r="A5" s="32"/>
      <c r="B5" s="101"/>
      <c r="C5" s="101"/>
      <c r="D5" s="113"/>
      <c r="E5" s="113"/>
      <c r="F5" s="113"/>
      <c r="G5" s="113"/>
      <c r="H5" s="9"/>
      <c r="I5" s="9"/>
      <c r="J5" s="9"/>
      <c r="K5" s="9"/>
    </row>
    <row r="6" spans="1:11" ht="15">
      <c r="A6" s="32"/>
      <c r="B6" s="152"/>
      <c r="C6" s="152"/>
      <c r="D6" s="113"/>
      <c r="E6" s="113"/>
      <c r="F6" s="113"/>
      <c r="G6" s="113"/>
      <c r="H6" s="9"/>
      <c r="I6" s="9"/>
      <c r="J6" s="9"/>
      <c r="K6" s="9"/>
    </row>
    <row r="7" spans="1:11" ht="15">
      <c r="A7" s="4"/>
      <c r="B7" s="5"/>
      <c r="C7" s="5"/>
      <c r="D7" s="113"/>
      <c r="E7" s="113"/>
      <c r="F7" s="113"/>
      <c r="G7" s="113"/>
      <c r="H7" s="9"/>
      <c r="I7" s="9"/>
      <c r="J7" s="9"/>
      <c r="K7" s="9"/>
    </row>
    <row r="8" spans="1:11" ht="15">
      <c r="A8" s="32"/>
      <c r="B8" s="113"/>
      <c r="C8" s="113"/>
      <c r="D8" s="113"/>
      <c r="E8" s="113"/>
      <c r="F8" s="113"/>
      <c r="G8" s="113"/>
      <c r="H8" s="9"/>
      <c r="I8" s="9"/>
      <c r="J8" s="9"/>
      <c r="K8" s="9"/>
    </row>
    <row r="9" spans="1:11" ht="15">
      <c r="A9" s="4"/>
      <c r="B9" s="113"/>
      <c r="C9" s="113"/>
      <c r="D9" s="113"/>
      <c r="E9" s="113"/>
      <c r="F9" s="113"/>
      <c r="G9" s="113"/>
      <c r="H9" s="9"/>
      <c r="I9" s="9"/>
      <c r="J9" s="9"/>
      <c r="K9" s="9"/>
    </row>
    <row r="10" spans="1:11" ht="15">
      <c r="A10" s="32"/>
      <c r="B10" s="152"/>
      <c r="C10" s="152"/>
      <c r="D10" s="113"/>
      <c r="E10" s="113"/>
      <c r="F10" s="113"/>
      <c r="G10" s="113"/>
      <c r="H10" s="9"/>
      <c r="I10" s="9"/>
      <c r="J10" s="9"/>
      <c r="K10" s="9"/>
    </row>
    <row r="11" spans="1:11" ht="15">
      <c r="A11" s="97"/>
      <c r="B11" s="5"/>
      <c r="C11" s="5"/>
      <c r="D11" s="113"/>
      <c r="E11" s="113"/>
      <c r="F11" s="113"/>
      <c r="G11" s="113"/>
      <c r="H11" s="9"/>
      <c r="I11" s="9"/>
      <c r="J11" s="9"/>
      <c r="K11" s="9"/>
    </row>
    <row r="12" spans="1:11" ht="15">
      <c r="A12" s="3"/>
      <c r="B12" s="113"/>
      <c r="C12" s="113"/>
      <c r="D12" s="113"/>
      <c r="E12" s="113"/>
      <c r="F12" s="36"/>
      <c r="G12" s="36"/>
      <c r="H12" s="9"/>
      <c r="I12" s="9"/>
      <c r="J12" s="9"/>
      <c r="K12" s="9"/>
    </row>
    <row r="13" spans="1:14" ht="15">
      <c r="A13" s="97"/>
      <c r="B13" s="5"/>
      <c r="C13" s="5"/>
      <c r="D13" s="113"/>
      <c r="E13" s="113"/>
      <c r="F13" s="4"/>
      <c r="G13" s="4"/>
      <c r="H13" s="2"/>
      <c r="I13" s="2"/>
      <c r="J13" s="2"/>
      <c r="K13" s="2"/>
      <c r="L13" s="2"/>
      <c r="M13" s="2"/>
      <c r="N13" s="2"/>
    </row>
    <row r="14" spans="1:14" ht="12.75">
      <c r="A14" s="62"/>
      <c r="B14" s="4"/>
      <c r="C14" s="4"/>
      <c r="D14" s="4"/>
      <c r="E14" s="4"/>
      <c r="F14" s="4"/>
      <c r="G14" s="4"/>
      <c r="H14" s="2"/>
      <c r="I14" s="2"/>
      <c r="J14" s="2"/>
      <c r="K14" s="2"/>
      <c r="L14" s="2"/>
      <c r="M14" s="2"/>
      <c r="N14" s="2"/>
    </row>
    <row r="15" spans="1:14" ht="18">
      <c r="A15" s="100"/>
      <c r="B15" s="4"/>
      <c r="C15" s="147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</row>
    <row r="16" spans="1:14" ht="12.75">
      <c r="A16" s="97"/>
      <c r="B16" s="4"/>
      <c r="C16" s="4"/>
      <c r="D16" s="4"/>
      <c r="E16" s="4"/>
      <c r="F16" s="4"/>
      <c r="G16" s="4"/>
      <c r="H16" s="2"/>
      <c r="I16" s="2"/>
      <c r="J16" s="2"/>
      <c r="K16" s="2"/>
      <c r="L16" s="2"/>
      <c r="M16" s="2"/>
      <c r="N16" s="2"/>
    </row>
    <row r="17" spans="1:14" ht="15.75">
      <c r="A17" s="99"/>
      <c r="B17" s="4"/>
      <c r="C17" s="33"/>
      <c r="D17" s="33"/>
      <c r="E17" s="4"/>
      <c r="F17" s="4"/>
      <c r="G17" s="124"/>
      <c r="H17" s="2"/>
      <c r="I17" s="2"/>
      <c r="J17" s="2"/>
      <c r="K17" s="2"/>
      <c r="L17" s="2"/>
      <c r="M17" s="2"/>
      <c r="N17" s="2"/>
    </row>
    <row r="18" spans="1:14" ht="12.75">
      <c r="A18" s="3"/>
      <c r="B18" s="110"/>
      <c r="C18" s="110"/>
      <c r="D18" s="110"/>
      <c r="E18" s="110"/>
      <c r="F18" s="110"/>
      <c r="G18" s="110"/>
      <c r="J18" s="13"/>
      <c r="K18" s="2"/>
      <c r="L18" s="2"/>
      <c r="M18" s="2"/>
      <c r="N18" s="2"/>
    </row>
    <row r="19" spans="1:14" ht="12.75">
      <c r="A19" s="4"/>
      <c r="B19" s="4"/>
      <c r="C19" s="4"/>
      <c r="D19" s="124"/>
      <c r="E19" s="124"/>
      <c r="F19" s="124"/>
      <c r="G19" s="60"/>
      <c r="H19" s="14"/>
      <c r="I19" s="14"/>
      <c r="J19" s="14"/>
      <c r="K19" s="2"/>
      <c r="L19" s="2"/>
      <c r="M19" s="2"/>
      <c r="N19" s="2"/>
    </row>
    <row r="20" spans="1:14" ht="12.75">
      <c r="A20" s="4"/>
      <c r="B20" s="4"/>
      <c r="C20" s="4"/>
      <c r="D20" s="124"/>
      <c r="E20" s="124"/>
      <c r="F20" s="124"/>
      <c r="G20" s="60"/>
      <c r="H20" s="14"/>
      <c r="I20" s="14"/>
      <c r="J20" s="14"/>
      <c r="K20" s="2"/>
      <c r="L20" s="2"/>
      <c r="M20" s="2"/>
      <c r="N20" s="2"/>
    </row>
    <row r="21" spans="1:14" ht="12.75">
      <c r="A21" s="33"/>
      <c r="B21" s="33"/>
      <c r="C21" s="33"/>
      <c r="D21" s="94"/>
      <c r="E21" s="94"/>
      <c r="F21" s="94"/>
      <c r="G21" s="94"/>
      <c r="H21" s="14"/>
      <c r="I21" s="14"/>
      <c r="J21" s="14"/>
      <c r="K21" s="2"/>
      <c r="L21" s="2"/>
      <c r="M21" s="2"/>
      <c r="N21" s="2"/>
    </row>
    <row r="22" spans="1:14" ht="15">
      <c r="A22" s="105"/>
      <c r="B22" s="105"/>
      <c r="C22" s="105"/>
      <c r="D22" s="148"/>
      <c r="E22" s="148"/>
      <c r="F22" s="148"/>
      <c r="G22" s="148"/>
      <c r="H22" s="14"/>
      <c r="I22" s="14"/>
      <c r="J22" s="14"/>
      <c r="K22" s="2"/>
      <c r="L22" s="2"/>
      <c r="M22" s="2"/>
      <c r="N22" s="2"/>
    </row>
    <row r="23" spans="1:14" ht="39.75" customHeight="1">
      <c r="A23" s="32"/>
      <c r="B23" s="110"/>
      <c r="C23" s="110"/>
      <c r="D23" s="110"/>
      <c r="E23" s="33"/>
      <c r="F23" s="33"/>
      <c r="G23" s="33"/>
      <c r="H23" s="13"/>
      <c r="I23" s="13"/>
      <c r="J23" s="13"/>
      <c r="K23" s="2"/>
      <c r="L23" s="2"/>
      <c r="M23" s="2"/>
      <c r="N23" s="2"/>
    </row>
    <row r="24" spans="1:14" ht="13.5" customHeight="1">
      <c r="A24" s="32"/>
      <c r="B24" s="110"/>
      <c r="C24" s="110"/>
      <c r="D24" s="110"/>
      <c r="E24" s="33"/>
      <c r="F24" s="33"/>
      <c r="G24" s="33"/>
      <c r="H24" s="13"/>
      <c r="I24" s="13"/>
      <c r="J24" s="13"/>
      <c r="K24" s="2"/>
      <c r="L24" s="2"/>
      <c r="M24" s="2"/>
      <c r="N24" s="2"/>
    </row>
    <row r="25" spans="1:14" ht="13.5" customHeight="1">
      <c r="A25" s="32"/>
      <c r="B25" s="110"/>
      <c r="C25" s="110"/>
      <c r="D25" s="110"/>
      <c r="E25" s="33"/>
      <c r="F25" s="33"/>
      <c r="G25" s="33"/>
      <c r="H25" s="13"/>
      <c r="I25" s="13"/>
      <c r="J25" s="13"/>
      <c r="K25" s="2"/>
      <c r="L25" s="2"/>
      <c r="M25" s="2"/>
      <c r="N25" s="2"/>
    </row>
    <row r="26" spans="1:14" ht="12.75">
      <c r="A26" s="32"/>
      <c r="B26" s="4"/>
      <c r="C26" s="4"/>
      <c r="D26" s="4"/>
      <c r="E26" s="4"/>
      <c r="F26" s="4"/>
      <c r="G26" s="4"/>
      <c r="H26" s="2"/>
      <c r="I26" s="2"/>
      <c r="J26" s="2"/>
      <c r="K26" s="2"/>
      <c r="L26" s="2"/>
      <c r="M26" s="2"/>
      <c r="N26" s="2"/>
    </row>
    <row r="27" spans="1:14" ht="12.75">
      <c r="A27" s="32"/>
      <c r="B27" s="4"/>
      <c r="C27" s="4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</row>
    <row r="28" spans="1:14" ht="12.75">
      <c r="A28" s="32"/>
      <c r="B28" s="32"/>
      <c r="C28" s="3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</row>
    <row r="29" spans="1:14" ht="12.75">
      <c r="A29" s="66"/>
      <c r="B29" s="33"/>
      <c r="C29" s="33"/>
      <c r="D29" s="33"/>
      <c r="E29" s="33"/>
      <c r="F29" s="33"/>
      <c r="G29" s="33"/>
      <c r="K29" s="2"/>
      <c r="L29" s="2"/>
      <c r="M29" s="2"/>
      <c r="N29" s="2"/>
    </row>
    <row r="30" spans="1:14" ht="12.75">
      <c r="A30" s="66"/>
      <c r="B30" s="33"/>
      <c r="C30" s="33"/>
      <c r="D30" s="33"/>
      <c r="E30" s="33"/>
      <c r="F30" s="33"/>
      <c r="G30" s="33"/>
      <c r="K30" s="2"/>
      <c r="L30" s="2"/>
      <c r="M30" s="2"/>
      <c r="N30" s="2"/>
    </row>
    <row r="31" spans="1:14" ht="12.75">
      <c r="A31" s="33"/>
      <c r="B31" s="33"/>
      <c r="C31" s="33"/>
      <c r="D31" s="33"/>
      <c r="E31" s="33"/>
      <c r="F31" s="33"/>
      <c r="G31" s="33"/>
      <c r="K31" s="2"/>
      <c r="L31" s="2"/>
      <c r="M31" s="2"/>
      <c r="N31" s="2"/>
    </row>
    <row r="32" spans="1:14" ht="12.75">
      <c r="A32" s="32"/>
      <c r="B32" s="61"/>
      <c r="C32" s="61"/>
      <c r="D32" s="61"/>
      <c r="E32" s="33"/>
      <c r="F32" s="33"/>
      <c r="G32" s="33"/>
      <c r="K32" s="2"/>
      <c r="L32" s="2"/>
      <c r="M32" s="2"/>
      <c r="N32" s="2"/>
    </row>
    <row r="33" spans="1:14" ht="12.75">
      <c r="A33" s="33"/>
      <c r="B33" s="61"/>
      <c r="C33" s="61"/>
      <c r="D33" s="61"/>
      <c r="E33" s="33"/>
      <c r="F33" s="33"/>
      <c r="G33" s="33"/>
      <c r="K33" s="2"/>
      <c r="L33" s="2"/>
      <c r="M33" s="2"/>
      <c r="N33" s="2"/>
    </row>
    <row r="34" spans="1:14" ht="12.75">
      <c r="A34" s="33"/>
      <c r="B34" s="61"/>
      <c r="C34" s="61"/>
      <c r="D34" s="61"/>
      <c r="E34" s="33"/>
      <c r="F34" s="33"/>
      <c r="G34" s="33"/>
      <c r="K34" s="2"/>
      <c r="L34" s="2"/>
      <c r="M34" s="2"/>
      <c r="N34" s="2"/>
    </row>
    <row r="35" spans="1:14" ht="12.75">
      <c r="A35" s="33"/>
      <c r="B35" s="61"/>
      <c r="C35" s="61"/>
      <c r="D35" s="61"/>
      <c r="E35" s="33"/>
      <c r="F35" s="33"/>
      <c r="G35" s="33"/>
      <c r="K35" s="2"/>
      <c r="L35" s="2"/>
      <c r="M35" s="2"/>
      <c r="N35" s="2"/>
    </row>
    <row r="36" spans="1:14" ht="12.75">
      <c r="A36" s="33"/>
      <c r="B36" s="61"/>
      <c r="C36" s="61"/>
      <c r="D36" s="61"/>
      <c r="E36" s="33"/>
      <c r="F36" s="33"/>
      <c r="G36" s="33"/>
      <c r="K36" s="2"/>
      <c r="L36" s="2"/>
      <c r="M36" s="2"/>
      <c r="N36" s="2"/>
    </row>
    <row r="37" spans="1:14" ht="12.75">
      <c r="A37" s="33"/>
      <c r="B37" s="33"/>
      <c r="C37" s="33"/>
      <c r="D37" s="33"/>
      <c r="E37" s="33"/>
      <c r="F37" s="33"/>
      <c r="G37" s="33"/>
      <c r="K37" s="2"/>
      <c r="L37" s="2"/>
      <c r="M37" s="2"/>
      <c r="N37" s="2"/>
    </row>
    <row r="38" spans="1:14" ht="12.75">
      <c r="A38" s="33"/>
      <c r="B38" s="33"/>
      <c r="C38" s="33"/>
      <c r="D38" s="33"/>
      <c r="E38" s="33"/>
      <c r="F38" s="33"/>
      <c r="G38" s="33"/>
      <c r="K38" s="2"/>
      <c r="L38" s="2"/>
      <c r="M38" s="2"/>
      <c r="N38" s="2"/>
    </row>
    <row r="39" spans="1:14" ht="18">
      <c r="A39" s="150"/>
      <c r="B39" s="147"/>
      <c r="C39" s="147"/>
      <c r="D39" s="33"/>
      <c r="E39" s="33"/>
      <c r="F39" s="33"/>
      <c r="G39" s="33"/>
      <c r="K39" s="2"/>
      <c r="L39" s="2"/>
      <c r="M39" s="2"/>
      <c r="N39" s="2"/>
    </row>
    <row r="40" spans="1:14" ht="12.75">
      <c r="A40" s="33"/>
      <c r="B40" s="33"/>
      <c r="C40" s="33"/>
      <c r="D40" s="33"/>
      <c r="E40" s="33"/>
      <c r="F40" s="33"/>
      <c r="G40" s="33"/>
      <c r="K40" s="2"/>
      <c r="L40" s="2"/>
      <c r="M40" s="2"/>
      <c r="N40" s="2"/>
    </row>
    <row r="41" spans="1:14" ht="12.75">
      <c r="A41" s="33"/>
      <c r="B41" s="33"/>
      <c r="C41" s="33"/>
      <c r="D41" s="33"/>
      <c r="E41" s="33"/>
      <c r="F41" s="33"/>
      <c r="G41" s="33"/>
      <c r="K41" s="2"/>
      <c r="L41" s="2"/>
      <c r="M41" s="2"/>
      <c r="N41" s="2"/>
    </row>
    <row r="42" spans="1:14" ht="12.75">
      <c r="A42" s="33"/>
      <c r="B42" s="33"/>
      <c r="C42" s="33"/>
      <c r="D42" s="33"/>
      <c r="E42" s="33"/>
      <c r="F42" s="33"/>
      <c r="G42" s="33"/>
      <c r="K42" s="2"/>
      <c r="L42" s="2"/>
      <c r="M42" s="2"/>
      <c r="N42" s="2"/>
    </row>
    <row r="43" spans="1:14" ht="12.75">
      <c r="A43" s="33"/>
      <c r="B43" s="33"/>
      <c r="C43" s="33"/>
      <c r="D43" s="33"/>
      <c r="E43" s="33"/>
      <c r="F43" s="33"/>
      <c r="G43" s="33"/>
      <c r="K43" s="2"/>
      <c r="L43" s="2"/>
      <c r="M43" s="2"/>
      <c r="N43" s="2"/>
    </row>
    <row r="44" spans="1:14" ht="12.75">
      <c r="A44" s="33"/>
      <c r="B44" s="33"/>
      <c r="C44" s="33"/>
      <c r="D44" s="33"/>
      <c r="E44" s="33"/>
      <c r="F44" s="33"/>
      <c r="G44" s="33"/>
      <c r="K44" s="2"/>
      <c r="L44" s="2"/>
      <c r="M44" s="2"/>
      <c r="N44" s="2"/>
    </row>
    <row r="45" spans="1:14" ht="12.75">
      <c r="A45" s="33"/>
      <c r="B45" s="33"/>
      <c r="C45" s="33"/>
      <c r="D45" s="33"/>
      <c r="E45" s="33"/>
      <c r="F45" s="33"/>
      <c r="G45" s="33"/>
      <c r="K45" s="2"/>
      <c r="L45" s="2"/>
      <c r="M45" s="2"/>
      <c r="N45" s="2"/>
    </row>
    <row r="46" spans="1:14" ht="12.75">
      <c r="A46" s="33"/>
      <c r="B46" s="33"/>
      <c r="C46" s="33"/>
      <c r="D46" s="33"/>
      <c r="E46" s="33"/>
      <c r="F46" s="33"/>
      <c r="G46" s="33"/>
      <c r="K46" s="2"/>
      <c r="L46" s="2"/>
      <c r="M46" s="2"/>
      <c r="N46" s="2"/>
    </row>
    <row r="47" spans="1:14" ht="12.75">
      <c r="A47" s="33"/>
      <c r="B47" s="33"/>
      <c r="C47" s="33"/>
      <c r="D47" s="33"/>
      <c r="E47" s="33"/>
      <c r="F47" s="33"/>
      <c r="G47" s="33"/>
      <c r="K47" s="2"/>
      <c r="L47" s="2"/>
      <c r="M47" s="2"/>
      <c r="N47" s="2"/>
    </row>
    <row r="48" spans="11:14" ht="12.75">
      <c r="K48" s="2"/>
      <c r="L48" s="2"/>
      <c r="M48" s="2"/>
      <c r="N48" s="2"/>
    </row>
    <row r="49" spans="11:14" ht="12.75">
      <c r="K49" s="2"/>
      <c r="L49" s="2"/>
      <c r="M49" s="2"/>
      <c r="N49" s="2"/>
    </row>
    <row r="50" spans="11:14" ht="12.75">
      <c r="K50" s="2"/>
      <c r="L50" s="2"/>
      <c r="M50" s="2"/>
      <c r="N50" s="2"/>
    </row>
    <row r="51" spans="11:14" ht="12.75">
      <c r="K51" s="2"/>
      <c r="L51" s="2"/>
      <c r="M51" s="2"/>
      <c r="N51" s="2"/>
    </row>
    <row r="52" spans="11:14" ht="12.75">
      <c r="K52" s="2"/>
      <c r="L52" s="2"/>
      <c r="M52" s="2"/>
      <c r="N52" s="2"/>
    </row>
    <row r="53" spans="11:14" ht="12.75">
      <c r="K53" s="2"/>
      <c r="L53" s="2"/>
      <c r="M53" s="2"/>
      <c r="N53" s="2"/>
    </row>
    <row r="54" spans="11:14" ht="12.75">
      <c r="K54" s="2"/>
      <c r="L54" s="2"/>
      <c r="M54" s="2"/>
      <c r="N54" s="2"/>
    </row>
    <row r="55" spans="11:14" ht="12.75">
      <c r="K55" s="2"/>
      <c r="L55" s="2"/>
      <c r="M55" s="2"/>
      <c r="N55" s="2"/>
    </row>
    <row r="56" spans="11:14" ht="12.75">
      <c r="K56" s="2"/>
      <c r="L56" s="2"/>
      <c r="M56" s="2"/>
      <c r="N56" s="2"/>
    </row>
    <row r="57" spans="11:14" ht="12.75">
      <c r="K57" s="2"/>
      <c r="L57" s="2"/>
      <c r="M57" s="2"/>
      <c r="N57" s="2"/>
    </row>
    <row r="58" spans="11:14" ht="12.75">
      <c r="K58" s="2"/>
      <c r="L58" s="2"/>
      <c r="M58" s="2"/>
      <c r="N58" s="2"/>
    </row>
    <row r="59" spans="11:14" ht="12.75">
      <c r="K59" s="2"/>
      <c r="L59" s="2"/>
      <c r="M59" s="2"/>
      <c r="N59" s="2"/>
    </row>
    <row r="60" spans="11:14" ht="12.75">
      <c r="K60" s="2"/>
      <c r="L60" s="2"/>
      <c r="M60" s="2"/>
      <c r="N60" s="2"/>
    </row>
    <row r="61" spans="11:14" ht="12.75">
      <c r="K61" s="2"/>
      <c r="L61" s="2"/>
      <c r="M61" s="2"/>
      <c r="N61" s="2"/>
    </row>
    <row r="62" spans="11:14" ht="12.75">
      <c r="K62" s="2"/>
      <c r="L62" s="2"/>
      <c r="M62" s="2"/>
      <c r="N62" s="2"/>
    </row>
    <row r="63" spans="11:14" ht="12.75">
      <c r="K63" s="2"/>
      <c r="L63" s="2"/>
      <c r="M63" s="2"/>
      <c r="N63" s="2"/>
    </row>
    <row r="64" spans="11:14" ht="12.75">
      <c r="K64" s="2"/>
      <c r="L64" s="2"/>
      <c r="M64" s="2"/>
      <c r="N64" s="2"/>
    </row>
    <row r="65" spans="11:14" ht="12.75">
      <c r="K65" s="2"/>
      <c r="L65" s="2"/>
      <c r="M65" s="2"/>
      <c r="N65" s="2"/>
    </row>
    <row r="66" spans="11:14" ht="12.75">
      <c r="K66" s="2"/>
      <c r="L66" s="2"/>
      <c r="M66" s="2"/>
      <c r="N66" s="2"/>
    </row>
    <row r="67" spans="11:14" ht="12.75">
      <c r="K67" s="2"/>
      <c r="L67" s="2"/>
      <c r="M67" s="2"/>
      <c r="N67" s="2"/>
    </row>
    <row r="68" spans="11:14" ht="12.75">
      <c r="K68" s="2"/>
      <c r="L68" s="2"/>
      <c r="M68" s="2"/>
      <c r="N68" s="2"/>
    </row>
    <row r="69" spans="11:14" ht="12.75">
      <c r="K69" s="2"/>
      <c r="L69" s="2"/>
      <c r="M69" s="2"/>
      <c r="N69" s="2"/>
    </row>
    <row r="70" spans="11:14" ht="12.75">
      <c r="K70" s="2"/>
      <c r="L70" s="2"/>
      <c r="M70" s="2"/>
      <c r="N70" s="2"/>
    </row>
    <row r="71" spans="11:14" ht="12.75">
      <c r="K71" s="2"/>
      <c r="L71" s="2"/>
      <c r="M71" s="2"/>
      <c r="N71" s="2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6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37.140625" style="0" customWidth="1"/>
    <col min="2" max="2" width="19.28125" style="0" customWidth="1"/>
    <col min="3" max="3" width="14.7109375" style="0" customWidth="1"/>
    <col min="4" max="4" width="16.421875" style="0" customWidth="1"/>
    <col min="5" max="5" width="8.8515625" style="0" customWidth="1"/>
    <col min="6" max="7" width="9.8515625" style="0" customWidth="1"/>
  </cols>
  <sheetData>
    <row r="1" spans="1:7" ht="18">
      <c r="A1" s="610"/>
      <c r="B1" s="610"/>
      <c r="C1" s="610"/>
      <c r="D1" s="610"/>
      <c r="E1" s="85"/>
      <c r="F1" s="85"/>
      <c r="G1" s="85"/>
    </row>
    <row r="2" ht="0.75" customHeight="1"/>
    <row r="3" spans="4:6" ht="12.75">
      <c r="D3" s="81"/>
      <c r="F3" s="2"/>
    </row>
    <row r="4" spans="1:13" ht="18" customHeight="1">
      <c r="A4" s="86"/>
      <c r="B4" s="108"/>
      <c r="C4" s="87"/>
      <c r="D4" s="87"/>
      <c r="E4" s="36"/>
      <c r="F4" s="36"/>
      <c r="G4" s="10"/>
      <c r="H4" s="10"/>
      <c r="I4" s="10"/>
      <c r="J4" s="11"/>
      <c r="K4" s="11"/>
      <c r="L4" s="12"/>
      <c r="M4" s="12"/>
    </row>
    <row r="5" spans="1:13" ht="11.25" customHeight="1">
      <c r="A5" s="86"/>
      <c r="B5" s="108"/>
      <c r="C5" s="87"/>
      <c r="D5" s="87"/>
      <c r="E5" s="36"/>
      <c r="F5" s="36"/>
      <c r="G5" s="10"/>
      <c r="H5" s="10"/>
      <c r="I5" s="10"/>
      <c r="J5" s="11"/>
      <c r="K5" s="11"/>
      <c r="L5" s="12"/>
      <c r="M5" s="12"/>
    </row>
    <row r="6" spans="1:13" ht="15.75">
      <c r="A6" s="86"/>
      <c r="B6" s="92"/>
      <c r="C6" s="36"/>
      <c r="D6" s="36"/>
      <c r="E6" s="36"/>
      <c r="F6" s="36"/>
      <c r="J6" s="11"/>
      <c r="K6" s="11"/>
      <c r="L6" s="12"/>
      <c r="M6" s="12"/>
    </row>
    <row r="7" spans="1:13" ht="15.75">
      <c r="A7" s="32"/>
      <c r="B7" s="105"/>
      <c r="C7" s="36"/>
      <c r="D7" s="36"/>
      <c r="E7" s="36"/>
      <c r="F7" s="36"/>
      <c r="J7" s="11"/>
      <c r="K7" s="11"/>
      <c r="L7" s="12"/>
      <c r="M7" s="12"/>
    </row>
    <row r="8" spans="1:13" ht="15">
      <c r="A8" s="4"/>
      <c r="B8" s="4"/>
      <c r="C8" s="36"/>
      <c r="D8" s="36"/>
      <c r="E8" s="36"/>
      <c r="F8" s="36"/>
      <c r="J8" s="11"/>
      <c r="K8" s="11"/>
      <c r="L8" s="12"/>
      <c r="M8" s="12"/>
    </row>
    <row r="9" spans="1:13" ht="15">
      <c r="A9" s="32"/>
      <c r="B9" s="105"/>
      <c r="C9" s="4"/>
      <c r="D9" s="4"/>
      <c r="E9" s="4"/>
      <c r="F9" s="4"/>
      <c r="J9" s="11"/>
      <c r="K9" s="11"/>
      <c r="L9" s="12"/>
      <c r="M9" s="12"/>
    </row>
    <row r="10" spans="1:13" ht="12.75">
      <c r="A10" s="4"/>
      <c r="B10" s="4"/>
      <c r="C10" s="4"/>
      <c r="D10" s="4"/>
      <c r="E10" s="4"/>
      <c r="F10" s="4"/>
      <c r="J10" s="11"/>
      <c r="K10" s="11"/>
      <c r="L10" s="12"/>
      <c r="M10" s="12"/>
    </row>
    <row r="11" spans="1:13" ht="12.75">
      <c r="A11" s="66"/>
      <c r="B11" s="4"/>
      <c r="C11" s="4"/>
      <c r="D11" s="4"/>
      <c r="E11" s="4"/>
      <c r="F11" s="4"/>
      <c r="J11" s="11"/>
      <c r="K11" s="11"/>
      <c r="L11" s="12"/>
      <c r="M11" s="12"/>
    </row>
    <row r="12" spans="1:13" ht="15">
      <c r="A12" s="59"/>
      <c r="B12" s="76"/>
      <c r="C12" s="4"/>
      <c r="D12" s="4"/>
      <c r="E12" s="4"/>
      <c r="F12" s="4"/>
      <c r="J12" s="11"/>
      <c r="K12" s="11"/>
      <c r="L12" s="12"/>
      <c r="M12" s="12"/>
    </row>
    <row r="13" spans="1:13" ht="12.75">
      <c r="A13" s="4"/>
      <c r="B13" s="73"/>
      <c r="C13" s="4"/>
      <c r="D13" s="4"/>
      <c r="E13" s="4"/>
      <c r="F13" s="4"/>
      <c r="J13" s="11"/>
      <c r="K13" s="11"/>
      <c r="L13" s="12"/>
      <c r="M13" s="12"/>
    </row>
    <row r="14" spans="1:13" ht="12.75">
      <c r="A14" s="103"/>
      <c r="B14" s="4"/>
      <c r="C14" s="4"/>
      <c r="D14" s="4"/>
      <c r="E14" s="4"/>
      <c r="F14" s="4"/>
      <c r="J14" s="11"/>
      <c r="K14" s="11"/>
      <c r="L14" s="12"/>
      <c r="M14" s="12"/>
    </row>
    <row r="15" spans="1:13" ht="12.75">
      <c r="A15" s="103"/>
      <c r="B15" s="66"/>
      <c r="C15" s="4"/>
      <c r="D15" s="4"/>
      <c r="E15" s="4"/>
      <c r="F15" s="4"/>
      <c r="J15" s="11"/>
      <c r="K15" s="11"/>
      <c r="L15" s="12"/>
      <c r="M15" s="12"/>
    </row>
    <row r="16" spans="1:13" ht="12.75">
      <c r="A16" s="103"/>
      <c r="B16" s="66"/>
      <c r="C16" s="4"/>
      <c r="D16" s="4"/>
      <c r="E16" s="4"/>
      <c r="F16" s="4"/>
      <c r="J16" s="11"/>
      <c r="K16" s="11"/>
      <c r="L16" s="12"/>
      <c r="M16" s="12"/>
    </row>
    <row r="17" spans="1:13" ht="12.75">
      <c r="A17" s="103"/>
      <c r="B17" s="66"/>
      <c r="C17" s="4"/>
      <c r="D17" s="4"/>
      <c r="E17" s="4"/>
      <c r="F17" s="4"/>
      <c r="J17" s="11"/>
      <c r="K17" s="11"/>
      <c r="L17" s="12"/>
      <c r="M17" s="12"/>
    </row>
    <row r="18" spans="1:13" ht="12.75">
      <c r="A18" s="103"/>
      <c r="B18" s="66"/>
      <c r="C18" s="4"/>
      <c r="D18" s="4"/>
      <c r="E18" s="4"/>
      <c r="F18" s="4"/>
      <c r="J18" s="11"/>
      <c r="K18" s="11"/>
      <c r="L18" s="12"/>
      <c r="M18" s="12"/>
    </row>
    <row r="19" spans="1:13" ht="12.75">
      <c r="A19" s="4"/>
      <c r="B19" s="73"/>
      <c r="C19" s="4"/>
      <c r="D19" s="4"/>
      <c r="E19" s="4"/>
      <c r="F19" s="4"/>
      <c r="J19" s="11"/>
      <c r="K19" s="11"/>
      <c r="L19" s="12"/>
      <c r="M19" s="12"/>
    </row>
    <row r="20" spans="1:13" ht="12.75">
      <c r="A20" s="66"/>
      <c r="B20" s="66"/>
      <c r="C20" s="4"/>
      <c r="D20" s="4"/>
      <c r="E20" s="4"/>
      <c r="F20" s="4"/>
      <c r="J20" s="11"/>
      <c r="K20" s="11"/>
      <c r="L20" s="12"/>
      <c r="M20" s="12"/>
    </row>
    <row r="21" spans="1:13" ht="12.75">
      <c r="A21" s="4"/>
      <c r="B21" s="5"/>
      <c r="C21" s="4"/>
      <c r="D21" s="4"/>
      <c r="E21" s="4"/>
      <c r="F21" s="4"/>
      <c r="J21" s="11"/>
      <c r="K21" s="11"/>
      <c r="L21" s="12"/>
      <c r="M21" s="12"/>
    </row>
    <row r="22" spans="1:13" ht="12.75">
      <c r="A22" s="104"/>
      <c r="B22" s="5"/>
      <c r="C22" s="4"/>
      <c r="D22" s="4"/>
      <c r="E22" s="4"/>
      <c r="F22" s="4"/>
      <c r="J22" s="11"/>
      <c r="K22" s="11"/>
      <c r="L22" s="12"/>
      <c r="M22" s="12"/>
    </row>
    <row r="23" spans="1:13" ht="12.75">
      <c r="A23" s="4"/>
      <c r="B23" s="79"/>
      <c r="C23" s="4"/>
      <c r="D23" s="4"/>
      <c r="E23" s="4"/>
      <c r="F23" s="4"/>
      <c r="J23" s="11"/>
      <c r="K23" s="11"/>
      <c r="L23" s="12"/>
      <c r="M23" s="12"/>
    </row>
    <row r="24" spans="1:13" ht="15">
      <c r="A24" s="59"/>
      <c r="B24" s="78"/>
      <c r="C24" s="4"/>
      <c r="D24" s="4"/>
      <c r="E24" s="4"/>
      <c r="F24" s="4"/>
      <c r="J24" s="11"/>
      <c r="K24" s="11"/>
      <c r="L24" s="12"/>
      <c r="M24" s="12"/>
    </row>
    <row r="25" spans="1:13" ht="12.75">
      <c r="A25" s="33"/>
      <c r="B25" s="77"/>
      <c r="C25" s="4"/>
      <c r="D25" s="4"/>
      <c r="E25" s="4"/>
      <c r="F25" s="4"/>
      <c r="J25" s="11"/>
      <c r="K25" s="11"/>
      <c r="L25" s="12"/>
      <c r="M25" s="12"/>
    </row>
    <row r="26" spans="1:13" ht="12.75">
      <c r="A26" s="33"/>
      <c r="B26" s="77"/>
      <c r="C26" s="4"/>
      <c r="D26" s="4"/>
      <c r="E26" s="4"/>
      <c r="F26" s="4"/>
      <c r="J26" s="11"/>
      <c r="K26" s="11"/>
      <c r="L26" s="12"/>
      <c r="M26" s="12"/>
    </row>
    <row r="27" spans="1:13" ht="12.75">
      <c r="A27" s="33"/>
      <c r="B27" s="77"/>
      <c r="C27" s="4"/>
      <c r="D27" s="4"/>
      <c r="E27" s="4"/>
      <c r="F27" s="4"/>
      <c r="J27" s="11"/>
      <c r="K27" s="11"/>
      <c r="L27" s="12"/>
      <c r="M27" s="12"/>
    </row>
    <row r="28" spans="1:13" ht="12.75">
      <c r="A28" s="4"/>
      <c r="B28" s="77"/>
      <c r="C28" s="4"/>
      <c r="D28" s="4"/>
      <c r="E28" s="4"/>
      <c r="F28" s="4"/>
      <c r="J28" s="11"/>
      <c r="K28" s="11"/>
      <c r="L28" s="12"/>
      <c r="M28" s="12"/>
    </row>
    <row r="29" spans="1:13" ht="12.75">
      <c r="A29" s="33"/>
      <c r="B29" s="2"/>
      <c r="C29" s="4"/>
      <c r="D29" s="4"/>
      <c r="E29" s="4"/>
      <c r="F29" s="4"/>
      <c r="J29" s="11"/>
      <c r="K29" s="11"/>
      <c r="L29" s="12"/>
      <c r="M29" s="12"/>
    </row>
    <row r="30" spans="1:13" ht="12.75">
      <c r="A30" s="33"/>
      <c r="B30" s="2"/>
      <c r="C30" s="4"/>
      <c r="D30" s="4"/>
      <c r="E30" s="4"/>
      <c r="F30" s="4"/>
      <c r="J30" s="11"/>
      <c r="K30" s="11"/>
      <c r="L30" s="12"/>
      <c r="M30" s="12"/>
    </row>
    <row r="31" spans="1:13" ht="8.25" customHeight="1">
      <c r="A31" s="33"/>
      <c r="B31" s="2"/>
      <c r="C31" s="4"/>
      <c r="D31" s="4"/>
      <c r="E31" s="4"/>
      <c r="F31" s="4"/>
      <c r="J31" s="11"/>
      <c r="K31" s="11"/>
      <c r="L31" s="12"/>
      <c r="M31" s="12"/>
    </row>
    <row r="32" spans="1:13" ht="15.75">
      <c r="A32" s="99"/>
      <c r="B32" s="86"/>
      <c r="C32" s="4"/>
      <c r="D32" s="4"/>
      <c r="E32" s="4"/>
      <c r="F32" s="4"/>
      <c r="J32" s="11"/>
      <c r="K32" s="11"/>
      <c r="L32" s="12"/>
      <c r="M32" s="12"/>
    </row>
    <row r="33" spans="1:13" ht="12.75">
      <c r="A33" s="97"/>
      <c r="B33" s="66"/>
      <c r="C33" s="2"/>
      <c r="D33" s="2"/>
      <c r="E33" s="2"/>
      <c r="F33" s="2"/>
      <c r="J33" s="11"/>
      <c r="K33" s="11"/>
      <c r="L33" s="12"/>
      <c r="M33" s="12"/>
    </row>
    <row r="34" spans="1:13" ht="12.75">
      <c r="A34" s="106"/>
      <c r="B34" s="2"/>
      <c r="C34" s="2"/>
      <c r="D34" s="2"/>
      <c r="E34" s="2"/>
      <c r="F34" s="2"/>
      <c r="J34" s="11"/>
      <c r="K34" s="11"/>
      <c r="L34" s="12"/>
      <c r="M34" s="12"/>
    </row>
    <row r="35" spans="1:13" ht="12.75">
      <c r="A35" s="106"/>
      <c r="B35" s="2"/>
      <c r="C35" s="2"/>
      <c r="D35" s="2"/>
      <c r="E35" s="2"/>
      <c r="F35" s="2"/>
      <c r="J35" s="11"/>
      <c r="K35" s="11"/>
      <c r="L35" s="12"/>
      <c r="M35" s="12"/>
    </row>
    <row r="36" spans="1:13" ht="8.25" customHeight="1">
      <c r="A36" s="106"/>
      <c r="B36" s="2"/>
      <c r="C36" s="2"/>
      <c r="D36" s="2"/>
      <c r="E36" s="2"/>
      <c r="F36" s="2"/>
      <c r="J36" s="11"/>
      <c r="K36" s="11"/>
      <c r="L36" s="12"/>
      <c r="M36" s="12"/>
    </row>
    <row r="37" spans="1:13" ht="15.75">
      <c r="A37" s="90"/>
      <c r="B37" s="89"/>
      <c r="C37" s="2"/>
      <c r="D37" s="2"/>
      <c r="E37" s="2"/>
      <c r="F37" s="2"/>
      <c r="J37" s="11"/>
      <c r="K37" s="11"/>
      <c r="L37" s="12"/>
      <c r="M37" s="12"/>
    </row>
    <row r="38" spans="1:13" ht="12.75">
      <c r="A38" s="32"/>
      <c r="B38" s="6"/>
      <c r="C38" s="2"/>
      <c r="D38" s="2"/>
      <c r="E38" s="2"/>
      <c r="F38" s="2"/>
      <c r="J38" s="11"/>
      <c r="K38" s="11"/>
      <c r="L38" s="12"/>
      <c r="M38" s="12"/>
    </row>
    <row r="39" spans="1:13" ht="12.75">
      <c r="A39" s="4"/>
      <c r="B39" s="2"/>
      <c r="C39" s="2"/>
      <c r="D39" s="2"/>
      <c r="E39" s="2"/>
      <c r="F39" s="2"/>
      <c r="J39" s="11"/>
      <c r="K39" s="11"/>
      <c r="L39" s="12"/>
      <c r="M39" s="12"/>
    </row>
    <row r="40" spans="1:13" ht="12.75">
      <c r="A40" s="32"/>
      <c r="B40" s="6"/>
      <c r="C40" s="2"/>
      <c r="D40" s="2"/>
      <c r="E40" s="2"/>
      <c r="F40" s="2"/>
      <c r="J40" s="11"/>
      <c r="K40" s="11"/>
      <c r="L40" s="12"/>
      <c r="M40" s="12"/>
    </row>
    <row r="41" spans="1:13" ht="12.75">
      <c r="A41" s="4"/>
      <c r="B41" s="2"/>
      <c r="C41" s="2"/>
      <c r="D41" s="2"/>
      <c r="E41" s="2"/>
      <c r="F41" s="2"/>
      <c r="J41" s="11"/>
      <c r="K41" s="11"/>
      <c r="L41" s="12"/>
      <c r="M41" s="12"/>
    </row>
    <row r="42" spans="1:13" ht="9.75" customHeight="1">
      <c r="A42" s="4"/>
      <c r="B42" s="2"/>
      <c r="C42" s="2"/>
      <c r="D42" s="2"/>
      <c r="E42" s="2"/>
      <c r="F42" s="2"/>
      <c r="J42" s="11"/>
      <c r="K42" s="11"/>
      <c r="L42" s="12"/>
      <c r="M42" s="12"/>
    </row>
    <row r="43" spans="1:13" ht="15.75">
      <c r="A43" s="91"/>
      <c r="B43" s="8"/>
      <c r="C43" s="2"/>
      <c r="D43" s="2"/>
      <c r="E43" s="2"/>
      <c r="F43" s="2"/>
      <c r="J43" s="11"/>
      <c r="K43" s="11"/>
      <c r="L43" s="12"/>
      <c r="M43" s="12"/>
    </row>
    <row r="44" spans="1:13" ht="12.75" customHeight="1">
      <c r="A44" s="107"/>
      <c r="B44" s="2"/>
      <c r="C44" s="2"/>
      <c r="D44" s="2"/>
      <c r="E44" s="2"/>
      <c r="F44" s="2"/>
      <c r="J44" s="11"/>
      <c r="K44" s="11"/>
      <c r="L44" s="12"/>
      <c r="M44" s="12"/>
    </row>
    <row r="45" spans="1:13" ht="12.75">
      <c r="A45" s="107"/>
      <c r="B45" s="2"/>
      <c r="C45" s="2"/>
      <c r="D45" s="2"/>
      <c r="E45" s="2"/>
      <c r="F45" s="2"/>
      <c r="J45" s="11"/>
      <c r="K45" s="11"/>
      <c r="L45" s="12"/>
      <c r="M45" s="12"/>
    </row>
    <row r="46" spans="1:13" ht="12.75">
      <c r="A46" s="107"/>
      <c r="B46" s="2"/>
      <c r="C46" s="2"/>
      <c r="D46" s="2"/>
      <c r="E46" s="2"/>
      <c r="F46" s="2"/>
      <c r="J46" s="11"/>
      <c r="K46" s="11"/>
      <c r="L46" s="12"/>
      <c r="M46" s="12"/>
    </row>
    <row r="47" spans="1:13" ht="12.75">
      <c r="A47" s="107"/>
      <c r="B47" s="2"/>
      <c r="C47" s="2"/>
      <c r="D47" s="2"/>
      <c r="E47" s="2"/>
      <c r="F47" s="2"/>
      <c r="J47" s="11"/>
      <c r="K47" s="11"/>
      <c r="L47" s="12"/>
      <c r="M47" s="12"/>
    </row>
    <row r="48" spans="1:13" ht="9" customHeight="1">
      <c r="A48" s="107"/>
      <c r="B48" s="2"/>
      <c r="C48" s="2"/>
      <c r="D48" s="2"/>
      <c r="E48" s="2"/>
      <c r="F48" s="2"/>
      <c r="J48" s="11"/>
      <c r="K48" s="11"/>
      <c r="L48" s="12"/>
      <c r="M48" s="12"/>
    </row>
    <row r="49" spans="1:13" ht="10.5" customHeight="1" hidden="1">
      <c r="A49" s="4"/>
      <c r="B49" s="2"/>
      <c r="C49" s="2"/>
      <c r="D49" s="2"/>
      <c r="E49" s="2"/>
      <c r="F49" s="2"/>
      <c r="J49" s="11"/>
      <c r="K49" s="11"/>
      <c r="L49" s="12"/>
      <c r="M49" s="12"/>
    </row>
    <row r="50" spans="1:13" ht="18">
      <c r="A50" s="109"/>
      <c r="B50" s="80"/>
      <c r="C50" s="2"/>
      <c r="D50" s="2"/>
      <c r="E50" s="2"/>
      <c r="F50" s="2"/>
      <c r="J50" s="11"/>
      <c r="K50" s="11"/>
      <c r="L50" s="12"/>
      <c r="M50" s="12"/>
    </row>
    <row r="51" spans="1:13" ht="12.75">
      <c r="A51" s="33"/>
      <c r="B51" s="4"/>
      <c r="C51" s="4"/>
      <c r="D51" s="4"/>
      <c r="E51" s="2"/>
      <c r="F51" s="2"/>
      <c r="J51" s="11"/>
      <c r="K51" s="11"/>
      <c r="L51" s="12"/>
      <c r="M51" s="12"/>
    </row>
    <row r="52" spans="1:13" ht="12.75">
      <c r="A52" s="97"/>
      <c r="B52" s="4"/>
      <c r="C52" s="4"/>
      <c r="D52" s="4"/>
      <c r="E52" s="2"/>
      <c r="F52" s="2"/>
      <c r="J52" s="11"/>
      <c r="K52" s="11"/>
      <c r="L52" s="12"/>
      <c r="M52" s="12"/>
    </row>
    <row r="53" spans="1:13" ht="12.75">
      <c r="A53" s="3"/>
      <c r="B53" s="4"/>
      <c r="C53" s="33"/>
      <c r="D53" s="33"/>
      <c r="E53" s="2"/>
      <c r="F53" s="2"/>
      <c r="G53" s="2"/>
      <c r="J53" s="11"/>
      <c r="K53" s="11"/>
      <c r="L53" s="12"/>
      <c r="M53" s="12"/>
    </row>
    <row r="54" spans="1:13" ht="12.75">
      <c r="A54" s="3"/>
      <c r="B54" s="110"/>
      <c r="C54" s="110"/>
      <c r="D54" s="110"/>
      <c r="E54" s="110"/>
      <c r="F54" s="110"/>
      <c r="G54" s="110"/>
      <c r="J54" s="11"/>
      <c r="K54" s="11"/>
      <c r="L54" s="12"/>
      <c r="M54" s="12"/>
    </row>
    <row r="55" spans="1:13" ht="12.75">
      <c r="A55" s="4"/>
      <c r="B55" s="4"/>
      <c r="C55" s="4"/>
      <c r="D55" s="4"/>
      <c r="E55" s="111"/>
      <c r="F55" s="111"/>
      <c r="G55" s="111"/>
      <c r="J55" s="11"/>
      <c r="K55" s="11"/>
      <c r="L55" s="12"/>
      <c r="M55" s="12"/>
    </row>
    <row r="56" spans="1:13" ht="12.75">
      <c r="A56" s="4"/>
      <c r="B56" s="4"/>
      <c r="C56" s="4"/>
      <c r="D56" s="4"/>
      <c r="E56" s="111"/>
      <c r="F56" s="111"/>
      <c r="G56" s="111"/>
      <c r="J56" s="11"/>
      <c r="K56" s="11"/>
      <c r="L56" s="12"/>
      <c r="M56" s="12"/>
    </row>
    <row r="57" spans="1:13" ht="12.75">
      <c r="A57" s="4"/>
      <c r="B57" s="4"/>
      <c r="C57" s="4"/>
      <c r="D57" s="4"/>
      <c r="E57" s="111"/>
      <c r="F57" s="111"/>
      <c r="G57" s="111"/>
      <c r="J57" s="11"/>
      <c r="K57" s="11"/>
      <c r="L57" s="12"/>
      <c r="M57" s="12"/>
    </row>
    <row r="58" spans="1:13" ht="12.75">
      <c r="A58" s="4"/>
      <c r="B58" s="4"/>
      <c r="C58" s="4"/>
      <c r="D58" s="4"/>
      <c r="E58" s="111"/>
      <c r="F58" s="111"/>
      <c r="G58" s="111"/>
      <c r="J58" s="11"/>
      <c r="K58" s="11"/>
      <c r="L58" s="12"/>
      <c r="M58" s="12"/>
    </row>
    <row r="59" spans="1:13" ht="12.75">
      <c r="A59" s="33"/>
      <c r="B59" s="33"/>
      <c r="C59" s="33"/>
      <c r="D59" s="33"/>
      <c r="E59" s="33"/>
      <c r="F59" s="33"/>
      <c r="G59" s="33"/>
      <c r="J59" s="11"/>
      <c r="K59" s="11"/>
      <c r="L59" s="12"/>
      <c r="M59" s="12"/>
    </row>
    <row r="60" spans="1:13" ht="12.75">
      <c r="A60" s="4"/>
      <c r="B60" s="4"/>
      <c r="C60" s="4"/>
      <c r="D60" s="4"/>
      <c r="E60" s="111"/>
      <c r="F60" s="111"/>
      <c r="G60" s="111"/>
      <c r="J60" s="11"/>
      <c r="K60" s="11"/>
      <c r="L60" s="12"/>
      <c r="M60" s="12"/>
    </row>
    <row r="61" spans="1:13" ht="12.75">
      <c r="A61" s="32"/>
      <c r="B61" s="110"/>
      <c r="C61" s="110"/>
      <c r="D61" s="110"/>
      <c r="E61" s="33"/>
      <c r="F61" s="33"/>
      <c r="G61" s="33"/>
      <c r="J61" s="11"/>
      <c r="K61" s="11"/>
      <c r="L61" s="12"/>
      <c r="M61" s="12"/>
    </row>
    <row r="62" spans="1:13" ht="12.75">
      <c r="A62" s="4"/>
      <c r="B62" s="4"/>
      <c r="C62" s="4"/>
      <c r="D62" s="4"/>
      <c r="E62" s="4"/>
      <c r="F62" s="4"/>
      <c r="G62" s="4"/>
      <c r="J62" s="11"/>
      <c r="K62" s="11"/>
      <c r="L62" s="12"/>
      <c r="M62" s="12"/>
    </row>
    <row r="63" spans="1:13" ht="12.75">
      <c r="A63" s="4"/>
      <c r="B63" s="4"/>
      <c r="C63" s="4"/>
      <c r="D63" s="4"/>
      <c r="E63" s="4"/>
      <c r="F63" s="4"/>
      <c r="G63" s="4"/>
      <c r="J63" s="11"/>
      <c r="K63" s="11"/>
      <c r="L63" s="12"/>
      <c r="M63" s="12"/>
    </row>
    <row r="64" spans="1:13" ht="12.75">
      <c r="A64" s="4"/>
      <c r="B64" s="4"/>
      <c r="C64" s="4"/>
      <c r="D64" s="4"/>
      <c r="E64" s="4"/>
      <c r="F64" s="4"/>
      <c r="G64" s="4"/>
      <c r="K64" s="11"/>
      <c r="L64" s="12"/>
      <c r="M64" s="12"/>
    </row>
    <row r="65" spans="1:13" ht="12.75">
      <c r="A65" s="4"/>
      <c r="B65" s="4"/>
      <c r="C65" s="4"/>
      <c r="D65" s="4"/>
      <c r="E65" s="4"/>
      <c r="F65" s="4"/>
      <c r="G65" s="4"/>
      <c r="K65" s="11"/>
      <c r="L65" s="12"/>
      <c r="M65" s="12"/>
    </row>
    <row r="66" spans="1:13" ht="12.75">
      <c r="A66" s="4"/>
      <c r="B66" s="4"/>
      <c r="C66" s="4"/>
      <c r="D66" s="4"/>
      <c r="E66" s="4"/>
      <c r="F66" s="4"/>
      <c r="G66" s="4"/>
      <c r="K66" s="11"/>
      <c r="L66" s="12"/>
      <c r="M66" s="12"/>
    </row>
    <row r="67" spans="1:13" ht="12.75">
      <c r="A67" s="4"/>
      <c r="B67" s="4"/>
      <c r="C67" s="4"/>
      <c r="D67" s="4"/>
      <c r="E67" s="4"/>
      <c r="F67" s="4"/>
      <c r="G67" s="4"/>
      <c r="K67" s="11"/>
      <c r="L67" s="12"/>
      <c r="M67" s="12"/>
    </row>
    <row r="68" spans="1:13" ht="12.75">
      <c r="A68" s="32"/>
      <c r="B68" s="4"/>
      <c r="C68" s="4"/>
      <c r="D68" s="4"/>
      <c r="E68" s="2"/>
      <c r="F68" s="2"/>
      <c r="G68" s="2"/>
      <c r="K68" s="11"/>
      <c r="L68" s="12"/>
      <c r="M68" s="12"/>
    </row>
    <row r="69" spans="1:13" ht="12.75">
      <c r="A69" s="32"/>
      <c r="B69" s="32"/>
      <c r="C69" s="32"/>
      <c r="D69" s="32"/>
      <c r="E69" s="33"/>
      <c r="F69" s="33"/>
      <c r="G69" s="33"/>
      <c r="K69" s="11"/>
      <c r="L69" s="12"/>
      <c r="M69" s="12"/>
    </row>
    <row r="70" spans="1:13" ht="12.75">
      <c r="A70" s="66"/>
      <c r="B70" s="33"/>
      <c r="C70" s="33"/>
      <c r="D70" s="33"/>
      <c r="K70" s="11"/>
      <c r="L70" s="12"/>
      <c r="M70" s="12"/>
    </row>
    <row r="71" spans="1:13" ht="12.75">
      <c r="A71" s="66"/>
      <c r="B71" s="33"/>
      <c r="C71" s="33"/>
      <c r="D71" s="33"/>
      <c r="K71" s="11"/>
      <c r="L71" s="12"/>
      <c r="M71" s="12"/>
    </row>
    <row r="72" spans="1:13" ht="12.75">
      <c r="A72" s="33"/>
      <c r="B72" s="33"/>
      <c r="C72" s="33"/>
      <c r="D72" s="33"/>
      <c r="K72" s="11"/>
      <c r="L72" s="12"/>
      <c r="M72" s="12"/>
    </row>
    <row r="73" spans="1:13" ht="12.75">
      <c r="A73" s="32"/>
      <c r="B73" s="611"/>
      <c r="C73" s="611"/>
      <c r="D73" s="61"/>
      <c r="K73" s="11"/>
      <c r="L73" s="12"/>
      <c r="M73" s="12"/>
    </row>
    <row r="74" spans="1:13" ht="12.75">
      <c r="A74" s="33"/>
      <c r="B74" s="611"/>
      <c r="C74" s="611"/>
      <c r="D74" s="61"/>
      <c r="K74" s="11"/>
      <c r="L74" s="12"/>
      <c r="M74" s="12"/>
    </row>
    <row r="75" spans="1:13" ht="12.75">
      <c r="A75" s="33"/>
      <c r="B75" s="611"/>
      <c r="C75" s="611"/>
      <c r="D75" s="61"/>
      <c r="K75" s="11"/>
      <c r="L75" s="12"/>
      <c r="M75" s="12"/>
    </row>
    <row r="76" spans="1:13" ht="12.75">
      <c r="A76" s="33"/>
      <c r="B76" s="611"/>
      <c r="C76" s="611"/>
      <c r="D76" s="61"/>
      <c r="K76" s="11"/>
      <c r="L76" s="12"/>
      <c r="M76" s="12"/>
    </row>
    <row r="77" spans="1:13" ht="12.75">
      <c r="A77" s="33"/>
      <c r="B77" s="611"/>
      <c r="C77" s="611"/>
      <c r="D77" s="61"/>
      <c r="K77" s="11"/>
      <c r="L77" s="12"/>
      <c r="M77" s="12"/>
    </row>
    <row r="78" spans="1:13" ht="12.75">
      <c r="A78" s="33"/>
      <c r="B78" s="33"/>
      <c r="C78" s="33"/>
      <c r="D78" s="33"/>
      <c r="K78" s="11"/>
      <c r="L78" s="12"/>
      <c r="M78" s="12"/>
    </row>
    <row r="79" spans="1:13" ht="12.75">
      <c r="A79" s="33"/>
      <c r="B79" s="33"/>
      <c r="C79" s="33"/>
      <c r="D79" s="33"/>
      <c r="K79" s="11"/>
      <c r="L79" s="12"/>
      <c r="M79" s="12"/>
    </row>
    <row r="80" spans="11:13" ht="12.75">
      <c r="K80" s="11"/>
      <c r="L80" s="12"/>
      <c r="M80" s="12"/>
    </row>
    <row r="81" spans="11:13" ht="12.75">
      <c r="K81" s="11"/>
      <c r="L81" s="12"/>
      <c r="M81" s="12"/>
    </row>
    <row r="82" spans="11:13" ht="12.75">
      <c r="K82" s="11"/>
      <c r="L82" s="12"/>
      <c r="M82" s="12"/>
    </row>
    <row r="83" spans="11:13" ht="12.75">
      <c r="K83" s="11"/>
      <c r="L83" s="12"/>
      <c r="M83" s="12"/>
    </row>
    <row r="84" spans="11:13" ht="12.75">
      <c r="K84" s="11"/>
      <c r="L84" s="12"/>
      <c r="M84" s="12"/>
    </row>
    <row r="85" spans="11:13" ht="12.75">
      <c r="K85" s="11"/>
      <c r="L85" s="12"/>
      <c r="M85" s="12"/>
    </row>
    <row r="86" spans="11:13" ht="12.75">
      <c r="K86" s="11"/>
      <c r="L86" s="12"/>
      <c r="M86" s="12"/>
    </row>
    <row r="87" spans="11:13" ht="12.75">
      <c r="K87" s="11"/>
      <c r="L87" s="12"/>
      <c r="M87" s="12"/>
    </row>
    <row r="88" spans="11:13" ht="12.75">
      <c r="K88" s="11"/>
      <c r="L88" s="12"/>
      <c r="M88" s="12"/>
    </row>
    <row r="89" spans="11:13" ht="12.75">
      <c r="K89" s="11"/>
      <c r="L89" s="12"/>
      <c r="M89" s="12"/>
    </row>
    <row r="90" ht="12.75">
      <c r="K90" s="11"/>
    </row>
    <row r="91" ht="12.75">
      <c r="K91" s="11"/>
    </row>
    <row r="92" ht="12.75">
      <c r="K92" s="11"/>
    </row>
    <row r="93" ht="12.75">
      <c r="K93" s="11"/>
    </row>
    <row r="94" ht="12.75">
      <c r="K94" s="11"/>
    </row>
    <row r="95" ht="12.75">
      <c r="K95" s="11"/>
    </row>
    <row r="96" ht="12.75">
      <c r="K96" s="11"/>
    </row>
    <row r="97" ht="12.75">
      <c r="K97" s="11"/>
    </row>
    <row r="98" ht="12.75">
      <c r="K98" s="11"/>
    </row>
    <row r="99" ht="12.75">
      <c r="K99" s="11"/>
    </row>
    <row r="100" ht="12.75">
      <c r="K100" s="11"/>
    </row>
    <row r="101" ht="12.75">
      <c r="K101" s="11"/>
    </row>
    <row r="102" ht="12.75">
      <c r="K102" s="11"/>
    </row>
    <row r="103" ht="12.75">
      <c r="K103" s="11"/>
    </row>
    <row r="104" ht="12.75">
      <c r="K104" s="11"/>
    </row>
    <row r="105" ht="12.75">
      <c r="K105" s="11"/>
    </row>
    <row r="106" ht="12.75">
      <c r="K106" s="11"/>
    </row>
  </sheetData>
  <sheetProtection/>
  <mergeCells count="6">
    <mergeCell ref="B77:C77"/>
    <mergeCell ref="B73:C73"/>
    <mergeCell ref="B74:C74"/>
    <mergeCell ref="B75:C75"/>
    <mergeCell ref="B76:C76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2"/>
  <sheetViews>
    <sheetView view="pageLayout" workbookViewId="0" topLeftCell="A1">
      <selection activeCell="P5" sqref="P5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8" width="6.140625" style="0" customWidth="1"/>
    <col min="9" max="9" width="8.140625" style="0" customWidth="1"/>
    <col min="10" max="14" width="6.140625" style="0" customWidth="1"/>
    <col min="15" max="15" width="7.7109375" style="0" customWidth="1"/>
    <col min="16" max="17" width="6.140625" style="0" customWidth="1"/>
    <col min="18" max="18" width="6.57421875" style="0" customWidth="1"/>
    <col min="19" max="20" width="7.28125" style="0" customWidth="1"/>
  </cols>
  <sheetData>
    <row r="1" spans="1:20" ht="18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</row>
    <row r="2" spans="1:20" ht="12.75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.75">
      <c r="A3" s="633"/>
      <c r="B3" s="633"/>
      <c r="C3" s="178"/>
      <c r="D3" s="178"/>
      <c r="E3" s="178"/>
      <c r="F3" s="636"/>
      <c r="G3" s="636"/>
      <c r="H3" s="636"/>
      <c r="I3" s="634"/>
      <c r="J3" s="634"/>
      <c r="K3" s="634"/>
      <c r="L3" s="178"/>
      <c r="M3" s="180"/>
      <c r="N3" s="180"/>
      <c r="O3" s="634"/>
      <c r="P3" s="634"/>
      <c r="Q3" s="634"/>
      <c r="R3" s="634"/>
      <c r="S3" s="635"/>
      <c r="T3" s="635"/>
    </row>
    <row r="4" spans="1:20" ht="12.75">
      <c r="A4" s="181"/>
      <c r="B4" s="181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5.7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0"/>
      <c r="S5" s="180"/>
      <c r="T5" s="180"/>
    </row>
    <row r="6" spans="1:20" ht="12.75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0"/>
      <c r="S6" s="180"/>
      <c r="T6" s="180"/>
    </row>
    <row r="7" spans="1:20" ht="12.7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0"/>
      <c r="S7" s="180"/>
      <c r="T7" s="180"/>
    </row>
    <row r="8" spans="1:20" ht="12.7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0"/>
      <c r="S8" s="180"/>
      <c r="T8" s="180"/>
    </row>
    <row r="9" spans="1:20" ht="12.7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0"/>
      <c r="S9" s="180"/>
      <c r="T9" s="180"/>
    </row>
    <row r="10" spans="1:20" ht="12.7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0"/>
      <c r="S10" s="180"/>
      <c r="T10" s="180"/>
    </row>
    <row r="11" spans="1:20" ht="12.75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0"/>
      <c r="S11" s="180"/>
      <c r="T11" s="180"/>
    </row>
    <row r="12" spans="1:20" ht="12.75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0"/>
      <c r="S12" s="180"/>
      <c r="T12" s="180"/>
    </row>
    <row r="13" spans="1:20" ht="12.75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0"/>
      <c r="S13" s="180"/>
      <c r="T13" s="180"/>
    </row>
    <row r="14" spans="1:20" ht="12.75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0"/>
      <c r="S14" s="180"/>
      <c r="T14" s="180"/>
    </row>
    <row r="15" spans="1:20" ht="12.7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0"/>
      <c r="S15" s="180"/>
      <c r="T15" s="180"/>
    </row>
    <row r="16" spans="1:20" ht="12.75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0"/>
      <c r="S16" s="180"/>
      <c r="T16" s="180"/>
    </row>
    <row r="17" spans="1:20" ht="12.75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0"/>
      <c r="S17" s="180"/>
      <c r="T17" s="180"/>
    </row>
    <row r="18" spans="1:20" ht="12.75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0"/>
      <c r="S18" s="180"/>
      <c r="T18" s="180"/>
    </row>
    <row r="19" spans="1:20" ht="12.75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0"/>
      <c r="S19" s="180"/>
      <c r="T19" s="180"/>
    </row>
    <row r="20" spans="1:20" ht="12.75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0"/>
      <c r="S20" s="180"/>
      <c r="T20" s="180"/>
    </row>
    <row r="21" spans="1:20" ht="12.7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0"/>
      <c r="S21" s="180"/>
      <c r="T21" s="180"/>
    </row>
    <row r="22" spans="1:20" ht="12.7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0"/>
      <c r="S22" s="180"/>
      <c r="T22" s="180"/>
    </row>
    <row r="23" spans="1:20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0"/>
      <c r="S23" s="180"/>
      <c r="T23" s="180"/>
    </row>
    <row r="24" spans="1:20" ht="12.7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0"/>
      <c r="S24" s="180"/>
      <c r="T24" s="180"/>
    </row>
    <row r="25" spans="1:20" ht="12.7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0"/>
      <c r="S25" s="180"/>
      <c r="T25" s="180"/>
    </row>
    <row r="26" spans="1:20" ht="12.75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0"/>
      <c r="S26" s="180"/>
      <c r="T26" s="180"/>
    </row>
    <row r="27" spans="1:20" ht="12.7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0"/>
      <c r="S27" s="180"/>
      <c r="T27" s="180"/>
    </row>
    <row r="28" spans="1:20" ht="12.7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0"/>
      <c r="S28" s="180"/>
      <c r="T28" s="180"/>
    </row>
    <row r="29" spans="1:20" ht="12.7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0"/>
      <c r="S29" s="180"/>
      <c r="T29" s="180"/>
    </row>
    <row r="30" spans="1:20" ht="12.7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0"/>
      <c r="S30" s="180"/>
      <c r="T30" s="180"/>
    </row>
    <row r="31" spans="1:20" ht="12.7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0"/>
      <c r="S31" s="180"/>
      <c r="T31" s="180"/>
    </row>
    <row r="32" spans="1:20" ht="12.7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0"/>
      <c r="S32" s="180"/>
      <c r="T32" s="180"/>
    </row>
    <row r="33" spans="1:20" ht="12.75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0"/>
      <c r="S33" s="180"/>
      <c r="T33" s="180"/>
    </row>
    <row r="34" spans="1:20" ht="12.7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0"/>
      <c r="S34" s="180"/>
      <c r="T34" s="180"/>
    </row>
    <row r="35" spans="1:20" ht="12.7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0"/>
      <c r="S35" s="180"/>
      <c r="T35" s="180"/>
    </row>
    <row r="36" spans="1:20" ht="12.75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0"/>
      <c r="S36" s="180"/>
      <c r="T36" s="180"/>
    </row>
    <row r="37" spans="1:20" ht="12.75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0"/>
      <c r="S37" s="180"/>
      <c r="T37" s="180"/>
    </row>
    <row r="38" spans="1:20" ht="12.75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0"/>
      <c r="S38" s="180"/>
      <c r="T38" s="180"/>
    </row>
    <row r="39" spans="1:20" ht="12.75">
      <c r="A39" s="184"/>
      <c r="B39" s="185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1:20" ht="12.75">
      <c r="A40" s="611"/>
      <c r="B40" s="611"/>
      <c r="C40" s="6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2.75">
      <c r="A42" s="33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33"/>
      <c r="S42" s="33"/>
      <c r="T42" s="33"/>
    </row>
    <row r="43" spans="1:20" ht="12.75">
      <c r="A43" s="33"/>
      <c r="B43" s="637"/>
      <c r="C43" s="637"/>
      <c r="D43" s="637"/>
      <c r="E43" s="637"/>
      <c r="F43" s="61"/>
      <c r="G43" s="61"/>
      <c r="H43" s="61"/>
      <c r="I43" s="94"/>
      <c r="J43" s="61"/>
      <c r="K43" s="61"/>
      <c r="L43" s="61"/>
      <c r="M43" s="61"/>
      <c r="N43" s="61"/>
      <c r="O43" s="94"/>
      <c r="P43" s="61"/>
      <c r="Q43" s="61"/>
      <c r="R43" s="33"/>
      <c r="S43" s="33"/>
      <c r="T43" s="33"/>
    </row>
    <row r="44" spans="1:20" ht="12.75">
      <c r="A44" s="33"/>
      <c r="B44" s="637"/>
      <c r="C44" s="637"/>
      <c r="D44" s="637"/>
      <c r="E44" s="637"/>
      <c r="F44" s="61"/>
      <c r="G44" s="61"/>
      <c r="H44" s="61"/>
      <c r="I44" s="94"/>
      <c r="J44" s="61"/>
      <c r="K44" s="61"/>
      <c r="L44" s="61"/>
      <c r="M44" s="61"/>
      <c r="N44" s="61"/>
      <c r="O44" s="94"/>
      <c r="P44" s="61"/>
      <c r="Q44" s="61"/>
      <c r="R44" s="33"/>
      <c r="S44" s="33"/>
      <c r="T44" s="33"/>
    </row>
    <row r="45" spans="1:20" ht="12.75">
      <c r="A45" s="33"/>
      <c r="B45" s="637"/>
      <c r="C45" s="637"/>
      <c r="D45" s="637"/>
      <c r="E45" s="637"/>
      <c r="F45" s="61"/>
      <c r="G45" s="61"/>
      <c r="H45" s="61"/>
      <c r="I45" s="94"/>
      <c r="J45" s="61"/>
      <c r="K45" s="61"/>
      <c r="L45" s="61"/>
      <c r="M45" s="61"/>
      <c r="N45" s="61"/>
      <c r="O45" s="94"/>
      <c r="P45" s="61"/>
      <c r="Q45" s="61"/>
      <c r="R45" s="33"/>
      <c r="S45" s="33"/>
      <c r="T45" s="33"/>
    </row>
    <row r="46" spans="1:20" ht="12.75">
      <c r="A46" s="33"/>
      <c r="B46" s="643"/>
      <c r="C46" s="643"/>
      <c r="D46" s="643"/>
      <c r="E46" s="643"/>
      <c r="F46" s="61"/>
      <c r="G46" s="61"/>
      <c r="H46" s="61"/>
      <c r="I46" s="94"/>
      <c r="J46" s="61"/>
      <c r="K46" s="61"/>
      <c r="L46" s="61"/>
      <c r="M46" s="61"/>
      <c r="N46" s="61"/>
      <c r="O46" s="94"/>
      <c r="P46" s="61"/>
      <c r="Q46" s="61"/>
      <c r="R46" s="33"/>
      <c r="S46" s="33"/>
      <c r="T46" s="33"/>
    </row>
    <row r="47" spans="1:20" ht="12.75">
      <c r="A47" s="33"/>
      <c r="B47" s="637"/>
      <c r="C47" s="637"/>
      <c r="D47" s="637"/>
      <c r="E47" s="637"/>
      <c r="F47" s="61"/>
      <c r="G47" s="61"/>
      <c r="H47" s="61"/>
      <c r="I47" s="94"/>
      <c r="J47" s="61"/>
      <c r="K47" s="61"/>
      <c r="L47" s="61"/>
      <c r="M47" s="61"/>
      <c r="N47" s="61"/>
      <c r="O47" s="94"/>
      <c r="P47" s="61"/>
      <c r="Q47" s="61"/>
      <c r="R47" s="33"/>
      <c r="S47" s="33"/>
      <c r="T47" s="33"/>
    </row>
    <row r="48" spans="1:20" ht="12.75">
      <c r="A48" s="33"/>
      <c r="B48" s="637"/>
      <c r="C48" s="637"/>
      <c r="D48" s="637"/>
      <c r="E48" s="637"/>
      <c r="F48" s="186"/>
      <c r="G48" s="186"/>
      <c r="H48" s="186"/>
      <c r="I48" s="94"/>
      <c r="J48" s="186"/>
      <c r="K48" s="186"/>
      <c r="L48" s="186"/>
      <c r="M48" s="186"/>
      <c r="N48" s="186"/>
      <c r="O48" s="94"/>
      <c r="P48" s="186"/>
      <c r="Q48" s="186"/>
      <c r="R48" s="33"/>
      <c r="S48" s="33"/>
      <c r="T48" s="33"/>
    </row>
    <row r="49" spans="1:20" ht="12.75">
      <c r="A49" s="33"/>
      <c r="B49" s="637"/>
      <c r="C49" s="637"/>
      <c r="D49" s="637"/>
      <c r="E49" s="637"/>
      <c r="F49" s="186"/>
      <c r="G49" s="186"/>
      <c r="H49" s="186"/>
      <c r="I49" s="94"/>
      <c r="J49" s="186"/>
      <c r="K49" s="186"/>
      <c r="L49" s="186"/>
      <c r="M49" s="186"/>
      <c r="N49" s="186"/>
      <c r="O49" s="94"/>
      <c r="P49" s="186"/>
      <c r="Q49" s="186"/>
      <c r="R49" s="33"/>
      <c r="S49" s="33"/>
      <c r="T49" s="33"/>
    </row>
    <row r="50" spans="1:20" ht="12.75">
      <c r="A50" s="33"/>
      <c r="B50" s="637"/>
      <c r="C50" s="637"/>
      <c r="D50" s="637"/>
      <c r="E50" s="637"/>
      <c r="F50" s="186"/>
      <c r="G50" s="186"/>
      <c r="H50" s="186"/>
      <c r="I50" s="94"/>
      <c r="J50" s="186"/>
      <c r="K50" s="186"/>
      <c r="L50" s="186"/>
      <c r="M50" s="186"/>
      <c r="N50" s="186"/>
      <c r="O50" s="94"/>
      <c r="P50" s="186"/>
      <c r="Q50" s="186"/>
      <c r="R50" s="33"/>
      <c r="S50" s="33"/>
      <c r="T50" s="33"/>
    </row>
    <row r="51" spans="1:20" ht="12.75">
      <c r="A51" s="33"/>
      <c r="B51" s="637"/>
      <c r="C51" s="637"/>
      <c r="D51" s="637"/>
      <c r="E51" s="637"/>
      <c r="F51" s="186"/>
      <c r="G51" s="186"/>
      <c r="H51" s="186"/>
      <c r="I51" s="94"/>
      <c r="J51" s="186"/>
      <c r="K51" s="186"/>
      <c r="L51" s="186"/>
      <c r="M51" s="186"/>
      <c r="N51" s="186"/>
      <c r="O51" s="94"/>
      <c r="P51" s="186"/>
      <c r="Q51" s="186"/>
      <c r="R51" s="33"/>
      <c r="S51" s="33"/>
      <c r="T51" s="33"/>
    </row>
    <row r="52" spans="1:20" ht="12.75">
      <c r="A52" s="33"/>
      <c r="B52" s="637"/>
      <c r="C52" s="637"/>
      <c r="D52" s="637"/>
      <c r="E52" s="637"/>
      <c r="F52" s="186"/>
      <c r="G52" s="186"/>
      <c r="H52" s="186"/>
      <c r="I52" s="94"/>
      <c r="J52" s="186"/>
      <c r="K52" s="186"/>
      <c r="L52" s="186"/>
      <c r="M52" s="186"/>
      <c r="N52" s="186"/>
      <c r="O52" s="94"/>
      <c r="P52" s="186"/>
      <c r="Q52" s="186"/>
      <c r="R52" s="33"/>
      <c r="S52" s="33"/>
      <c r="T52" s="33"/>
    </row>
    <row r="53" spans="1:20" ht="12.75">
      <c r="A53" s="33"/>
      <c r="B53" s="637"/>
      <c r="C53" s="637"/>
      <c r="D53" s="637"/>
      <c r="E53" s="637"/>
      <c r="F53" s="186"/>
      <c r="G53" s="186"/>
      <c r="H53" s="186"/>
      <c r="I53" s="94"/>
      <c r="J53" s="186"/>
      <c r="K53" s="186"/>
      <c r="L53" s="186"/>
      <c r="M53" s="186"/>
      <c r="N53" s="186"/>
      <c r="O53" s="94"/>
      <c r="P53" s="186"/>
      <c r="Q53" s="186"/>
      <c r="R53" s="33"/>
      <c r="S53" s="33"/>
      <c r="T53" s="33"/>
    </row>
    <row r="54" spans="1:20" ht="12.75">
      <c r="A54" s="33"/>
      <c r="B54" s="639"/>
      <c r="C54" s="639"/>
      <c r="D54" s="639"/>
      <c r="E54" s="639"/>
      <c r="F54" s="61"/>
      <c r="G54" s="61"/>
      <c r="H54" s="61"/>
      <c r="I54" s="94"/>
      <c r="J54" s="61"/>
      <c r="K54" s="61"/>
      <c r="L54" s="61"/>
      <c r="M54" s="61"/>
      <c r="N54" s="61"/>
      <c r="O54" s="94"/>
      <c r="P54" s="61"/>
      <c r="Q54" s="61"/>
      <c r="R54" s="33"/>
      <c r="S54" s="33"/>
      <c r="T54" s="33"/>
    </row>
    <row r="55" spans="1:20" ht="12.75">
      <c r="A55" s="33"/>
      <c r="B55" s="640"/>
      <c r="C55" s="640"/>
      <c r="D55" s="640"/>
      <c r="E55" s="640"/>
      <c r="F55" s="61"/>
      <c r="G55" s="61"/>
      <c r="H55" s="61"/>
      <c r="I55" s="94"/>
      <c r="J55" s="61"/>
      <c r="K55" s="61"/>
      <c r="L55" s="61"/>
      <c r="M55" s="61"/>
      <c r="N55" s="61"/>
      <c r="O55" s="61"/>
      <c r="P55" s="61"/>
      <c r="Q55" s="61"/>
      <c r="R55" s="33"/>
      <c r="S55" s="33"/>
      <c r="T55" s="33"/>
    </row>
    <row r="56" spans="1:20" ht="15.75">
      <c r="A56" s="33"/>
      <c r="B56" s="638"/>
      <c r="C56" s="638"/>
      <c r="D56" s="638"/>
      <c r="E56" s="638"/>
      <c r="F56" s="101"/>
      <c r="G56" s="101"/>
      <c r="H56" s="101"/>
      <c r="I56" s="87"/>
      <c r="J56" s="101"/>
      <c r="K56" s="101"/>
      <c r="L56" s="101"/>
      <c r="M56" s="101"/>
      <c r="N56" s="101"/>
      <c r="O56" s="101"/>
      <c r="P56" s="101"/>
      <c r="Q56" s="101"/>
      <c r="R56" s="33"/>
      <c r="S56" s="33"/>
      <c r="T56" s="33"/>
    </row>
    <row r="57" spans="1:20" ht="12.75">
      <c r="A57" s="33"/>
      <c r="B57" s="633"/>
      <c r="C57" s="633"/>
      <c r="D57" s="633"/>
      <c r="E57" s="6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2.75">
      <c r="A58" s="33"/>
      <c r="B58" s="32"/>
      <c r="C58" s="633"/>
      <c r="D58" s="633"/>
      <c r="E58" s="633"/>
      <c r="F58" s="633"/>
      <c r="G58" s="6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.75">
      <c r="A59" s="33"/>
      <c r="B59" s="66"/>
      <c r="C59" s="641"/>
      <c r="D59" s="641"/>
      <c r="E59" s="641"/>
      <c r="F59" s="641"/>
      <c r="G59" s="6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2.75">
      <c r="A60" s="33"/>
      <c r="B60" s="66"/>
      <c r="C60" s="641"/>
      <c r="D60" s="641"/>
      <c r="E60" s="641"/>
      <c r="F60" s="641"/>
      <c r="G60" s="6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2.75">
      <c r="A61" s="33"/>
      <c r="B61" s="66"/>
      <c r="C61" s="641"/>
      <c r="D61" s="641"/>
      <c r="E61" s="641"/>
      <c r="F61" s="641"/>
      <c r="G61" s="6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33"/>
      <c r="B62" s="116"/>
      <c r="C62" s="644"/>
      <c r="D62" s="644"/>
      <c r="E62" s="644"/>
      <c r="F62" s="641"/>
      <c r="G62" s="6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2.75">
      <c r="A64" s="33"/>
      <c r="B64" s="32"/>
      <c r="C64" s="611"/>
      <c r="D64" s="611"/>
      <c r="E64" s="6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2.75">
      <c r="A65" s="33"/>
      <c r="B65" s="33"/>
      <c r="C65" s="611"/>
      <c r="D65" s="611"/>
      <c r="E65" s="6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2.75">
      <c r="A66" s="33"/>
      <c r="B66" s="33"/>
      <c r="C66" s="611"/>
      <c r="D66" s="611"/>
      <c r="E66" s="6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2.75">
      <c r="A67" s="33"/>
      <c r="B67" s="33"/>
      <c r="C67" s="611"/>
      <c r="D67" s="611"/>
      <c r="E67" s="6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2.75">
      <c r="A68" s="33"/>
      <c r="B68" s="33"/>
      <c r="C68" s="611"/>
      <c r="D68" s="611"/>
      <c r="E68" s="6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2.75">
      <c r="A69" s="33"/>
      <c r="B69" s="32"/>
      <c r="C69" s="641"/>
      <c r="D69" s="64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33"/>
      <c r="B70" s="32"/>
      <c r="C70" s="644"/>
      <c r="D70" s="64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8">
      <c r="A72" s="33"/>
      <c r="B72" s="150"/>
      <c r="C72" s="150"/>
      <c r="D72" s="33"/>
      <c r="E72" s="33"/>
      <c r="F72" s="642"/>
      <c r="G72" s="642"/>
      <c r="H72" s="33"/>
      <c r="I72" s="642"/>
      <c r="J72" s="642"/>
      <c r="K72" s="33"/>
      <c r="L72" s="33"/>
      <c r="M72" s="33"/>
      <c r="N72" s="33"/>
      <c r="O72" s="33"/>
      <c r="P72" s="33"/>
      <c r="Q72" s="33"/>
      <c r="R72" s="33"/>
      <c r="S72" s="33"/>
      <c r="T72" s="33"/>
    </row>
  </sheetData>
  <sheetProtection/>
  <mergeCells count="46">
    <mergeCell ref="B53:E53"/>
    <mergeCell ref="B51:E51"/>
    <mergeCell ref="B52:E52"/>
    <mergeCell ref="I72:J72"/>
    <mergeCell ref="F72:G72"/>
    <mergeCell ref="C66:D66"/>
    <mergeCell ref="C67:D67"/>
    <mergeCell ref="F58:G58"/>
    <mergeCell ref="F59:G59"/>
    <mergeCell ref="C65:D65"/>
    <mergeCell ref="B46:E46"/>
    <mergeCell ref="C70:D70"/>
    <mergeCell ref="C62:E62"/>
    <mergeCell ref="F62:G62"/>
    <mergeCell ref="F61:G61"/>
    <mergeCell ref="B48:E48"/>
    <mergeCell ref="C69:D69"/>
    <mergeCell ref="C58:E58"/>
    <mergeCell ref="C59:E59"/>
    <mergeCell ref="C60:E60"/>
    <mergeCell ref="F60:G60"/>
    <mergeCell ref="L42:N42"/>
    <mergeCell ref="I42:K42"/>
    <mergeCell ref="F42:H42"/>
    <mergeCell ref="C68:D68"/>
    <mergeCell ref="A1:T1"/>
    <mergeCell ref="C61:E61"/>
    <mergeCell ref="B44:E44"/>
    <mergeCell ref="O42:Q42"/>
    <mergeCell ref="B49:E49"/>
    <mergeCell ref="C64:D64"/>
    <mergeCell ref="B43:E43"/>
    <mergeCell ref="B42:E42"/>
    <mergeCell ref="B45:E45"/>
    <mergeCell ref="B47:E47"/>
    <mergeCell ref="B57:E57"/>
    <mergeCell ref="B56:E56"/>
    <mergeCell ref="B54:E54"/>
    <mergeCell ref="B55:E55"/>
    <mergeCell ref="B50:E50"/>
    <mergeCell ref="A3:B3"/>
    <mergeCell ref="R3:T3"/>
    <mergeCell ref="F3:H3"/>
    <mergeCell ref="I3:K3"/>
    <mergeCell ref="O3:Q3"/>
    <mergeCell ref="A40:B40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A2" sqref="A2:I2"/>
    </sheetView>
  </sheetViews>
  <sheetFormatPr defaultColWidth="9.140625" defaultRowHeight="12.75"/>
  <cols>
    <col min="6" max="6" width="9.00390625" style="0" customWidth="1"/>
    <col min="7" max="7" width="9.140625" style="0" hidden="1" customWidth="1"/>
  </cols>
  <sheetData>
    <row r="1" spans="1:9" ht="15.75">
      <c r="A1" s="615" t="s">
        <v>403</v>
      </c>
      <c r="B1" s="615"/>
      <c r="C1" s="615"/>
      <c r="D1" s="615"/>
      <c r="E1" s="615"/>
      <c r="F1" s="615"/>
      <c r="G1" s="615"/>
      <c r="H1" s="615"/>
      <c r="I1" s="615"/>
    </row>
    <row r="2" spans="1:9" ht="15.75">
      <c r="A2" s="615" t="s">
        <v>404</v>
      </c>
      <c r="B2" s="615"/>
      <c r="C2" s="615"/>
      <c r="D2" s="615"/>
      <c r="E2" s="615"/>
      <c r="F2" s="615"/>
      <c r="G2" s="615"/>
      <c r="H2" s="615"/>
      <c r="I2" s="615"/>
    </row>
    <row r="3" ht="12.75">
      <c r="A3" s="6"/>
    </row>
    <row r="4" ht="12.75">
      <c r="A4" s="6"/>
    </row>
    <row r="5" spans="1:8" ht="15.75">
      <c r="A5" s="645" t="s">
        <v>64</v>
      </c>
      <c r="B5" s="646"/>
      <c r="C5" s="646"/>
      <c r="D5" s="646"/>
      <c r="E5" s="646"/>
      <c r="F5" s="644" t="s">
        <v>202</v>
      </c>
      <c r="G5" s="616"/>
      <c r="H5" s="616"/>
    </row>
    <row r="6" spans="1:9" ht="15.75">
      <c r="A6" s="101"/>
      <c r="B6" s="113"/>
      <c r="C6" s="113"/>
      <c r="D6" s="113"/>
      <c r="E6" s="113"/>
      <c r="F6" s="193" t="s">
        <v>198</v>
      </c>
      <c r="G6" s="280" t="s">
        <v>199</v>
      </c>
      <c r="H6" s="280"/>
      <c r="I6" s="280"/>
    </row>
    <row r="7" spans="1:6" ht="12.75">
      <c r="A7" s="612"/>
      <c r="B7" s="611"/>
      <c r="C7" s="611"/>
      <c r="D7" s="611"/>
      <c r="E7" s="611"/>
      <c r="F7" s="33"/>
    </row>
    <row r="8" spans="1:7" ht="15.75">
      <c r="A8" s="8" t="s">
        <v>189</v>
      </c>
      <c r="B8" s="8"/>
      <c r="C8" s="8"/>
      <c r="D8" s="8"/>
      <c r="E8" s="8"/>
      <c r="F8" s="9"/>
      <c r="G8" s="9"/>
    </row>
    <row r="9" spans="1:7" ht="15.75">
      <c r="A9" s="8"/>
      <c r="B9" s="2" t="s">
        <v>328</v>
      </c>
      <c r="C9" s="8"/>
      <c r="D9" s="8"/>
      <c r="E9" s="8"/>
      <c r="F9" s="2">
        <v>1</v>
      </c>
      <c r="G9" s="9"/>
    </row>
    <row r="10" spans="1:8" ht="15">
      <c r="A10" s="9"/>
      <c r="B10" s="2"/>
      <c r="C10" s="9"/>
      <c r="D10" s="9"/>
      <c r="E10" s="9"/>
      <c r="F10" s="2"/>
      <c r="G10" s="2"/>
      <c r="H10" s="2"/>
    </row>
    <row r="11" spans="1:8" ht="15">
      <c r="A11" s="9"/>
      <c r="B11" s="2" t="s">
        <v>405</v>
      </c>
      <c r="C11" s="9"/>
      <c r="D11" s="9"/>
      <c r="E11" s="9"/>
      <c r="F11" s="2">
        <v>1</v>
      </c>
      <c r="G11" s="2"/>
      <c r="H11" s="2"/>
    </row>
    <row r="12" spans="1:8" ht="15">
      <c r="A12" s="9"/>
      <c r="B12" s="2"/>
      <c r="C12" s="9"/>
      <c r="D12" s="9"/>
      <c r="E12" s="9"/>
      <c r="F12" s="2"/>
      <c r="G12" s="2"/>
      <c r="H12" s="2"/>
    </row>
    <row r="13" spans="1:8" ht="15">
      <c r="A13" s="9"/>
      <c r="B13" s="2" t="s">
        <v>406</v>
      </c>
      <c r="C13" s="2"/>
      <c r="D13" s="9"/>
      <c r="E13" s="9"/>
      <c r="F13" s="2">
        <v>1</v>
      </c>
      <c r="G13" s="2"/>
      <c r="H13" s="2"/>
    </row>
    <row r="14" spans="1:9" ht="15.75">
      <c r="A14" s="9"/>
      <c r="B14" s="75"/>
      <c r="C14" s="74"/>
      <c r="D14" s="74"/>
      <c r="E14" s="74"/>
      <c r="F14" s="75"/>
      <c r="G14" s="75"/>
      <c r="H14" s="75"/>
      <c r="I14" s="75"/>
    </row>
    <row r="15" spans="1:8" ht="15">
      <c r="A15" s="9"/>
      <c r="B15" s="6"/>
      <c r="C15" s="9"/>
      <c r="D15" s="9"/>
      <c r="E15" s="9"/>
      <c r="F15" s="2"/>
      <c r="G15" s="2"/>
      <c r="H15" s="2"/>
    </row>
    <row r="16" spans="2:8" ht="12.75">
      <c r="B16" s="2"/>
      <c r="F16" s="2"/>
      <c r="G16" s="2"/>
      <c r="H16" s="2"/>
    </row>
    <row r="17" spans="2:8" ht="12.75">
      <c r="B17" s="2"/>
      <c r="F17" s="2"/>
      <c r="G17" s="2"/>
      <c r="H17" s="2"/>
    </row>
    <row r="18" spans="1:9" ht="18">
      <c r="A18" s="84" t="s">
        <v>87</v>
      </c>
      <c r="B18" s="84"/>
      <c r="C18" s="84"/>
      <c r="D18" s="84"/>
      <c r="E18" s="84"/>
      <c r="F18" s="84">
        <f>SUM(F9:F17)</f>
        <v>3</v>
      </c>
      <c r="G18" s="84">
        <f>SUM(G9:G17)</f>
        <v>0</v>
      </c>
      <c r="H18" s="84"/>
      <c r="I18" s="84"/>
    </row>
    <row r="19" ht="15">
      <c r="I19" s="9"/>
    </row>
    <row r="20" spans="1:9" ht="15.75">
      <c r="A20" s="8" t="s">
        <v>88</v>
      </c>
      <c r="B20" s="8"/>
      <c r="I20" s="9"/>
    </row>
    <row r="21" spans="3:9" ht="15">
      <c r="C21" s="2"/>
      <c r="G21" s="2"/>
      <c r="H21" s="2"/>
      <c r="I21" s="9"/>
    </row>
    <row r="22" spans="2:9" ht="12.75">
      <c r="B22" s="2" t="s">
        <v>384</v>
      </c>
      <c r="F22" s="2">
        <v>7</v>
      </c>
      <c r="G22" s="2"/>
      <c r="H22" s="2"/>
      <c r="I22" s="2"/>
    </row>
    <row r="23" spans="2:9" ht="15">
      <c r="B23" s="2"/>
      <c r="F23" s="2"/>
      <c r="G23" s="2"/>
      <c r="H23" s="2"/>
      <c r="I23" s="9"/>
    </row>
    <row r="24" spans="1:9" ht="15.75">
      <c r="A24" s="8"/>
      <c r="B24" s="75" t="s">
        <v>203</v>
      </c>
      <c r="C24" s="75"/>
      <c r="D24" s="75"/>
      <c r="E24" s="75"/>
      <c r="F24" s="75">
        <f>SUM(F21:F22)</f>
        <v>7</v>
      </c>
      <c r="G24" s="75">
        <f>SUM(G21:G22)</f>
        <v>0</v>
      </c>
      <c r="H24" s="75"/>
      <c r="I24" s="75"/>
    </row>
    <row r="26" spans="1:9" ht="18">
      <c r="A26" s="84" t="s">
        <v>204</v>
      </c>
      <c r="B26" s="84"/>
      <c r="C26" s="84"/>
      <c r="D26" s="84"/>
      <c r="E26" s="84"/>
      <c r="F26" s="84">
        <f>SUM(F24,F18)</f>
        <v>10</v>
      </c>
      <c r="G26" s="84">
        <f>SUM(G24,G18)</f>
        <v>0</v>
      </c>
      <c r="H26" s="84"/>
      <c r="I26" s="84"/>
    </row>
  </sheetData>
  <sheetProtection/>
  <mergeCells count="5">
    <mergeCell ref="A7:E7"/>
    <mergeCell ref="A5:E5"/>
    <mergeCell ref="A1:I1"/>
    <mergeCell ref="A2:I2"/>
    <mergeCell ref="F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&amp;R10.melléklet a 1/2020.(II.13.)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7109375" style="0" customWidth="1"/>
    <col min="6" max="6" width="14.7109375" style="0" customWidth="1"/>
  </cols>
  <sheetData>
    <row r="3" spans="1:6" ht="12.75">
      <c r="A3" s="32"/>
      <c r="B3" s="33"/>
      <c r="C3" s="33"/>
      <c r="D3" s="33"/>
      <c r="E3" s="33"/>
      <c r="F3" s="33"/>
    </row>
    <row r="4" spans="1:6" ht="12.75">
      <c r="A4" s="32"/>
      <c r="B4" s="33"/>
      <c r="C4" s="33"/>
      <c r="D4" s="33"/>
      <c r="E4" s="33"/>
      <c r="F4" s="33"/>
    </row>
    <row r="5" spans="1:6" ht="12.75">
      <c r="A5" s="649"/>
      <c r="B5" s="611"/>
      <c r="C5" s="611"/>
      <c r="D5" s="611"/>
      <c r="E5" s="611"/>
      <c r="F5" s="32"/>
    </row>
    <row r="6" spans="1:6" ht="12.75">
      <c r="A6" s="611"/>
      <c r="B6" s="611"/>
      <c r="C6" s="611"/>
      <c r="D6" s="611"/>
      <c r="E6" s="611"/>
      <c r="F6" s="33"/>
    </row>
    <row r="7" spans="1:6" ht="12.75">
      <c r="A7" s="33"/>
      <c r="B7" s="33"/>
      <c r="C7" s="33"/>
      <c r="D7" s="33"/>
      <c r="E7" s="33"/>
      <c r="F7" s="33"/>
    </row>
    <row r="8" spans="1:6" ht="12.75">
      <c r="A8" s="611"/>
      <c r="B8" s="611"/>
      <c r="C8" s="611"/>
      <c r="D8" s="611"/>
      <c r="E8" s="611"/>
      <c r="F8" s="33"/>
    </row>
    <row r="9" spans="1:6" ht="12.75">
      <c r="A9" s="647"/>
      <c r="B9" s="648"/>
      <c r="C9" s="648"/>
      <c r="D9" s="648"/>
      <c r="E9" s="648"/>
      <c r="F9" s="33"/>
    </row>
    <row r="10" spans="1:6" ht="12.75">
      <c r="A10" s="33"/>
      <c r="B10" s="33"/>
      <c r="C10" s="33"/>
      <c r="D10" s="33"/>
      <c r="E10" s="33"/>
      <c r="F10" s="33"/>
    </row>
  </sheetData>
  <sheetProtection/>
  <mergeCells count="4">
    <mergeCell ref="A6:E6"/>
    <mergeCell ref="A8:E8"/>
    <mergeCell ref="A9:E9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A1" sqref="A1:E1"/>
    </sheetView>
  </sheetViews>
  <sheetFormatPr defaultColWidth="9.140625" defaultRowHeight="12.75"/>
  <cols>
    <col min="1" max="1" width="49.8515625" style="0" customWidth="1"/>
  </cols>
  <sheetData>
    <row r="1" spans="1:7" ht="15.75">
      <c r="A1" s="615" t="s">
        <v>81</v>
      </c>
      <c r="B1" s="615"/>
      <c r="C1" s="615"/>
      <c r="D1" s="615"/>
      <c r="E1" s="615"/>
      <c r="G1" s="2"/>
    </row>
    <row r="2" spans="1:5" ht="15.75">
      <c r="A2" s="615" t="s">
        <v>82</v>
      </c>
      <c r="B2" s="615"/>
      <c r="C2" s="615"/>
      <c r="D2" s="615"/>
      <c r="E2" s="615"/>
    </row>
    <row r="3" spans="1:5" ht="18" customHeight="1">
      <c r="A3" s="615" t="s">
        <v>80</v>
      </c>
      <c r="B3" s="615"/>
      <c r="C3" s="615"/>
      <c r="D3" s="615"/>
      <c r="E3" s="615"/>
    </row>
    <row r="4" spans="1:5" ht="18" customHeight="1">
      <c r="A4" s="83"/>
      <c r="B4" s="83"/>
      <c r="C4" s="83"/>
      <c r="D4" s="83"/>
      <c r="E4" s="83"/>
    </row>
    <row r="5" spans="1:5" ht="18" customHeight="1">
      <c r="A5" s="83"/>
      <c r="B5" s="83"/>
      <c r="C5" s="83"/>
      <c r="D5" s="83"/>
      <c r="E5" s="83"/>
    </row>
    <row r="6" ht="13.5" thickBot="1">
      <c r="D6" t="s">
        <v>84</v>
      </c>
    </row>
    <row r="7" spans="1:5" ht="13.5" thickBot="1">
      <c r="A7" s="41" t="s">
        <v>65</v>
      </c>
      <c r="B7" s="67" t="s">
        <v>66</v>
      </c>
      <c r="C7" s="45"/>
      <c r="D7" s="67"/>
      <c r="E7" s="40"/>
    </row>
    <row r="8" spans="1:5" ht="12.75">
      <c r="A8" s="51"/>
      <c r="B8" s="44"/>
      <c r="C8" s="44"/>
      <c r="D8" s="44"/>
      <c r="E8" s="38"/>
    </row>
    <row r="9" spans="1:5" ht="12.75">
      <c r="A9" s="49"/>
      <c r="B9" s="43"/>
      <c r="C9" s="43"/>
      <c r="D9" s="43"/>
      <c r="E9" s="39"/>
    </row>
    <row r="10" spans="1:5" ht="12.75">
      <c r="A10" s="49"/>
      <c r="B10" s="43"/>
      <c r="C10" s="43"/>
      <c r="D10" s="43"/>
      <c r="E10" s="39"/>
    </row>
    <row r="11" spans="1:5" ht="12.75">
      <c r="A11" s="49"/>
      <c r="B11" s="43"/>
      <c r="C11" s="43"/>
      <c r="D11" s="43"/>
      <c r="E11" s="39"/>
    </row>
    <row r="12" spans="1:5" ht="12.75">
      <c r="A12" s="49"/>
      <c r="B12" s="43"/>
      <c r="C12" s="43"/>
      <c r="D12" s="43"/>
      <c r="E12" s="39"/>
    </row>
    <row r="13" spans="1:5" ht="13.5" thickBot="1">
      <c r="A13" s="50"/>
      <c r="B13" s="46"/>
      <c r="C13" s="46"/>
      <c r="D13" s="46"/>
      <c r="E13" s="47"/>
    </row>
    <row r="14" spans="1:5" ht="13.5" thickBot="1">
      <c r="A14" s="366" t="s">
        <v>47</v>
      </c>
      <c r="B14" s="45"/>
      <c r="C14" s="45"/>
      <c r="D14" s="45"/>
      <c r="E14" s="40"/>
    </row>
    <row r="19" ht="12.75">
      <c r="A19" s="56"/>
    </row>
  </sheetData>
  <sheetProtection/>
  <mergeCells count="3"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&amp;R11.melléklet az önkormányzat 1/2020.(II.13.) számú rendeletéhez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view="pageLayout" workbookViewId="0" topLeftCell="A1">
      <selection activeCell="A3" sqref="A3:J3"/>
    </sheetView>
  </sheetViews>
  <sheetFormatPr defaultColWidth="9.140625" defaultRowHeight="12.75"/>
  <cols>
    <col min="1" max="1" width="32.00390625" style="0" customWidth="1"/>
    <col min="2" max="2" width="7.57421875" style="0" customWidth="1"/>
    <col min="3" max="3" width="7.7109375" style="0" customWidth="1"/>
    <col min="4" max="4" width="7.57421875" style="0" customWidth="1"/>
    <col min="5" max="5" width="6.8515625" style="0" customWidth="1"/>
    <col min="6" max="6" width="7.00390625" style="0" customWidth="1"/>
    <col min="7" max="7" width="6.8515625" style="0" customWidth="1"/>
    <col min="8" max="9" width="5.8515625" style="0" customWidth="1"/>
    <col min="10" max="10" width="5.140625" style="0" customWidth="1"/>
  </cols>
  <sheetData>
    <row r="1" spans="1:7" ht="12.75">
      <c r="A1" s="560"/>
      <c r="B1" s="560"/>
      <c r="C1" s="560"/>
      <c r="D1" s="560"/>
      <c r="E1" s="560"/>
      <c r="F1" s="560"/>
      <c r="G1" s="560"/>
    </row>
    <row r="3" spans="1:10" ht="47.25" customHeight="1">
      <c r="A3" s="650" t="s">
        <v>369</v>
      </c>
      <c r="B3" s="651"/>
      <c r="C3" s="651"/>
      <c r="D3" s="651"/>
      <c r="E3" s="651"/>
      <c r="F3" s="651"/>
      <c r="G3" s="651"/>
      <c r="H3" s="651"/>
      <c r="I3" s="651"/>
      <c r="J3" s="651"/>
    </row>
    <row r="4" spans="1:10" ht="13.5" thickBot="1">
      <c r="A4" s="560"/>
      <c r="B4" s="560"/>
      <c r="C4" s="560"/>
      <c r="D4" s="560"/>
      <c r="E4" s="560"/>
      <c r="F4" s="560"/>
      <c r="G4" s="560"/>
      <c r="H4" s="560"/>
      <c r="I4" s="560"/>
      <c r="J4" s="560"/>
    </row>
    <row r="5" spans="1:10" ht="31.5" customHeight="1" thickBot="1">
      <c r="A5" s="591" t="s">
        <v>370</v>
      </c>
      <c r="B5" s="597">
        <v>2020</v>
      </c>
      <c r="C5" s="595">
        <v>2021</v>
      </c>
      <c r="D5" s="595">
        <v>2022</v>
      </c>
      <c r="E5" s="595">
        <v>2023</v>
      </c>
      <c r="F5" s="595">
        <v>2024</v>
      </c>
      <c r="G5" s="595" t="s">
        <v>371</v>
      </c>
      <c r="H5" s="595" t="s">
        <v>372</v>
      </c>
      <c r="I5" s="595" t="s">
        <v>371</v>
      </c>
      <c r="J5" s="596" t="s">
        <v>371</v>
      </c>
    </row>
    <row r="6" spans="1:10" ht="21.75" customHeight="1">
      <c r="A6" s="561" t="s">
        <v>373</v>
      </c>
      <c r="B6" s="598">
        <v>2386</v>
      </c>
      <c r="C6" s="599">
        <v>2380</v>
      </c>
      <c r="D6" s="599">
        <v>2380</v>
      </c>
      <c r="E6" s="599">
        <v>2380</v>
      </c>
      <c r="F6" s="599">
        <v>2380</v>
      </c>
      <c r="G6" s="599"/>
      <c r="H6" s="599"/>
      <c r="I6" s="599"/>
      <c r="J6" s="600"/>
    </row>
    <row r="7" spans="1:10" ht="54.75" customHeight="1">
      <c r="A7" s="564" t="s">
        <v>374</v>
      </c>
      <c r="B7" s="601">
        <v>0</v>
      </c>
      <c r="C7" s="602">
        <v>0</v>
      </c>
      <c r="D7" s="602">
        <v>0</v>
      </c>
      <c r="E7" s="602">
        <v>0</v>
      </c>
      <c r="F7" s="602">
        <v>0</v>
      </c>
      <c r="G7" s="602"/>
      <c r="H7" s="602"/>
      <c r="I7" s="602"/>
      <c r="J7" s="603"/>
    </row>
    <row r="8" spans="1:10" ht="12.75" customHeight="1">
      <c r="A8" s="564" t="s">
        <v>375</v>
      </c>
      <c r="B8" s="601">
        <v>776</v>
      </c>
      <c r="C8" s="602">
        <v>780</v>
      </c>
      <c r="D8" s="602">
        <v>800</v>
      </c>
      <c r="E8" s="602">
        <v>800</v>
      </c>
      <c r="F8" s="602">
        <v>800</v>
      </c>
      <c r="G8" s="602"/>
      <c r="H8" s="602"/>
      <c r="I8" s="602"/>
      <c r="J8" s="603"/>
    </row>
    <row r="9" spans="1:10" ht="53.25" customHeight="1">
      <c r="A9" s="564" t="s">
        <v>376</v>
      </c>
      <c r="B9" s="601">
        <v>0</v>
      </c>
      <c r="C9" s="602">
        <v>0</v>
      </c>
      <c r="D9" s="602">
        <v>0</v>
      </c>
      <c r="E9" s="602">
        <v>0</v>
      </c>
      <c r="F9" s="602">
        <v>0</v>
      </c>
      <c r="G9" s="602"/>
      <c r="H9" s="602"/>
      <c r="I9" s="602"/>
      <c r="J9" s="603"/>
    </row>
    <row r="10" spans="1:10" ht="18.75" customHeight="1">
      <c r="A10" s="564" t="s">
        <v>377</v>
      </c>
      <c r="B10" s="601">
        <v>0</v>
      </c>
      <c r="C10" s="602">
        <v>0</v>
      </c>
      <c r="D10" s="602">
        <v>0</v>
      </c>
      <c r="E10" s="602">
        <v>0</v>
      </c>
      <c r="F10" s="602">
        <v>0</v>
      </c>
      <c r="G10" s="602"/>
      <c r="H10" s="602"/>
      <c r="I10" s="602"/>
      <c r="J10" s="603"/>
    </row>
    <row r="11" spans="1:10" ht="34.5" customHeight="1" thickBot="1">
      <c r="A11" s="565" t="s">
        <v>378</v>
      </c>
      <c r="B11" s="604">
        <v>0</v>
      </c>
      <c r="C11" s="605">
        <v>0</v>
      </c>
      <c r="D11" s="605">
        <v>0</v>
      </c>
      <c r="E11" s="605">
        <v>0</v>
      </c>
      <c r="F11" s="605">
        <v>0</v>
      </c>
      <c r="G11" s="605"/>
      <c r="H11" s="605"/>
      <c r="I11" s="605"/>
      <c r="J11" s="606"/>
    </row>
    <row r="12" spans="1:10" ht="36" customHeight="1" thickBot="1">
      <c r="A12" s="367" t="s">
        <v>47</v>
      </c>
      <c r="B12" s="607">
        <f>SUM(B6:B11)</f>
        <v>3162</v>
      </c>
      <c r="C12" s="607">
        <f>SUM(C6:C11)</f>
        <v>3160</v>
      </c>
      <c r="D12" s="607">
        <f>SUM(D6:D11)</f>
        <v>3180</v>
      </c>
      <c r="E12" s="607">
        <f>SUM(E6:E11)</f>
        <v>3180</v>
      </c>
      <c r="F12" s="607">
        <f>SUM(F6:F11)</f>
        <v>3180</v>
      </c>
      <c r="G12" s="608"/>
      <c r="H12" s="608"/>
      <c r="I12" s="608"/>
      <c r="J12" s="609"/>
    </row>
    <row r="13" spans="1:10" ht="12.75">
      <c r="A13" s="567"/>
      <c r="B13" s="568"/>
      <c r="C13" s="560"/>
      <c r="D13" s="560"/>
      <c r="E13" s="560"/>
      <c r="F13" s="560"/>
      <c r="G13" s="560"/>
      <c r="H13" s="560"/>
      <c r="I13" s="560"/>
      <c r="J13" s="560"/>
    </row>
    <row r="14" spans="1:10" ht="13.5" thickBot="1">
      <c r="A14" s="560"/>
      <c r="B14" s="560"/>
      <c r="C14" s="560"/>
      <c r="D14" s="560"/>
      <c r="E14" s="560"/>
      <c r="F14" s="560"/>
      <c r="G14" s="560"/>
      <c r="H14" s="560"/>
      <c r="I14" s="560"/>
      <c r="J14" s="560"/>
    </row>
    <row r="15" spans="1:10" ht="42.75" customHeight="1" thickBot="1">
      <c r="A15" s="592" t="s">
        <v>48</v>
      </c>
      <c r="B15" s="593">
        <v>2020</v>
      </c>
      <c r="C15" s="594">
        <v>2021</v>
      </c>
      <c r="D15" s="594">
        <v>2022</v>
      </c>
      <c r="E15" s="594">
        <v>2023</v>
      </c>
      <c r="F15" s="595">
        <v>2024</v>
      </c>
      <c r="G15" s="595" t="s">
        <v>372</v>
      </c>
      <c r="H15" s="595" t="s">
        <v>379</v>
      </c>
      <c r="I15" s="595" t="s">
        <v>371</v>
      </c>
      <c r="J15" s="596" t="s">
        <v>371</v>
      </c>
    </row>
    <row r="16" spans="1:10" ht="12.75">
      <c r="A16" s="569"/>
      <c r="B16" s="570"/>
      <c r="C16" s="571"/>
      <c r="D16" s="571"/>
      <c r="E16" s="571"/>
      <c r="F16" s="562"/>
      <c r="G16" s="562"/>
      <c r="H16" s="562"/>
      <c r="I16" s="562"/>
      <c r="J16" s="563"/>
    </row>
    <row r="17" spans="1:10" ht="15.75" customHeight="1">
      <c r="A17" s="572" t="s">
        <v>49</v>
      </c>
      <c r="B17" s="573">
        <v>0</v>
      </c>
      <c r="C17" s="574">
        <v>0</v>
      </c>
      <c r="D17" s="574">
        <v>0</v>
      </c>
      <c r="E17" s="574">
        <v>0</v>
      </c>
      <c r="F17" s="42">
        <v>0</v>
      </c>
      <c r="G17" s="42"/>
      <c r="H17" s="42"/>
      <c r="I17" s="42"/>
      <c r="J17" s="28"/>
    </row>
    <row r="18" spans="1:10" ht="14.25" customHeight="1">
      <c r="A18" s="572" t="s">
        <v>50</v>
      </c>
      <c r="B18" s="573">
        <v>0</v>
      </c>
      <c r="C18" s="574">
        <v>0</v>
      </c>
      <c r="D18" s="574">
        <v>0</v>
      </c>
      <c r="E18" s="574">
        <v>0</v>
      </c>
      <c r="F18" s="42">
        <v>0</v>
      </c>
      <c r="G18" s="42"/>
      <c r="H18" s="42"/>
      <c r="I18" s="42"/>
      <c r="J18" s="28"/>
    </row>
    <row r="19" spans="1:10" ht="12.75">
      <c r="A19" s="572" t="s">
        <v>51</v>
      </c>
      <c r="B19" s="573">
        <v>0</v>
      </c>
      <c r="C19" s="574">
        <v>0</v>
      </c>
      <c r="D19" s="574"/>
      <c r="E19" s="574">
        <v>0</v>
      </c>
      <c r="F19" s="42">
        <v>0</v>
      </c>
      <c r="G19" s="42"/>
      <c r="H19" s="42"/>
      <c r="I19" s="42"/>
      <c r="J19" s="28"/>
    </row>
    <row r="20" spans="1:10" ht="18.75" customHeight="1">
      <c r="A20" s="572" t="s">
        <v>83</v>
      </c>
      <c r="B20" s="573">
        <v>0</v>
      </c>
      <c r="C20" s="574">
        <v>0</v>
      </c>
      <c r="D20" s="574">
        <v>0</v>
      </c>
      <c r="E20" s="574">
        <v>0</v>
      </c>
      <c r="F20" s="42">
        <v>0</v>
      </c>
      <c r="G20" s="42"/>
      <c r="H20" s="42"/>
      <c r="I20" s="42"/>
      <c r="J20" s="28"/>
    </row>
    <row r="21" spans="1:10" ht="39.75" customHeight="1">
      <c r="A21" s="572" t="s">
        <v>58</v>
      </c>
      <c r="B21" s="573">
        <v>0</v>
      </c>
      <c r="C21" s="574">
        <v>0</v>
      </c>
      <c r="D21" s="574">
        <v>0</v>
      </c>
      <c r="E21" s="574">
        <v>0</v>
      </c>
      <c r="F21" s="42">
        <v>0</v>
      </c>
      <c r="G21" s="42"/>
      <c r="H21" s="42"/>
      <c r="I21" s="42"/>
      <c r="J21" s="28"/>
    </row>
    <row r="22" spans="1:10" ht="54" customHeight="1">
      <c r="A22" s="572" t="s">
        <v>52</v>
      </c>
      <c r="B22" s="573">
        <v>0</v>
      </c>
      <c r="C22" s="574">
        <v>0</v>
      </c>
      <c r="D22" s="574">
        <v>0</v>
      </c>
      <c r="E22" s="574">
        <v>0</v>
      </c>
      <c r="F22" s="42">
        <v>0</v>
      </c>
      <c r="G22" s="42"/>
      <c r="H22" s="42"/>
      <c r="I22" s="42"/>
      <c r="J22" s="28"/>
    </row>
    <row r="23" spans="1:10" ht="54" customHeight="1" thickBot="1">
      <c r="A23" s="575" t="s">
        <v>53</v>
      </c>
      <c r="B23" s="576">
        <v>0</v>
      </c>
      <c r="C23" s="577">
        <v>0</v>
      </c>
      <c r="D23" s="577">
        <v>0</v>
      </c>
      <c r="E23" s="577">
        <v>0</v>
      </c>
      <c r="F23" s="48">
        <v>0</v>
      </c>
      <c r="G23" s="48"/>
      <c r="H23" s="48"/>
      <c r="I23" s="48"/>
      <c r="J23" s="29"/>
    </row>
    <row r="24" spans="1:10" ht="45.75" customHeight="1" thickBot="1">
      <c r="A24" s="367" t="s">
        <v>47</v>
      </c>
      <c r="B24" s="566">
        <f>SUM(B17:B23)</f>
        <v>0</v>
      </c>
      <c r="C24" s="566">
        <f>SUM(C17:C23)</f>
        <v>0</v>
      </c>
      <c r="D24" s="566">
        <f>SUM(D17:D23)</f>
        <v>0</v>
      </c>
      <c r="E24" s="566">
        <f>SUM(E17:E23)</f>
        <v>0</v>
      </c>
      <c r="F24" s="566">
        <f>SUM(F17:F23)</f>
        <v>0</v>
      </c>
      <c r="G24" s="214"/>
      <c r="H24" s="214"/>
      <c r="I24" s="214"/>
      <c r="J24" s="578"/>
    </row>
    <row r="25" spans="1:6" ht="180.75" customHeight="1">
      <c r="A25" s="33"/>
      <c r="B25" s="33"/>
      <c r="C25" s="33"/>
      <c r="D25" s="33"/>
      <c r="E25" s="33"/>
      <c r="F25" s="33"/>
    </row>
    <row r="26" spans="1:6" ht="12.75">
      <c r="A26" s="124"/>
      <c r="B26" s="579"/>
      <c r="C26" s="580"/>
      <c r="D26" s="580"/>
      <c r="E26" s="580"/>
      <c r="F26" s="580"/>
    </row>
    <row r="27" spans="1:6" ht="23.25" customHeight="1">
      <c r="A27" s="124"/>
      <c r="B27" s="581"/>
      <c r="C27" s="582"/>
      <c r="D27" s="582"/>
      <c r="E27" s="582"/>
      <c r="F27" s="582"/>
    </row>
    <row r="28" spans="1:6" ht="12.75">
      <c r="A28" s="124"/>
      <c r="B28" s="579"/>
      <c r="C28" s="580"/>
      <c r="D28" s="580"/>
      <c r="E28" s="580"/>
      <c r="F28" s="580"/>
    </row>
    <row r="29" spans="1:6" ht="12.75">
      <c r="A29" s="124"/>
      <c r="B29" s="579"/>
      <c r="C29" s="580"/>
      <c r="D29" s="580"/>
      <c r="E29" s="580"/>
      <c r="F29" s="580"/>
    </row>
    <row r="30" spans="1:6" ht="12.75">
      <c r="A30" s="124"/>
      <c r="B30" s="579"/>
      <c r="C30" s="580"/>
      <c r="D30" s="580"/>
      <c r="E30" s="580"/>
      <c r="F30" s="580"/>
    </row>
    <row r="31" spans="1:6" ht="12.75">
      <c r="A31" s="124"/>
      <c r="B31" s="579"/>
      <c r="C31" s="580"/>
      <c r="D31" s="580"/>
      <c r="E31" s="580"/>
      <c r="F31" s="580"/>
    </row>
    <row r="32" spans="1:6" ht="12.75">
      <c r="A32" s="124"/>
      <c r="B32" s="579"/>
      <c r="C32" s="580"/>
      <c r="D32" s="580"/>
      <c r="E32" s="580"/>
      <c r="F32" s="580"/>
    </row>
    <row r="33" spans="1:6" ht="12.75">
      <c r="A33" s="124"/>
      <c r="B33" s="579"/>
      <c r="C33" s="580"/>
      <c r="D33" s="580"/>
      <c r="E33" s="580"/>
      <c r="F33" s="580"/>
    </row>
    <row r="34" spans="1:6" ht="12.75">
      <c r="A34" s="124"/>
      <c r="B34" s="579"/>
      <c r="C34" s="580"/>
      <c r="D34" s="580"/>
      <c r="E34" s="580"/>
      <c r="F34" s="580"/>
    </row>
    <row r="35" spans="1:6" ht="12.75">
      <c r="A35" s="124"/>
      <c r="B35" s="579"/>
      <c r="C35" s="580"/>
      <c r="D35" s="580"/>
      <c r="E35" s="580"/>
      <c r="F35" s="580"/>
    </row>
    <row r="36" spans="1:6" ht="15">
      <c r="A36" s="124"/>
      <c r="B36" s="547"/>
      <c r="C36" s="583"/>
      <c r="D36" s="583"/>
      <c r="E36" s="583"/>
      <c r="F36" s="583"/>
    </row>
    <row r="37" spans="1:6" ht="15">
      <c r="A37" s="124"/>
      <c r="B37" s="547"/>
      <c r="C37" s="583"/>
      <c r="D37" s="583"/>
      <c r="E37" s="583"/>
      <c r="F37" s="583"/>
    </row>
    <row r="38" spans="1:6" ht="12.75">
      <c r="A38" s="33"/>
      <c r="B38" s="33"/>
      <c r="C38" s="33"/>
      <c r="D38" s="33"/>
      <c r="E38" s="33"/>
      <c r="F38" s="33"/>
    </row>
    <row r="39" spans="1:6" ht="3.75" customHeight="1">
      <c r="A39" s="33"/>
      <c r="B39" s="33"/>
      <c r="C39" s="33"/>
      <c r="D39" s="33"/>
      <c r="E39" s="33"/>
      <c r="F39" s="33"/>
    </row>
    <row r="40" spans="1:6" ht="12.75">
      <c r="A40" s="584"/>
      <c r="B40" s="584"/>
      <c r="C40" s="585"/>
      <c r="D40" s="585"/>
      <c r="E40" s="585"/>
      <c r="F40" s="585"/>
    </row>
    <row r="41" spans="1:6" ht="12.75">
      <c r="A41" s="586"/>
      <c r="B41" s="587"/>
      <c r="C41" s="588"/>
      <c r="D41" s="588"/>
      <c r="E41" s="588"/>
      <c r="F41" s="588"/>
    </row>
    <row r="42" spans="1:6" ht="12.75">
      <c r="A42" s="586"/>
      <c r="B42" s="587"/>
      <c r="C42" s="588"/>
      <c r="D42" s="588"/>
      <c r="E42" s="588"/>
      <c r="F42" s="588"/>
    </row>
    <row r="43" spans="1:6" ht="12.75">
      <c r="A43" s="586"/>
      <c r="B43" s="587"/>
      <c r="C43" s="588"/>
      <c r="D43" s="588"/>
      <c r="E43" s="588"/>
      <c r="F43" s="588"/>
    </row>
    <row r="44" spans="1:6" ht="12.75">
      <c r="A44" s="586"/>
      <c r="B44" s="587"/>
      <c r="C44" s="588"/>
      <c r="D44" s="588"/>
      <c r="E44" s="588"/>
      <c r="F44" s="588"/>
    </row>
    <row r="45" spans="1:6" ht="12.75">
      <c r="A45" s="586"/>
      <c r="B45" s="587"/>
      <c r="C45" s="588"/>
      <c r="D45" s="588"/>
      <c r="E45" s="588"/>
      <c r="F45" s="588"/>
    </row>
    <row r="46" spans="1:6" ht="27" customHeight="1">
      <c r="A46" s="586"/>
      <c r="B46" s="587"/>
      <c r="C46" s="588"/>
      <c r="D46" s="588"/>
      <c r="E46" s="588"/>
      <c r="F46" s="588"/>
    </row>
    <row r="47" spans="1:6" ht="12.75">
      <c r="A47" s="586"/>
      <c r="B47" s="587"/>
      <c r="C47" s="589"/>
      <c r="D47" s="589"/>
      <c r="E47" s="589"/>
      <c r="F47" s="589"/>
    </row>
    <row r="48" spans="1:6" ht="12.75">
      <c r="A48" s="567"/>
      <c r="B48" s="567"/>
      <c r="C48" s="590"/>
      <c r="D48" s="590"/>
      <c r="E48" s="590"/>
      <c r="F48" s="590"/>
    </row>
    <row r="49" spans="1:6" ht="12.75">
      <c r="A49" s="33"/>
      <c r="B49" s="33"/>
      <c r="C49" s="33"/>
      <c r="D49" s="33"/>
      <c r="E49" s="33"/>
      <c r="F49" s="33"/>
    </row>
  </sheetData>
  <sheetProtection/>
  <mergeCells count="1">
    <mergeCell ref="A3:J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&amp;R12.melléklet az önkormányzat  1/2020.(II.13.) számú rendeletéhez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view="pageLayout" workbookViewId="0" topLeftCell="A1">
      <selection activeCell="I4" sqref="I4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9.57421875" style="0" customWidth="1"/>
    <col min="4" max="4" width="9.8515625" style="0" customWidth="1"/>
    <col min="5" max="5" width="9.57421875" style="0" customWidth="1"/>
    <col min="6" max="6" width="1.7109375" style="0" customWidth="1"/>
    <col min="7" max="7" width="3.28125" style="0" customWidth="1"/>
    <col min="11" max="11" width="7.28125" style="0" customWidth="1"/>
    <col min="12" max="12" width="9.28125" style="0" customWidth="1"/>
    <col min="13" max="13" width="9.7109375" style="0" customWidth="1"/>
    <col min="14" max="14" width="10.00390625" style="0" customWidth="1"/>
  </cols>
  <sheetData>
    <row r="1" spans="1:17" ht="15" customHeight="1">
      <c r="A1" s="644" t="s">
        <v>400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520"/>
      <c r="P1" s="520"/>
      <c r="Q1" s="520"/>
    </row>
    <row r="2" ht="12.75" hidden="1">
      <c r="L2" s="81"/>
    </row>
    <row r="3" spans="1:14" ht="18">
      <c r="A3" s="652" t="s">
        <v>18</v>
      </c>
      <c r="B3" s="652"/>
      <c r="C3" s="102"/>
      <c r="D3" s="102"/>
      <c r="E3" s="102"/>
      <c r="F3" s="102"/>
      <c r="G3" s="102"/>
      <c r="H3" s="652" t="s">
        <v>19</v>
      </c>
      <c r="I3" s="652"/>
      <c r="J3" s="652"/>
      <c r="K3" s="652"/>
      <c r="N3" s="81" t="s">
        <v>69</v>
      </c>
    </row>
    <row r="4" spans="1:9" ht="18">
      <c r="A4" s="20" t="s">
        <v>31</v>
      </c>
      <c r="B4" s="15"/>
      <c r="C4" s="15"/>
      <c r="D4" s="15"/>
      <c r="E4" s="15"/>
      <c r="F4" s="15"/>
      <c r="G4" s="15"/>
      <c r="H4" s="20" t="s">
        <v>20</v>
      </c>
      <c r="I4" s="15"/>
    </row>
    <row r="5" spans="2:14" ht="18">
      <c r="B5" s="21"/>
      <c r="C5" s="281" t="s">
        <v>205</v>
      </c>
      <c r="D5" s="281" t="s">
        <v>206</v>
      </c>
      <c r="E5" s="281" t="s">
        <v>207</v>
      </c>
      <c r="F5" s="281"/>
      <c r="G5" s="281"/>
      <c r="I5" s="21"/>
      <c r="L5" s="281" t="s">
        <v>205</v>
      </c>
      <c r="M5" s="281" t="s">
        <v>206</v>
      </c>
      <c r="N5" s="281" t="s">
        <v>207</v>
      </c>
    </row>
    <row r="6" spans="1:14" ht="16.5">
      <c r="A6" s="22" t="s">
        <v>21</v>
      </c>
      <c r="B6" s="27"/>
      <c r="C6" s="24">
        <f>C7+C16+C22</f>
        <v>29631</v>
      </c>
      <c r="D6" s="24">
        <f>SUM(D7,D16)</f>
        <v>0</v>
      </c>
      <c r="E6" s="24">
        <f>E7+E16+E22</f>
        <v>0</v>
      </c>
      <c r="F6" s="27"/>
      <c r="G6" s="27"/>
      <c r="H6" s="22" t="s">
        <v>22</v>
      </c>
      <c r="I6" s="27"/>
      <c r="L6" s="549">
        <f>SUM(L7,L16)</f>
        <v>39343</v>
      </c>
      <c r="M6" s="549">
        <f>SUM(M7,M16)</f>
        <v>0</v>
      </c>
      <c r="N6" s="9"/>
    </row>
    <row r="7" spans="1:14" ht="15.75">
      <c r="A7" s="23" t="s">
        <v>14</v>
      </c>
      <c r="B7" s="24"/>
      <c r="C7" s="120">
        <f>SUM(C8:C11)</f>
        <v>29631</v>
      </c>
      <c r="D7" s="120">
        <f>SUM(D8:D11)</f>
        <v>0</v>
      </c>
      <c r="E7" s="120">
        <f>SUM(E8:E11)</f>
        <v>0</v>
      </c>
      <c r="F7" s="121"/>
      <c r="G7" s="121"/>
      <c r="H7" s="23" t="s">
        <v>14</v>
      </c>
      <c r="I7" s="24"/>
      <c r="L7" s="188">
        <f>SUM(L8:L13)</f>
        <v>32663</v>
      </c>
      <c r="M7" s="188">
        <f>SUM(M8:M13)</f>
        <v>0</v>
      </c>
      <c r="N7" s="188">
        <f>SUM(N8:N13)</f>
        <v>0</v>
      </c>
    </row>
    <row r="8" spans="1:13" ht="12.75">
      <c r="A8" s="16" t="s">
        <v>208</v>
      </c>
      <c r="B8" s="17"/>
      <c r="C8" s="17">
        <v>25542</v>
      </c>
      <c r="D8" s="17"/>
      <c r="E8" s="17"/>
      <c r="F8" s="17"/>
      <c r="G8" s="17"/>
      <c r="H8" s="16" t="s">
        <v>17</v>
      </c>
      <c r="I8" s="17"/>
      <c r="J8" s="2"/>
      <c r="K8" s="2" t="s">
        <v>145</v>
      </c>
      <c r="L8" s="73">
        <v>10672</v>
      </c>
      <c r="M8" s="296"/>
    </row>
    <row r="9" spans="1:13" ht="12.75">
      <c r="A9" s="68" t="s">
        <v>211</v>
      </c>
      <c r="B9" s="69"/>
      <c r="C9" s="17">
        <v>1703</v>
      </c>
      <c r="D9" s="17"/>
      <c r="E9" s="189"/>
      <c r="F9" s="189"/>
      <c r="G9" s="189"/>
      <c r="H9" s="16" t="s">
        <v>89</v>
      </c>
      <c r="I9" s="17"/>
      <c r="J9" s="2"/>
      <c r="K9" s="2" t="s">
        <v>147</v>
      </c>
      <c r="L9" s="73">
        <v>1955</v>
      </c>
      <c r="M9" s="296"/>
    </row>
    <row r="10" spans="1:13" ht="12.75">
      <c r="A10" s="68" t="s">
        <v>210</v>
      </c>
      <c r="B10" s="69"/>
      <c r="C10" s="17">
        <v>2386</v>
      </c>
      <c r="D10" s="17"/>
      <c r="E10" s="189"/>
      <c r="F10" s="189"/>
      <c r="G10" s="189"/>
      <c r="H10" s="16" t="s">
        <v>55</v>
      </c>
      <c r="I10" s="17"/>
      <c r="J10" s="2"/>
      <c r="K10" s="2" t="s">
        <v>149</v>
      </c>
      <c r="L10" s="73">
        <v>10877</v>
      </c>
      <c r="M10" s="296"/>
    </row>
    <row r="11" spans="1:13" ht="12.75">
      <c r="A11" s="16" t="s">
        <v>351</v>
      </c>
      <c r="B11" s="17"/>
      <c r="C11" s="17">
        <v>0</v>
      </c>
      <c r="D11" s="17">
        <v>0</v>
      </c>
      <c r="E11" s="17">
        <v>0</v>
      </c>
      <c r="F11" s="17"/>
      <c r="G11" s="17"/>
      <c r="H11" s="16" t="s">
        <v>23</v>
      </c>
      <c r="I11" s="17"/>
      <c r="J11" s="2"/>
      <c r="K11" s="2" t="s">
        <v>151</v>
      </c>
      <c r="L11" s="73">
        <v>3564</v>
      </c>
      <c r="M11" s="296"/>
    </row>
    <row r="12" spans="1:13" ht="12.75">
      <c r="A12" s="16"/>
      <c r="B12" s="17"/>
      <c r="C12" s="17"/>
      <c r="D12" s="17"/>
      <c r="E12" s="17"/>
      <c r="F12" s="17"/>
      <c r="G12" s="17"/>
      <c r="H12" s="16" t="s">
        <v>175</v>
      </c>
      <c r="I12" s="17"/>
      <c r="J12" s="2"/>
      <c r="K12" s="2" t="s">
        <v>154</v>
      </c>
      <c r="L12" s="73">
        <v>4664</v>
      </c>
      <c r="M12" s="296"/>
    </row>
    <row r="13" spans="1:13" ht="12.75">
      <c r="A13" s="16"/>
      <c r="B13" s="17"/>
      <c r="C13" s="17"/>
      <c r="D13" s="17"/>
      <c r="E13" s="17"/>
      <c r="F13" s="17"/>
      <c r="G13" s="17"/>
      <c r="H13" s="117" t="s">
        <v>349</v>
      </c>
      <c r="I13" s="17"/>
      <c r="J13" s="2"/>
      <c r="K13" s="2" t="s">
        <v>325</v>
      </c>
      <c r="L13" s="73">
        <v>931</v>
      </c>
      <c r="M13" s="296"/>
    </row>
    <row r="14" spans="1:12" ht="12.75" hidden="1">
      <c r="A14" s="16"/>
      <c r="B14" s="17"/>
      <c r="C14" s="17"/>
      <c r="D14" s="17"/>
      <c r="E14" s="17"/>
      <c r="F14" s="17"/>
      <c r="G14" s="17"/>
      <c r="H14" s="16"/>
      <c r="I14" s="17"/>
      <c r="J14" s="2"/>
      <c r="K14" s="2"/>
      <c r="L14" s="2"/>
    </row>
    <row r="15" spans="1:12" ht="12.75" hidden="1">
      <c r="A15" s="16"/>
      <c r="B15" s="17"/>
      <c r="C15" s="17"/>
      <c r="D15" s="17"/>
      <c r="E15" s="17"/>
      <c r="F15" s="17"/>
      <c r="G15" s="17"/>
      <c r="H15" s="16"/>
      <c r="I15" s="17"/>
      <c r="J15" s="2"/>
      <c r="K15" s="2"/>
      <c r="L15" s="2"/>
    </row>
    <row r="16" spans="1:14" ht="15.75">
      <c r="A16" s="26" t="s">
        <v>15</v>
      </c>
      <c r="B16" s="24"/>
      <c r="C16" s="120">
        <f>SUM(C18:C20)</f>
        <v>0</v>
      </c>
      <c r="D16" s="120">
        <f>SUM(D18:D20)</f>
        <v>0</v>
      </c>
      <c r="E16" s="120">
        <f>SUM(E18:E20)</f>
        <v>0</v>
      </c>
      <c r="F16" s="24"/>
      <c r="G16" s="24"/>
      <c r="H16" s="63" t="s">
        <v>32</v>
      </c>
      <c r="I16" s="24"/>
      <c r="J16" s="2"/>
      <c r="K16" s="2"/>
      <c r="L16" s="188">
        <f>SUM(L17:L19)</f>
        <v>6680</v>
      </c>
      <c r="M16" s="188">
        <f>SUM(M17:M20)</f>
        <v>0</v>
      </c>
      <c r="N16" s="188">
        <f>N17+N18+N19</f>
        <v>0</v>
      </c>
    </row>
    <row r="17" spans="1:13" ht="12.75">
      <c r="A17" s="66"/>
      <c r="B17" s="17"/>
      <c r="C17" s="17"/>
      <c r="D17" s="17"/>
      <c r="E17" s="17"/>
      <c r="F17" s="17"/>
      <c r="G17" s="17"/>
      <c r="H17" s="4" t="s">
        <v>67</v>
      </c>
      <c r="I17" s="17"/>
      <c r="J17" s="2"/>
      <c r="K17" s="2" t="s">
        <v>155</v>
      </c>
      <c r="L17" s="73">
        <v>4769</v>
      </c>
      <c r="M17" s="296"/>
    </row>
    <row r="18" spans="1:13" ht="12.75">
      <c r="A18" s="66" t="s">
        <v>212</v>
      </c>
      <c r="B18" s="17"/>
      <c r="C18" s="17">
        <v>0</v>
      </c>
      <c r="D18" s="17">
        <v>0</v>
      </c>
      <c r="E18" s="70">
        <v>0</v>
      </c>
      <c r="F18" s="70"/>
      <c r="G18" s="70"/>
      <c r="H18" s="4" t="s">
        <v>24</v>
      </c>
      <c r="I18" s="17"/>
      <c r="J18" s="2"/>
      <c r="K18" s="2" t="s">
        <v>156</v>
      </c>
      <c r="L18" s="73">
        <v>1583</v>
      </c>
      <c r="M18" s="296"/>
    </row>
    <row r="19" spans="1:14" ht="12.75">
      <c r="A19" s="66" t="s">
        <v>209</v>
      </c>
      <c r="B19" s="17"/>
      <c r="C19" s="17">
        <v>0</v>
      </c>
      <c r="D19" s="17"/>
      <c r="E19" s="70"/>
      <c r="F19" s="70"/>
      <c r="G19" s="70"/>
      <c r="H19" s="66" t="s">
        <v>57</v>
      </c>
      <c r="I19" s="17"/>
      <c r="J19" s="2"/>
      <c r="K19" s="2" t="s">
        <v>157</v>
      </c>
      <c r="L19" s="73">
        <v>328</v>
      </c>
      <c r="M19" s="296">
        <v>0</v>
      </c>
      <c r="N19">
        <v>0</v>
      </c>
    </row>
    <row r="20" spans="1:13" ht="12.75" customHeight="1">
      <c r="A20" s="66" t="s">
        <v>352</v>
      </c>
      <c r="C20">
        <v>0</v>
      </c>
      <c r="D20" s="296"/>
      <c r="E20" s="17"/>
      <c r="F20" s="17"/>
      <c r="G20" s="17"/>
      <c r="H20" s="117"/>
      <c r="I20" s="17"/>
      <c r="J20" s="2"/>
      <c r="M20" s="296"/>
    </row>
    <row r="21" spans="1:12" ht="15.75" hidden="1">
      <c r="A21" s="66" t="s">
        <v>68</v>
      </c>
      <c r="B21" s="17"/>
      <c r="C21" s="17"/>
      <c r="D21" s="17"/>
      <c r="E21" s="17"/>
      <c r="F21" s="17"/>
      <c r="G21" s="17"/>
      <c r="H21" s="25"/>
      <c r="I21" s="17"/>
      <c r="J21" s="2"/>
      <c r="K21" s="2"/>
      <c r="L21" s="8"/>
    </row>
    <row r="22" spans="1:14" ht="15.75">
      <c r="A22" s="23" t="s">
        <v>180</v>
      </c>
      <c r="B22" s="17"/>
      <c r="C22" s="121">
        <f>C23+C24</f>
        <v>0</v>
      </c>
      <c r="D22" s="121">
        <v>0</v>
      </c>
      <c r="E22" s="121">
        <f>E23+E24</f>
        <v>0</v>
      </c>
      <c r="F22" s="121"/>
      <c r="G22" s="121"/>
      <c r="H22" s="23" t="s">
        <v>183</v>
      </c>
      <c r="I22" s="24"/>
      <c r="L22" s="188">
        <f>L23+L24</f>
        <v>0</v>
      </c>
      <c r="M22" s="188">
        <f>M23+M24</f>
        <v>0</v>
      </c>
      <c r="N22" s="188">
        <f>N23+N24</f>
        <v>0</v>
      </c>
    </row>
    <row r="23" spans="1:14" ht="14.25">
      <c r="A23" s="117" t="s">
        <v>181</v>
      </c>
      <c r="B23" s="17"/>
      <c r="C23" s="17">
        <v>0</v>
      </c>
      <c r="D23" s="17">
        <v>0</v>
      </c>
      <c r="E23" s="17">
        <v>0</v>
      </c>
      <c r="F23" s="17"/>
      <c r="G23" s="17"/>
      <c r="H23" s="25" t="s">
        <v>184</v>
      </c>
      <c r="I23" s="17"/>
      <c r="J23" s="17"/>
      <c r="L23" s="73">
        <v>0</v>
      </c>
      <c r="M23">
        <v>0</v>
      </c>
      <c r="N23">
        <v>0</v>
      </c>
    </row>
    <row r="24" spans="1:14" ht="14.25">
      <c r="A24" s="117" t="s">
        <v>182</v>
      </c>
      <c r="B24" s="17"/>
      <c r="C24" s="17">
        <v>0</v>
      </c>
      <c r="D24" s="17">
        <v>0</v>
      </c>
      <c r="E24" s="17">
        <v>0</v>
      </c>
      <c r="F24" s="17"/>
      <c r="G24" s="17"/>
      <c r="H24" s="25" t="s">
        <v>185</v>
      </c>
      <c r="I24" s="17"/>
      <c r="J24" s="17"/>
      <c r="L24" s="2">
        <v>0</v>
      </c>
      <c r="M24">
        <v>0</v>
      </c>
      <c r="N24">
        <v>0</v>
      </c>
    </row>
    <row r="25" spans="1:12" ht="0.75" customHeight="1">
      <c r="A25" s="25"/>
      <c r="B25" s="17"/>
      <c r="C25" s="17"/>
      <c r="D25" s="17"/>
      <c r="E25" s="17"/>
      <c r="F25" s="17"/>
      <c r="G25" s="17"/>
      <c r="H25" s="25"/>
      <c r="I25" s="17"/>
      <c r="J25" s="17"/>
      <c r="L25" s="2"/>
    </row>
    <row r="26" spans="1:12" ht="0.75" customHeight="1">
      <c r="A26" s="25"/>
      <c r="B26" s="17"/>
      <c r="C26" s="17"/>
      <c r="D26" s="17"/>
      <c r="E26" s="17"/>
      <c r="F26" s="17"/>
      <c r="G26" s="17"/>
      <c r="H26" s="25"/>
      <c r="I26" s="17"/>
      <c r="J26" s="17"/>
      <c r="L26" s="2"/>
    </row>
    <row r="27" spans="1:12" ht="9.75" customHeight="1">
      <c r="A27" s="25"/>
      <c r="B27" s="17"/>
      <c r="C27" s="17"/>
      <c r="D27" s="17"/>
      <c r="E27" s="17"/>
      <c r="F27" s="17"/>
      <c r="G27" s="17"/>
      <c r="H27" s="190"/>
      <c r="I27" s="17"/>
      <c r="J27" s="17"/>
      <c r="L27" s="2"/>
    </row>
    <row r="28" spans="1:12" ht="14.25" hidden="1">
      <c r="A28" s="25"/>
      <c r="B28" s="17"/>
      <c r="C28" s="17"/>
      <c r="D28" s="17"/>
      <c r="E28" s="17"/>
      <c r="F28" s="17"/>
      <c r="G28" s="17"/>
      <c r="H28" s="25"/>
      <c r="I28" s="17"/>
      <c r="J28" s="17"/>
      <c r="L28" s="2"/>
    </row>
    <row r="29" spans="1:14" ht="15">
      <c r="A29" s="25"/>
      <c r="B29" s="17"/>
      <c r="C29" s="17"/>
      <c r="D29" s="17"/>
      <c r="E29" s="17"/>
      <c r="F29" s="17"/>
      <c r="G29" s="17"/>
      <c r="H29" s="190" t="s">
        <v>186</v>
      </c>
      <c r="I29" s="17"/>
      <c r="J29" s="17"/>
      <c r="L29" s="188">
        <v>0</v>
      </c>
      <c r="M29" s="188">
        <v>0</v>
      </c>
      <c r="N29" s="188">
        <v>0</v>
      </c>
    </row>
    <row r="30" spans="1:12" ht="9.75" customHeight="1">
      <c r="A30" s="25"/>
      <c r="B30" s="17"/>
      <c r="C30" s="17"/>
      <c r="D30" s="17"/>
      <c r="E30" s="17"/>
      <c r="F30" s="17"/>
      <c r="G30" s="17"/>
      <c r="H30" s="25"/>
      <c r="I30" s="17"/>
      <c r="J30" s="17"/>
      <c r="L30" s="2"/>
    </row>
    <row r="31" spans="1:14" ht="15.75">
      <c r="A31" s="23" t="s">
        <v>90</v>
      </c>
      <c r="B31" s="24"/>
      <c r="C31" s="120">
        <f>SUM(C32:C33)</f>
        <v>11712</v>
      </c>
      <c r="D31" s="120">
        <f>SUM(D32:D33)</f>
        <v>0</v>
      </c>
      <c r="E31" s="120">
        <f>SUM(E32:E33)</f>
        <v>0</v>
      </c>
      <c r="F31" s="120"/>
      <c r="G31" s="120"/>
      <c r="H31" s="23" t="s">
        <v>91</v>
      </c>
      <c r="I31" s="17"/>
      <c r="J31" s="17"/>
      <c r="L31" s="188">
        <f>L32</f>
        <v>2000</v>
      </c>
      <c r="M31" s="188">
        <f>M32</f>
        <v>0</v>
      </c>
      <c r="N31" s="188">
        <f>N32</f>
        <v>0</v>
      </c>
    </row>
    <row r="32" spans="1:14" ht="15" customHeight="1">
      <c r="A32" s="118" t="s">
        <v>213</v>
      </c>
      <c r="B32" s="17"/>
      <c r="C32" s="17">
        <v>5032</v>
      </c>
      <c r="D32" s="17"/>
      <c r="E32" s="17"/>
      <c r="F32" s="17"/>
      <c r="G32" s="17"/>
      <c r="H32" s="119" t="s">
        <v>25</v>
      </c>
      <c r="I32" s="120"/>
      <c r="J32" s="2"/>
      <c r="K32" s="2"/>
      <c r="L32" s="188">
        <f>L33</f>
        <v>2000</v>
      </c>
      <c r="M32" s="296"/>
      <c r="N32">
        <v>0</v>
      </c>
    </row>
    <row r="33" spans="1:14" ht="12.75">
      <c r="A33" s="117" t="s">
        <v>214</v>
      </c>
      <c r="B33" s="17"/>
      <c r="C33" s="17">
        <v>6680</v>
      </c>
      <c r="D33" s="17"/>
      <c r="E33" s="17"/>
      <c r="F33" s="17"/>
      <c r="G33" s="17"/>
      <c r="H33" s="16" t="s">
        <v>191</v>
      </c>
      <c r="I33" s="17"/>
      <c r="K33" t="s">
        <v>190</v>
      </c>
      <c r="L33" s="73">
        <v>2000</v>
      </c>
      <c r="M33" s="296"/>
      <c r="N33">
        <v>0</v>
      </c>
    </row>
    <row r="34" spans="1:14" ht="21" customHeight="1">
      <c r="A34" s="653" t="s">
        <v>92</v>
      </c>
      <c r="B34" s="654"/>
      <c r="C34" s="548">
        <f>C6+C31</f>
        <v>41343</v>
      </c>
      <c r="D34" s="548">
        <f>SUM(D31,D16,D7)</f>
        <v>0</v>
      </c>
      <c r="E34" s="548">
        <f>E6+E31</f>
        <v>0</v>
      </c>
      <c r="F34" s="121"/>
      <c r="G34" s="121"/>
      <c r="H34" s="655" t="s">
        <v>26</v>
      </c>
      <c r="I34" s="655"/>
      <c r="J34" s="655"/>
      <c r="K34" s="655"/>
      <c r="L34" s="548">
        <f>SUM(L31,L29,L16,L7)</f>
        <v>41343</v>
      </c>
      <c r="M34" s="548">
        <f>SUM(M6,M31)</f>
        <v>0</v>
      </c>
      <c r="N34" s="548">
        <f>SUM(N31,N29,N16,N7)</f>
        <v>0</v>
      </c>
    </row>
    <row r="35" spans="1:12" ht="10.5" customHeight="1">
      <c r="A35" s="26"/>
      <c r="B35" s="17"/>
      <c r="C35" s="17"/>
      <c r="D35" s="17"/>
      <c r="E35" s="17"/>
      <c r="F35" s="17"/>
      <c r="G35" s="17"/>
      <c r="H35" s="20"/>
      <c r="I35" s="21"/>
      <c r="L35" s="56"/>
    </row>
    <row r="36" spans="1:14" ht="18">
      <c r="A36" s="20" t="s">
        <v>16</v>
      </c>
      <c r="B36" s="21"/>
      <c r="C36" s="24">
        <f>SUM(C34)</f>
        <v>41343</v>
      </c>
      <c r="D36" s="24">
        <f>SUM(D34)</f>
        <v>0</v>
      </c>
      <c r="E36" s="24">
        <f>SUM(E34)</f>
        <v>0</v>
      </c>
      <c r="F36" s="21"/>
      <c r="G36" s="21"/>
      <c r="H36" s="20" t="s">
        <v>27</v>
      </c>
      <c r="I36" s="21"/>
      <c r="L36" s="550">
        <f>SUM(L34)</f>
        <v>41343</v>
      </c>
      <c r="M36" s="550">
        <f>SUM(M34:M35)</f>
        <v>0</v>
      </c>
      <c r="N36" s="550">
        <f>SUM(N34)</f>
        <v>0</v>
      </c>
    </row>
    <row r="37" spans="1:14" ht="20.25" customHeight="1">
      <c r="A37" s="117" t="s">
        <v>28</v>
      </c>
      <c r="B37" s="17"/>
      <c r="C37" s="297">
        <f>SUM(C32,C7)</f>
        <v>34663</v>
      </c>
      <c r="D37" s="297">
        <f>SUM(D7,D32)</f>
        <v>0</v>
      </c>
      <c r="E37" s="297">
        <f>SUM(E32,E7)</f>
        <v>0</v>
      </c>
      <c r="F37" s="120"/>
      <c r="G37" s="120"/>
      <c r="H37" s="16" t="s">
        <v>29</v>
      </c>
      <c r="I37" s="17"/>
      <c r="L37" s="411">
        <f>SUM(L33,L7)</f>
        <v>34663</v>
      </c>
      <c r="M37" s="188">
        <f>SUM(M7)+M31</f>
        <v>0</v>
      </c>
      <c r="N37" s="411">
        <f>SUM(N33,N7)</f>
        <v>0</v>
      </c>
    </row>
    <row r="38" spans="1:14" ht="18.75" customHeight="1">
      <c r="A38" s="117" t="s">
        <v>30</v>
      </c>
      <c r="B38" s="17"/>
      <c r="C38" s="297">
        <f>SUM(C33,C16)</f>
        <v>6680</v>
      </c>
      <c r="D38" s="297">
        <f>SUM(D33,D16)</f>
        <v>0</v>
      </c>
      <c r="E38" s="297">
        <f>SUM(E33,E16)</f>
        <v>0</v>
      </c>
      <c r="F38" s="120"/>
      <c r="G38" s="120"/>
      <c r="H38" s="16" t="s">
        <v>33</v>
      </c>
      <c r="I38" s="17"/>
      <c r="L38" s="411">
        <f>SUM(L16)</f>
        <v>6680</v>
      </c>
      <c r="M38" s="188">
        <f>SUM(M16)</f>
        <v>0</v>
      </c>
      <c r="N38" s="411">
        <f>SUM(N16)</f>
        <v>0</v>
      </c>
    </row>
    <row r="39" spans="3:14" ht="12.75">
      <c r="C39" s="410">
        <f>SUM(C37:C38)</f>
        <v>41343</v>
      </c>
      <c r="D39" s="296">
        <f>SUM(D37:D38)</f>
        <v>0</v>
      </c>
      <c r="E39" s="410">
        <f>SUM(E37:E38)</f>
        <v>0</v>
      </c>
      <c r="L39" s="296">
        <f>SUM(L37:L38)</f>
        <v>41343</v>
      </c>
      <c r="M39" s="296">
        <f>SUM(M37:M38)</f>
        <v>0</v>
      </c>
      <c r="N39" s="296">
        <f>SUM(N37:N38)</f>
        <v>0</v>
      </c>
    </row>
  </sheetData>
  <sheetProtection/>
  <mergeCells count="5">
    <mergeCell ref="A3:B3"/>
    <mergeCell ref="H3:K3"/>
    <mergeCell ref="A34:B34"/>
    <mergeCell ref="H34:K34"/>
    <mergeCell ref="A1:N1"/>
  </mergeCells>
  <printOptions/>
  <pageMargins left="0.75" right="0.75" top="0.7708333333333334" bottom="1" header="0.5" footer="0.5"/>
  <pageSetup horizontalDpi="600" verticalDpi="600" orientation="landscape" paperSize="9" r:id="rId1"/>
  <headerFooter alignWithMargins="0">
    <oddHeader>&amp;R13.melléklet a 1/2020.(II.13.)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32.57421875" style="0" customWidth="1"/>
    <col min="2" max="2" width="7.00390625" style="0" customWidth="1"/>
    <col min="3" max="3" width="6.7109375" style="0" customWidth="1"/>
    <col min="4" max="4" width="5.7109375" style="0" customWidth="1"/>
    <col min="5" max="5" width="6.00390625" style="0" customWidth="1"/>
    <col min="6" max="6" width="9.00390625" style="0" customWidth="1"/>
    <col min="7" max="7" width="7.7109375" style="0" customWidth="1"/>
    <col min="8" max="8" width="5.7109375" style="0" customWidth="1"/>
    <col min="9" max="9" width="7.00390625" style="0" customWidth="1"/>
    <col min="10" max="10" width="7.140625" style="0" customWidth="1"/>
    <col min="11" max="11" width="6.7109375" style="0" customWidth="1"/>
    <col min="12" max="12" width="7.28125" style="0" customWidth="1"/>
    <col min="13" max="13" width="7.00390625" style="0" customWidth="1"/>
    <col min="14" max="14" width="9.57421875" style="0" customWidth="1"/>
  </cols>
  <sheetData>
    <row r="1" spans="1:14" ht="15.75">
      <c r="A1" s="615" t="s">
        <v>73</v>
      </c>
      <c r="B1" s="615"/>
      <c r="C1" s="615"/>
      <c r="D1" s="615"/>
      <c r="E1" s="615"/>
      <c r="F1" s="615"/>
      <c r="G1" s="616"/>
      <c r="H1" s="616"/>
      <c r="I1" s="616"/>
      <c r="J1" s="616"/>
      <c r="K1" s="616"/>
      <c r="L1" s="616"/>
      <c r="M1" s="616"/>
      <c r="N1" s="616"/>
    </row>
    <row r="2" spans="1:14" ht="15.75">
      <c r="A2" s="615" t="s">
        <v>72</v>
      </c>
      <c r="B2" s="615"/>
      <c r="C2" s="615"/>
      <c r="D2" s="615"/>
      <c r="E2" s="615"/>
      <c r="F2" s="615"/>
      <c r="G2" s="616"/>
      <c r="H2" s="616"/>
      <c r="I2" s="616"/>
      <c r="J2" s="616"/>
      <c r="K2" s="616"/>
      <c r="L2" s="616"/>
      <c r="M2" s="616"/>
      <c r="N2" s="616"/>
    </row>
    <row r="3" spans="1:9" ht="18">
      <c r="A3" s="83"/>
      <c r="B3" s="83"/>
      <c r="C3" s="83"/>
      <c r="D3" s="83"/>
      <c r="E3" s="83"/>
      <c r="F3" s="85"/>
      <c r="G3" s="85"/>
      <c r="H3" s="85"/>
      <c r="I3" s="85"/>
    </row>
    <row r="4" spans="1:14" ht="18.75" thickBot="1">
      <c r="A4" s="83"/>
      <c r="B4" s="83"/>
      <c r="C4" s="83"/>
      <c r="D4" s="83"/>
      <c r="G4" s="132"/>
      <c r="H4" s="85"/>
      <c r="I4" s="85"/>
      <c r="M4" s="618" t="s">
        <v>69</v>
      </c>
      <c r="N4" s="618"/>
    </row>
    <row r="5" spans="1:14" ht="15.75" thickBot="1">
      <c r="A5" s="619" t="s">
        <v>93</v>
      </c>
      <c r="B5" s="621" t="s">
        <v>94</v>
      </c>
      <c r="C5" s="617" t="s">
        <v>195</v>
      </c>
      <c r="D5" s="613"/>
      <c r="E5" s="613"/>
      <c r="F5" s="614"/>
      <c r="G5" s="613" t="s">
        <v>196</v>
      </c>
      <c r="H5" s="613"/>
      <c r="I5" s="613"/>
      <c r="J5" s="614"/>
      <c r="K5" s="613" t="s">
        <v>197</v>
      </c>
      <c r="L5" s="613"/>
      <c r="M5" s="613"/>
      <c r="N5" s="614"/>
    </row>
    <row r="6" spans="1:14" ht="29.25" customHeight="1" thickBot="1">
      <c r="A6" s="620"/>
      <c r="B6" s="622"/>
      <c r="C6" s="215" t="s">
        <v>95</v>
      </c>
      <c r="D6" s="216" t="s">
        <v>96</v>
      </c>
      <c r="E6" s="216" t="s">
        <v>194</v>
      </c>
      <c r="F6" s="217" t="s">
        <v>63</v>
      </c>
      <c r="G6" s="218" t="s">
        <v>95</v>
      </c>
      <c r="H6" s="216" t="s">
        <v>96</v>
      </c>
      <c r="I6" s="216" t="s">
        <v>194</v>
      </c>
      <c r="J6" s="217" t="s">
        <v>63</v>
      </c>
      <c r="K6" s="218" t="s">
        <v>95</v>
      </c>
      <c r="L6" s="216" t="s">
        <v>96</v>
      </c>
      <c r="M6" s="216" t="s">
        <v>194</v>
      </c>
      <c r="N6" s="217" t="s">
        <v>63</v>
      </c>
    </row>
    <row r="7" spans="1:14" ht="15.75">
      <c r="A7" s="201" t="s">
        <v>14</v>
      </c>
      <c r="B7" s="202"/>
      <c r="C7" s="203"/>
      <c r="D7" s="204"/>
      <c r="E7" s="204"/>
      <c r="F7" s="30"/>
      <c r="G7" s="204"/>
      <c r="H7" s="204"/>
      <c r="I7" s="204"/>
      <c r="J7" s="30"/>
      <c r="K7" s="204"/>
      <c r="L7" s="204"/>
      <c r="M7" s="204"/>
      <c r="N7" s="30"/>
    </row>
    <row r="8" spans="1:14" ht="12.75">
      <c r="A8" s="195" t="s">
        <v>192</v>
      </c>
      <c r="B8" s="200" t="s">
        <v>97</v>
      </c>
      <c r="C8" s="463">
        <v>5032</v>
      </c>
      <c r="D8" s="382">
        <v>0</v>
      </c>
      <c r="E8" s="523">
        <v>0</v>
      </c>
      <c r="F8" s="524">
        <f>SUM(C8:E8)</f>
        <v>5032</v>
      </c>
      <c r="G8" s="382">
        <f>SUM(G10)</f>
        <v>0</v>
      </c>
      <c r="H8" s="157"/>
      <c r="I8" s="161"/>
      <c r="J8" s="524">
        <f>SUM(G8:I8)</f>
        <v>0</v>
      </c>
      <c r="K8" s="382">
        <f>SUM(K10)</f>
        <v>0</v>
      </c>
      <c r="L8" s="157"/>
      <c r="M8" s="161"/>
      <c r="N8" s="524">
        <f>SUM(K8:M8)</f>
        <v>0</v>
      </c>
    </row>
    <row r="9" spans="1:14" ht="12.75">
      <c r="A9" s="195"/>
      <c r="B9" s="200"/>
      <c r="C9" s="525"/>
      <c r="D9" s="382"/>
      <c r="E9" s="523"/>
      <c r="F9" s="524">
        <f>SUM(C9:E9)</f>
        <v>0</v>
      </c>
      <c r="G9" s="382"/>
      <c r="H9" s="157"/>
      <c r="I9" s="161"/>
      <c r="J9" s="524"/>
      <c r="K9" s="382"/>
      <c r="L9" s="157"/>
      <c r="M9" s="161"/>
      <c r="N9" s="524"/>
    </row>
    <row r="10" spans="1:14" ht="12.75">
      <c r="A10" s="369"/>
      <c r="B10" s="49"/>
      <c r="C10" s="463"/>
      <c r="D10" s="382"/>
      <c r="E10" s="523"/>
      <c r="F10" s="524">
        <f>SUM(C10:E10)</f>
        <v>0</v>
      </c>
      <c r="G10" s="157"/>
      <c r="H10" s="157"/>
      <c r="I10" s="161"/>
      <c r="J10" s="534">
        <f>SUM(G10:I10)</f>
        <v>0</v>
      </c>
      <c r="K10" s="157"/>
      <c r="L10" s="157"/>
      <c r="M10" s="161"/>
      <c r="N10" s="534">
        <f>SUM(K10:M10)</f>
        <v>0</v>
      </c>
    </row>
    <row r="11" spans="1:14" ht="15.75">
      <c r="A11" s="194" t="s">
        <v>15</v>
      </c>
      <c r="B11" s="199"/>
      <c r="C11" s="526"/>
      <c r="D11" s="382"/>
      <c r="E11" s="523"/>
      <c r="F11" s="524"/>
      <c r="G11" s="535"/>
      <c r="H11" s="157"/>
      <c r="I11" s="161"/>
      <c r="J11" s="534"/>
      <c r="K11" s="535"/>
      <c r="L11" s="157"/>
      <c r="M11" s="161"/>
      <c r="N11" s="534"/>
    </row>
    <row r="12" spans="1:14" ht="12.75">
      <c r="A12" s="195" t="s">
        <v>193</v>
      </c>
      <c r="B12" s="200" t="s">
        <v>97</v>
      </c>
      <c r="C12" s="525">
        <v>6680</v>
      </c>
      <c r="D12" s="382"/>
      <c r="E12" s="523"/>
      <c r="F12" s="524">
        <f>SUM(C12:E12)</f>
        <v>6680</v>
      </c>
      <c r="G12" s="157"/>
      <c r="H12" s="157"/>
      <c r="I12" s="161"/>
      <c r="J12" s="534"/>
      <c r="K12" s="157"/>
      <c r="L12" s="157"/>
      <c r="M12" s="161"/>
      <c r="N12" s="534"/>
    </row>
    <row r="13" spans="1:14" ht="13.5" thickBot="1">
      <c r="A13" s="195"/>
      <c r="B13" s="208"/>
      <c r="C13" s="527"/>
      <c r="D13" s="473">
        <v>0</v>
      </c>
      <c r="E13" s="528">
        <v>0</v>
      </c>
      <c r="F13" s="474">
        <f>SUM(C13:E13)</f>
        <v>0</v>
      </c>
      <c r="G13" s="473"/>
      <c r="H13" s="473">
        <v>0</v>
      </c>
      <c r="I13" s="528">
        <v>0</v>
      </c>
      <c r="J13" s="474">
        <f>SUM(G13:I13)</f>
        <v>0</v>
      </c>
      <c r="K13" s="473">
        <v>0</v>
      </c>
      <c r="L13" s="473">
        <v>0</v>
      </c>
      <c r="M13" s="528">
        <v>0</v>
      </c>
      <c r="N13" s="474">
        <f>SUM(K13:M13)</f>
        <v>0</v>
      </c>
    </row>
    <row r="14" spans="1:14" ht="16.5" thickBot="1">
      <c r="A14" s="212" t="s">
        <v>74</v>
      </c>
      <c r="B14" s="213"/>
      <c r="C14" s="529">
        <f>SUM(C12,C8)</f>
        <v>11712</v>
      </c>
      <c r="D14" s="530">
        <f>SUM(D12,D8)</f>
        <v>0</v>
      </c>
      <c r="E14" s="531">
        <f>SUM(E12,E8)</f>
        <v>0</v>
      </c>
      <c r="F14" s="532">
        <f>SUM(F12,F8)</f>
        <v>11712</v>
      </c>
      <c r="G14" s="533">
        <f>SUM(G13,G8)</f>
        <v>0</v>
      </c>
      <c r="H14" s="530"/>
      <c r="I14" s="531"/>
      <c r="J14" s="532">
        <f>SUM(J13,J8)</f>
        <v>0</v>
      </c>
      <c r="K14" s="533">
        <f>SUM(K13,K8)</f>
        <v>0</v>
      </c>
      <c r="L14" s="530"/>
      <c r="M14" s="531"/>
      <c r="N14" s="532">
        <f>SUM(N13,N8)</f>
        <v>0</v>
      </c>
    </row>
  </sheetData>
  <sheetProtection/>
  <mergeCells count="8">
    <mergeCell ref="G5:J5"/>
    <mergeCell ref="K5:N5"/>
    <mergeCell ref="A1:N1"/>
    <mergeCell ref="A2:N2"/>
    <mergeCell ref="C5:F5"/>
    <mergeCell ref="M4:N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&amp;R2.melléklet a 1/2020.(II.13.)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10.57421875" style="0" customWidth="1"/>
    <col min="2" max="2" width="21.421875" style="0" customWidth="1"/>
    <col min="3" max="3" width="7.421875" style="0" customWidth="1"/>
    <col min="4" max="4" width="5.8515625" style="0" customWidth="1"/>
    <col min="5" max="5" width="5.57421875" style="0" customWidth="1"/>
    <col min="6" max="6" width="10.140625" style="0" customWidth="1"/>
    <col min="7" max="8" width="8.57421875" style="0" customWidth="1"/>
    <col min="9" max="9" width="7.57421875" style="0" customWidth="1"/>
    <col min="10" max="10" width="8.7109375" style="0" customWidth="1"/>
    <col min="11" max="11" width="8.57421875" style="0" customWidth="1"/>
    <col min="12" max="12" width="7.8515625" style="0" customWidth="1"/>
    <col min="13" max="13" width="8.421875" style="0" customWidth="1"/>
    <col min="14" max="14" width="8.8515625" style="0" customWidth="1"/>
  </cols>
  <sheetData>
    <row r="1" spans="1:7" ht="18">
      <c r="A1" s="615" t="s">
        <v>403</v>
      </c>
      <c r="B1" s="615"/>
      <c r="C1" s="615"/>
      <c r="D1" s="615"/>
      <c r="E1" s="615"/>
      <c r="F1" s="615"/>
      <c r="G1" s="114"/>
    </row>
    <row r="2" spans="1:7" ht="18">
      <c r="A2" s="615" t="s">
        <v>171</v>
      </c>
      <c r="B2" s="615"/>
      <c r="C2" s="615"/>
      <c r="D2" s="615"/>
      <c r="E2" s="615"/>
      <c r="F2" s="615"/>
      <c r="G2" s="114"/>
    </row>
    <row r="3" spans="1:7" ht="18">
      <c r="A3" s="83"/>
      <c r="B3" s="83"/>
      <c r="C3" s="83"/>
      <c r="D3" s="83"/>
      <c r="E3" s="83"/>
      <c r="F3" s="83"/>
      <c r="G3" s="114"/>
    </row>
    <row r="4" ht="13.5" thickBot="1">
      <c r="F4" s="81" t="s">
        <v>86</v>
      </c>
    </row>
    <row r="5" spans="1:14" ht="15.75" customHeight="1">
      <c r="A5" s="656" t="s">
        <v>116</v>
      </c>
      <c r="B5" s="660" t="s">
        <v>0</v>
      </c>
      <c r="C5" s="656" t="s">
        <v>195</v>
      </c>
      <c r="D5" s="657"/>
      <c r="E5" s="657"/>
      <c r="F5" s="658"/>
      <c r="G5" s="657" t="s">
        <v>196</v>
      </c>
      <c r="H5" s="657"/>
      <c r="I5" s="657"/>
      <c r="J5" s="658"/>
      <c r="K5" s="656" t="s">
        <v>197</v>
      </c>
      <c r="L5" s="657"/>
      <c r="M5" s="657"/>
      <c r="N5" s="658"/>
    </row>
    <row r="6" spans="1:14" ht="37.5" thickBot="1">
      <c r="A6" s="659"/>
      <c r="B6" s="661"/>
      <c r="C6" s="289" t="s">
        <v>95</v>
      </c>
      <c r="D6" s="206" t="s">
        <v>96</v>
      </c>
      <c r="E6" s="206" t="s">
        <v>194</v>
      </c>
      <c r="F6" s="223" t="s">
        <v>63</v>
      </c>
      <c r="G6" s="205" t="s">
        <v>95</v>
      </c>
      <c r="H6" s="206" t="s">
        <v>96</v>
      </c>
      <c r="I6" s="206" t="s">
        <v>194</v>
      </c>
      <c r="J6" s="223" t="s">
        <v>63</v>
      </c>
      <c r="K6" s="207" t="s">
        <v>95</v>
      </c>
      <c r="L6" s="206" t="s">
        <v>96</v>
      </c>
      <c r="M6" s="206" t="s">
        <v>194</v>
      </c>
      <c r="N6" s="223" t="s">
        <v>63</v>
      </c>
    </row>
    <row r="7" spans="1:14" ht="12.75">
      <c r="A7" s="368"/>
      <c r="B7" s="51"/>
      <c r="C7" s="57"/>
      <c r="D7" s="37"/>
      <c r="E7" s="37"/>
      <c r="F7" s="286"/>
      <c r="G7" s="287"/>
      <c r="H7" s="37"/>
      <c r="I7" s="37"/>
      <c r="J7" s="286"/>
      <c r="K7" s="37"/>
      <c r="L7" s="37"/>
      <c r="M7" s="37"/>
      <c r="N7" s="286"/>
    </row>
    <row r="8" spans="1:14" ht="12.75">
      <c r="A8" s="369" t="s">
        <v>190</v>
      </c>
      <c r="B8" s="229" t="s">
        <v>117</v>
      </c>
      <c r="C8" s="52">
        <v>2000</v>
      </c>
      <c r="D8" s="42"/>
      <c r="E8" s="42"/>
      <c r="F8" s="28">
        <f>SUM(C8:E8)</f>
        <v>2000</v>
      </c>
      <c r="G8" s="198">
        <v>0</v>
      </c>
      <c r="H8" s="42"/>
      <c r="I8" s="42"/>
      <c r="J8" s="28">
        <f>SUM(G8:I8)</f>
        <v>0</v>
      </c>
      <c r="K8" s="42">
        <v>0</v>
      </c>
      <c r="L8" s="42"/>
      <c r="M8" s="42"/>
      <c r="N8" s="28">
        <v>0</v>
      </c>
    </row>
    <row r="9" spans="1:14" ht="12.75">
      <c r="A9" s="369"/>
      <c r="B9" s="229"/>
      <c r="C9" s="290"/>
      <c r="D9" s="42"/>
      <c r="E9" s="42"/>
      <c r="F9" s="28">
        <f>SUM(C9:E9)</f>
        <v>0</v>
      </c>
      <c r="G9" s="197">
        <v>0</v>
      </c>
      <c r="H9" s="42"/>
      <c r="I9" s="42"/>
      <c r="J9" s="28">
        <v>0</v>
      </c>
      <c r="K9" s="34">
        <v>0</v>
      </c>
      <c r="L9" s="42"/>
      <c r="M9" s="42"/>
      <c r="N9" s="28">
        <v>0</v>
      </c>
    </row>
    <row r="10" spans="1:14" ht="13.5" thickBot="1">
      <c r="A10" s="271"/>
      <c r="B10" s="232"/>
      <c r="C10" s="244"/>
      <c r="D10" s="210"/>
      <c r="E10" s="210"/>
      <c r="F10" s="211"/>
      <c r="G10" s="209"/>
      <c r="H10" s="210"/>
      <c r="I10" s="210"/>
      <c r="J10" s="211"/>
      <c r="K10" s="210"/>
      <c r="L10" s="210"/>
      <c r="M10" s="210"/>
      <c r="N10" s="211"/>
    </row>
    <row r="11" spans="1:14" ht="15.75" thickBot="1">
      <c r="A11" s="55"/>
      <c r="B11" s="370" t="s">
        <v>3</v>
      </c>
      <c r="C11" s="291">
        <f>SUM(C8:C10)</f>
        <v>2000</v>
      </c>
      <c r="D11" s="214"/>
      <c r="E11" s="214"/>
      <c r="F11" s="284">
        <f>SUM(F8:F10)</f>
        <v>2000</v>
      </c>
      <c r="G11" s="288">
        <f>SUM(G8:G10)</f>
        <v>0</v>
      </c>
      <c r="H11" s="214"/>
      <c r="I11" s="214"/>
      <c r="J11" s="283">
        <f>SUM(J8:J10)</f>
        <v>0</v>
      </c>
      <c r="K11" s="283">
        <f>SUM(K8:K10)</f>
        <v>0</v>
      </c>
      <c r="L11" s="214"/>
      <c r="M11" s="214"/>
      <c r="N11" s="284">
        <f>SUM(N8:N10)</f>
        <v>0</v>
      </c>
    </row>
    <row r="12" spans="1:2" ht="12.75">
      <c r="A12" s="33"/>
      <c r="B12" s="33"/>
    </row>
    <row r="13" spans="1:2" ht="12.75">
      <c r="A13" s="33"/>
      <c r="B13" s="33"/>
    </row>
    <row r="14" spans="1:2" ht="12.75">
      <c r="A14" s="33"/>
      <c r="B14" s="33"/>
    </row>
    <row r="15" spans="1:2" ht="12.75">
      <c r="A15" s="33"/>
      <c r="B15" s="33"/>
    </row>
  </sheetData>
  <sheetProtection/>
  <mergeCells count="7">
    <mergeCell ref="C5:F5"/>
    <mergeCell ref="G5:J5"/>
    <mergeCell ref="K5:N5"/>
    <mergeCell ref="A1:F1"/>
    <mergeCell ref="A5:A6"/>
    <mergeCell ref="B5:B6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&amp;R14.melléklet a 1/2020.(II.13.)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1">
      <selection activeCell="A1" sqref="A1:F1"/>
    </sheetView>
  </sheetViews>
  <sheetFormatPr defaultColWidth="9.140625" defaultRowHeight="12.75"/>
  <cols>
    <col min="1" max="1" width="35.8515625" style="0" customWidth="1"/>
  </cols>
  <sheetData>
    <row r="1" spans="1:6" ht="15.75">
      <c r="A1" s="615" t="s">
        <v>403</v>
      </c>
      <c r="B1" s="615"/>
      <c r="C1" s="615"/>
      <c r="D1" s="615"/>
      <c r="E1" s="615"/>
      <c r="F1" s="615"/>
    </row>
    <row r="2" spans="1:6" ht="15.75">
      <c r="A2" s="615" t="s">
        <v>46</v>
      </c>
      <c r="B2" s="615"/>
      <c r="C2" s="615"/>
      <c r="D2" s="615"/>
      <c r="E2" s="615"/>
      <c r="F2" s="615"/>
    </row>
    <row r="3" ht="12.75">
      <c r="A3" s="6"/>
    </row>
    <row r="5" spans="5:6" ht="13.5" thickBot="1">
      <c r="E5" s="2" t="s">
        <v>84</v>
      </c>
      <c r="F5" s="2"/>
    </row>
    <row r="6" spans="1:6" ht="13.5" thickBot="1">
      <c r="A6" s="371"/>
      <c r="B6" s="372">
        <v>2020</v>
      </c>
      <c r="C6" s="372">
        <v>2021</v>
      </c>
      <c r="D6" s="372">
        <v>2022</v>
      </c>
      <c r="E6" s="373">
        <v>2023</v>
      </c>
      <c r="F6" s="374">
        <v>2024</v>
      </c>
    </row>
    <row r="7" spans="1:6" ht="12.75">
      <c r="A7" s="285" t="s">
        <v>4</v>
      </c>
      <c r="B7" s="37">
        <v>0</v>
      </c>
      <c r="C7" s="37">
        <v>0</v>
      </c>
      <c r="D7" s="37">
        <v>0</v>
      </c>
      <c r="E7" s="37">
        <v>0</v>
      </c>
      <c r="F7" s="30">
        <v>0</v>
      </c>
    </row>
    <row r="8" spans="1:6" ht="25.5">
      <c r="A8" s="145" t="s">
        <v>8</v>
      </c>
      <c r="B8" s="42">
        <v>0</v>
      </c>
      <c r="C8" s="42">
        <v>0</v>
      </c>
      <c r="D8" s="42">
        <v>0</v>
      </c>
      <c r="E8" s="42">
        <v>0</v>
      </c>
      <c r="F8" s="28">
        <v>0</v>
      </c>
    </row>
    <row r="9" spans="1:6" ht="25.5">
      <c r="A9" s="145" t="s">
        <v>9</v>
      </c>
      <c r="B9" s="42">
        <v>0</v>
      </c>
      <c r="C9" s="42">
        <v>0</v>
      </c>
      <c r="D9" s="42">
        <v>0</v>
      </c>
      <c r="E9" s="42">
        <v>0</v>
      </c>
      <c r="F9" s="28">
        <v>0</v>
      </c>
    </row>
    <row r="10" spans="1:6" ht="12.75">
      <c r="A10" s="98" t="s">
        <v>5</v>
      </c>
      <c r="B10" s="42">
        <v>0</v>
      </c>
      <c r="C10" s="42">
        <v>0</v>
      </c>
      <c r="D10" s="42">
        <v>0</v>
      </c>
      <c r="E10" s="42">
        <v>0</v>
      </c>
      <c r="F10" s="28">
        <v>0</v>
      </c>
    </row>
    <row r="11" spans="1:6" ht="12.75">
      <c r="A11" s="98" t="s">
        <v>6</v>
      </c>
      <c r="B11" s="42">
        <v>0</v>
      </c>
      <c r="C11" s="42">
        <v>0</v>
      </c>
      <c r="D11" s="42">
        <v>0</v>
      </c>
      <c r="E11" s="42">
        <v>0</v>
      </c>
      <c r="F11" s="28">
        <v>0</v>
      </c>
    </row>
    <row r="12" spans="1:6" ht="13.5" thickBot="1">
      <c r="A12" s="112" t="s">
        <v>7</v>
      </c>
      <c r="B12" s="48">
        <v>0</v>
      </c>
      <c r="C12" s="48">
        <v>0</v>
      </c>
      <c r="D12" s="48">
        <v>0</v>
      </c>
      <c r="E12" s="48">
        <v>0</v>
      </c>
      <c r="F12" s="29">
        <v>0</v>
      </c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&amp;R15.melléklet a 1/2020.(II.13.)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5"/>
  <sheetViews>
    <sheetView view="pageLayout" workbookViewId="0" topLeftCell="A1">
      <selection activeCell="G4" sqref="G4"/>
    </sheetView>
  </sheetViews>
  <sheetFormatPr defaultColWidth="9.140625" defaultRowHeight="12.75"/>
  <cols>
    <col min="3" max="3" width="11.140625" style="0" customWidth="1"/>
    <col min="11" max="11" width="14.57421875" style="0" customWidth="1"/>
    <col min="12" max="12" width="14.00390625" style="0" customWidth="1"/>
    <col min="13" max="13" width="9.140625" style="0" customWidth="1"/>
  </cols>
  <sheetData>
    <row r="1" spans="1:13" ht="15.75">
      <c r="A1" s="615" t="s">
        <v>326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15.75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13" ht="15.7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5" spans="1:11" ht="13.5" thickBot="1">
      <c r="A5" s="19"/>
      <c r="B5" s="1"/>
      <c r="D5" s="1"/>
      <c r="K5" s="81"/>
    </row>
    <row r="6" spans="1:12" ht="13.5" thickBot="1">
      <c r="A6" s="55" t="s">
        <v>59</v>
      </c>
      <c r="B6" s="45"/>
      <c r="C6" s="45"/>
      <c r="D6" s="45"/>
      <c r="E6" s="45"/>
      <c r="F6" s="45"/>
      <c r="G6" s="45"/>
      <c r="H6" s="45"/>
      <c r="I6" s="45"/>
      <c r="J6" s="40"/>
      <c r="K6" s="396" t="s">
        <v>346</v>
      </c>
      <c r="L6" s="365" t="s">
        <v>347</v>
      </c>
    </row>
    <row r="7" spans="1:12" ht="12.75">
      <c r="A7" s="671" t="s">
        <v>13</v>
      </c>
      <c r="B7" s="672"/>
      <c r="C7" s="672"/>
      <c r="D7" s="672"/>
      <c r="E7" s="672"/>
      <c r="F7" s="672"/>
      <c r="G7" s="672"/>
      <c r="H7" s="672"/>
      <c r="I7" s="672"/>
      <c r="J7" s="673"/>
      <c r="K7" s="397">
        <v>0</v>
      </c>
      <c r="L7" s="402">
        <v>0</v>
      </c>
    </row>
    <row r="8" spans="1:12" ht="12.75">
      <c r="A8" s="674" t="s">
        <v>10</v>
      </c>
      <c r="B8" s="675"/>
      <c r="C8" s="675"/>
      <c r="D8" s="675"/>
      <c r="E8" s="675"/>
      <c r="F8" s="675"/>
      <c r="G8" s="675"/>
      <c r="H8" s="675"/>
      <c r="I8" s="675"/>
      <c r="J8" s="676"/>
      <c r="K8" s="398">
        <v>0</v>
      </c>
      <c r="L8" s="403">
        <v>0</v>
      </c>
    </row>
    <row r="9" spans="1:12" ht="12.75">
      <c r="A9" s="677" t="s">
        <v>380</v>
      </c>
      <c r="B9" s="675"/>
      <c r="C9" s="675"/>
      <c r="D9" s="675"/>
      <c r="E9" s="675"/>
      <c r="F9" s="675"/>
      <c r="G9" s="675"/>
      <c r="H9" s="675"/>
      <c r="I9" s="675"/>
      <c r="J9" s="676"/>
      <c r="K9" s="399">
        <v>0</v>
      </c>
      <c r="L9" s="403">
        <v>0</v>
      </c>
    </row>
    <row r="10" spans="1:12" ht="12.75">
      <c r="A10" s="395"/>
      <c r="B10" s="678" t="s">
        <v>381</v>
      </c>
      <c r="C10" s="663"/>
      <c r="D10" s="663"/>
      <c r="E10" s="663"/>
      <c r="F10" s="663"/>
      <c r="G10" s="663"/>
      <c r="H10" s="663"/>
      <c r="I10" s="663"/>
      <c r="J10" s="664"/>
      <c r="K10" s="399">
        <v>0</v>
      </c>
      <c r="L10" s="405">
        <v>0</v>
      </c>
    </row>
    <row r="11" spans="1:12" ht="12.75">
      <c r="A11" s="328"/>
      <c r="B11" s="678" t="s">
        <v>382</v>
      </c>
      <c r="C11" s="663"/>
      <c r="D11" s="663"/>
      <c r="E11" s="663"/>
      <c r="F11" s="663"/>
      <c r="G11" s="663"/>
      <c r="H11" s="663"/>
      <c r="I11" s="663"/>
      <c r="J11" s="664"/>
      <c r="K11" s="399">
        <v>0</v>
      </c>
      <c r="L11" s="405">
        <v>0</v>
      </c>
    </row>
    <row r="12" spans="1:12" ht="12.75">
      <c r="A12" s="328"/>
      <c r="B12" s="678" t="s">
        <v>383</v>
      </c>
      <c r="C12" s="663"/>
      <c r="D12" s="663"/>
      <c r="E12" s="663"/>
      <c r="F12" s="663"/>
      <c r="G12" s="663"/>
      <c r="H12" s="663"/>
      <c r="I12" s="663"/>
      <c r="J12" s="664"/>
      <c r="K12" s="399">
        <v>0</v>
      </c>
      <c r="L12" s="405">
        <v>0</v>
      </c>
    </row>
    <row r="13" spans="1:12" ht="12.75">
      <c r="A13" s="328"/>
      <c r="B13" s="662"/>
      <c r="C13" s="663"/>
      <c r="D13" s="663"/>
      <c r="E13" s="663"/>
      <c r="F13" s="663"/>
      <c r="G13" s="663"/>
      <c r="H13" s="663"/>
      <c r="I13" s="663"/>
      <c r="J13" s="664"/>
      <c r="K13" s="399"/>
      <c r="L13" s="405"/>
    </row>
    <row r="14" spans="1:12" ht="12.75">
      <c r="A14" s="674" t="s">
        <v>11</v>
      </c>
      <c r="B14" s="675"/>
      <c r="C14" s="675"/>
      <c r="D14" s="675"/>
      <c r="E14" s="675"/>
      <c r="F14" s="675"/>
      <c r="G14" s="675"/>
      <c r="H14" s="675"/>
      <c r="I14" s="675"/>
      <c r="J14" s="676"/>
      <c r="K14" s="399">
        <v>0</v>
      </c>
      <c r="L14" s="405">
        <v>0</v>
      </c>
    </row>
    <row r="15" spans="1:12" ht="13.5" thickBot="1">
      <c r="A15" s="668" t="s">
        <v>12</v>
      </c>
      <c r="B15" s="669"/>
      <c r="C15" s="669"/>
      <c r="D15" s="669"/>
      <c r="E15" s="669"/>
      <c r="F15" s="669"/>
      <c r="G15" s="669"/>
      <c r="H15" s="669"/>
      <c r="I15" s="669"/>
      <c r="J15" s="670"/>
      <c r="K15" s="400">
        <v>0</v>
      </c>
      <c r="L15" s="404">
        <v>0</v>
      </c>
    </row>
    <row r="16" spans="1:12" ht="13.5" thickBot="1">
      <c r="A16" s="665" t="s">
        <v>327</v>
      </c>
      <c r="B16" s="666"/>
      <c r="C16" s="666"/>
      <c r="D16" s="666"/>
      <c r="E16" s="666"/>
      <c r="F16" s="666"/>
      <c r="G16" s="666"/>
      <c r="H16" s="666"/>
      <c r="I16" s="666"/>
      <c r="J16" s="666"/>
      <c r="K16" s="401">
        <f>SUM(K7:K15)</f>
        <v>0</v>
      </c>
      <c r="L16" s="321">
        <f>SUM(L9:L15)</f>
        <v>0</v>
      </c>
    </row>
    <row r="19" ht="12.75">
      <c r="A19" s="2"/>
    </row>
    <row r="20" ht="12.75">
      <c r="A20" s="2"/>
    </row>
    <row r="22" ht="12.75">
      <c r="A22" s="2"/>
    </row>
    <row r="23" ht="12.75">
      <c r="A23" s="2"/>
    </row>
    <row r="25" ht="12.75">
      <c r="A25" s="2"/>
    </row>
  </sheetData>
  <sheetProtection/>
  <mergeCells count="12">
    <mergeCell ref="B11:J11"/>
    <mergeCell ref="B12:J12"/>
    <mergeCell ref="B13:J13"/>
    <mergeCell ref="A16:J16"/>
    <mergeCell ref="A1:M1"/>
    <mergeCell ref="A15:J15"/>
    <mergeCell ref="A7:J7"/>
    <mergeCell ref="A8:J8"/>
    <mergeCell ref="A9:J9"/>
    <mergeCell ref="A14:J14"/>
    <mergeCell ref="A2:M2"/>
    <mergeCell ref="B10:J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&amp;R16.melléklet a 1/2020.(II.13.)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workbookViewId="0" topLeftCell="A1">
      <selection activeCell="A2" sqref="A2:N2"/>
    </sheetView>
  </sheetViews>
  <sheetFormatPr defaultColWidth="9.140625" defaultRowHeight="12.75"/>
  <cols>
    <col min="1" max="1" width="19.8515625" style="0" customWidth="1"/>
    <col min="2" max="11" width="7.7109375" style="0" customWidth="1"/>
    <col min="12" max="12" width="7.421875" style="0" customWidth="1"/>
    <col min="13" max="13" width="7.7109375" style="0" customWidth="1"/>
    <col min="14" max="14" width="12.28125" style="0" customWidth="1"/>
  </cols>
  <sheetData>
    <row r="1" spans="1:14" ht="15.75">
      <c r="A1" s="615" t="s">
        <v>403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</row>
    <row r="2" spans="1:15" ht="18">
      <c r="A2" s="615" t="s">
        <v>170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85"/>
    </row>
    <row r="3" ht="13.5" thickBot="1">
      <c r="N3" s="2" t="s">
        <v>69</v>
      </c>
    </row>
    <row r="4" spans="1:14" ht="13.5" thickBot="1">
      <c r="A4" s="41" t="s">
        <v>0</v>
      </c>
      <c r="B4" s="282" t="s">
        <v>34</v>
      </c>
      <c r="C4" s="54" t="s">
        <v>35</v>
      </c>
      <c r="D4" s="54" t="s">
        <v>36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54" t="s">
        <v>43</v>
      </c>
      <c r="L4" s="54" t="s">
        <v>44</v>
      </c>
      <c r="M4" s="31" t="s">
        <v>45</v>
      </c>
      <c r="N4" s="41" t="s">
        <v>3</v>
      </c>
    </row>
    <row r="5" spans="1:14" ht="16.5" thickBot="1">
      <c r="A5" s="679" t="s">
        <v>18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</row>
    <row r="6" spans="1:14" ht="22.5">
      <c r="A6" s="292" t="s">
        <v>164</v>
      </c>
      <c r="B6" s="412">
        <v>2094</v>
      </c>
      <c r="C6" s="413">
        <v>2094</v>
      </c>
      <c r="D6" s="413">
        <v>2094</v>
      </c>
      <c r="E6" s="413">
        <v>2094</v>
      </c>
      <c r="F6" s="413">
        <v>2094</v>
      </c>
      <c r="G6" s="413">
        <v>2094</v>
      </c>
      <c r="H6" s="413">
        <v>2094</v>
      </c>
      <c r="I6" s="413">
        <v>2094</v>
      </c>
      <c r="J6" s="413">
        <v>2094</v>
      </c>
      <c r="K6" s="413">
        <v>2094</v>
      </c>
      <c r="L6" s="413">
        <v>2094</v>
      </c>
      <c r="M6" s="414">
        <v>2508</v>
      </c>
      <c r="N6" s="415">
        <f aca="true" t="shared" si="0" ref="N6:N13">SUM(B6:M6)</f>
        <v>25542</v>
      </c>
    </row>
    <row r="7" spans="1:14" ht="21.75" customHeight="1">
      <c r="A7" s="293" t="s">
        <v>165</v>
      </c>
      <c r="B7" s="416">
        <v>0</v>
      </c>
      <c r="C7" s="417">
        <v>0</v>
      </c>
      <c r="D7" s="417">
        <v>0</v>
      </c>
      <c r="E7" s="417">
        <v>0</v>
      </c>
      <c r="F7" s="417">
        <v>0</v>
      </c>
      <c r="G7" s="417">
        <v>0</v>
      </c>
      <c r="H7" s="417">
        <v>0</v>
      </c>
      <c r="I7" s="417">
        <v>0</v>
      </c>
      <c r="J7" s="417">
        <v>0</v>
      </c>
      <c r="K7" s="417">
        <v>0</v>
      </c>
      <c r="L7" s="417">
        <v>0</v>
      </c>
      <c r="M7" s="418">
        <v>0</v>
      </c>
      <c r="N7" s="231">
        <f t="shared" si="0"/>
        <v>0</v>
      </c>
    </row>
    <row r="8" spans="1:14" ht="15" customHeight="1">
      <c r="A8" s="293" t="s">
        <v>124</v>
      </c>
      <c r="B8" s="416">
        <v>198</v>
      </c>
      <c r="C8" s="417">
        <v>198</v>
      </c>
      <c r="D8" s="417">
        <v>198</v>
      </c>
      <c r="E8" s="417">
        <v>198</v>
      </c>
      <c r="F8" s="417">
        <v>198</v>
      </c>
      <c r="G8" s="417">
        <v>198</v>
      </c>
      <c r="H8" s="417">
        <v>198</v>
      </c>
      <c r="I8" s="417">
        <v>198</v>
      </c>
      <c r="J8" s="417">
        <v>198</v>
      </c>
      <c r="K8" s="417">
        <v>198</v>
      </c>
      <c r="L8" s="417">
        <v>198</v>
      </c>
      <c r="M8" s="418">
        <v>208</v>
      </c>
      <c r="N8" s="231">
        <f t="shared" si="0"/>
        <v>2386</v>
      </c>
    </row>
    <row r="9" spans="1:14" ht="14.25" customHeight="1">
      <c r="A9" s="294" t="s">
        <v>126</v>
      </c>
      <c r="B9" s="416">
        <v>0</v>
      </c>
      <c r="C9" s="417">
        <v>0</v>
      </c>
      <c r="D9" s="417">
        <v>450</v>
      </c>
      <c r="E9" s="417">
        <v>450</v>
      </c>
      <c r="F9" s="417">
        <v>250</v>
      </c>
      <c r="G9" s="417">
        <v>150</v>
      </c>
      <c r="H9" s="417">
        <v>0</v>
      </c>
      <c r="I9" s="417">
        <v>140</v>
      </c>
      <c r="J9" s="417">
        <v>130</v>
      </c>
      <c r="K9" s="417">
        <v>133</v>
      </c>
      <c r="L9" s="417">
        <v>0</v>
      </c>
      <c r="M9" s="418">
        <v>0</v>
      </c>
      <c r="N9" s="231">
        <f t="shared" si="0"/>
        <v>1703</v>
      </c>
    </row>
    <row r="10" spans="1:14" ht="15.75">
      <c r="A10" s="293" t="s">
        <v>187</v>
      </c>
      <c r="B10" s="416">
        <v>0</v>
      </c>
      <c r="C10" s="417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8">
        <v>0</v>
      </c>
      <c r="N10" s="231">
        <f t="shared" si="0"/>
        <v>0</v>
      </c>
    </row>
    <row r="11" spans="1:14" ht="22.5">
      <c r="A11" s="293" t="s">
        <v>166</v>
      </c>
      <c r="B11" s="416">
        <v>0</v>
      </c>
      <c r="C11" s="417">
        <v>0</v>
      </c>
      <c r="D11" s="417">
        <v>0</v>
      </c>
      <c r="E11" s="417">
        <v>0</v>
      </c>
      <c r="F11" s="417">
        <v>0</v>
      </c>
      <c r="G11" s="417">
        <v>0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8">
        <v>0</v>
      </c>
      <c r="N11" s="231">
        <f t="shared" si="0"/>
        <v>0</v>
      </c>
    </row>
    <row r="12" spans="1:14" ht="15.75">
      <c r="A12" s="293" t="s">
        <v>348</v>
      </c>
      <c r="B12" s="416">
        <v>0</v>
      </c>
      <c r="C12" s="417">
        <v>0</v>
      </c>
      <c r="D12" s="417">
        <v>0</v>
      </c>
      <c r="E12" s="417">
        <v>0</v>
      </c>
      <c r="F12" s="417">
        <v>0</v>
      </c>
      <c r="G12" s="417">
        <v>0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8">
        <v>0</v>
      </c>
      <c r="N12" s="231">
        <f t="shared" si="0"/>
        <v>0</v>
      </c>
    </row>
    <row r="13" spans="1:14" ht="23.25" thickBot="1">
      <c r="A13" s="295" t="s">
        <v>360</v>
      </c>
      <c r="B13" s="419">
        <v>0</v>
      </c>
      <c r="C13" s="420">
        <v>0</v>
      </c>
      <c r="D13" s="420">
        <v>11712</v>
      </c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0</v>
      </c>
      <c r="M13" s="421">
        <v>0</v>
      </c>
      <c r="N13" s="422">
        <f t="shared" si="0"/>
        <v>11712</v>
      </c>
    </row>
    <row r="14" spans="1:14" ht="16.5" thickBot="1">
      <c r="A14" s="423" t="s">
        <v>159</v>
      </c>
      <c r="B14" s="424">
        <f aca="true" t="shared" si="1" ref="B14:N14">SUM(B6:B13)</f>
        <v>2292</v>
      </c>
      <c r="C14" s="425">
        <f t="shared" si="1"/>
        <v>2292</v>
      </c>
      <c r="D14" s="425">
        <f t="shared" si="1"/>
        <v>14454</v>
      </c>
      <c r="E14" s="425">
        <f t="shared" si="1"/>
        <v>2742</v>
      </c>
      <c r="F14" s="425">
        <f t="shared" si="1"/>
        <v>2542</v>
      </c>
      <c r="G14" s="425">
        <f t="shared" si="1"/>
        <v>2442</v>
      </c>
      <c r="H14" s="425">
        <f t="shared" si="1"/>
        <v>2292</v>
      </c>
      <c r="I14" s="425">
        <f t="shared" si="1"/>
        <v>2432</v>
      </c>
      <c r="J14" s="425">
        <f t="shared" si="1"/>
        <v>2422</v>
      </c>
      <c r="K14" s="425">
        <f t="shared" si="1"/>
        <v>2425</v>
      </c>
      <c r="L14" s="425">
        <f t="shared" si="1"/>
        <v>2292</v>
      </c>
      <c r="M14" s="426">
        <f t="shared" si="1"/>
        <v>2716</v>
      </c>
      <c r="N14" s="427">
        <f t="shared" si="1"/>
        <v>41343</v>
      </c>
    </row>
    <row r="15" spans="1:14" ht="16.5" thickBot="1">
      <c r="A15" s="682" t="s">
        <v>19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4"/>
    </row>
    <row r="16" spans="1:14" ht="15.75">
      <c r="A16" s="428" t="s">
        <v>54</v>
      </c>
      <c r="B16" s="416">
        <v>860</v>
      </c>
      <c r="C16" s="417">
        <v>860</v>
      </c>
      <c r="D16" s="417">
        <v>860</v>
      </c>
      <c r="E16" s="417">
        <v>860</v>
      </c>
      <c r="F16" s="417">
        <v>860</v>
      </c>
      <c r="G16" s="417">
        <v>860</v>
      </c>
      <c r="H16" s="417">
        <v>860</v>
      </c>
      <c r="I16" s="417">
        <v>860</v>
      </c>
      <c r="J16" s="417">
        <v>860</v>
      </c>
      <c r="K16" s="417">
        <v>860</v>
      </c>
      <c r="L16" s="417">
        <v>860</v>
      </c>
      <c r="M16" s="418">
        <v>1212</v>
      </c>
      <c r="N16" s="415">
        <f aca="true" t="shared" si="2" ref="N16:N24">SUM(B16:M16)</f>
        <v>10672</v>
      </c>
    </row>
    <row r="17" spans="1:14" ht="27.75" customHeight="1">
      <c r="A17" s="293" t="s">
        <v>167</v>
      </c>
      <c r="B17" s="416">
        <v>157</v>
      </c>
      <c r="C17" s="417">
        <v>157</v>
      </c>
      <c r="D17" s="417">
        <v>157</v>
      </c>
      <c r="E17" s="417">
        <v>157</v>
      </c>
      <c r="F17" s="417">
        <v>157</v>
      </c>
      <c r="G17" s="417">
        <v>157</v>
      </c>
      <c r="H17" s="417">
        <v>157</v>
      </c>
      <c r="I17" s="417">
        <v>157</v>
      </c>
      <c r="J17" s="417">
        <v>157</v>
      </c>
      <c r="K17" s="417">
        <v>157</v>
      </c>
      <c r="L17" s="417">
        <v>157</v>
      </c>
      <c r="M17" s="418">
        <v>228</v>
      </c>
      <c r="N17" s="231">
        <f t="shared" si="2"/>
        <v>1955</v>
      </c>
    </row>
    <row r="18" spans="1:14" ht="15.75">
      <c r="A18" s="293" t="s">
        <v>148</v>
      </c>
      <c r="B18" s="416">
        <v>906</v>
      </c>
      <c r="C18" s="417">
        <v>906</v>
      </c>
      <c r="D18" s="417">
        <v>906</v>
      </c>
      <c r="E18" s="417">
        <v>906</v>
      </c>
      <c r="F18" s="417">
        <v>906</v>
      </c>
      <c r="G18" s="417">
        <v>906</v>
      </c>
      <c r="H18" s="417">
        <v>906</v>
      </c>
      <c r="I18" s="417">
        <v>906</v>
      </c>
      <c r="J18" s="417">
        <v>906</v>
      </c>
      <c r="K18" s="417">
        <v>906</v>
      </c>
      <c r="L18" s="417">
        <v>906</v>
      </c>
      <c r="M18" s="418">
        <v>911</v>
      </c>
      <c r="N18" s="231">
        <f t="shared" si="2"/>
        <v>10877</v>
      </c>
    </row>
    <row r="19" spans="1:14" ht="22.5">
      <c r="A19" s="294" t="s">
        <v>150</v>
      </c>
      <c r="B19" s="416">
        <v>297</v>
      </c>
      <c r="C19" s="417">
        <v>297</v>
      </c>
      <c r="D19" s="417">
        <v>297</v>
      </c>
      <c r="E19" s="417">
        <v>297</v>
      </c>
      <c r="F19" s="417">
        <v>297</v>
      </c>
      <c r="G19" s="417">
        <v>297</v>
      </c>
      <c r="H19" s="417">
        <v>297</v>
      </c>
      <c r="I19" s="417">
        <v>297</v>
      </c>
      <c r="J19" s="417">
        <v>297</v>
      </c>
      <c r="K19" s="417">
        <v>297</v>
      </c>
      <c r="L19" s="417">
        <v>297</v>
      </c>
      <c r="M19" s="418">
        <v>297</v>
      </c>
      <c r="N19" s="231">
        <f t="shared" si="2"/>
        <v>3564</v>
      </c>
    </row>
    <row r="20" spans="1:14" ht="15.75">
      <c r="A20" s="429" t="s">
        <v>168</v>
      </c>
      <c r="B20" s="416">
        <v>555</v>
      </c>
      <c r="C20" s="417">
        <v>555</v>
      </c>
      <c r="D20" s="417">
        <v>555</v>
      </c>
      <c r="E20" s="417">
        <v>555</v>
      </c>
      <c r="F20" s="417">
        <v>555</v>
      </c>
      <c r="G20" s="417">
        <v>555</v>
      </c>
      <c r="H20" s="417">
        <v>555</v>
      </c>
      <c r="I20" s="417">
        <v>555</v>
      </c>
      <c r="J20" s="417">
        <v>555</v>
      </c>
      <c r="K20" s="417">
        <v>555</v>
      </c>
      <c r="L20" s="417">
        <v>555</v>
      </c>
      <c r="M20" s="418">
        <v>559</v>
      </c>
      <c r="N20" s="231">
        <f t="shared" si="2"/>
        <v>6664</v>
      </c>
    </row>
    <row r="21" spans="1:14" ht="14.25" customHeight="1">
      <c r="A21" s="429" t="s">
        <v>152</v>
      </c>
      <c r="B21" s="416">
        <v>0</v>
      </c>
      <c r="C21" s="417">
        <v>0</v>
      </c>
      <c r="D21" s="417">
        <v>2229</v>
      </c>
      <c r="E21" s="417">
        <v>0</v>
      </c>
      <c r="F21" s="417">
        <v>2540</v>
      </c>
      <c r="G21" s="417">
        <v>0</v>
      </c>
      <c r="H21" s="417">
        <v>0</v>
      </c>
      <c r="I21" s="417">
        <v>0</v>
      </c>
      <c r="J21" s="417">
        <v>0</v>
      </c>
      <c r="K21" s="417">
        <v>0</v>
      </c>
      <c r="L21" s="417">
        <v>0</v>
      </c>
      <c r="M21" s="418">
        <v>0</v>
      </c>
      <c r="N21" s="231">
        <f t="shared" si="2"/>
        <v>4769</v>
      </c>
    </row>
    <row r="22" spans="1:14" ht="15" customHeight="1">
      <c r="A22" s="430" t="s">
        <v>24</v>
      </c>
      <c r="B22" s="431">
        <v>0</v>
      </c>
      <c r="C22" s="432">
        <v>0</v>
      </c>
      <c r="D22" s="432">
        <v>1583</v>
      </c>
      <c r="E22" s="417">
        <v>0</v>
      </c>
      <c r="F22" s="417">
        <v>0</v>
      </c>
      <c r="G22" s="417">
        <v>0</v>
      </c>
      <c r="H22" s="417">
        <v>0</v>
      </c>
      <c r="I22" s="417">
        <v>0</v>
      </c>
      <c r="J22" s="417">
        <v>0</v>
      </c>
      <c r="K22" s="417">
        <v>0</v>
      </c>
      <c r="L22" s="417">
        <v>0</v>
      </c>
      <c r="M22" s="418">
        <v>0</v>
      </c>
      <c r="N22" s="231">
        <f t="shared" si="2"/>
        <v>1583</v>
      </c>
    </row>
    <row r="23" spans="1:14" ht="15" customHeight="1">
      <c r="A23" s="430" t="s">
        <v>180</v>
      </c>
      <c r="B23" s="431">
        <v>0</v>
      </c>
      <c r="C23" s="432">
        <v>0</v>
      </c>
      <c r="D23" s="432">
        <v>0</v>
      </c>
      <c r="E23" s="417">
        <v>0</v>
      </c>
      <c r="F23" s="417">
        <v>0</v>
      </c>
      <c r="G23" s="417">
        <v>0</v>
      </c>
      <c r="H23" s="417">
        <v>0</v>
      </c>
      <c r="I23" s="417">
        <v>0</v>
      </c>
      <c r="J23" s="417">
        <v>0</v>
      </c>
      <c r="K23" s="417">
        <v>0</v>
      </c>
      <c r="L23" s="417">
        <v>0</v>
      </c>
      <c r="M23" s="418">
        <v>0</v>
      </c>
      <c r="N23" s="231">
        <f t="shared" si="2"/>
        <v>0</v>
      </c>
    </row>
    <row r="24" spans="1:14" ht="15" customHeight="1">
      <c r="A24" s="430" t="s">
        <v>349</v>
      </c>
      <c r="B24" s="431">
        <v>931</v>
      </c>
      <c r="C24" s="432">
        <v>0</v>
      </c>
      <c r="D24" s="432">
        <v>0</v>
      </c>
      <c r="E24" s="432">
        <v>0</v>
      </c>
      <c r="F24" s="432">
        <v>0</v>
      </c>
      <c r="G24" s="432">
        <v>0</v>
      </c>
      <c r="H24" s="432">
        <v>0</v>
      </c>
      <c r="I24" s="432">
        <v>0</v>
      </c>
      <c r="J24" s="432">
        <v>0</v>
      </c>
      <c r="K24" s="432">
        <v>0</v>
      </c>
      <c r="L24" s="432">
        <v>0</v>
      </c>
      <c r="M24" s="433">
        <v>0</v>
      </c>
      <c r="N24" s="231">
        <f t="shared" si="2"/>
        <v>931</v>
      </c>
    </row>
    <row r="25" spans="1:16" ht="16.5" thickBot="1">
      <c r="A25" s="434" t="s">
        <v>169</v>
      </c>
      <c r="B25" s="435">
        <v>0</v>
      </c>
      <c r="C25" s="436">
        <v>0</v>
      </c>
      <c r="D25" s="436">
        <v>328</v>
      </c>
      <c r="E25" s="436">
        <v>0</v>
      </c>
      <c r="F25" s="436">
        <v>0</v>
      </c>
      <c r="G25" s="436">
        <v>0</v>
      </c>
      <c r="H25" s="436">
        <v>0</v>
      </c>
      <c r="I25" s="436">
        <v>0</v>
      </c>
      <c r="J25" s="436">
        <v>0</v>
      </c>
      <c r="K25" s="436">
        <v>0</v>
      </c>
      <c r="L25" s="436">
        <v>0</v>
      </c>
      <c r="M25" s="437">
        <v>0</v>
      </c>
      <c r="N25" s="438">
        <f>SUM(B25:M25)</f>
        <v>328</v>
      </c>
      <c r="O25" s="66"/>
      <c r="P25" s="66"/>
    </row>
    <row r="26" spans="1:14" ht="16.5" thickBot="1">
      <c r="A26" s="423" t="s">
        <v>160</v>
      </c>
      <c r="B26" s="424">
        <f aca="true" t="shared" si="3" ref="B26:M26">SUM(B16:B25)</f>
        <v>3706</v>
      </c>
      <c r="C26" s="425">
        <f t="shared" si="3"/>
        <v>2775</v>
      </c>
      <c r="D26" s="425">
        <f t="shared" si="3"/>
        <v>6915</v>
      </c>
      <c r="E26" s="425">
        <f t="shared" si="3"/>
        <v>2775</v>
      </c>
      <c r="F26" s="425">
        <f t="shared" si="3"/>
        <v>5315</v>
      </c>
      <c r="G26" s="425">
        <f t="shared" si="3"/>
        <v>2775</v>
      </c>
      <c r="H26" s="425">
        <f t="shared" si="3"/>
        <v>2775</v>
      </c>
      <c r="I26" s="425">
        <f t="shared" si="3"/>
        <v>2775</v>
      </c>
      <c r="J26" s="425">
        <f t="shared" si="3"/>
        <v>2775</v>
      </c>
      <c r="K26" s="425">
        <f t="shared" si="3"/>
        <v>2775</v>
      </c>
      <c r="L26" s="425">
        <f t="shared" si="3"/>
        <v>2775</v>
      </c>
      <c r="M26" s="426">
        <f t="shared" si="3"/>
        <v>3207</v>
      </c>
      <c r="N26" s="427">
        <f>SUM(B26:M26)</f>
        <v>41343</v>
      </c>
    </row>
    <row r="27" spans="1:14" ht="23.25" customHeight="1">
      <c r="A27" s="18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86"/>
    </row>
    <row r="28" spans="1:14" ht="12.75">
      <c r="A28" s="1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4">
    <mergeCell ref="A5:N5"/>
    <mergeCell ref="A15:N15"/>
    <mergeCell ref="A2:N2"/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&amp;R17.melléklet a 1/2020.(II.13.)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G40"/>
  <sheetViews>
    <sheetView view="pageLayout" workbookViewId="0" topLeftCell="A13">
      <selection activeCell="D9" sqref="D8:D9"/>
    </sheetView>
  </sheetViews>
  <sheetFormatPr defaultColWidth="9.140625" defaultRowHeight="12.75"/>
  <cols>
    <col min="1" max="1" width="34.57421875" style="0" customWidth="1"/>
    <col min="2" max="2" width="11.00390625" style="0" customWidth="1"/>
    <col min="5" max="5" width="8.140625" style="0" customWidth="1"/>
    <col min="6" max="6" width="7.8515625" style="0" customWidth="1"/>
    <col min="7" max="7" width="9.140625" style="0" customWidth="1"/>
  </cols>
  <sheetData>
    <row r="2" spans="1:7" ht="18">
      <c r="A2" s="151"/>
      <c r="B2" s="151"/>
      <c r="C2" s="151"/>
      <c r="D2" s="151"/>
      <c r="E2" s="151"/>
      <c r="F2" s="151"/>
      <c r="G2" s="151"/>
    </row>
    <row r="3" spans="1:7" ht="18">
      <c r="A3" s="146"/>
      <c r="B3" s="146"/>
      <c r="C3" s="146"/>
      <c r="D3" s="146"/>
      <c r="E3" s="146"/>
      <c r="F3" s="146"/>
      <c r="G3" s="146"/>
    </row>
    <row r="4" spans="1:7" ht="12.75">
      <c r="A4" s="32"/>
      <c r="B4" s="4"/>
      <c r="C4" s="4"/>
      <c r="D4" s="4"/>
      <c r="E4" s="4"/>
      <c r="F4" s="64"/>
      <c r="G4" s="64"/>
    </row>
    <row r="5" spans="1:7" ht="15.75">
      <c r="A5" s="86"/>
      <c r="B5" s="95"/>
      <c r="C5" s="95"/>
      <c r="D5" s="101"/>
      <c r="E5" s="101"/>
      <c r="F5" s="95"/>
      <c r="G5" s="95"/>
    </row>
    <row r="6" spans="1:7" ht="15.75">
      <c r="A6" s="32"/>
      <c r="B6" s="101"/>
      <c r="C6" s="101"/>
      <c r="D6" s="113"/>
      <c r="E6" s="113"/>
      <c r="F6" s="113"/>
      <c r="G6" s="113"/>
    </row>
    <row r="7" spans="1:7" ht="15">
      <c r="A7" s="32"/>
      <c r="B7" s="152"/>
      <c r="C7" s="152"/>
      <c r="D7" s="113"/>
      <c r="E7" s="113"/>
      <c r="F7" s="113"/>
      <c r="G7" s="113"/>
    </row>
    <row r="8" spans="1:7" ht="15">
      <c r="A8" s="4"/>
      <c r="B8" s="5"/>
      <c r="C8" s="5"/>
      <c r="D8" s="113"/>
      <c r="E8" s="113"/>
      <c r="F8" s="113"/>
      <c r="G8" s="113"/>
    </row>
    <row r="9" spans="1:7" ht="15">
      <c r="A9" s="32"/>
      <c r="B9" s="113"/>
      <c r="C9" s="113"/>
      <c r="D9" s="113"/>
      <c r="E9" s="113"/>
      <c r="F9" s="113"/>
      <c r="G9" s="113"/>
    </row>
    <row r="10" spans="1:7" ht="15">
      <c r="A10" s="4"/>
      <c r="B10" s="113"/>
      <c r="C10" s="113"/>
      <c r="D10" s="113"/>
      <c r="E10" s="113"/>
      <c r="F10" s="113"/>
      <c r="G10" s="113"/>
    </row>
    <row r="11" spans="1:7" ht="15">
      <c r="A11" s="32"/>
      <c r="B11" s="152"/>
      <c r="C11" s="152"/>
      <c r="D11" s="113"/>
      <c r="E11" s="113"/>
      <c r="F11" s="113"/>
      <c r="G11" s="113"/>
    </row>
    <row r="12" spans="1:7" ht="15">
      <c r="A12" s="97"/>
      <c r="B12" s="5"/>
      <c r="C12" s="5"/>
      <c r="D12" s="113"/>
      <c r="E12" s="113"/>
      <c r="F12" s="113"/>
      <c r="G12" s="113"/>
    </row>
    <row r="13" spans="1:7" ht="15">
      <c r="A13" s="3"/>
      <c r="B13" s="113"/>
      <c r="C13" s="113"/>
      <c r="D13" s="113"/>
      <c r="E13" s="113"/>
      <c r="F13" s="36"/>
      <c r="G13" s="36"/>
    </row>
    <row r="14" spans="1:7" ht="15">
      <c r="A14" s="97"/>
      <c r="B14" s="5"/>
      <c r="C14" s="5"/>
      <c r="D14" s="113"/>
      <c r="E14" s="113"/>
      <c r="F14" s="4"/>
      <c r="G14" s="4"/>
    </row>
    <row r="15" spans="1:7" ht="12.75">
      <c r="A15" s="62"/>
      <c r="B15" s="4"/>
      <c r="C15" s="4"/>
      <c r="D15" s="4"/>
      <c r="E15" s="4"/>
      <c r="F15" s="4"/>
      <c r="G15" s="4"/>
    </row>
    <row r="16" spans="1:7" ht="18">
      <c r="A16" s="100"/>
      <c r="B16" s="4"/>
      <c r="C16" s="147"/>
      <c r="D16" s="4"/>
      <c r="E16" s="4"/>
      <c r="F16" s="4"/>
      <c r="G16" s="4"/>
    </row>
    <row r="17" spans="1:7" ht="12.75">
      <c r="A17" s="97"/>
      <c r="B17" s="4"/>
      <c r="C17" s="4"/>
      <c r="D17" s="4"/>
      <c r="E17" s="4"/>
      <c r="F17" s="4"/>
      <c r="G17" s="4"/>
    </row>
    <row r="18" spans="1:7" ht="15.75">
      <c r="A18" s="99"/>
      <c r="B18" s="4"/>
      <c r="C18" s="33"/>
      <c r="D18" s="33"/>
      <c r="E18" s="4"/>
      <c r="F18" s="4"/>
      <c r="G18" s="124"/>
    </row>
    <row r="19" spans="1:7" ht="12.75">
      <c r="A19" s="3"/>
      <c r="B19" s="110"/>
      <c r="C19" s="110"/>
      <c r="D19" s="110"/>
      <c r="E19" s="110"/>
      <c r="F19" s="110"/>
      <c r="G19" s="110"/>
    </row>
    <row r="20" spans="1:7" ht="12.75">
      <c r="A20" s="4"/>
      <c r="B20" s="4"/>
      <c r="C20" s="4"/>
      <c r="D20" s="124"/>
      <c r="E20" s="124"/>
      <c r="F20" s="124"/>
      <c r="G20" s="60"/>
    </row>
    <row r="21" spans="1:7" ht="12.75">
      <c r="A21" s="4"/>
      <c r="B21" s="4"/>
      <c r="C21" s="4"/>
      <c r="D21" s="124"/>
      <c r="E21" s="124"/>
      <c r="F21" s="124"/>
      <c r="G21" s="60"/>
    </row>
    <row r="22" spans="1:7" ht="12.75">
      <c r="A22" s="33"/>
      <c r="B22" s="33"/>
      <c r="C22" s="33"/>
      <c r="D22" s="94"/>
      <c r="E22" s="94"/>
      <c r="F22" s="94"/>
      <c r="G22" s="94"/>
    </row>
    <row r="23" spans="1:7" ht="15">
      <c r="A23" s="105"/>
      <c r="B23" s="105"/>
      <c r="C23" s="105"/>
      <c r="D23" s="148"/>
      <c r="E23" s="148"/>
      <c r="F23" s="148"/>
      <c r="G23" s="148"/>
    </row>
    <row r="24" spans="1:7" ht="12.75">
      <c r="A24" s="32"/>
      <c r="B24" s="110"/>
      <c r="C24" s="110"/>
      <c r="D24" s="110"/>
      <c r="E24" s="33"/>
      <c r="F24" s="33"/>
      <c r="G24" s="33"/>
    </row>
    <row r="25" spans="1:7" ht="12.75">
      <c r="A25" s="4"/>
      <c r="B25" s="123"/>
      <c r="C25" s="110"/>
      <c r="D25" s="110"/>
      <c r="E25" s="33"/>
      <c r="F25" s="33"/>
      <c r="G25" s="33"/>
    </row>
    <row r="26" spans="1:7" ht="12.75">
      <c r="A26" s="32"/>
      <c r="B26" s="149"/>
      <c r="C26" s="110"/>
      <c r="D26" s="110"/>
      <c r="E26" s="33"/>
      <c r="F26" s="33"/>
      <c r="G26" s="33"/>
    </row>
    <row r="27" spans="1:7" ht="12.75">
      <c r="A27" s="32"/>
      <c r="B27" s="60"/>
      <c r="C27" s="4"/>
      <c r="D27" s="4"/>
      <c r="E27" s="4"/>
      <c r="F27" s="4"/>
      <c r="G27" s="4"/>
    </row>
    <row r="28" spans="1:7" ht="12.75">
      <c r="A28" s="32"/>
      <c r="B28" s="4"/>
      <c r="C28" s="4"/>
      <c r="D28" s="4"/>
      <c r="E28" s="4"/>
      <c r="F28" s="4"/>
      <c r="G28" s="4"/>
    </row>
    <row r="29" spans="1:7" ht="12.75">
      <c r="A29" s="32"/>
      <c r="B29" s="32"/>
      <c r="C29" s="32"/>
      <c r="D29" s="32"/>
      <c r="E29" s="33"/>
      <c r="F29" s="33"/>
      <c r="G29" s="33"/>
    </row>
    <row r="30" spans="1:7" ht="12.75">
      <c r="A30" s="66"/>
      <c r="B30" s="33"/>
      <c r="C30" s="33"/>
      <c r="D30" s="33"/>
      <c r="E30" s="33"/>
      <c r="F30" s="33"/>
      <c r="G30" s="33"/>
    </row>
    <row r="31" spans="1:7" ht="12.75">
      <c r="A31" s="66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2"/>
      <c r="B33" s="61"/>
      <c r="C33" s="61"/>
      <c r="D33" s="61"/>
      <c r="E33" s="33"/>
      <c r="F33" s="33"/>
      <c r="G33" s="33"/>
    </row>
    <row r="34" spans="1:7" ht="12.75">
      <c r="A34" s="33"/>
      <c r="B34" s="61"/>
      <c r="C34" s="61"/>
      <c r="D34" s="61"/>
      <c r="E34" s="33"/>
      <c r="F34" s="33"/>
      <c r="G34" s="33"/>
    </row>
    <row r="35" spans="1:7" ht="12.75">
      <c r="A35" s="33"/>
      <c r="B35" s="61"/>
      <c r="C35" s="61"/>
      <c r="D35" s="61"/>
      <c r="E35" s="33"/>
      <c r="F35" s="33"/>
      <c r="G35" s="33"/>
    </row>
    <row r="36" spans="1:7" ht="12.75">
      <c r="A36" s="33"/>
      <c r="B36" s="61"/>
      <c r="C36" s="61"/>
      <c r="D36" s="61"/>
      <c r="E36" s="33"/>
      <c r="F36" s="33"/>
      <c r="G36" s="33"/>
    </row>
    <row r="37" spans="1:7" ht="12.75">
      <c r="A37" s="33"/>
      <c r="B37" s="61"/>
      <c r="C37" s="61"/>
      <c r="D37" s="61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8">
      <c r="A40" s="150"/>
      <c r="B40" s="147"/>
      <c r="C40" s="147"/>
      <c r="D40" s="33"/>
      <c r="E40" s="33"/>
      <c r="F40" s="33"/>
      <c r="G40" s="33"/>
    </row>
  </sheetData>
  <sheetProtection/>
  <printOptions/>
  <pageMargins left="0.7" right="0.7" top="0.75" bottom="0.75" header="0.3" footer="0.3"/>
  <pageSetup horizontalDpi="300" verticalDpi="300" orientation="portrait" paperSize="9" r:id="rId1"/>
  <headerFooter>
    <oddHeader>&amp;R10.melléklet a  2/2013.(III.19.)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D4" sqref="A3:E4"/>
    </sheetView>
  </sheetViews>
  <sheetFormatPr defaultColWidth="9.140625" defaultRowHeight="12.75"/>
  <cols>
    <col min="1" max="1" width="25.8515625" style="0" customWidth="1"/>
    <col min="2" max="2" width="22.421875" style="0" customWidth="1"/>
    <col min="3" max="3" width="16.57421875" style="0" customWidth="1"/>
  </cols>
  <sheetData>
    <row r="1" spans="1:5" ht="18">
      <c r="A1" s="610"/>
      <c r="B1" s="610"/>
      <c r="C1" s="610"/>
      <c r="D1" s="610"/>
      <c r="E1" s="610"/>
    </row>
    <row r="2" spans="1:5" ht="18">
      <c r="A2" s="610"/>
      <c r="B2" s="610"/>
      <c r="C2" s="610"/>
      <c r="D2" s="610"/>
      <c r="E2" s="610"/>
    </row>
    <row r="3" spans="1:5" ht="18">
      <c r="A3" s="610"/>
      <c r="B3" s="610"/>
      <c r="C3" s="610"/>
      <c r="D3" s="610"/>
      <c r="E3" s="610"/>
    </row>
    <row r="4" ht="12.75">
      <c r="A4" s="7"/>
    </row>
    <row r="5" spans="4:5" ht="12.75">
      <c r="D5" s="2"/>
      <c r="E5" s="2"/>
    </row>
    <row r="6" spans="1:3" ht="15.75">
      <c r="A6" s="86"/>
      <c r="B6" s="86"/>
      <c r="C6" s="86"/>
    </row>
    <row r="7" spans="1:3" ht="12.75">
      <c r="A7" s="32"/>
      <c r="B7" s="88"/>
      <c r="C7" s="33"/>
    </row>
    <row r="8" spans="1:3" ht="12.75">
      <c r="A8" s="33"/>
      <c r="B8" s="33"/>
      <c r="C8" s="33"/>
    </row>
    <row r="9" spans="1:3" ht="12.75">
      <c r="A9" s="33"/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5.75">
      <c r="A12" s="86"/>
      <c r="B12" s="86"/>
      <c r="C12" s="86"/>
    </row>
    <row r="13" spans="1:3" ht="12.75">
      <c r="A13" s="32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</sheetData>
  <sheetProtection/>
  <mergeCells count="3"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0"/>
  <sheetViews>
    <sheetView view="pageLayout" workbookViewId="0" topLeftCell="A1">
      <selection activeCell="E6" sqref="E6"/>
    </sheetView>
  </sheetViews>
  <sheetFormatPr defaultColWidth="9.140625" defaultRowHeight="12.75"/>
  <cols>
    <col min="1" max="1" width="27.8515625" style="0" customWidth="1"/>
    <col min="2" max="2" width="5.421875" style="0" customWidth="1"/>
    <col min="3" max="3" width="7.140625" style="0" customWidth="1"/>
    <col min="4" max="4" width="4.00390625" style="0" customWidth="1"/>
    <col min="5" max="5" width="3.8515625" style="0" customWidth="1"/>
    <col min="6" max="6" width="7.421875" style="0" customWidth="1"/>
    <col min="7" max="7" width="7.140625" style="0" customWidth="1"/>
    <col min="8" max="8" width="4.00390625" style="0" customWidth="1"/>
    <col min="9" max="9" width="3.28125" style="0" customWidth="1"/>
    <col min="10" max="11" width="7.140625" style="0" customWidth="1"/>
    <col min="12" max="12" width="4.421875" style="0" customWidth="1"/>
    <col min="13" max="13" width="4.57421875" style="0" customWidth="1"/>
    <col min="14" max="14" width="7.140625" style="0" customWidth="1"/>
    <col min="15" max="15" width="9.7109375" style="0" bestFit="1" customWidth="1"/>
  </cols>
  <sheetData>
    <row r="2" spans="1:14" ht="18.75">
      <c r="A2" s="623" t="s">
        <v>394</v>
      </c>
      <c r="B2" s="623"/>
      <c r="C2" s="623"/>
      <c r="D2" s="623"/>
      <c r="E2" s="623"/>
      <c r="F2" s="623"/>
      <c r="G2" s="624"/>
      <c r="H2" s="624"/>
      <c r="I2" s="624"/>
      <c r="J2" s="624"/>
      <c r="K2" s="624"/>
      <c r="L2" s="624"/>
      <c r="M2" s="624"/>
      <c r="N2" s="624"/>
    </row>
    <row r="3" spans="1:14" ht="18.75">
      <c r="A3" s="623" t="s">
        <v>385</v>
      </c>
      <c r="B3" s="623"/>
      <c r="C3" s="623"/>
      <c r="D3" s="623"/>
      <c r="E3" s="623"/>
      <c r="F3" s="623"/>
      <c r="G3" s="624"/>
      <c r="H3" s="624"/>
      <c r="I3" s="624"/>
      <c r="J3" s="624"/>
      <c r="K3" s="624"/>
      <c r="L3" s="624"/>
      <c r="M3" s="624"/>
      <c r="N3" s="624"/>
    </row>
    <row r="4" spans="1:6" ht="13.5" thickBot="1">
      <c r="A4" s="56"/>
      <c r="E4" s="625" t="s">
        <v>69</v>
      </c>
      <c r="F4" s="625"/>
    </row>
    <row r="5" spans="1:14" ht="27" customHeight="1" thickBot="1">
      <c r="A5" s="619" t="s">
        <v>93</v>
      </c>
      <c r="B5" s="621" t="s">
        <v>94</v>
      </c>
      <c r="C5" s="617" t="s">
        <v>195</v>
      </c>
      <c r="D5" s="613"/>
      <c r="E5" s="613"/>
      <c r="F5" s="614"/>
      <c r="G5" s="613" t="s">
        <v>196</v>
      </c>
      <c r="H5" s="613"/>
      <c r="I5" s="613"/>
      <c r="J5" s="614"/>
      <c r="K5" s="613" t="s">
        <v>197</v>
      </c>
      <c r="L5" s="613"/>
      <c r="M5" s="613"/>
      <c r="N5" s="614"/>
    </row>
    <row r="6" spans="1:14" ht="58.5" customHeight="1" thickBot="1">
      <c r="A6" s="620"/>
      <c r="B6" s="622"/>
      <c r="C6" s="329" t="s">
        <v>95</v>
      </c>
      <c r="D6" s="216" t="s">
        <v>96</v>
      </c>
      <c r="E6" s="216" t="s">
        <v>194</v>
      </c>
      <c r="F6" s="330" t="s">
        <v>63</v>
      </c>
      <c r="G6" s="216" t="s">
        <v>95</v>
      </c>
      <c r="H6" s="216" t="s">
        <v>96</v>
      </c>
      <c r="I6" s="216" t="s">
        <v>194</v>
      </c>
      <c r="J6" s="330" t="s">
        <v>63</v>
      </c>
      <c r="K6" s="216" t="s">
        <v>95</v>
      </c>
      <c r="L6" s="216" t="s">
        <v>96</v>
      </c>
      <c r="M6" s="216" t="s">
        <v>194</v>
      </c>
      <c r="N6" s="330" t="s">
        <v>63</v>
      </c>
    </row>
    <row r="7" spans="1:14" ht="17.25" customHeight="1">
      <c r="A7" s="331" t="s">
        <v>290</v>
      </c>
      <c r="B7" s="332" t="s">
        <v>216</v>
      </c>
      <c r="C7" s="440">
        <v>13213</v>
      </c>
      <c r="D7" s="441"/>
      <c r="E7" s="441"/>
      <c r="F7" s="442">
        <f aca="true" t="shared" si="0" ref="F7:F12">SUM(C7:E7)</f>
        <v>13213</v>
      </c>
      <c r="G7" s="443"/>
      <c r="H7" s="443"/>
      <c r="I7" s="443"/>
      <c r="J7" s="444">
        <f aca="true" t="shared" si="1" ref="J7:J12">SUM(G7:I7)</f>
        <v>0</v>
      </c>
      <c r="K7" s="443"/>
      <c r="L7" s="443"/>
      <c r="M7" s="443"/>
      <c r="N7" s="444">
        <f aca="true" t="shared" si="2" ref="N7:N12">SUM(K7:M7)</f>
        <v>0</v>
      </c>
    </row>
    <row r="8" spans="1:14" ht="21.75" customHeight="1">
      <c r="A8" s="333" t="s">
        <v>291</v>
      </c>
      <c r="B8" s="334" t="s">
        <v>217</v>
      </c>
      <c r="C8" s="445">
        <v>0</v>
      </c>
      <c r="D8" s="381"/>
      <c r="E8" s="381"/>
      <c r="F8" s="446">
        <f t="shared" si="0"/>
        <v>0</v>
      </c>
      <c r="G8" s="447"/>
      <c r="H8" s="447"/>
      <c r="I8" s="447"/>
      <c r="J8" s="448">
        <f t="shared" si="1"/>
        <v>0</v>
      </c>
      <c r="K8" s="447"/>
      <c r="L8" s="447"/>
      <c r="M8" s="447"/>
      <c r="N8" s="448">
        <f t="shared" si="2"/>
        <v>0</v>
      </c>
    </row>
    <row r="9" spans="1:14" ht="36">
      <c r="A9" s="333" t="s">
        <v>218</v>
      </c>
      <c r="B9" s="334" t="s">
        <v>219</v>
      </c>
      <c r="C9" s="445">
        <v>8279</v>
      </c>
      <c r="D9" s="381"/>
      <c r="E9" s="381"/>
      <c r="F9" s="446">
        <f t="shared" si="0"/>
        <v>8279</v>
      </c>
      <c r="G9" s="447"/>
      <c r="H9" s="447"/>
      <c r="I9" s="447"/>
      <c r="J9" s="448">
        <f t="shared" si="1"/>
        <v>0</v>
      </c>
      <c r="K9" s="447"/>
      <c r="L9" s="447"/>
      <c r="M9" s="447"/>
      <c r="N9" s="448">
        <f t="shared" si="2"/>
        <v>0</v>
      </c>
    </row>
    <row r="10" spans="1:14" ht="36">
      <c r="A10" s="333" t="s">
        <v>220</v>
      </c>
      <c r="B10" s="334" t="s">
        <v>221</v>
      </c>
      <c r="C10" s="445">
        <v>1800</v>
      </c>
      <c r="D10" s="381"/>
      <c r="E10" s="381"/>
      <c r="F10" s="446">
        <f t="shared" si="0"/>
        <v>1800</v>
      </c>
      <c r="G10" s="447"/>
      <c r="H10" s="447"/>
      <c r="I10" s="447"/>
      <c r="J10" s="448">
        <f t="shared" si="1"/>
        <v>0</v>
      </c>
      <c r="K10" s="447"/>
      <c r="L10" s="447"/>
      <c r="M10" s="447"/>
      <c r="N10" s="448">
        <f t="shared" si="2"/>
        <v>0</v>
      </c>
    </row>
    <row r="11" spans="1:14" ht="24">
      <c r="A11" s="333" t="s">
        <v>222</v>
      </c>
      <c r="B11" s="334" t="s">
        <v>223</v>
      </c>
      <c r="C11" s="445">
        <v>0</v>
      </c>
      <c r="D11" s="381"/>
      <c r="E11" s="381"/>
      <c r="F11" s="446">
        <f t="shared" si="0"/>
        <v>0</v>
      </c>
      <c r="G11" s="447"/>
      <c r="H11" s="447"/>
      <c r="I11" s="447"/>
      <c r="J11" s="448">
        <f t="shared" si="1"/>
        <v>0</v>
      </c>
      <c r="K11" s="447"/>
      <c r="L11" s="447"/>
      <c r="M11" s="447"/>
      <c r="N11" s="448">
        <f t="shared" si="2"/>
        <v>0</v>
      </c>
    </row>
    <row r="12" spans="1:14" ht="24">
      <c r="A12" s="333" t="s">
        <v>339</v>
      </c>
      <c r="B12" s="334" t="s">
        <v>225</v>
      </c>
      <c r="C12" s="445">
        <v>0</v>
      </c>
      <c r="D12" s="381"/>
      <c r="E12" s="381"/>
      <c r="F12" s="446">
        <f t="shared" si="0"/>
        <v>0</v>
      </c>
      <c r="G12" s="447"/>
      <c r="H12" s="447"/>
      <c r="I12" s="447"/>
      <c r="J12" s="448">
        <f t="shared" si="1"/>
        <v>0</v>
      </c>
      <c r="K12" s="447"/>
      <c r="L12" s="447"/>
      <c r="M12" s="447"/>
      <c r="N12" s="448">
        <f t="shared" si="2"/>
        <v>0</v>
      </c>
    </row>
    <row r="13" spans="1:14" ht="25.5">
      <c r="A13" s="336" t="s">
        <v>119</v>
      </c>
      <c r="B13" s="337" t="s">
        <v>121</v>
      </c>
      <c r="C13" s="449">
        <f>SUM(C7:C12)</f>
        <v>23292</v>
      </c>
      <c r="D13" s="450">
        <f>SUM(D7:D12)</f>
        <v>0</v>
      </c>
      <c r="E13" s="450">
        <f>SUM(E7:E12)</f>
        <v>0</v>
      </c>
      <c r="F13" s="451">
        <f>SUM(F7:F12)</f>
        <v>23292</v>
      </c>
      <c r="G13" s="452">
        <f>SUM(G7,G8:G12)</f>
        <v>0</v>
      </c>
      <c r="H13" s="452">
        <f>SUM(H7:H12)</f>
        <v>0</v>
      </c>
      <c r="I13" s="452">
        <f>SUM(I7:I12)</f>
        <v>0</v>
      </c>
      <c r="J13" s="453">
        <f>SUM(J7:J12)</f>
        <v>0</v>
      </c>
      <c r="K13" s="452">
        <f>SUM(K7,K8:K12)</f>
        <v>0</v>
      </c>
      <c r="L13" s="452">
        <f>SUM(L7:L12)</f>
        <v>0</v>
      </c>
      <c r="M13" s="452">
        <f>SUM(M7:M12)</f>
        <v>0</v>
      </c>
      <c r="N13" s="453">
        <f>SUM(N7:N12)</f>
        <v>0</v>
      </c>
    </row>
    <row r="14" spans="1:14" ht="24">
      <c r="A14" s="333" t="s">
        <v>226</v>
      </c>
      <c r="B14" s="334" t="s">
        <v>227</v>
      </c>
      <c r="C14" s="445"/>
      <c r="D14" s="381"/>
      <c r="E14" s="381"/>
      <c r="F14" s="446">
        <f aca="true" t="shared" si="3" ref="F14:F19">SUM(C14:E14)</f>
        <v>0</v>
      </c>
      <c r="G14" s="447"/>
      <c r="H14" s="447"/>
      <c r="I14" s="447"/>
      <c r="J14" s="448">
        <f aca="true" t="shared" si="4" ref="J14:J19">SUM(G14:I14)</f>
        <v>0</v>
      </c>
      <c r="K14" s="447"/>
      <c r="L14" s="447"/>
      <c r="M14" s="447"/>
      <c r="N14" s="448">
        <f aca="true" t="shared" si="5" ref="N14:N19">SUM(K14:M14)</f>
        <v>0</v>
      </c>
    </row>
    <row r="15" spans="1:14" ht="36">
      <c r="A15" s="333" t="s">
        <v>228</v>
      </c>
      <c r="B15" s="334" t="s">
        <v>174</v>
      </c>
      <c r="C15" s="445">
        <v>2250</v>
      </c>
      <c r="D15" s="381"/>
      <c r="E15" s="381"/>
      <c r="F15" s="446">
        <f t="shared" si="3"/>
        <v>2250</v>
      </c>
      <c r="G15" s="447"/>
      <c r="H15" s="447"/>
      <c r="I15" s="447"/>
      <c r="J15" s="448">
        <f t="shared" si="4"/>
        <v>0</v>
      </c>
      <c r="K15" s="447"/>
      <c r="L15" s="447"/>
      <c r="M15" s="447"/>
      <c r="N15" s="448">
        <f t="shared" si="5"/>
        <v>0</v>
      </c>
    </row>
    <row r="16" spans="1:14" ht="38.25">
      <c r="A16" s="336" t="s">
        <v>229</v>
      </c>
      <c r="B16" s="337" t="s">
        <v>230</v>
      </c>
      <c r="C16" s="449">
        <f>C13+C15</f>
        <v>25542</v>
      </c>
      <c r="D16" s="450">
        <f>SUM(D14:D15)</f>
        <v>0</v>
      </c>
      <c r="E16" s="450">
        <f>SUM(E14:E15)</f>
        <v>0</v>
      </c>
      <c r="F16" s="451">
        <f t="shared" si="3"/>
        <v>25542</v>
      </c>
      <c r="G16" s="452">
        <f>G13+G15</f>
        <v>0</v>
      </c>
      <c r="H16" s="452">
        <f>SUM(H14:H15)</f>
        <v>0</v>
      </c>
      <c r="I16" s="452">
        <f>SUM(I14:I15)</f>
        <v>0</v>
      </c>
      <c r="J16" s="453">
        <f t="shared" si="4"/>
        <v>0</v>
      </c>
      <c r="K16" s="452">
        <f>K13+K15</f>
        <v>0</v>
      </c>
      <c r="L16" s="452">
        <f>SUM(L14:L15)</f>
        <v>0</v>
      </c>
      <c r="M16" s="452">
        <f>SUM(M14:M15)</f>
        <v>0</v>
      </c>
      <c r="N16" s="453">
        <f t="shared" si="5"/>
        <v>0</v>
      </c>
    </row>
    <row r="17" spans="1:14" ht="24">
      <c r="A17" s="333" t="s">
        <v>231</v>
      </c>
      <c r="B17" s="334" t="s">
        <v>232</v>
      </c>
      <c r="C17" s="445">
        <v>0</v>
      </c>
      <c r="D17" s="381"/>
      <c r="E17" s="381"/>
      <c r="F17" s="446">
        <f t="shared" si="3"/>
        <v>0</v>
      </c>
      <c r="G17" s="447"/>
      <c r="H17" s="447"/>
      <c r="I17" s="447"/>
      <c r="J17" s="448">
        <f t="shared" si="4"/>
        <v>0</v>
      </c>
      <c r="K17" s="447"/>
      <c r="L17" s="447"/>
      <c r="M17" s="447"/>
      <c r="N17" s="448">
        <f t="shared" si="5"/>
        <v>0</v>
      </c>
    </row>
    <row r="18" spans="1:14" ht="24">
      <c r="A18" s="333" t="s">
        <v>233</v>
      </c>
      <c r="B18" s="334" t="s">
        <v>234</v>
      </c>
      <c r="C18" s="445"/>
      <c r="D18" s="381"/>
      <c r="E18" s="381"/>
      <c r="F18" s="446">
        <f t="shared" si="3"/>
        <v>0</v>
      </c>
      <c r="G18" s="447"/>
      <c r="H18" s="447"/>
      <c r="I18" s="447"/>
      <c r="J18" s="448">
        <f t="shared" si="4"/>
        <v>0</v>
      </c>
      <c r="K18" s="447"/>
      <c r="L18" s="447"/>
      <c r="M18" s="447"/>
      <c r="N18" s="448">
        <f t="shared" si="5"/>
        <v>0</v>
      </c>
    </row>
    <row r="19" spans="1:14" ht="36">
      <c r="A19" s="333" t="s">
        <v>235</v>
      </c>
      <c r="B19" s="334" t="s">
        <v>236</v>
      </c>
      <c r="C19" s="445">
        <v>0</v>
      </c>
      <c r="D19" s="381"/>
      <c r="E19" s="381"/>
      <c r="F19" s="446">
        <f t="shared" si="3"/>
        <v>0</v>
      </c>
      <c r="G19" s="447"/>
      <c r="H19" s="447"/>
      <c r="I19" s="447"/>
      <c r="J19" s="448">
        <f t="shared" si="4"/>
        <v>0</v>
      </c>
      <c r="K19" s="447"/>
      <c r="L19" s="447"/>
      <c r="M19" s="447"/>
      <c r="N19" s="448">
        <f t="shared" si="5"/>
        <v>0</v>
      </c>
    </row>
    <row r="20" spans="1:14" ht="51">
      <c r="A20" s="336" t="s">
        <v>237</v>
      </c>
      <c r="B20" s="337" t="s">
        <v>122</v>
      </c>
      <c r="C20" s="449">
        <f>SUM(C17,C18,C19)</f>
        <v>0</v>
      </c>
      <c r="D20" s="450">
        <f>SUM(D17:D19)</f>
        <v>0</v>
      </c>
      <c r="E20" s="450">
        <f>SUM(E17:E19)</f>
        <v>0</v>
      </c>
      <c r="F20" s="451">
        <f>SUM(F17:F19)</f>
        <v>0</v>
      </c>
      <c r="G20" s="452">
        <f>SUM(G17,G18,G19)</f>
        <v>0</v>
      </c>
      <c r="H20" s="452">
        <f>SUM(H17:H19)</f>
        <v>0</v>
      </c>
      <c r="I20" s="452">
        <f>SUM(I17:I19)</f>
        <v>0</v>
      </c>
      <c r="J20" s="453">
        <f>SUM(J17:J19)</f>
        <v>0</v>
      </c>
      <c r="K20" s="452">
        <f>SUM(K17,K18,K19)</f>
        <v>0</v>
      </c>
      <c r="L20" s="452">
        <f>SUM(L17:L19)</f>
        <v>0</v>
      </c>
      <c r="M20" s="452">
        <f>SUM(M17:M19)</f>
        <v>0</v>
      </c>
      <c r="N20" s="453">
        <f>SUM(N17:N19)</f>
        <v>0</v>
      </c>
    </row>
    <row r="21" spans="1:14" ht="12.75">
      <c r="A21" s="333" t="s">
        <v>238</v>
      </c>
      <c r="B21" s="334" t="s">
        <v>239</v>
      </c>
      <c r="C21" s="445">
        <v>414</v>
      </c>
      <c r="D21" s="381"/>
      <c r="E21" s="381"/>
      <c r="F21" s="446">
        <f>SUM(C21:E21)</f>
        <v>414</v>
      </c>
      <c r="G21" s="447"/>
      <c r="H21" s="447"/>
      <c r="I21" s="447"/>
      <c r="J21" s="448">
        <f>SUM(G21:I21)</f>
        <v>0</v>
      </c>
      <c r="K21" s="447"/>
      <c r="L21" s="447"/>
      <c r="M21" s="447"/>
      <c r="N21" s="448">
        <f>SUM(K21:M21)</f>
        <v>0</v>
      </c>
    </row>
    <row r="22" spans="1:14" ht="12.75">
      <c r="A22" s="333" t="s">
        <v>240</v>
      </c>
      <c r="B22" s="334" t="s">
        <v>241</v>
      </c>
      <c r="C22" s="445">
        <v>1500</v>
      </c>
      <c r="D22" s="381"/>
      <c r="E22" s="381"/>
      <c r="F22" s="446">
        <f>SUM(C22:E22)</f>
        <v>1500</v>
      </c>
      <c r="G22" s="447"/>
      <c r="H22" s="447"/>
      <c r="I22" s="447"/>
      <c r="J22" s="448">
        <f>SUM(G22:I22)</f>
        <v>0</v>
      </c>
      <c r="K22" s="447"/>
      <c r="L22" s="447"/>
      <c r="M22" s="447"/>
      <c r="N22" s="448">
        <f>SUM(K22:M22)</f>
        <v>0</v>
      </c>
    </row>
    <row r="23" spans="1:14" ht="12.75">
      <c r="A23" s="333" t="s">
        <v>242</v>
      </c>
      <c r="B23" s="334" t="s">
        <v>243</v>
      </c>
      <c r="C23" s="445">
        <v>0</v>
      </c>
      <c r="D23" s="381"/>
      <c r="E23" s="381"/>
      <c r="F23" s="446">
        <f>SUM(C23:E23)</f>
        <v>0</v>
      </c>
      <c r="G23" s="447"/>
      <c r="H23" s="447"/>
      <c r="I23" s="447"/>
      <c r="J23" s="448">
        <f>SUM(G23:I23)</f>
        <v>0</v>
      </c>
      <c r="K23" s="447"/>
      <c r="L23" s="447"/>
      <c r="M23" s="447"/>
      <c r="N23" s="448">
        <f>SUM(K23:M23)</f>
        <v>0</v>
      </c>
    </row>
    <row r="24" spans="1:14" ht="12.75">
      <c r="A24" s="333" t="s">
        <v>244</v>
      </c>
      <c r="B24" s="334" t="s">
        <v>245</v>
      </c>
      <c r="C24" s="445">
        <v>472</v>
      </c>
      <c r="D24" s="381"/>
      <c r="E24" s="381"/>
      <c r="F24" s="446">
        <f>SUM(C24:E24)</f>
        <v>472</v>
      </c>
      <c r="G24" s="447"/>
      <c r="H24" s="447"/>
      <c r="I24" s="447"/>
      <c r="J24" s="448">
        <f>SUM(G24:I24)</f>
        <v>0</v>
      </c>
      <c r="K24" s="447"/>
      <c r="L24" s="447"/>
      <c r="M24" s="447"/>
      <c r="N24" s="448">
        <f>SUM(K24:M24)</f>
        <v>0</v>
      </c>
    </row>
    <row r="25" spans="1:14" ht="12.75">
      <c r="A25" s="333" t="s">
        <v>246</v>
      </c>
      <c r="B25" s="334" t="s">
        <v>247</v>
      </c>
      <c r="C25" s="445">
        <v>0</v>
      </c>
      <c r="D25" s="381"/>
      <c r="E25" s="381"/>
      <c r="F25" s="446">
        <f>SUM(C25:E25)</f>
        <v>0</v>
      </c>
      <c r="G25" s="447"/>
      <c r="H25" s="447"/>
      <c r="I25" s="447"/>
      <c r="J25" s="448">
        <f>SUM(G25:I25)</f>
        <v>0</v>
      </c>
      <c r="K25" s="447"/>
      <c r="L25" s="447"/>
      <c r="M25" s="447"/>
      <c r="N25" s="448">
        <f>SUM(K25:M25)</f>
        <v>0</v>
      </c>
    </row>
    <row r="26" spans="1:14" ht="12.75">
      <c r="A26" s="336" t="s">
        <v>124</v>
      </c>
      <c r="B26" s="337" t="s">
        <v>125</v>
      </c>
      <c r="C26" s="449">
        <f aca="true" t="shared" si="6" ref="C26:N26">SUM(C21:C25)</f>
        <v>2386</v>
      </c>
      <c r="D26" s="450">
        <f t="shared" si="6"/>
        <v>0</v>
      </c>
      <c r="E26" s="450">
        <f t="shared" si="6"/>
        <v>0</v>
      </c>
      <c r="F26" s="451">
        <f t="shared" si="6"/>
        <v>2386</v>
      </c>
      <c r="G26" s="452">
        <f t="shared" si="6"/>
        <v>0</v>
      </c>
      <c r="H26" s="452">
        <f t="shared" si="6"/>
        <v>0</v>
      </c>
      <c r="I26" s="452">
        <f t="shared" si="6"/>
        <v>0</v>
      </c>
      <c r="J26" s="453">
        <f t="shared" si="6"/>
        <v>0</v>
      </c>
      <c r="K26" s="452">
        <f t="shared" si="6"/>
        <v>0</v>
      </c>
      <c r="L26" s="452">
        <f t="shared" si="6"/>
        <v>0</v>
      </c>
      <c r="M26" s="452">
        <f t="shared" si="6"/>
        <v>0</v>
      </c>
      <c r="N26" s="453">
        <f t="shared" si="6"/>
        <v>0</v>
      </c>
    </row>
    <row r="27" spans="1:14" ht="24">
      <c r="A27" s="339" t="s">
        <v>248</v>
      </c>
      <c r="B27" s="334" t="s">
        <v>249</v>
      </c>
      <c r="C27" s="445"/>
      <c r="D27" s="381"/>
      <c r="E27" s="381"/>
      <c r="F27" s="454">
        <f>SUM(C27:E27)</f>
        <v>0</v>
      </c>
      <c r="G27" s="447"/>
      <c r="H27" s="447"/>
      <c r="I27" s="447"/>
      <c r="J27" s="455">
        <f>SUM(G27:I27)</f>
        <v>0</v>
      </c>
      <c r="K27" s="447">
        <v>0</v>
      </c>
      <c r="L27" s="447"/>
      <c r="M27" s="447"/>
      <c r="N27" s="455">
        <f>SUM(K27:M27)</f>
        <v>0</v>
      </c>
    </row>
    <row r="28" spans="1:15" ht="12.75">
      <c r="A28" s="339" t="s">
        <v>250</v>
      </c>
      <c r="B28" s="334" t="s">
        <v>251</v>
      </c>
      <c r="C28" s="445">
        <v>68</v>
      </c>
      <c r="D28" s="381"/>
      <c r="E28" s="381"/>
      <c r="F28" s="454">
        <f>SUM(C28:E28)</f>
        <v>68</v>
      </c>
      <c r="G28" s="447"/>
      <c r="H28" s="447"/>
      <c r="I28" s="447"/>
      <c r="J28" s="455">
        <f>SUM(G28:I28)</f>
        <v>0</v>
      </c>
      <c r="K28" s="447"/>
      <c r="L28" s="447"/>
      <c r="M28" s="447"/>
      <c r="N28" s="455">
        <f>SUM(K28:M28)</f>
        <v>0</v>
      </c>
      <c r="O28" s="296"/>
    </row>
    <row r="29" spans="1:14" ht="12.75">
      <c r="A29" s="339" t="s">
        <v>252</v>
      </c>
      <c r="B29" s="334" t="s">
        <v>253</v>
      </c>
      <c r="C29" s="445">
        <v>0</v>
      </c>
      <c r="D29" s="381"/>
      <c r="E29" s="381"/>
      <c r="F29" s="454">
        <f aca="true" t="shared" si="7" ref="F29:F35">SUM(C29:E29)</f>
        <v>0</v>
      </c>
      <c r="G29" s="447"/>
      <c r="H29" s="447"/>
      <c r="I29" s="447"/>
      <c r="J29" s="455">
        <f aca="true" t="shared" si="8" ref="J29:J35">SUM(G29:I29)</f>
        <v>0</v>
      </c>
      <c r="K29" s="447"/>
      <c r="L29" s="447"/>
      <c r="M29" s="447"/>
      <c r="N29" s="455">
        <f aca="true" t="shared" si="9" ref="N29:N35">SUM(K29:M29)</f>
        <v>0</v>
      </c>
    </row>
    <row r="30" spans="1:15" ht="12.75">
      <c r="A30" s="339" t="s">
        <v>254</v>
      </c>
      <c r="B30" s="334" t="s">
        <v>255</v>
      </c>
      <c r="C30" s="445">
        <v>1409</v>
      </c>
      <c r="D30" s="381"/>
      <c r="E30" s="381"/>
      <c r="F30" s="454">
        <f t="shared" si="7"/>
        <v>1409</v>
      </c>
      <c r="G30" s="447"/>
      <c r="H30" s="447"/>
      <c r="I30" s="447"/>
      <c r="J30" s="455">
        <f t="shared" si="8"/>
        <v>0</v>
      </c>
      <c r="K30" s="447"/>
      <c r="L30" s="447"/>
      <c r="M30" s="447"/>
      <c r="N30" s="455">
        <f t="shared" si="9"/>
        <v>0</v>
      </c>
      <c r="O30" s="296"/>
    </row>
    <row r="31" spans="1:14" ht="12.75">
      <c r="A31" s="339" t="s">
        <v>256</v>
      </c>
      <c r="B31" s="334" t="s">
        <v>257</v>
      </c>
      <c r="C31" s="445">
        <v>0</v>
      </c>
      <c r="D31" s="381"/>
      <c r="E31" s="381"/>
      <c r="F31" s="454">
        <f t="shared" si="7"/>
        <v>0</v>
      </c>
      <c r="G31" s="447"/>
      <c r="H31" s="447"/>
      <c r="I31" s="447"/>
      <c r="J31" s="455">
        <f t="shared" si="8"/>
        <v>0</v>
      </c>
      <c r="K31" s="447"/>
      <c r="L31" s="447"/>
      <c r="M31" s="447"/>
      <c r="N31" s="455">
        <f t="shared" si="9"/>
        <v>0</v>
      </c>
    </row>
    <row r="32" spans="1:14" ht="24">
      <c r="A32" s="339" t="s">
        <v>258</v>
      </c>
      <c r="B32" s="334" t="s">
        <v>259</v>
      </c>
      <c r="C32" s="445">
        <v>166</v>
      </c>
      <c r="D32" s="381"/>
      <c r="E32" s="381"/>
      <c r="F32" s="454">
        <f t="shared" si="7"/>
        <v>166</v>
      </c>
      <c r="G32" s="447"/>
      <c r="H32" s="447"/>
      <c r="I32" s="447"/>
      <c r="J32" s="455">
        <f t="shared" si="8"/>
        <v>0</v>
      </c>
      <c r="K32" s="447"/>
      <c r="L32" s="447"/>
      <c r="M32" s="447"/>
      <c r="N32" s="455">
        <f t="shared" si="9"/>
        <v>0</v>
      </c>
    </row>
    <row r="33" spans="1:14" ht="24">
      <c r="A33" s="339" t="s">
        <v>260</v>
      </c>
      <c r="B33" s="334" t="s">
        <v>261</v>
      </c>
      <c r="C33" s="445"/>
      <c r="D33" s="381"/>
      <c r="E33" s="381"/>
      <c r="F33" s="454">
        <f t="shared" si="7"/>
        <v>0</v>
      </c>
      <c r="G33" s="447"/>
      <c r="H33" s="447"/>
      <c r="I33" s="447"/>
      <c r="J33" s="455">
        <f t="shared" si="8"/>
        <v>0</v>
      </c>
      <c r="K33" s="447"/>
      <c r="L33" s="447"/>
      <c r="M33" s="447"/>
      <c r="N33" s="455">
        <f t="shared" si="9"/>
        <v>0</v>
      </c>
    </row>
    <row r="34" spans="1:14" ht="12.75">
      <c r="A34" s="339" t="s">
        <v>262</v>
      </c>
      <c r="B34" s="334" t="s">
        <v>263</v>
      </c>
      <c r="C34" s="445">
        <v>10</v>
      </c>
      <c r="D34" s="381"/>
      <c r="E34" s="381"/>
      <c r="F34" s="454">
        <f t="shared" si="7"/>
        <v>10</v>
      </c>
      <c r="G34" s="447"/>
      <c r="H34" s="447"/>
      <c r="I34" s="447"/>
      <c r="J34" s="455">
        <f t="shared" si="8"/>
        <v>0</v>
      </c>
      <c r="K34" s="447"/>
      <c r="L34" s="447"/>
      <c r="M34" s="447"/>
      <c r="N34" s="455">
        <f t="shared" si="9"/>
        <v>0</v>
      </c>
    </row>
    <row r="35" spans="1:14" ht="12.75">
      <c r="A35" s="339" t="s">
        <v>264</v>
      </c>
      <c r="B35" s="334" t="s">
        <v>356</v>
      </c>
      <c r="C35" s="445">
        <v>50</v>
      </c>
      <c r="D35" s="381"/>
      <c r="E35" s="381"/>
      <c r="F35" s="454">
        <f t="shared" si="7"/>
        <v>50</v>
      </c>
      <c r="G35" s="447"/>
      <c r="H35" s="447"/>
      <c r="I35" s="447"/>
      <c r="J35" s="455">
        <f t="shared" si="8"/>
        <v>0</v>
      </c>
      <c r="K35" s="447"/>
      <c r="L35" s="447"/>
      <c r="M35" s="447"/>
      <c r="N35" s="455">
        <f t="shared" si="9"/>
        <v>0</v>
      </c>
    </row>
    <row r="36" spans="1:14" ht="12.75">
      <c r="A36" s="340" t="s">
        <v>126</v>
      </c>
      <c r="B36" s="337" t="s">
        <v>127</v>
      </c>
      <c r="C36" s="449">
        <f aca="true" t="shared" si="10" ref="C36:N36">SUM(C27:C35)</f>
        <v>1703</v>
      </c>
      <c r="D36" s="450">
        <f t="shared" si="10"/>
        <v>0</v>
      </c>
      <c r="E36" s="450">
        <f t="shared" si="10"/>
        <v>0</v>
      </c>
      <c r="F36" s="456">
        <f t="shared" si="10"/>
        <v>1703</v>
      </c>
      <c r="G36" s="452">
        <f t="shared" si="10"/>
        <v>0</v>
      </c>
      <c r="H36" s="452">
        <f t="shared" si="10"/>
        <v>0</v>
      </c>
      <c r="I36" s="452">
        <f t="shared" si="10"/>
        <v>0</v>
      </c>
      <c r="J36" s="457">
        <f t="shared" si="10"/>
        <v>0</v>
      </c>
      <c r="K36" s="452">
        <f t="shared" si="10"/>
        <v>0</v>
      </c>
      <c r="L36" s="452">
        <f t="shared" si="10"/>
        <v>0</v>
      </c>
      <c r="M36" s="452">
        <f t="shared" si="10"/>
        <v>0</v>
      </c>
      <c r="N36" s="457">
        <f t="shared" si="10"/>
        <v>0</v>
      </c>
    </row>
    <row r="37" spans="1:14" ht="12.75">
      <c r="A37" s="339" t="s">
        <v>265</v>
      </c>
      <c r="B37" s="334" t="s">
        <v>266</v>
      </c>
      <c r="C37" s="445"/>
      <c r="D37" s="381"/>
      <c r="E37" s="381"/>
      <c r="F37" s="454">
        <f>SUM(C37:E37)</f>
        <v>0</v>
      </c>
      <c r="G37" s="447"/>
      <c r="H37" s="447"/>
      <c r="I37" s="447"/>
      <c r="J37" s="455">
        <f>SUM(G37:I37)</f>
        <v>0</v>
      </c>
      <c r="K37" s="447"/>
      <c r="L37" s="447"/>
      <c r="M37" s="447"/>
      <c r="N37" s="455">
        <f>SUM(K37:M37)</f>
        <v>0</v>
      </c>
    </row>
    <row r="38" spans="1:14" ht="12.75">
      <c r="A38" s="339" t="s">
        <v>267</v>
      </c>
      <c r="B38" s="334" t="s">
        <v>268</v>
      </c>
      <c r="C38" s="445">
        <v>0</v>
      </c>
      <c r="D38" s="381"/>
      <c r="E38" s="381"/>
      <c r="F38" s="454">
        <f>SUM(C38:E38)</f>
        <v>0</v>
      </c>
      <c r="G38" s="447"/>
      <c r="H38" s="447"/>
      <c r="I38" s="447"/>
      <c r="J38" s="455">
        <f>SUM(G38:I38)</f>
        <v>0</v>
      </c>
      <c r="K38" s="447"/>
      <c r="L38" s="447"/>
      <c r="M38" s="447"/>
      <c r="N38" s="455">
        <f>SUM(K38:M38)</f>
        <v>0</v>
      </c>
    </row>
    <row r="39" spans="1:14" ht="24">
      <c r="A39" s="339" t="s">
        <v>269</v>
      </c>
      <c r="B39" s="334" t="s">
        <v>270</v>
      </c>
      <c r="C39" s="445">
        <v>0</v>
      </c>
      <c r="D39" s="381"/>
      <c r="E39" s="381"/>
      <c r="F39" s="454">
        <f>SUM(C39:E39)</f>
        <v>0</v>
      </c>
      <c r="G39" s="447"/>
      <c r="H39" s="447"/>
      <c r="I39" s="447"/>
      <c r="J39" s="455">
        <f>SUM(G39:I39)</f>
        <v>0</v>
      </c>
      <c r="K39" s="447"/>
      <c r="L39" s="447"/>
      <c r="M39" s="447"/>
      <c r="N39" s="455">
        <f>SUM(K39:M39)</f>
        <v>0</v>
      </c>
    </row>
    <row r="40" spans="1:14" ht="12.75">
      <c r="A40" s="336" t="s">
        <v>128</v>
      </c>
      <c r="B40" s="337" t="s">
        <v>129</v>
      </c>
      <c r="C40" s="449">
        <f aca="true" t="shared" si="11" ref="C40:N40">SUM(C37:C39)</f>
        <v>0</v>
      </c>
      <c r="D40" s="450">
        <f t="shared" si="11"/>
        <v>0</v>
      </c>
      <c r="E40" s="450">
        <f t="shared" si="11"/>
        <v>0</v>
      </c>
      <c r="F40" s="451">
        <f t="shared" si="11"/>
        <v>0</v>
      </c>
      <c r="G40" s="452">
        <f t="shared" si="11"/>
        <v>0</v>
      </c>
      <c r="H40" s="452">
        <f t="shared" si="11"/>
        <v>0</v>
      </c>
      <c r="I40" s="452">
        <f t="shared" si="11"/>
        <v>0</v>
      </c>
      <c r="J40" s="453">
        <f t="shared" si="11"/>
        <v>0</v>
      </c>
      <c r="K40" s="452">
        <f t="shared" si="11"/>
        <v>0</v>
      </c>
      <c r="L40" s="452">
        <f t="shared" si="11"/>
        <v>0</v>
      </c>
      <c r="M40" s="452">
        <f t="shared" si="11"/>
        <v>0</v>
      </c>
      <c r="N40" s="453">
        <f t="shared" si="11"/>
        <v>0</v>
      </c>
    </row>
    <row r="41" spans="1:14" ht="21.75" customHeight="1">
      <c r="A41" s="333" t="s">
        <v>271</v>
      </c>
      <c r="B41" s="334" t="s">
        <v>272</v>
      </c>
      <c r="C41" s="445"/>
      <c r="D41" s="381"/>
      <c r="E41" s="381"/>
      <c r="F41" s="446">
        <f>SUM(C41:E41)</f>
        <v>0</v>
      </c>
      <c r="G41" s="447"/>
      <c r="H41" s="447"/>
      <c r="I41" s="447"/>
      <c r="J41" s="448">
        <f>SUM(G41:I41)</f>
        <v>0</v>
      </c>
      <c r="K41" s="447"/>
      <c r="L41" s="447"/>
      <c r="M41" s="447"/>
      <c r="N41" s="448">
        <f>SUM(K41:M41)</f>
        <v>0</v>
      </c>
    </row>
    <row r="42" spans="1:14" ht="24">
      <c r="A42" s="339" t="s">
        <v>273</v>
      </c>
      <c r="B42" s="334" t="s">
        <v>274</v>
      </c>
      <c r="C42" s="445"/>
      <c r="D42" s="381"/>
      <c r="E42" s="381"/>
      <c r="F42" s="454">
        <f>SUM(C42:E42)</f>
        <v>0</v>
      </c>
      <c r="G42" s="447"/>
      <c r="H42" s="447"/>
      <c r="I42" s="447"/>
      <c r="J42" s="455">
        <f>SUM(G42:I42)</f>
        <v>0</v>
      </c>
      <c r="K42" s="447"/>
      <c r="L42" s="447"/>
      <c r="M42" s="447"/>
      <c r="N42" s="455">
        <f>SUM(K42:M42)</f>
        <v>0</v>
      </c>
    </row>
    <row r="43" spans="1:14" ht="25.5">
      <c r="A43" s="336" t="s">
        <v>130</v>
      </c>
      <c r="B43" s="337" t="s">
        <v>131</v>
      </c>
      <c r="C43" s="449">
        <f aca="true" t="shared" si="12" ref="C43:N43">SUM(C41:C42)</f>
        <v>0</v>
      </c>
      <c r="D43" s="450">
        <f t="shared" si="12"/>
        <v>0</v>
      </c>
      <c r="E43" s="450">
        <f t="shared" si="12"/>
        <v>0</v>
      </c>
      <c r="F43" s="451">
        <f t="shared" si="12"/>
        <v>0</v>
      </c>
      <c r="G43" s="452">
        <f t="shared" si="12"/>
        <v>0</v>
      </c>
      <c r="H43" s="452">
        <f t="shared" si="12"/>
        <v>0</v>
      </c>
      <c r="I43" s="452">
        <f t="shared" si="12"/>
        <v>0</v>
      </c>
      <c r="J43" s="453">
        <f t="shared" si="12"/>
        <v>0</v>
      </c>
      <c r="K43" s="452">
        <f t="shared" si="12"/>
        <v>0</v>
      </c>
      <c r="L43" s="452">
        <f t="shared" si="12"/>
        <v>0</v>
      </c>
      <c r="M43" s="452">
        <f t="shared" si="12"/>
        <v>0</v>
      </c>
      <c r="N43" s="453">
        <f t="shared" si="12"/>
        <v>0</v>
      </c>
    </row>
    <row r="44" spans="1:14" ht="25.5" customHeight="1">
      <c r="A44" s="333" t="s">
        <v>275</v>
      </c>
      <c r="B44" s="334" t="s">
        <v>276</v>
      </c>
      <c r="C44" s="445"/>
      <c r="D44" s="381"/>
      <c r="E44" s="381"/>
      <c r="F44" s="446">
        <f>SUM(C44:E44)</f>
        <v>0</v>
      </c>
      <c r="G44" s="447"/>
      <c r="H44" s="447"/>
      <c r="I44" s="447"/>
      <c r="J44" s="448">
        <f>SUM(G44:I44)</f>
        <v>0</v>
      </c>
      <c r="K44" s="447"/>
      <c r="L44" s="447"/>
      <c r="M44" s="447"/>
      <c r="N44" s="448">
        <f>SUM(K44:M44)</f>
        <v>0</v>
      </c>
    </row>
    <row r="45" spans="1:14" ht="24">
      <c r="A45" s="339" t="s">
        <v>277</v>
      </c>
      <c r="B45" s="334" t="s">
        <v>343</v>
      </c>
      <c r="C45" s="445">
        <v>0</v>
      </c>
      <c r="D45" s="381"/>
      <c r="E45" s="381"/>
      <c r="F45" s="454">
        <f>SUM(C45:E45)</f>
        <v>0</v>
      </c>
      <c r="G45" s="447">
        <v>0</v>
      </c>
      <c r="H45" s="447"/>
      <c r="I45" s="447"/>
      <c r="J45" s="455">
        <f>SUM(G45:I45)</f>
        <v>0</v>
      </c>
      <c r="K45" s="447"/>
      <c r="L45" s="447"/>
      <c r="M45" s="447"/>
      <c r="N45" s="455">
        <f>SUM(K45:M45)</f>
        <v>0</v>
      </c>
    </row>
    <row r="46" spans="1:14" ht="25.5">
      <c r="A46" s="336" t="s">
        <v>137</v>
      </c>
      <c r="B46" s="337" t="s">
        <v>138</v>
      </c>
      <c r="C46" s="449">
        <f aca="true" t="shared" si="13" ref="C46:N46">SUM(C44:C45)</f>
        <v>0</v>
      </c>
      <c r="D46" s="450">
        <f t="shared" si="13"/>
        <v>0</v>
      </c>
      <c r="E46" s="450">
        <f t="shared" si="13"/>
        <v>0</v>
      </c>
      <c r="F46" s="451">
        <f t="shared" si="13"/>
        <v>0</v>
      </c>
      <c r="G46" s="452">
        <f t="shared" si="13"/>
        <v>0</v>
      </c>
      <c r="H46" s="452">
        <f t="shared" si="13"/>
        <v>0</v>
      </c>
      <c r="I46" s="452">
        <f t="shared" si="13"/>
        <v>0</v>
      </c>
      <c r="J46" s="453">
        <f t="shared" si="13"/>
        <v>0</v>
      </c>
      <c r="K46" s="452">
        <f t="shared" si="13"/>
        <v>0</v>
      </c>
      <c r="L46" s="452">
        <f t="shared" si="13"/>
        <v>0</v>
      </c>
      <c r="M46" s="452">
        <f t="shared" si="13"/>
        <v>0</v>
      </c>
      <c r="N46" s="453">
        <f t="shared" si="13"/>
        <v>0</v>
      </c>
    </row>
    <row r="47" spans="1:14" ht="12.75">
      <c r="A47" s="340" t="s">
        <v>132</v>
      </c>
      <c r="B47" s="337" t="s">
        <v>133</v>
      </c>
      <c r="C47" s="449">
        <f>SUM(C46,C43,C40,C36,C26,C20,C16)</f>
        <v>29631</v>
      </c>
      <c r="D47" s="450">
        <f>SUM(D46,D43,D40,D36,D26,D20,D16,D13)</f>
        <v>0</v>
      </c>
      <c r="E47" s="450">
        <f>SUM(E46,E43,E40,E36,E26,E20,E16,E13)</f>
        <v>0</v>
      </c>
      <c r="F47" s="456">
        <f>SUM(D47:E47,C47)</f>
        <v>29631</v>
      </c>
      <c r="G47" s="478">
        <f>SUM(G46,G43,G40,G36,G26,G20,G16)</f>
        <v>0</v>
      </c>
      <c r="H47" s="452">
        <f>SUM(H46,H43,H40,H36,H26,H20,H16,H13)</f>
        <v>0</v>
      </c>
      <c r="I47" s="452">
        <f>SUM(I46,I43,I40,I36,I26,I20,I16,I13)</f>
        <v>0</v>
      </c>
      <c r="J47" s="457">
        <f>SUM(J46,J43,J40,J36,J26,J20,J16,J13,)</f>
        <v>0</v>
      </c>
      <c r="K47" s="452">
        <f>SUM(K40,K36,K26,K20,K16)</f>
        <v>0</v>
      </c>
      <c r="L47" s="452">
        <f>SUM(L46,L43,L40,L36,L26,L20,L16,L13)</f>
        <v>0</v>
      </c>
      <c r="M47" s="452">
        <f>SUM(M46,M43,M40,M36,M26,M20,M16,M13)</f>
        <v>0</v>
      </c>
      <c r="N47" s="457">
        <f>SUM(K47:M47)</f>
        <v>0</v>
      </c>
    </row>
    <row r="48" spans="1:14" ht="25.5">
      <c r="A48" s="341" t="s">
        <v>278</v>
      </c>
      <c r="B48" s="342" t="s">
        <v>279</v>
      </c>
      <c r="C48" s="458"/>
      <c r="D48" s="459"/>
      <c r="E48" s="459"/>
      <c r="F48" s="460">
        <f>SUM(C48:E48)</f>
        <v>0</v>
      </c>
      <c r="G48" s="461"/>
      <c r="H48" s="461"/>
      <c r="I48" s="461"/>
      <c r="J48" s="462">
        <f>SUM(G48:I48)</f>
        <v>0</v>
      </c>
      <c r="K48" s="461"/>
      <c r="L48" s="461"/>
      <c r="M48" s="461"/>
      <c r="N48" s="462">
        <f>SUM(K48:M48)</f>
        <v>0</v>
      </c>
    </row>
    <row r="49" spans="1:14" ht="25.5">
      <c r="A49" s="339" t="s">
        <v>280</v>
      </c>
      <c r="B49" s="342" t="s">
        <v>281</v>
      </c>
      <c r="C49" s="463"/>
      <c r="D49" s="382"/>
      <c r="E49" s="382"/>
      <c r="F49" s="383">
        <f>SUM(C49:E49)</f>
        <v>0</v>
      </c>
      <c r="G49" s="157"/>
      <c r="H49" s="157"/>
      <c r="I49" s="157"/>
      <c r="J49" s="464">
        <f>SUM(G49:I49)</f>
        <v>0</v>
      </c>
      <c r="K49" s="157"/>
      <c r="L49" s="157"/>
      <c r="M49" s="157"/>
      <c r="N49" s="464">
        <f>SUM(K49:M49)</f>
        <v>0</v>
      </c>
    </row>
    <row r="50" spans="1:14" ht="25.5">
      <c r="A50" s="341" t="s">
        <v>282</v>
      </c>
      <c r="B50" s="342" t="s">
        <v>283</v>
      </c>
      <c r="C50" s="463"/>
      <c r="D50" s="382"/>
      <c r="E50" s="382"/>
      <c r="F50" s="383">
        <f>SUM(C50:E50)</f>
        <v>0</v>
      </c>
      <c r="G50" s="157"/>
      <c r="H50" s="157"/>
      <c r="I50" s="157"/>
      <c r="J50" s="464">
        <f>SUM(G50:I50)</f>
        <v>0</v>
      </c>
      <c r="K50" s="157"/>
      <c r="L50" s="157"/>
      <c r="M50" s="157"/>
      <c r="N50" s="464">
        <f>SUM(K50:M50)</f>
        <v>0</v>
      </c>
    </row>
    <row r="51" spans="1:14" ht="25.5">
      <c r="A51" s="340" t="s">
        <v>284</v>
      </c>
      <c r="B51" s="345" t="s">
        <v>176</v>
      </c>
      <c r="C51" s="465">
        <f aca="true" t="shared" si="14" ref="C51:N51">SUM(C48:C50)</f>
        <v>0</v>
      </c>
      <c r="D51" s="382">
        <f t="shared" si="14"/>
        <v>0</v>
      </c>
      <c r="E51" s="382">
        <f t="shared" si="14"/>
        <v>0</v>
      </c>
      <c r="F51" s="466">
        <f t="shared" si="14"/>
        <v>0</v>
      </c>
      <c r="G51" s="467">
        <f t="shared" si="14"/>
        <v>0</v>
      </c>
      <c r="H51" s="157">
        <f t="shared" si="14"/>
        <v>0</v>
      </c>
      <c r="I51" s="157">
        <f t="shared" si="14"/>
        <v>0</v>
      </c>
      <c r="J51" s="468">
        <f t="shared" si="14"/>
        <v>0</v>
      </c>
      <c r="K51" s="467">
        <f t="shared" si="14"/>
        <v>0</v>
      </c>
      <c r="L51" s="157">
        <f t="shared" si="14"/>
        <v>0</v>
      </c>
      <c r="M51" s="157">
        <f t="shared" si="14"/>
        <v>0</v>
      </c>
      <c r="N51" s="468">
        <f t="shared" si="14"/>
        <v>0</v>
      </c>
    </row>
    <row r="52" spans="1:14" ht="25.5">
      <c r="A52" s="333" t="s">
        <v>285</v>
      </c>
      <c r="B52" s="342" t="s">
        <v>97</v>
      </c>
      <c r="C52" s="463">
        <v>11712</v>
      </c>
      <c r="D52" s="382"/>
      <c r="E52" s="382"/>
      <c r="F52" s="383">
        <f>SUM(C52:E52)</f>
        <v>11712</v>
      </c>
      <c r="G52" s="157"/>
      <c r="H52" s="157"/>
      <c r="I52" s="157"/>
      <c r="J52" s="464">
        <f>SUM(G52:I52)</f>
        <v>0</v>
      </c>
      <c r="K52" s="157"/>
      <c r="L52" s="157"/>
      <c r="M52" s="157"/>
      <c r="N52" s="464">
        <f>SUM(K52:M52)</f>
        <v>0</v>
      </c>
    </row>
    <row r="53" spans="1:14" ht="15" customHeight="1">
      <c r="A53" s="333" t="s">
        <v>286</v>
      </c>
      <c r="B53" s="342" t="s">
        <v>97</v>
      </c>
      <c r="C53" s="463"/>
      <c r="D53" s="382"/>
      <c r="E53" s="382"/>
      <c r="F53" s="383">
        <f>SUM(C53:E53)</f>
        <v>0</v>
      </c>
      <c r="G53" s="157"/>
      <c r="H53" s="157"/>
      <c r="I53" s="157"/>
      <c r="J53" s="464">
        <f>SUM(G53:I53)</f>
        <v>0</v>
      </c>
      <c r="K53" s="157"/>
      <c r="L53" s="157"/>
      <c r="M53" s="157"/>
      <c r="N53" s="464">
        <f>SUM(K53:M53)</f>
        <v>0</v>
      </c>
    </row>
    <row r="54" spans="1:14" ht="12.75">
      <c r="A54" s="336" t="s">
        <v>134</v>
      </c>
      <c r="B54" s="345" t="s">
        <v>135</v>
      </c>
      <c r="C54" s="465">
        <f aca="true" t="shared" si="15" ref="C54:N54">SUM(C52:C53)</f>
        <v>11712</v>
      </c>
      <c r="D54" s="469">
        <f t="shared" si="15"/>
        <v>0</v>
      </c>
      <c r="E54" s="469">
        <f t="shared" si="15"/>
        <v>0</v>
      </c>
      <c r="F54" s="466">
        <f t="shared" si="15"/>
        <v>11712</v>
      </c>
      <c r="G54" s="467">
        <f t="shared" si="15"/>
        <v>0</v>
      </c>
      <c r="H54" s="467">
        <f t="shared" si="15"/>
        <v>0</v>
      </c>
      <c r="I54" s="467">
        <f t="shared" si="15"/>
        <v>0</v>
      </c>
      <c r="J54" s="468">
        <f t="shared" si="15"/>
        <v>0</v>
      </c>
      <c r="K54" s="467">
        <f t="shared" si="15"/>
        <v>0</v>
      </c>
      <c r="L54" s="467">
        <f t="shared" si="15"/>
        <v>0</v>
      </c>
      <c r="M54" s="467">
        <f t="shared" si="15"/>
        <v>0</v>
      </c>
      <c r="N54" s="468">
        <f t="shared" si="15"/>
        <v>0</v>
      </c>
    </row>
    <row r="55" spans="1:14" ht="12.75">
      <c r="A55" s="341" t="s">
        <v>186</v>
      </c>
      <c r="B55" s="342" t="s">
        <v>139</v>
      </c>
      <c r="C55" s="463"/>
      <c r="D55" s="382"/>
      <c r="E55" s="382"/>
      <c r="F55" s="383"/>
      <c r="G55" s="157">
        <v>0</v>
      </c>
      <c r="H55" s="157"/>
      <c r="I55" s="157"/>
      <c r="J55" s="464"/>
      <c r="K55" s="157"/>
      <c r="L55" s="157"/>
      <c r="M55" s="157"/>
      <c r="N55" s="464"/>
    </row>
    <row r="56" spans="1:14" ht="25.5">
      <c r="A56" s="340" t="s">
        <v>287</v>
      </c>
      <c r="B56" s="345" t="s">
        <v>177</v>
      </c>
      <c r="C56" s="465">
        <f>SUM(C54,C51,C55)</f>
        <v>11712</v>
      </c>
      <c r="D56" s="382">
        <f>SUM(D54)</f>
        <v>0</v>
      </c>
      <c r="E56" s="382">
        <f>SUM(E54)</f>
        <v>0</v>
      </c>
      <c r="F56" s="466">
        <f>SUM(F54)</f>
        <v>11712</v>
      </c>
      <c r="G56" s="467">
        <f>SUM(G54,G51,G55)</f>
        <v>0</v>
      </c>
      <c r="H56" s="157">
        <f>SUM(H54)</f>
        <v>0</v>
      </c>
      <c r="I56" s="157">
        <f>SUM(I54)</f>
        <v>0</v>
      </c>
      <c r="J56" s="468">
        <f>SUM(J54)</f>
        <v>0</v>
      </c>
      <c r="K56" s="467">
        <f>SUM(K54,K51,K55)</f>
        <v>0</v>
      </c>
      <c r="L56" s="157">
        <f>SUM(L54)</f>
        <v>0</v>
      </c>
      <c r="M56" s="157">
        <f>SUM(M54)</f>
        <v>0</v>
      </c>
      <c r="N56" s="468">
        <f>SUM(N54)</f>
        <v>0</v>
      </c>
    </row>
    <row r="57" spans="1:14" ht="12.75">
      <c r="A57" s="347" t="s">
        <v>288</v>
      </c>
      <c r="B57" s="345" t="s">
        <v>289</v>
      </c>
      <c r="C57" s="465">
        <f>SUM(C56)</f>
        <v>11712</v>
      </c>
      <c r="D57" s="382"/>
      <c r="E57" s="382"/>
      <c r="F57" s="466">
        <f>SUM(F56)</f>
        <v>11712</v>
      </c>
      <c r="G57" s="467">
        <f>SUM(G56)</f>
        <v>0</v>
      </c>
      <c r="H57" s="157"/>
      <c r="I57" s="157"/>
      <c r="J57" s="468">
        <f>SUM(J56)</f>
        <v>0</v>
      </c>
      <c r="K57" s="467">
        <f>SUM(K56)</f>
        <v>0</v>
      </c>
      <c r="L57" s="157"/>
      <c r="M57" s="157"/>
      <c r="N57" s="468">
        <f>SUM(N56)</f>
        <v>0</v>
      </c>
    </row>
    <row r="58" spans="1:14" ht="13.5" thickBot="1">
      <c r="A58" s="271"/>
      <c r="B58" s="232"/>
      <c r="C58" s="470"/>
      <c r="D58" s="471"/>
      <c r="E58" s="471"/>
      <c r="F58" s="472"/>
      <c r="G58" s="473"/>
      <c r="H58" s="473"/>
      <c r="I58" s="473"/>
      <c r="J58" s="474"/>
      <c r="K58" s="473"/>
      <c r="L58" s="473"/>
      <c r="M58" s="473"/>
      <c r="N58" s="474"/>
    </row>
    <row r="59" spans="1:14" ht="16.5" thickBot="1">
      <c r="A59" s="348" t="s">
        <v>16</v>
      </c>
      <c r="B59" s="349"/>
      <c r="C59" s="475">
        <f>SUM(C54,C47)</f>
        <v>41343</v>
      </c>
      <c r="D59" s="476">
        <f>SUM(D56,D47)</f>
        <v>0</v>
      </c>
      <c r="E59" s="476">
        <f>SUM(E56,E47)</f>
        <v>0</v>
      </c>
      <c r="F59" s="477">
        <f>SUM(C59:E59)</f>
        <v>41343</v>
      </c>
      <c r="G59" s="476">
        <f>SUM(G47,G57)</f>
        <v>0</v>
      </c>
      <c r="H59" s="476">
        <f>SUM(H56,H47)</f>
        <v>0</v>
      </c>
      <c r="I59" s="476">
        <f>SUM(I56,I47)</f>
        <v>0</v>
      </c>
      <c r="J59" s="477">
        <f>SUM(G59:I59)</f>
        <v>0</v>
      </c>
      <c r="K59" s="476">
        <f>SUM(K47,K57)</f>
        <v>0</v>
      </c>
      <c r="L59" s="476">
        <f>SUM(L56,L47)</f>
        <v>0</v>
      </c>
      <c r="M59" s="476">
        <f>SUM(M56,M47)</f>
        <v>0</v>
      </c>
      <c r="N59" s="477">
        <f>SUM(K59:M59)</f>
        <v>0</v>
      </c>
    </row>
    <row r="60" spans="3:14" ht="12.7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</sheetData>
  <sheetProtection/>
  <mergeCells count="8">
    <mergeCell ref="A2:N2"/>
    <mergeCell ref="A3:N3"/>
    <mergeCell ref="E4:F4"/>
    <mergeCell ref="A5:A6"/>
    <mergeCell ref="B5:B6"/>
    <mergeCell ref="C5:F5"/>
    <mergeCell ref="G5:J5"/>
    <mergeCell ref="K5:N5"/>
  </mergeCells>
  <printOptions/>
  <pageMargins left="0.25" right="0.25" top="0.75" bottom="0.75" header="0.3" footer="0.3"/>
  <pageSetup horizontalDpi="600" verticalDpi="600" orientation="portrait" paperSize="9" r:id="rId1"/>
  <headerFooter>
    <oddHeader>&amp;C3.melléklet a 1/2020.(II.13.)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view="pageLayout" workbookViewId="0" topLeftCell="A1">
      <selection activeCell="A3" sqref="A3:N3"/>
    </sheetView>
  </sheetViews>
  <sheetFormatPr defaultColWidth="9.140625" defaultRowHeight="12.75"/>
  <cols>
    <col min="1" max="1" width="25.140625" style="0" customWidth="1"/>
    <col min="2" max="2" width="5.00390625" style="0" customWidth="1"/>
    <col min="3" max="3" width="7.140625" style="0" customWidth="1"/>
    <col min="4" max="4" width="2.00390625" style="0" customWidth="1"/>
    <col min="5" max="5" width="2.28125" style="0" customWidth="1"/>
    <col min="6" max="6" width="7.140625" style="0" customWidth="1"/>
    <col min="7" max="7" width="7.28125" style="0" customWidth="1"/>
    <col min="8" max="8" width="3.00390625" style="0" customWidth="1"/>
    <col min="9" max="9" width="2.421875" style="0" customWidth="1"/>
    <col min="10" max="11" width="7.140625" style="0" customWidth="1"/>
    <col min="12" max="12" width="2.57421875" style="0" customWidth="1"/>
    <col min="13" max="13" width="3.00390625" style="0" customWidth="1"/>
    <col min="14" max="14" width="7.28125" style="0" customWidth="1"/>
  </cols>
  <sheetData>
    <row r="2" spans="1:14" ht="18.75">
      <c r="A2" s="623" t="s">
        <v>395</v>
      </c>
      <c r="B2" s="623"/>
      <c r="C2" s="623"/>
      <c r="D2" s="623"/>
      <c r="E2" s="623"/>
      <c r="F2" s="623"/>
      <c r="G2" s="616"/>
      <c r="H2" s="616"/>
      <c r="I2" s="616"/>
      <c r="J2" s="616"/>
      <c r="K2" s="616"/>
      <c r="L2" s="616"/>
      <c r="M2" s="616"/>
      <c r="N2" s="616"/>
    </row>
    <row r="3" spans="1:14" ht="18.75">
      <c r="A3" s="623" t="s">
        <v>386</v>
      </c>
      <c r="B3" s="623"/>
      <c r="C3" s="623"/>
      <c r="D3" s="623"/>
      <c r="E3" s="623"/>
      <c r="F3" s="623"/>
      <c r="G3" s="616"/>
      <c r="H3" s="616"/>
      <c r="I3" s="616"/>
      <c r="J3" s="616"/>
      <c r="K3" s="616"/>
      <c r="L3" s="616"/>
      <c r="M3" s="616"/>
      <c r="N3" s="616"/>
    </row>
    <row r="4" spans="13:14" ht="13.5" thickBot="1">
      <c r="M4" s="625" t="s">
        <v>69</v>
      </c>
      <c r="N4" s="625"/>
    </row>
    <row r="5" spans="1:14" ht="24" customHeight="1" thickBot="1">
      <c r="A5" s="619" t="s">
        <v>93</v>
      </c>
      <c r="B5" s="621" t="s">
        <v>94</v>
      </c>
      <c r="C5" s="617" t="s">
        <v>195</v>
      </c>
      <c r="D5" s="613"/>
      <c r="E5" s="613"/>
      <c r="F5" s="614"/>
      <c r="G5" s="613" t="s">
        <v>362</v>
      </c>
      <c r="H5" s="613"/>
      <c r="I5" s="613"/>
      <c r="J5" s="614"/>
      <c r="K5" s="613" t="s">
        <v>197</v>
      </c>
      <c r="L5" s="613"/>
      <c r="M5" s="613"/>
      <c r="N5" s="614"/>
    </row>
    <row r="6" spans="1:14" ht="36.75" customHeight="1" thickBot="1">
      <c r="A6" s="620"/>
      <c r="B6" s="622"/>
      <c r="C6" s="215" t="s">
        <v>95</v>
      </c>
      <c r="D6" s="216" t="s">
        <v>96</v>
      </c>
      <c r="E6" s="216" t="s">
        <v>194</v>
      </c>
      <c r="F6" s="330" t="s">
        <v>63</v>
      </c>
      <c r="G6" s="218" t="s">
        <v>95</v>
      </c>
      <c r="H6" s="216" t="s">
        <v>96</v>
      </c>
      <c r="I6" s="216" t="s">
        <v>194</v>
      </c>
      <c r="J6" s="330" t="s">
        <v>63</v>
      </c>
      <c r="K6" s="218" t="s">
        <v>95</v>
      </c>
      <c r="L6" s="216" t="s">
        <v>96</v>
      </c>
      <c r="M6" s="216" t="s">
        <v>194</v>
      </c>
      <c r="N6" s="330" t="s">
        <v>63</v>
      </c>
    </row>
    <row r="7" spans="1:14" ht="12.75">
      <c r="A7" s="350" t="s">
        <v>54</v>
      </c>
      <c r="B7" s="351" t="s">
        <v>145</v>
      </c>
      <c r="C7" s="536">
        <v>10672</v>
      </c>
      <c r="D7" s="380"/>
      <c r="E7" s="380"/>
      <c r="F7" s="352">
        <f aca="true" t="shared" si="0" ref="F7:F14">SUM(C7:E7)</f>
        <v>10672</v>
      </c>
      <c r="G7" s="538"/>
      <c r="H7" s="539"/>
      <c r="I7" s="539"/>
      <c r="J7" s="353">
        <f aca="true" t="shared" si="1" ref="J7:J14">SUM(G7:I7)</f>
        <v>0</v>
      </c>
      <c r="K7" s="538"/>
      <c r="L7" s="539"/>
      <c r="M7" s="539"/>
      <c r="N7" s="353">
        <f aca="true" t="shared" si="2" ref="N7:N14">SUM(K7:M7)</f>
        <v>0</v>
      </c>
    </row>
    <row r="8" spans="1:14" ht="38.25">
      <c r="A8" s="336" t="s">
        <v>146</v>
      </c>
      <c r="B8" s="354" t="s">
        <v>147</v>
      </c>
      <c r="C8" s="449">
        <v>1955</v>
      </c>
      <c r="D8" s="450"/>
      <c r="E8" s="450"/>
      <c r="F8" s="451">
        <f t="shared" si="0"/>
        <v>1955</v>
      </c>
      <c r="G8" s="169"/>
      <c r="H8" s="169"/>
      <c r="I8" s="169"/>
      <c r="J8" s="483">
        <f t="shared" si="1"/>
        <v>0</v>
      </c>
      <c r="K8" s="169"/>
      <c r="L8" s="169"/>
      <c r="M8" s="169"/>
      <c r="N8" s="483">
        <f t="shared" si="2"/>
        <v>0</v>
      </c>
    </row>
    <row r="9" spans="1:14" ht="12.75">
      <c r="A9" s="336" t="s">
        <v>148</v>
      </c>
      <c r="B9" s="354" t="s">
        <v>149</v>
      </c>
      <c r="C9" s="449">
        <v>10877</v>
      </c>
      <c r="D9" s="450"/>
      <c r="E9" s="450"/>
      <c r="F9" s="355">
        <f t="shared" si="0"/>
        <v>10877</v>
      </c>
      <c r="G9" s="169"/>
      <c r="H9" s="169"/>
      <c r="I9" s="169"/>
      <c r="J9" s="356">
        <f t="shared" si="1"/>
        <v>0</v>
      </c>
      <c r="K9" s="169"/>
      <c r="L9" s="169"/>
      <c r="M9" s="169"/>
      <c r="N9" s="356">
        <f t="shared" si="2"/>
        <v>0</v>
      </c>
    </row>
    <row r="10" spans="1:14" ht="25.5">
      <c r="A10" s="340" t="s">
        <v>150</v>
      </c>
      <c r="B10" s="354" t="s">
        <v>151</v>
      </c>
      <c r="C10" s="449">
        <v>3564</v>
      </c>
      <c r="D10" s="450"/>
      <c r="E10" s="450"/>
      <c r="F10" s="451">
        <f t="shared" si="0"/>
        <v>3564</v>
      </c>
      <c r="G10" s="169"/>
      <c r="H10" s="169"/>
      <c r="I10" s="169"/>
      <c r="J10" s="483">
        <f t="shared" si="1"/>
        <v>0</v>
      </c>
      <c r="K10" s="169"/>
      <c r="L10" s="169"/>
      <c r="M10" s="169"/>
      <c r="N10" s="483">
        <f t="shared" si="2"/>
        <v>0</v>
      </c>
    </row>
    <row r="11" spans="1:14" ht="38.25">
      <c r="A11" s="357" t="s">
        <v>292</v>
      </c>
      <c r="B11" s="358" t="s">
        <v>293</v>
      </c>
      <c r="C11" s="445">
        <v>3595</v>
      </c>
      <c r="D11" s="381"/>
      <c r="E11" s="381"/>
      <c r="F11" s="454">
        <f t="shared" si="0"/>
        <v>3595</v>
      </c>
      <c r="G11" s="486"/>
      <c r="H11" s="486"/>
      <c r="I11" s="486"/>
      <c r="J11" s="488">
        <f t="shared" si="1"/>
        <v>0</v>
      </c>
      <c r="K11" s="486"/>
      <c r="L11" s="486"/>
      <c r="M11" s="486"/>
      <c r="N11" s="488">
        <f t="shared" si="2"/>
        <v>0</v>
      </c>
    </row>
    <row r="12" spans="1:14" ht="38.25">
      <c r="A12" s="357" t="s">
        <v>294</v>
      </c>
      <c r="B12" s="358" t="s">
        <v>357</v>
      </c>
      <c r="C12" s="445">
        <v>69</v>
      </c>
      <c r="D12" s="381"/>
      <c r="E12" s="381"/>
      <c r="F12" s="454">
        <f t="shared" si="0"/>
        <v>69</v>
      </c>
      <c r="G12" s="486"/>
      <c r="H12" s="486"/>
      <c r="I12" s="486"/>
      <c r="J12" s="488">
        <f t="shared" si="1"/>
        <v>0</v>
      </c>
      <c r="K12" s="486"/>
      <c r="L12" s="486"/>
      <c r="M12" s="486"/>
      <c r="N12" s="488">
        <f t="shared" si="2"/>
        <v>0</v>
      </c>
    </row>
    <row r="13" spans="1:14" ht="12.75">
      <c r="A13" s="357" t="s">
        <v>344</v>
      </c>
      <c r="B13" s="358" t="s">
        <v>345</v>
      </c>
      <c r="C13" s="445">
        <v>1000</v>
      </c>
      <c r="D13" s="381"/>
      <c r="E13" s="381"/>
      <c r="F13" s="454">
        <f t="shared" si="0"/>
        <v>1000</v>
      </c>
      <c r="G13" s="381"/>
      <c r="H13" s="381"/>
      <c r="I13" s="381"/>
      <c r="J13" s="488">
        <f t="shared" si="1"/>
        <v>0</v>
      </c>
      <c r="K13" s="486"/>
      <c r="L13" s="486"/>
      <c r="M13" s="486"/>
      <c r="N13" s="488">
        <f t="shared" si="2"/>
        <v>0</v>
      </c>
    </row>
    <row r="14" spans="1:14" ht="12.75">
      <c r="A14" s="359" t="s">
        <v>85</v>
      </c>
      <c r="B14" s="358" t="s">
        <v>190</v>
      </c>
      <c r="C14" s="445">
        <v>2000</v>
      </c>
      <c r="D14" s="381"/>
      <c r="E14" s="381"/>
      <c r="F14" s="490">
        <f t="shared" si="0"/>
        <v>2000</v>
      </c>
      <c r="G14" s="381"/>
      <c r="H14" s="381"/>
      <c r="I14" s="381"/>
      <c r="J14" s="491">
        <f t="shared" si="1"/>
        <v>0</v>
      </c>
      <c r="K14" s="486">
        <v>0</v>
      </c>
      <c r="L14" s="486"/>
      <c r="M14" s="486"/>
      <c r="N14" s="491">
        <f t="shared" si="2"/>
        <v>0</v>
      </c>
    </row>
    <row r="15" spans="1:14" ht="25.5">
      <c r="A15" s="340" t="s">
        <v>295</v>
      </c>
      <c r="B15" s="354" t="s">
        <v>154</v>
      </c>
      <c r="C15" s="449">
        <f>SUM(C11:C14)</f>
        <v>6664</v>
      </c>
      <c r="D15" s="450">
        <f>SUM(D11:D14)</f>
        <v>0</v>
      </c>
      <c r="E15" s="450"/>
      <c r="F15" s="456">
        <f>SUM(F11:F14)</f>
        <v>6664</v>
      </c>
      <c r="G15" s="169">
        <f>SUM(G11:G14)</f>
        <v>0</v>
      </c>
      <c r="H15" s="169">
        <f>SUM(H11:H14)</f>
        <v>0</v>
      </c>
      <c r="I15" s="169"/>
      <c r="J15" s="492">
        <f>SUM(J11:J14)</f>
        <v>0</v>
      </c>
      <c r="K15" s="169">
        <f>SUM(K11:K14)</f>
        <v>0</v>
      </c>
      <c r="L15" s="169">
        <f>SUM(L11:L14)</f>
        <v>0</v>
      </c>
      <c r="M15" s="169"/>
      <c r="N15" s="492">
        <f>SUM(N11:N14)</f>
        <v>0</v>
      </c>
    </row>
    <row r="16" spans="1:14" ht="12.75">
      <c r="A16" s="360" t="s">
        <v>296</v>
      </c>
      <c r="B16" s="358" t="s">
        <v>297</v>
      </c>
      <c r="C16" s="445"/>
      <c r="D16" s="381"/>
      <c r="E16" s="381"/>
      <c r="F16" s="493"/>
      <c r="G16" s="486"/>
      <c r="H16" s="486"/>
      <c r="I16" s="486"/>
      <c r="J16" s="494"/>
      <c r="K16" s="486"/>
      <c r="L16" s="486"/>
      <c r="M16" s="486"/>
      <c r="N16" s="494"/>
    </row>
    <row r="17" spans="1:14" ht="12.75">
      <c r="A17" s="360" t="s">
        <v>298</v>
      </c>
      <c r="B17" s="358" t="s">
        <v>299</v>
      </c>
      <c r="C17" s="445">
        <v>2000</v>
      </c>
      <c r="D17" s="381"/>
      <c r="E17" s="381"/>
      <c r="F17" s="493">
        <f>SUM(C17:E17)</f>
        <v>2000</v>
      </c>
      <c r="G17" s="486">
        <v>0</v>
      </c>
      <c r="H17" s="486"/>
      <c r="I17" s="486"/>
      <c r="J17" s="540">
        <f>SUM(G17:I17)</f>
        <v>0</v>
      </c>
      <c r="K17" s="486"/>
      <c r="L17" s="486"/>
      <c r="M17" s="486"/>
      <c r="N17" s="494">
        <f>SUM(K17:M17)</f>
        <v>0</v>
      </c>
    </row>
    <row r="18" spans="1:14" ht="12.75">
      <c r="A18" s="360" t="s">
        <v>300</v>
      </c>
      <c r="B18" s="358" t="s">
        <v>301</v>
      </c>
      <c r="C18" s="445">
        <v>0</v>
      </c>
      <c r="D18" s="381"/>
      <c r="E18" s="381"/>
      <c r="F18" s="493"/>
      <c r="G18" s="486"/>
      <c r="H18" s="486"/>
      <c r="I18" s="486"/>
      <c r="J18" s="541"/>
      <c r="K18" s="486"/>
      <c r="L18" s="486"/>
      <c r="M18" s="486"/>
      <c r="N18" s="494"/>
    </row>
    <row r="19" spans="1:14" ht="12.75">
      <c r="A19" s="360" t="s">
        <v>302</v>
      </c>
      <c r="B19" s="358" t="s">
        <v>303</v>
      </c>
      <c r="C19" s="445">
        <v>1755</v>
      </c>
      <c r="D19" s="381"/>
      <c r="E19" s="381"/>
      <c r="F19" s="493">
        <f>SUM(C19:E19)</f>
        <v>1755</v>
      </c>
      <c r="G19" s="486"/>
      <c r="H19" s="486"/>
      <c r="I19" s="486"/>
      <c r="J19" s="541">
        <f>SUM(G19:I19)</f>
        <v>0</v>
      </c>
      <c r="K19" s="486"/>
      <c r="L19" s="486"/>
      <c r="M19" s="486"/>
      <c r="N19" s="494">
        <f>SUM(K19:M19)</f>
        <v>0</v>
      </c>
    </row>
    <row r="20" spans="1:14" ht="12.75">
      <c r="A20" s="361" t="s">
        <v>304</v>
      </c>
      <c r="B20" s="358" t="s">
        <v>305</v>
      </c>
      <c r="C20" s="445">
        <v>1014</v>
      </c>
      <c r="D20" s="381"/>
      <c r="E20" s="381"/>
      <c r="F20" s="493">
        <f>SUM(C20:E20)</f>
        <v>1014</v>
      </c>
      <c r="G20" s="486"/>
      <c r="H20" s="486"/>
      <c r="I20" s="486"/>
      <c r="J20" s="556">
        <f>SUM(G20:I20)</f>
        <v>0</v>
      </c>
      <c r="K20" s="486"/>
      <c r="L20" s="486"/>
      <c r="M20" s="486"/>
      <c r="N20" s="495">
        <f>SUM(K20:M20)</f>
        <v>0</v>
      </c>
    </row>
    <row r="21" spans="1:14" ht="12.75">
      <c r="A21" s="362" t="s">
        <v>306</v>
      </c>
      <c r="B21" s="354" t="s">
        <v>155</v>
      </c>
      <c r="C21" s="449">
        <f>SUM(C16:C20)</f>
        <v>4769</v>
      </c>
      <c r="D21" s="450">
        <f>SUM(D16:D20)</f>
        <v>0</v>
      </c>
      <c r="E21" s="450"/>
      <c r="F21" s="537">
        <f>SUM(F16:F20)</f>
        <v>4769</v>
      </c>
      <c r="G21" s="169">
        <f>SUM(G16:G20)</f>
        <v>0</v>
      </c>
      <c r="H21" s="169">
        <f>SUM(H16:H20)</f>
        <v>0</v>
      </c>
      <c r="I21" s="169"/>
      <c r="J21" s="542">
        <f>SUM(J16:J20)</f>
        <v>0</v>
      </c>
      <c r="K21" s="169">
        <f>SUM(K16:K20)</f>
        <v>0</v>
      </c>
      <c r="L21" s="169">
        <f>SUM(L16:L20)</f>
        <v>0</v>
      </c>
      <c r="M21" s="169"/>
      <c r="N21" s="542">
        <f>SUM(N16:N20)</f>
        <v>0</v>
      </c>
    </row>
    <row r="22" spans="1:14" ht="12.75">
      <c r="A22" s="357" t="s">
        <v>307</v>
      </c>
      <c r="B22" s="358" t="s">
        <v>308</v>
      </c>
      <c r="C22" s="445">
        <v>1246</v>
      </c>
      <c r="D22" s="381"/>
      <c r="E22" s="381"/>
      <c r="F22" s="454">
        <f>SUM(C22:E22)</f>
        <v>1246</v>
      </c>
      <c r="G22" s="486"/>
      <c r="H22" s="486"/>
      <c r="I22" s="486"/>
      <c r="J22" s="488">
        <f>SUM(G22:I22)</f>
        <v>0</v>
      </c>
      <c r="K22" s="486"/>
      <c r="L22" s="486"/>
      <c r="M22" s="486"/>
      <c r="N22" s="488">
        <f>SUM(K22:M22)</f>
        <v>0</v>
      </c>
    </row>
    <row r="23" spans="1:14" ht="25.5">
      <c r="A23" s="357" t="s">
        <v>309</v>
      </c>
      <c r="B23" s="358" t="s">
        <v>310</v>
      </c>
      <c r="C23" s="445">
        <v>0</v>
      </c>
      <c r="D23" s="381"/>
      <c r="E23" s="381"/>
      <c r="F23" s="454"/>
      <c r="G23" s="486"/>
      <c r="H23" s="486"/>
      <c r="I23" s="486"/>
      <c r="J23" s="455"/>
      <c r="K23" s="486"/>
      <c r="L23" s="486"/>
      <c r="M23" s="486"/>
      <c r="N23" s="455"/>
    </row>
    <row r="24" spans="1:14" ht="38.25">
      <c r="A24" s="357" t="s">
        <v>311</v>
      </c>
      <c r="B24" s="358" t="s">
        <v>312</v>
      </c>
      <c r="C24" s="445">
        <v>337</v>
      </c>
      <c r="D24" s="381"/>
      <c r="E24" s="381"/>
      <c r="F24" s="454">
        <f>SUM(C24:E24)</f>
        <v>337</v>
      </c>
      <c r="G24" s="486"/>
      <c r="H24" s="486"/>
      <c r="I24" s="486"/>
      <c r="J24" s="488">
        <f>SUM(G24:I24)</f>
        <v>0</v>
      </c>
      <c r="K24" s="486"/>
      <c r="L24" s="486"/>
      <c r="M24" s="486"/>
      <c r="N24" s="488">
        <f>SUM(K24:M24)</f>
        <v>0</v>
      </c>
    </row>
    <row r="25" spans="1:14" ht="12.75">
      <c r="A25" s="340" t="s">
        <v>24</v>
      </c>
      <c r="B25" s="354" t="s">
        <v>156</v>
      </c>
      <c r="C25" s="449">
        <f>SUM(C22:C24)</f>
        <v>1583</v>
      </c>
      <c r="D25" s="450">
        <f>SUM(D22:D24)</f>
        <v>0</v>
      </c>
      <c r="E25" s="450"/>
      <c r="F25" s="456">
        <f>SUM(F22:F24)</f>
        <v>1583</v>
      </c>
      <c r="G25" s="169">
        <f>SUM(G22:G24)</f>
        <v>0</v>
      </c>
      <c r="H25" s="169">
        <f>SUM(H22:H24)</f>
        <v>0</v>
      </c>
      <c r="I25" s="169"/>
      <c r="J25" s="492">
        <f>SUM(J22:J24)</f>
        <v>0</v>
      </c>
      <c r="K25" s="169">
        <f>SUM(K22:K24)</f>
        <v>0</v>
      </c>
      <c r="L25" s="169">
        <f>SUM(L22:L24)</f>
        <v>0</v>
      </c>
      <c r="M25" s="169"/>
      <c r="N25" s="492">
        <f>SUM(N22:N24)</f>
        <v>0</v>
      </c>
    </row>
    <row r="26" spans="1:14" ht="25.5">
      <c r="A26" s="357" t="s">
        <v>313</v>
      </c>
      <c r="B26" s="358" t="s">
        <v>314</v>
      </c>
      <c r="C26" s="445"/>
      <c r="D26" s="381"/>
      <c r="E26" s="381"/>
      <c r="F26" s="454">
        <f>SUM(C26:E26)</f>
        <v>0</v>
      </c>
      <c r="G26" s="486">
        <v>0</v>
      </c>
      <c r="H26" s="486"/>
      <c r="I26" s="486"/>
      <c r="J26" s="488">
        <f>SUM(G26:I26)</f>
        <v>0</v>
      </c>
      <c r="K26" s="486"/>
      <c r="L26" s="486"/>
      <c r="M26" s="486"/>
      <c r="N26" s="488">
        <f>SUM(K26:M26)</f>
        <v>0</v>
      </c>
    </row>
    <row r="27" spans="1:14" ht="25.5">
      <c r="A27" s="357" t="s">
        <v>315</v>
      </c>
      <c r="B27" s="358" t="s">
        <v>316</v>
      </c>
      <c r="C27" s="445">
        <v>328</v>
      </c>
      <c r="D27" s="381"/>
      <c r="E27" s="381"/>
      <c r="F27" s="454"/>
      <c r="G27" s="486">
        <v>0</v>
      </c>
      <c r="H27" s="486"/>
      <c r="I27" s="486"/>
      <c r="J27" s="488">
        <f>SUM(G27:I27)</f>
        <v>0</v>
      </c>
      <c r="K27" s="486"/>
      <c r="L27" s="486"/>
      <c r="M27" s="486"/>
      <c r="N27" s="455"/>
    </row>
    <row r="28" spans="1:14" ht="38.25">
      <c r="A28" s="357" t="s">
        <v>317</v>
      </c>
      <c r="B28" s="358" t="s">
        <v>318</v>
      </c>
      <c r="C28" s="445"/>
      <c r="D28" s="381"/>
      <c r="E28" s="381"/>
      <c r="F28" s="454">
        <f>SUM(C28:E28)</f>
        <v>0</v>
      </c>
      <c r="G28" s="486"/>
      <c r="H28" s="486"/>
      <c r="I28" s="486"/>
      <c r="J28" s="488">
        <f>SUM(G28:I28)</f>
        <v>0</v>
      </c>
      <c r="K28" s="486"/>
      <c r="L28" s="486"/>
      <c r="M28" s="486"/>
      <c r="N28" s="488">
        <f>SUM(K28:M28)</f>
        <v>0</v>
      </c>
    </row>
    <row r="29" spans="1:14" ht="25.5">
      <c r="A29" s="340" t="s">
        <v>319</v>
      </c>
      <c r="B29" s="354" t="s">
        <v>157</v>
      </c>
      <c r="C29" s="449">
        <f>SUM(C26:C28)</f>
        <v>328</v>
      </c>
      <c r="D29" s="450">
        <f>SUM(D26:D28)</f>
        <v>0</v>
      </c>
      <c r="E29" s="450"/>
      <c r="F29" s="456">
        <f>SUM(C29:E29)</f>
        <v>328</v>
      </c>
      <c r="G29" s="169">
        <f>SUM(G26:G28)</f>
        <v>0</v>
      </c>
      <c r="H29" s="169">
        <f>SUM(H26:H28)</f>
        <v>0</v>
      </c>
      <c r="I29" s="169"/>
      <c r="J29" s="492">
        <f>SUM(J26:J28)</f>
        <v>0</v>
      </c>
      <c r="K29" s="169">
        <f>SUM(K26:K28)</f>
        <v>0</v>
      </c>
      <c r="L29" s="169">
        <f>SUM(L26:L28)</f>
        <v>0</v>
      </c>
      <c r="M29" s="169"/>
      <c r="N29" s="492">
        <f>SUM(N26:N28)</f>
        <v>0</v>
      </c>
    </row>
    <row r="30" spans="1:14" ht="12.75">
      <c r="A30" s="362" t="s">
        <v>320</v>
      </c>
      <c r="B30" s="354" t="s">
        <v>321</v>
      </c>
      <c r="C30" s="449">
        <f>SUM(C29,C25,C21,C15,C10,C9,C8,C7)</f>
        <v>40412</v>
      </c>
      <c r="D30" s="450"/>
      <c r="E30" s="450"/>
      <c r="F30" s="521">
        <f>SUM(F7,F8,F9,F10,F15,F21,F25,F29)</f>
        <v>40412</v>
      </c>
      <c r="G30" s="169">
        <f>SUM(G7,G8,G9,G10,G15,G21,G29,G25)</f>
        <v>0</v>
      </c>
      <c r="H30" s="169"/>
      <c r="I30" s="169"/>
      <c r="J30" s="543">
        <f>SUM(J7,J8,J9,J10,J15,J21,J25,J29)</f>
        <v>0</v>
      </c>
      <c r="K30" s="169">
        <f>SUM(K7,K8,K9,K10,K15,K21,K29,K25)</f>
        <v>0</v>
      </c>
      <c r="L30" s="169"/>
      <c r="M30" s="169"/>
      <c r="N30" s="543">
        <f>SUM(N7,N8,N9,N10,N15,N21,N25,N29)</f>
        <v>0</v>
      </c>
    </row>
    <row r="31" spans="1:14" ht="25.5">
      <c r="A31" s="340" t="s">
        <v>322</v>
      </c>
      <c r="B31" s="345" t="s">
        <v>178</v>
      </c>
      <c r="C31" s="522"/>
      <c r="D31" s="499"/>
      <c r="E31" s="499"/>
      <c r="F31" s="456">
        <f>SUM(C31:E31)</f>
        <v>0</v>
      </c>
      <c r="G31" s="162"/>
      <c r="H31" s="162"/>
      <c r="I31" s="162"/>
      <c r="J31" s="457">
        <f>SUM(G31:I31)</f>
        <v>0</v>
      </c>
      <c r="K31" s="162"/>
      <c r="L31" s="162"/>
      <c r="M31" s="162"/>
      <c r="N31" s="457">
        <f>SUM(K31:M31)</f>
        <v>0</v>
      </c>
    </row>
    <row r="32" spans="1:14" ht="25.5">
      <c r="A32" s="340" t="s">
        <v>349</v>
      </c>
      <c r="B32" s="345" t="s">
        <v>350</v>
      </c>
      <c r="C32" s="522">
        <v>931</v>
      </c>
      <c r="D32" s="499"/>
      <c r="E32" s="499"/>
      <c r="F32" s="456">
        <f>SUM(C32:E32)</f>
        <v>931</v>
      </c>
      <c r="G32" s="162"/>
      <c r="H32" s="162"/>
      <c r="I32" s="162"/>
      <c r="J32" s="457">
        <f>SUM(G32:I32)</f>
        <v>0</v>
      </c>
      <c r="K32" s="162"/>
      <c r="L32" s="162"/>
      <c r="M32" s="162"/>
      <c r="N32" s="457">
        <f>SUM(K32:M32)</f>
        <v>0</v>
      </c>
    </row>
    <row r="33" spans="1:14" ht="25.5">
      <c r="A33" s="347" t="s">
        <v>323</v>
      </c>
      <c r="B33" s="345" t="s">
        <v>179</v>
      </c>
      <c r="C33" s="522"/>
      <c r="D33" s="499"/>
      <c r="E33" s="499"/>
      <c r="F33" s="508">
        <f>SUM(C33:E33)</f>
        <v>0</v>
      </c>
      <c r="G33" s="162">
        <v>0</v>
      </c>
      <c r="H33" s="162"/>
      <c r="I33" s="162"/>
      <c r="J33" s="509">
        <f>SUM(G33:I33)</f>
        <v>0</v>
      </c>
      <c r="K33" s="162">
        <v>0</v>
      </c>
      <c r="L33" s="162"/>
      <c r="M33" s="162"/>
      <c r="N33" s="509">
        <f>SUM(K33:M33)</f>
        <v>0</v>
      </c>
    </row>
    <row r="34" spans="1:14" ht="12.75">
      <c r="A34" s="347" t="s">
        <v>324</v>
      </c>
      <c r="B34" s="345" t="s">
        <v>325</v>
      </c>
      <c r="C34" s="522">
        <f>SUM(C31:C33)</f>
        <v>931</v>
      </c>
      <c r="D34" s="499">
        <f>SUM(D30,D33)</f>
        <v>0</v>
      </c>
      <c r="E34" s="499"/>
      <c r="F34" s="508">
        <f>SUM(C34:E34)</f>
        <v>931</v>
      </c>
      <c r="G34" s="162">
        <f>SUM(G31:G33)</f>
        <v>0</v>
      </c>
      <c r="H34" s="544">
        <f>SUM(H30,H33)</f>
        <v>0</v>
      </c>
      <c r="I34" s="162"/>
      <c r="J34" s="509">
        <f>SUM(J31:J33)</f>
        <v>0</v>
      </c>
      <c r="K34" s="162">
        <f>SUM(K31:K33)</f>
        <v>0</v>
      </c>
      <c r="L34" s="544">
        <f>SUM(L30,L33)</f>
        <v>0</v>
      </c>
      <c r="M34" s="162"/>
      <c r="N34" s="509">
        <f>SUM(N31:N33)</f>
        <v>0</v>
      </c>
    </row>
    <row r="35" spans="1:14" ht="13.5" thickBot="1">
      <c r="A35" s="271"/>
      <c r="B35" s="232"/>
      <c r="C35" s="470"/>
      <c r="D35" s="471"/>
      <c r="E35" s="471"/>
      <c r="F35" s="472"/>
      <c r="G35" s="157"/>
      <c r="H35" s="157"/>
      <c r="I35" s="157"/>
      <c r="J35" s="464"/>
      <c r="K35" s="157"/>
      <c r="L35" s="157"/>
      <c r="M35" s="157"/>
      <c r="N35" s="464"/>
    </row>
    <row r="36" spans="1:14" ht="15.75" thickBot="1">
      <c r="A36" s="363" t="s">
        <v>27</v>
      </c>
      <c r="B36" s="364"/>
      <c r="C36" s="475">
        <f>SUM(C30,C34)</f>
        <v>41343</v>
      </c>
      <c r="D36" s="476">
        <f>SUM(D30,D34)</f>
        <v>0</v>
      </c>
      <c r="E36" s="476"/>
      <c r="F36" s="477">
        <f>SUM(F34,F30)</f>
        <v>41343</v>
      </c>
      <c r="G36" s="545">
        <f>SUM(G34,G30)</f>
        <v>0</v>
      </c>
      <c r="H36" s="545">
        <f>SUM(H30,H34)</f>
        <v>0</v>
      </c>
      <c r="I36" s="545"/>
      <c r="J36" s="546">
        <f>SUM(J34,J30)</f>
        <v>0</v>
      </c>
      <c r="K36" s="545">
        <f>SUM(K34,K30)</f>
        <v>0</v>
      </c>
      <c r="L36" s="545">
        <f>SUM(L30,L34)</f>
        <v>0</v>
      </c>
      <c r="M36" s="545"/>
      <c r="N36" s="546">
        <f>SUM(N34,N30)</f>
        <v>0</v>
      </c>
    </row>
  </sheetData>
  <sheetProtection/>
  <mergeCells count="8">
    <mergeCell ref="A2:N2"/>
    <mergeCell ref="A3:N3"/>
    <mergeCell ref="M4:N4"/>
    <mergeCell ref="A5:A6"/>
    <mergeCell ref="B5:B6"/>
    <mergeCell ref="C5:F5"/>
    <mergeCell ref="G5:J5"/>
    <mergeCell ref="K5:N5"/>
  </mergeCells>
  <printOptions/>
  <pageMargins left="0.7" right="0.7" top="0.75" bottom="0.75" header="0.3" footer="0.3"/>
  <pageSetup horizontalDpi="600" verticalDpi="600" orientation="portrait" paperSize="9" r:id="rId1"/>
  <headerFooter>
    <oddHeader>&amp;C4.melléklet az önkormányzat 1/2020.(II.13.)számú rendeletéhez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view="pageLayout" workbookViewId="0" topLeftCell="A1">
      <selection activeCell="D5" sqref="D5:F5"/>
    </sheetView>
  </sheetViews>
  <sheetFormatPr defaultColWidth="9.140625" defaultRowHeight="12.75"/>
  <cols>
    <col min="1" max="1" width="38.28125" style="0" customWidth="1"/>
    <col min="2" max="2" width="10.00390625" style="0" customWidth="1"/>
    <col min="3" max="3" width="11.57421875" style="0" customWidth="1"/>
    <col min="4" max="4" width="10.8515625" style="0" customWidth="1"/>
    <col min="5" max="5" width="10.421875" style="0" customWidth="1"/>
    <col min="6" max="6" width="10.57421875" style="0" customWidth="1"/>
    <col min="7" max="8" width="10.28125" style="0" customWidth="1"/>
    <col min="9" max="9" width="14.140625" style="0" customWidth="1"/>
  </cols>
  <sheetData>
    <row r="1" spans="1:9" ht="15.75">
      <c r="A1" s="615" t="s">
        <v>396</v>
      </c>
      <c r="B1" s="615"/>
      <c r="C1" s="615"/>
      <c r="D1" s="615"/>
      <c r="E1" s="615"/>
      <c r="F1" s="615"/>
      <c r="G1" s="615"/>
      <c r="H1" s="615"/>
      <c r="I1" s="615"/>
    </row>
    <row r="2" spans="1:9" ht="15.75">
      <c r="A2" s="615" t="s">
        <v>70</v>
      </c>
      <c r="B2" s="615"/>
      <c r="C2" s="615"/>
      <c r="D2" s="615"/>
      <c r="E2" s="615"/>
      <c r="F2" s="615"/>
      <c r="G2" s="615"/>
      <c r="H2" s="615"/>
      <c r="I2" s="615"/>
    </row>
    <row r="3" spans="1:2" ht="12.75">
      <c r="A3" s="6"/>
      <c r="B3" s="6"/>
    </row>
    <row r="4" spans="4:9" ht="13.5" thickBot="1">
      <c r="D4" s="133"/>
      <c r="E4" s="133"/>
      <c r="F4" s="133"/>
      <c r="G4" s="133"/>
      <c r="H4" s="133"/>
      <c r="I4" s="133" t="s">
        <v>69</v>
      </c>
    </row>
    <row r="5" spans="1:9" ht="39" thickBot="1">
      <c r="A5" s="253" t="s">
        <v>98</v>
      </c>
      <c r="B5" s="226" t="s">
        <v>200</v>
      </c>
      <c r="C5" s="251" t="s">
        <v>99</v>
      </c>
      <c r="D5" s="626" t="s">
        <v>354</v>
      </c>
      <c r="E5" s="627"/>
      <c r="F5" s="628"/>
      <c r="G5" s="629" t="s">
        <v>388</v>
      </c>
      <c r="H5" s="627"/>
      <c r="I5" s="628"/>
    </row>
    <row r="6" spans="1:9" ht="16.5" thickBot="1">
      <c r="A6" s="254"/>
      <c r="B6" s="227"/>
      <c r="C6" s="246"/>
      <c r="D6" s="249" t="s">
        <v>198</v>
      </c>
      <c r="E6" s="247" t="s">
        <v>199</v>
      </c>
      <c r="F6" s="250" t="s">
        <v>197</v>
      </c>
      <c r="G6" s="246" t="s">
        <v>198</v>
      </c>
      <c r="H6" s="247" t="s">
        <v>199</v>
      </c>
      <c r="I6" s="250" t="s">
        <v>197</v>
      </c>
    </row>
    <row r="7" spans="1:13" ht="14.25">
      <c r="A7" s="228"/>
      <c r="B7" s="255" t="s">
        <v>155</v>
      </c>
      <c r="C7" s="224">
        <v>2020</v>
      </c>
      <c r="D7" s="298"/>
      <c r="E7" s="299"/>
      <c r="F7" s="222"/>
      <c r="G7" s="238"/>
      <c r="H7" s="221"/>
      <c r="I7" s="222"/>
      <c r="J7" s="74"/>
      <c r="K7" s="74"/>
      <c r="L7" s="74"/>
      <c r="M7" s="74"/>
    </row>
    <row r="8" spans="1:13" ht="14.25">
      <c r="A8" s="229"/>
      <c r="B8" s="256"/>
      <c r="C8" s="225"/>
      <c r="D8" s="300"/>
      <c r="E8" s="301">
        <v>0</v>
      </c>
      <c r="F8" s="136">
        <v>0</v>
      </c>
      <c r="G8" s="239">
        <v>0</v>
      </c>
      <c r="H8" s="191">
        <v>0</v>
      </c>
      <c r="I8" s="136">
        <v>0</v>
      </c>
      <c r="J8" s="74"/>
      <c r="K8" s="74"/>
      <c r="L8" s="74"/>
      <c r="M8" s="74"/>
    </row>
    <row r="9" spans="1:13" ht="14.25">
      <c r="A9" s="229" t="s">
        <v>397</v>
      </c>
      <c r="B9" s="256"/>
      <c r="C9" s="225"/>
      <c r="D9" s="300">
        <v>2229</v>
      </c>
      <c r="E9" s="301">
        <v>0</v>
      </c>
      <c r="F9" s="136">
        <v>0</v>
      </c>
      <c r="G9" s="239">
        <v>0</v>
      </c>
      <c r="H9" s="191">
        <v>0</v>
      </c>
      <c r="I9" s="136">
        <v>0</v>
      </c>
      <c r="J9" s="74"/>
      <c r="K9" s="74"/>
      <c r="L9" s="74"/>
      <c r="M9" s="74"/>
    </row>
    <row r="10" spans="1:13" ht="15">
      <c r="A10" s="229" t="s">
        <v>401</v>
      </c>
      <c r="B10" s="551"/>
      <c r="C10" s="552"/>
      <c r="D10" s="300">
        <v>2540</v>
      </c>
      <c r="E10" s="301">
        <v>0</v>
      </c>
      <c r="F10" s="136">
        <v>0</v>
      </c>
      <c r="G10" s="239">
        <v>0</v>
      </c>
      <c r="H10" s="191">
        <v>0</v>
      </c>
      <c r="I10" s="136">
        <v>0</v>
      </c>
      <c r="J10" s="74"/>
      <c r="K10" s="74"/>
      <c r="L10" s="74"/>
      <c r="M10" s="74"/>
    </row>
    <row r="11" spans="1:9" ht="15">
      <c r="A11" s="229"/>
      <c r="B11" s="551"/>
      <c r="C11" s="553"/>
      <c r="D11" s="554"/>
      <c r="E11" s="313"/>
      <c r="F11" s="138"/>
      <c r="G11" s="240"/>
      <c r="H11" s="219"/>
      <c r="I11" s="28"/>
    </row>
    <row r="12" spans="1:9" ht="14.25">
      <c r="A12" s="230"/>
      <c r="B12" s="551"/>
      <c r="C12" s="555"/>
      <c r="D12" s="300"/>
      <c r="E12" s="301"/>
      <c r="F12" s="136"/>
      <c r="G12" s="43"/>
      <c r="H12" s="192"/>
      <c r="I12" s="28"/>
    </row>
    <row r="13" spans="1:9" ht="15.75">
      <c r="A13" s="231"/>
      <c r="B13" s="258"/>
      <c r="C13" s="198"/>
      <c r="D13" s="302"/>
      <c r="E13" s="303"/>
      <c r="F13" s="137"/>
      <c r="G13" s="241"/>
      <c r="H13" s="220"/>
      <c r="I13" s="137"/>
    </row>
    <row r="14" spans="1:9" ht="12.75">
      <c r="A14" s="49"/>
      <c r="B14" s="257"/>
      <c r="C14" s="198"/>
      <c r="D14" s="304"/>
      <c r="E14" s="305"/>
      <c r="F14" s="28"/>
      <c r="G14" s="43"/>
      <c r="H14" s="192"/>
      <c r="I14" s="131"/>
    </row>
    <row r="15" spans="1:9" ht="13.5" thickBot="1">
      <c r="A15" s="232"/>
      <c r="B15" s="259"/>
      <c r="C15" s="209"/>
      <c r="D15" s="306"/>
      <c r="E15" s="307"/>
      <c r="F15" s="211"/>
      <c r="G15" s="242"/>
      <c r="H15" s="233"/>
      <c r="I15" s="234"/>
    </row>
    <row r="16" spans="1:9" ht="17.25" thickBot="1">
      <c r="A16" s="235" t="s">
        <v>75</v>
      </c>
      <c r="B16" s="260"/>
      <c r="C16" s="236"/>
      <c r="D16" s="308">
        <f>SUM(D7:D15)</f>
        <v>4769</v>
      </c>
      <c r="E16" s="309">
        <f>SUM(E7:E15)</f>
        <v>0</v>
      </c>
      <c r="F16" s="245">
        <f>SUM(F7:F15)</f>
        <v>0</v>
      </c>
      <c r="G16" s="243">
        <f>SUM(G7:G14)</f>
        <v>0</v>
      </c>
      <c r="H16" s="237">
        <f>SUM(H7:H15)</f>
        <v>0</v>
      </c>
      <c r="I16" s="31">
        <f>SUM(I13)</f>
        <v>0</v>
      </c>
    </row>
  </sheetData>
  <sheetProtection/>
  <mergeCells count="4">
    <mergeCell ref="A1:I1"/>
    <mergeCell ref="A2:I2"/>
    <mergeCell ref="D5:F5"/>
    <mergeCell ref="G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&amp;R5.melléklet a 1/2020.(II.13.)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35.7109375" style="0" customWidth="1"/>
    <col min="2" max="2" width="10.421875" style="0" customWidth="1"/>
    <col min="3" max="3" width="13.421875" style="0" customWidth="1"/>
    <col min="4" max="4" width="11.421875" style="0" customWidth="1"/>
    <col min="5" max="8" width="11.140625" style="0" customWidth="1"/>
    <col min="9" max="9" width="12.00390625" style="0" customWidth="1"/>
  </cols>
  <sheetData>
    <row r="1" spans="1:9" ht="15.75">
      <c r="A1" s="615" t="s">
        <v>398</v>
      </c>
      <c r="B1" s="615"/>
      <c r="C1" s="615"/>
      <c r="D1" s="615"/>
      <c r="E1" s="615"/>
      <c r="F1" s="615"/>
      <c r="G1" s="615"/>
      <c r="H1" s="615"/>
      <c r="I1" s="615"/>
    </row>
    <row r="2" spans="1:9" ht="15.75">
      <c r="A2" s="615" t="s">
        <v>76</v>
      </c>
      <c r="B2" s="615"/>
      <c r="C2" s="615"/>
      <c r="D2" s="615"/>
      <c r="E2" s="615"/>
      <c r="F2" s="615"/>
      <c r="G2" s="615"/>
      <c r="H2" s="615"/>
      <c r="I2" s="615"/>
    </row>
    <row r="3" spans="1:2" ht="12.75">
      <c r="A3" s="6"/>
      <c r="B3" s="6"/>
    </row>
    <row r="4" ht="13.5" thickBot="1">
      <c r="I4" s="56" t="s">
        <v>69</v>
      </c>
    </row>
    <row r="5" spans="1:9" ht="40.5" customHeight="1" thickBot="1">
      <c r="A5" s="226" t="s">
        <v>201</v>
      </c>
      <c r="B5" s="261" t="s">
        <v>200</v>
      </c>
      <c r="C5" s="273" t="s">
        <v>99</v>
      </c>
      <c r="D5" s="629" t="s">
        <v>387</v>
      </c>
      <c r="E5" s="627"/>
      <c r="F5" s="627"/>
      <c r="G5" s="626" t="s">
        <v>388</v>
      </c>
      <c r="H5" s="627"/>
      <c r="I5" s="628"/>
    </row>
    <row r="6" spans="1:9" ht="16.5" thickBot="1">
      <c r="A6" s="227"/>
      <c r="B6" s="252"/>
      <c r="C6" s="262"/>
      <c r="D6" s="246" t="s">
        <v>198</v>
      </c>
      <c r="E6" s="247" t="s">
        <v>199</v>
      </c>
      <c r="F6" s="248" t="s">
        <v>197</v>
      </c>
      <c r="G6" s="249" t="s">
        <v>198</v>
      </c>
      <c r="H6" s="247" t="s">
        <v>199</v>
      </c>
      <c r="I6" s="250" t="s">
        <v>197</v>
      </c>
    </row>
    <row r="7" spans="1:14" ht="14.25">
      <c r="A7" s="229"/>
      <c r="B7" s="274" t="s">
        <v>156</v>
      </c>
      <c r="C7" s="263">
        <v>2020</v>
      </c>
      <c r="D7" s="310"/>
      <c r="E7" s="299"/>
      <c r="F7" s="221"/>
      <c r="G7" s="267">
        <v>0</v>
      </c>
      <c r="H7" s="221">
        <v>0</v>
      </c>
      <c r="I7" s="222">
        <v>0</v>
      </c>
      <c r="J7" s="74"/>
      <c r="K7" s="74"/>
      <c r="L7" s="74"/>
      <c r="M7" s="74"/>
      <c r="N7" s="74"/>
    </row>
    <row r="8" spans="1:14" ht="14.25">
      <c r="A8" s="229"/>
      <c r="B8" s="275"/>
      <c r="C8" s="264"/>
      <c r="D8" s="311"/>
      <c r="E8" s="301"/>
      <c r="F8" s="191"/>
      <c r="G8" s="268"/>
      <c r="H8" s="191"/>
      <c r="I8" s="136"/>
      <c r="J8" s="74"/>
      <c r="K8" s="74"/>
      <c r="L8" s="74"/>
      <c r="M8" s="74"/>
      <c r="N8" s="74"/>
    </row>
    <row r="9" spans="1:14" ht="15">
      <c r="A9" s="229" t="s">
        <v>402</v>
      </c>
      <c r="B9" s="275"/>
      <c r="C9" s="264"/>
      <c r="D9" s="311">
        <v>1583</v>
      </c>
      <c r="E9" s="301">
        <v>0</v>
      </c>
      <c r="F9" s="191">
        <v>0</v>
      </c>
      <c r="G9" s="268">
        <v>0</v>
      </c>
      <c r="H9" s="191">
        <v>0</v>
      </c>
      <c r="I9" s="136">
        <v>0</v>
      </c>
      <c r="J9" s="74"/>
      <c r="K9" s="75"/>
      <c r="L9" s="75"/>
      <c r="M9" s="75"/>
      <c r="N9" s="74"/>
    </row>
    <row r="10" spans="1:14" ht="14.25">
      <c r="A10" s="229"/>
      <c r="B10" s="275"/>
      <c r="C10" s="265"/>
      <c r="D10" s="312">
        <v>0</v>
      </c>
      <c r="E10" s="313">
        <v>0</v>
      </c>
      <c r="F10" s="219">
        <v>0</v>
      </c>
      <c r="G10" s="269">
        <v>0</v>
      </c>
      <c r="H10" s="219">
        <v>0</v>
      </c>
      <c r="I10" s="138">
        <v>0</v>
      </c>
      <c r="J10" s="2"/>
      <c r="K10" s="2"/>
      <c r="L10" s="2"/>
      <c r="M10" s="2"/>
      <c r="N10" s="74"/>
    </row>
    <row r="11" spans="1:14" ht="14.25">
      <c r="A11" s="229"/>
      <c r="B11" s="275"/>
      <c r="C11" s="265"/>
      <c r="D11" s="312"/>
      <c r="E11" s="313"/>
      <c r="F11" s="219"/>
      <c r="G11" s="269"/>
      <c r="H11" s="219"/>
      <c r="I11" s="138"/>
      <c r="J11" s="2"/>
      <c r="K11" s="2"/>
      <c r="L11" s="2"/>
      <c r="M11" s="2"/>
      <c r="N11" s="74"/>
    </row>
    <row r="12" spans="1:14" ht="14.25">
      <c r="A12" s="230"/>
      <c r="B12" s="275"/>
      <c r="C12" s="229"/>
      <c r="D12" s="312"/>
      <c r="E12" s="313"/>
      <c r="F12" s="219"/>
      <c r="G12" s="269"/>
      <c r="H12" s="219"/>
      <c r="I12" s="139"/>
      <c r="J12" s="2"/>
      <c r="K12" s="2"/>
      <c r="L12" s="2"/>
      <c r="M12" s="2"/>
      <c r="N12" s="74"/>
    </row>
    <row r="13" spans="1:9" ht="15.75">
      <c r="A13" s="231"/>
      <c r="B13" s="276"/>
      <c r="C13" s="199"/>
      <c r="D13" s="314"/>
      <c r="E13" s="303"/>
      <c r="F13" s="220"/>
      <c r="G13" s="270"/>
      <c r="H13" s="220"/>
      <c r="I13" s="115"/>
    </row>
    <row r="14" spans="1:9" ht="12.75">
      <c r="A14" s="49"/>
      <c r="B14" s="277"/>
      <c r="C14" s="49"/>
      <c r="D14" s="315"/>
      <c r="E14" s="305"/>
      <c r="F14" s="192"/>
      <c r="G14" s="196"/>
      <c r="H14" s="192"/>
      <c r="I14" s="28"/>
    </row>
    <row r="15" spans="1:9" ht="13.5" thickBot="1">
      <c r="A15" s="232"/>
      <c r="B15" s="278"/>
      <c r="C15" s="232"/>
      <c r="D15" s="316"/>
      <c r="E15" s="307"/>
      <c r="F15" s="233"/>
      <c r="G15" s="271"/>
      <c r="H15" s="233"/>
      <c r="I15" s="211"/>
    </row>
    <row r="16" spans="1:9" ht="18.75" thickBot="1">
      <c r="A16" s="235" t="s">
        <v>77</v>
      </c>
      <c r="B16" s="279"/>
      <c r="C16" s="266"/>
      <c r="D16" s="317">
        <f aca="true" t="shared" si="0" ref="D16:I16">SUM(D7:D15)</f>
        <v>1583</v>
      </c>
      <c r="E16" s="309">
        <f t="shared" si="0"/>
        <v>0</v>
      </c>
      <c r="F16" s="237">
        <f t="shared" si="0"/>
        <v>0</v>
      </c>
      <c r="G16" s="272">
        <f t="shared" si="0"/>
        <v>0</v>
      </c>
      <c r="H16" s="237">
        <f t="shared" si="0"/>
        <v>0</v>
      </c>
      <c r="I16" s="245">
        <f t="shared" si="0"/>
        <v>0</v>
      </c>
    </row>
  </sheetData>
  <sheetProtection/>
  <mergeCells count="4">
    <mergeCell ref="A1:I1"/>
    <mergeCell ref="A2:I2"/>
    <mergeCell ref="D5:F5"/>
    <mergeCell ref="G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&amp;C6.melléklet a 1/2020.(II.13)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101"/>
  <sheetViews>
    <sheetView view="pageLayout" workbookViewId="0" topLeftCell="A1">
      <selection activeCell="G5" sqref="G5:J5"/>
    </sheetView>
  </sheetViews>
  <sheetFormatPr defaultColWidth="9.140625" defaultRowHeight="12.75"/>
  <cols>
    <col min="1" max="1" width="24.00390625" style="0" customWidth="1"/>
    <col min="2" max="2" width="6.140625" style="0" customWidth="1"/>
    <col min="3" max="3" width="7.00390625" style="0" customWidth="1"/>
    <col min="4" max="4" width="3.00390625" style="0" customWidth="1"/>
    <col min="5" max="5" width="2.8515625" style="0" customWidth="1"/>
    <col min="6" max="6" width="6.7109375" style="0" customWidth="1"/>
    <col min="7" max="7" width="7.00390625" style="0" customWidth="1"/>
    <col min="8" max="8" width="2.8515625" style="0" customWidth="1"/>
    <col min="9" max="9" width="3.140625" style="0" customWidth="1"/>
    <col min="10" max="10" width="6.8515625" style="0" customWidth="1"/>
    <col min="11" max="11" width="7.140625" style="0" customWidth="1"/>
    <col min="12" max="12" width="2.7109375" style="0" customWidth="1"/>
    <col min="13" max="13" width="3.00390625" style="0" customWidth="1"/>
    <col min="14" max="14" width="6.8515625" style="0" customWidth="1"/>
    <col min="15" max="15" width="9.7109375" style="0" bestFit="1" customWidth="1"/>
    <col min="16" max="17" width="10.140625" style="0" bestFit="1" customWidth="1"/>
  </cols>
  <sheetData>
    <row r="2" spans="1:14" ht="18.75">
      <c r="A2" s="623" t="s">
        <v>399</v>
      </c>
      <c r="B2" s="623"/>
      <c r="C2" s="623"/>
      <c r="D2" s="623"/>
      <c r="E2" s="623"/>
      <c r="F2" s="623"/>
      <c r="G2" s="616"/>
      <c r="H2" s="616"/>
      <c r="I2" s="616"/>
      <c r="J2" s="616"/>
      <c r="K2" s="616"/>
      <c r="L2" s="616"/>
      <c r="M2" s="616"/>
      <c r="N2" s="616"/>
    </row>
    <row r="3" spans="1:14" ht="18.75">
      <c r="A3" s="623" t="s">
        <v>389</v>
      </c>
      <c r="B3" s="623"/>
      <c r="C3" s="623"/>
      <c r="D3" s="623"/>
      <c r="E3" s="623"/>
      <c r="F3" s="623"/>
      <c r="G3" s="616"/>
      <c r="H3" s="616"/>
      <c r="I3" s="616"/>
      <c r="J3" s="616"/>
      <c r="K3" s="616"/>
      <c r="L3" s="616"/>
      <c r="M3" s="616"/>
      <c r="N3" s="616"/>
    </row>
    <row r="4" spans="13:14" ht="13.5" thickBot="1">
      <c r="M4" s="625" t="s">
        <v>69</v>
      </c>
      <c r="N4" s="625"/>
    </row>
    <row r="5" spans="1:14" ht="41.25" customHeight="1" thickBot="1">
      <c r="A5" s="619" t="s">
        <v>341</v>
      </c>
      <c r="B5" s="621" t="s">
        <v>94</v>
      </c>
      <c r="C5" s="617" t="s">
        <v>195</v>
      </c>
      <c r="D5" s="613"/>
      <c r="E5" s="613"/>
      <c r="F5" s="614"/>
      <c r="G5" s="613" t="s">
        <v>196</v>
      </c>
      <c r="H5" s="613"/>
      <c r="I5" s="613"/>
      <c r="J5" s="614"/>
      <c r="K5" s="613" t="s">
        <v>197</v>
      </c>
      <c r="L5" s="613"/>
      <c r="M5" s="613"/>
      <c r="N5" s="614"/>
    </row>
    <row r="6" spans="1:14" ht="91.5" thickBot="1">
      <c r="A6" s="620"/>
      <c r="B6" s="622"/>
      <c r="C6" s="329" t="s">
        <v>95</v>
      </c>
      <c r="D6" s="216" t="s">
        <v>96</v>
      </c>
      <c r="E6" s="216" t="s">
        <v>194</v>
      </c>
      <c r="F6" s="330" t="s">
        <v>63</v>
      </c>
      <c r="G6" s="216" t="s">
        <v>95</v>
      </c>
      <c r="H6" s="216" t="s">
        <v>96</v>
      </c>
      <c r="I6" s="216" t="s">
        <v>194</v>
      </c>
      <c r="J6" s="330" t="s">
        <v>63</v>
      </c>
      <c r="K6" s="216" t="s">
        <v>95</v>
      </c>
      <c r="L6" s="216" t="s">
        <v>96</v>
      </c>
      <c r="M6" s="216" t="s">
        <v>194</v>
      </c>
      <c r="N6" s="330" t="s">
        <v>63</v>
      </c>
    </row>
    <row r="7" spans="1:14" ht="24" customHeight="1">
      <c r="A7" s="331" t="s">
        <v>290</v>
      </c>
      <c r="B7" s="332" t="s">
        <v>216</v>
      </c>
      <c r="C7" s="440">
        <v>13213</v>
      </c>
      <c r="D7" s="441"/>
      <c r="E7" s="441"/>
      <c r="F7" s="442">
        <f aca="true" t="shared" si="0" ref="F7:F12">SUM(C7:E7)</f>
        <v>13213</v>
      </c>
      <c r="G7" s="443">
        <v>0</v>
      </c>
      <c r="H7" s="443"/>
      <c r="I7" s="443"/>
      <c r="J7" s="444">
        <f aca="true" t="shared" si="1" ref="J7:J12">SUM(G7:I7)</f>
        <v>0</v>
      </c>
      <c r="K7" s="443">
        <v>0</v>
      </c>
      <c r="L7" s="443"/>
      <c r="M7" s="443"/>
      <c r="N7" s="444">
        <f aca="true" t="shared" si="2" ref="N7:N12">SUM(K7:M7)</f>
        <v>0</v>
      </c>
    </row>
    <row r="8" spans="1:14" ht="21" customHeight="1">
      <c r="A8" s="333" t="s">
        <v>340</v>
      </c>
      <c r="B8" s="334" t="s">
        <v>217</v>
      </c>
      <c r="C8" s="445">
        <v>0</v>
      </c>
      <c r="D8" s="381"/>
      <c r="E8" s="381"/>
      <c r="F8" s="446">
        <f t="shared" si="0"/>
        <v>0</v>
      </c>
      <c r="G8" s="447">
        <v>0</v>
      </c>
      <c r="H8" s="447"/>
      <c r="I8" s="447"/>
      <c r="J8" s="448">
        <f t="shared" si="1"/>
        <v>0</v>
      </c>
      <c r="K8" s="447">
        <v>0</v>
      </c>
      <c r="L8" s="447"/>
      <c r="M8" s="447"/>
      <c r="N8" s="448">
        <f t="shared" si="2"/>
        <v>0</v>
      </c>
    </row>
    <row r="9" spans="1:14" ht="36">
      <c r="A9" s="333" t="s">
        <v>218</v>
      </c>
      <c r="B9" s="334" t="s">
        <v>219</v>
      </c>
      <c r="C9" s="445">
        <v>8279</v>
      </c>
      <c r="D9" s="381"/>
      <c r="E9" s="381"/>
      <c r="F9" s="446">
        <f t="shared" si="0"/>
        <v>8279</v>
      </c>
      <c r="G9" s="447">
        <v>0</v>
      </c>
      <c r="H9" s="447"/>
      <c r="I9" s="447"/>
      <c r="J9" s="448">
        <f t="shared" si="1"/>
        <v>0</v>
      </c>
      <c r="K9" s="447">
        <v>0</v>
      </c>
      <c r="L9" s="447"/>
      <c r="M9" s="447"/>
      <c r="N9" s="448">
        <f t="shared" si="2"/>
        <v>0</v>
      </c>
    </row>
    <row r="10" spans="1:14" ht="36">
      <c r="A10" s="333" t="s">
        <v>220</v>
      </c>
      <c r="B10" s="334" t="s">
        <v>221</v>
      </c>
      <c r="C10" s="445">
        <v>1800</v>
      </c>
      <c r="D10" s="381"/>
      <c r="E10" s="381"/>
      <c r="F10" s="446">
        <f t="shared" si="0"/>
        <v>1800</v>
      </c>
      <c r="G10" s="447">
        <v>0</v>
      </c>
      <c r="H10" s="447"/>
      <c r="I10" s="447"/>
      <c r="J10" s="448">
        <f t="shared" si="1"/>
        <v>0</v>
      </c>
      <c r="K10" s="447">
        <v>0</v>
      </c>
      <c r="L10" s="447"/>
      <c r="M10" s="447"/>
      <c r="N10" s="448">
        <f t="shared" si="2"/>
        <v>0</v>
      </c>
    </row>
    <row r="11" spans="1:15" ht="24">
      <c r="A11" s="333" t="s">
        <v>222</v>
      </c>
      <c r="B11" s="334" t="s">
        <v>223</v>
      </c>
      <c r="C11" s="445">
        <v>0</v>
      </c>
      <c r="D11" s="381"/>
      <c r="E11" s="381"/>
      <c r="F11" s="446">
        <f t="shared" si="0"/>
        <v>0</v>
      </c>
      <c r="G11" s="447">
        <v>0</v>
      </c>
      <c r="H11" s="447"/>
      <c r="I11" s="447"/>
      <c r="J11" s="448">
        <f t="shared" si="1"/>
        <v>0</v>
      </c>
      <c r="K11" s="447">
        <v>0</v>
      </c>
      <c r="L11" s="447"/>
      <c r="M11" s="447"/>
      <c r="N11" s="448">
        <f t="shared" si="2"/>
        <v>0</v>
      </c>
      <c r="O11" s="296"/>
    </row>
    <row r="12" spans="1:14" ht="36">
      <c r="A12" s="333" t="s">
        <v>224</v>
      </c>
      <c r="B12" s="334" t="s">
        <v>225</v>
      </c>
      <c r="C12" s="445">
        <v>0</v>
      </c>
      <c r="D12" s="381"/>
      <c r="E12" s="381"/>
      <c r="F12" s="446">
        <f t="shared" si="0"/>
        <v>0</v>
      </c>
      <c r="G12" s="447">
        <v>0</v>
      </c>
      <c r="H12" s="447"/>
      <c r="I12" s="447"/>
      <c r="J12" s="448">
        <f t="shared" si="1"/>
        <v>0</v>
      </c>
      <c r="K12" s="447"/>
      <c r="L12" s="447"/>
      <c r="M12" s="447"/>
      <c r="N12" s="448">
        <f t="shared" si="2"/>
        <v>0</v>
      </c>
    </row>
    <row r="13" spans="1:14" ht="25.5">
      <c r="A13" s="336" t="s">
        <v>329</v>
      </c>
      <c r="B13" s="337" t="s">
        <v>121</v>
      </c>
      <c r="C13" s="449">
        <f>C7+C8+C9+C10+C11+C12</f>
        <v>23292</v>
      </c>
      <c r="D13" s="450">
        <f>SUM(D7:D12)</f>
        <v>0</v>
      </c>
      <c r="E13" s="450">
        <f>SUM(E7:E12)</f>
        <v>0</v>
      </c>
      <c r="F13" s="451">
        <f>F7+F8+F9+F10+F11+F12</f>
        <v>23292</v>
      </c>
      <c r="G13" s="452">
        <f>SUM(G7:G12)</f>
        <v>0</v>
      </c>
      <c r="H13" s="452">
        <f>SUM(H7:H12)</f>
        <v>0</v>
      </c>
      <c r="I13" s="452">
        <f>SUM(I7:I12)</f>
        <v>0</v>
      </c>
      <c r="J13" s="453">
        <f>J7+J8+J9+J10+J11+J12</f>
        <v>0</v>
      </c>
      <c r="K13" s="452">
        <f>K7+K8+K9+K10+K11+K12</f>
        <v>0</v>
      </c>
      <c r="L13" s="452">
        <f>SUM(L7:L12)</f>
        <v>0</v>
      </c>
      <c r="M13" s="452">
        <f>SUM(M7:M12)</f>
        <v>0</v>
      </c>
      <c r="N13" s="453">
        <f>N7+N8+N9+N10+N11+N12</f>
        <v>0</v>
      </c>
    </row>
    <row r="14" spans="1:14" ht="24">
      <c r="A14" s="333" t="s">
        <v>330</v>
      </c>
      <c r="B14" s="334" t="s">
        <v>227</v>
      </c>
      <c r="C14" s="445"/>
      <c r="D14" s="381"/>
      <c r="E14" s="381"/>
      <c r="F14" s="446">
        <f>SUM(C14:E14)</f>
        <v>0</v>
      </c>
      <c r="G14" s="447"/>
      <c r="H14" s="447"/>
      <c r="I14" s="447"/>
      <c r="J14" s="448">
        <f>SUM(G14:I14)</f>
        <v>0</v>
      </c>
      <c r="K14" s="447"/>
      <c r="L14" s="447"/>
      <c r="M14" s="447"/>
      <c r="N14" s="448">
        <f>SUM(K14:M14)</f>
        <v>0</v>
      </c>
    </row>
    <row r="15" spans="1:16" ht="36">
      <c r="A15" s="333" t="s">
        <v>228</v>
      </c>
      <c r="B15" s="334" t="s">
        <v>174</v>
      </c>
      <c r="C15" s="445">
        <v>2250</v>
      </c>
      <c r="D15" s="381"/>
      <c r="E15" s="381"/>
      <c r="F15" s="446">
        <f>SUM(C15:E15)</f>
        <v>2250</v>
      </c>
      <c r="G15" s="447">
        <v>0</v>
      </c>
      <c r="H15" s="447"/>
      <c r="I15" s="447"/>
      <c r="J15" s="448">
        <f>SUM(G15:I15)</f>
        <v>0</v>
      </c>
      <c r="K15" s="447">
        <v>0</v>
      </c>
      <c r="L15" s="447"/>
      <c r="M15" s="447"/>
      <c r="N15" s="448">
        <f>SUM(K15:M15)</f>
        <v>0</v>
      </c>
      <c r="O15" s="296"/>
      <c r="P15" s="296"/>
    </row>
    <row r="16" spans="1:14" ht="41.25" customHeight="1">
      <c r="A16" s="336" t="s">
        <v>120</v>
      </c>
      <c r="B16" s="337" t="s">
        <v>230</v>
      </c>
      <c r="C16" s="449">
        <f>C13+C14+C15</f>
        <v>25542</v>
      </c>
      <c r="D16" s="450">
        <f>SUM(D14:D15)</f>
        <v>0</v>
      </c>
      <c r="E16" s="450">
        <f>SUM(E14:E15)</f>
        <v>0</v>
      </c>
      <c r="F16" s="451">
        <f>F13+F14+F15</f>
        <v>25542</v>
      </c>
      <c r="G16" s="452">
        <f>G13+G14+G15</f>
        <v>0</v>
      </c>
      <c r="H16" s="452">
        <f>SUM(H14:H15)</f>
        <v>0</v>
      </c>
      <c r="I16" s="452">
        <f>SUM(I14:I15)</f>
        <v>0</v>
      </c>
      <c r="J16" s="453">
        <f>J13+J14+J15</f>
        <v>0</v>
      </c>
      <c r="K16" s="452">
        <f>K13+K14+K15</f>
        <v>0</v>
      </c>
      <c r="L16" s="452">
        <f>SUM(L14:L15)</f>
        <v>0</v>
      </c>
      <c r="M16" s="452">
        <f>SUM(M14:M15)</f>
        <v>0</v>
      </c>
      <c r="N16" s="453">
        <f>N13+N14+N15</f>
        <v>0</v>
      </c>
    </row>
    <row r="17" spans="1:14" ht="24">
      <c r="A17" s="333" t="s">
        <v>231</v>
      </c>
      <c r="B17" s="334" t="s">
        <v>232</v>
      </c>
      <c r="C17" s="445">
        <v>0</v>
      </c>
      <c r="D17" s="381"/>
      <c r="E17" s="381"/>
      <c r="F17" s="446">
        <f>SUM(C17:E17)</f>
        <v>0</v>
      </c>
      <c r="G17" s="447">
        <v>0</v>
      </c>
      <c r="H17" s="447"/>
      <c r="I17" s="447"/>
      <c r="J17" s="448">
        <f>SUM(G17:I17)</f>
        <v>0</v>
      </c>
      <c r="K17" s="447">
        <v>0</v>
      </c>
      <c r="L17" s="447"/>
      <c r="M17" s="447"/>
      <c r="N17" s="448">
        <f>SUM(K17:M17)</f>
        <v>0</v>
      </c>
    </row>
    <row r="18" spans="1:14" ht="36">
      <c r="A18" s="333" t="s">
        <v>233</v>
      </c>
      <c r="B18" s="334" t="s">
        <v>234</v>
      </c>
      <c r="C18" s="445"/>
      <c r="D18" s="381"/>
      <c r="E18" s="381"/>
      <c r="F18" s="446">
        <f>SUM(C18:E18)</f>
        <v>0</v>
      </c>
      <c r="G18" s="447"/>
      <c r="H18" s="447"/>
      <c r="I18" s="447"/>
      <c r="J18" s="448">
        <f>SUM(G18:I18)</f>
        <v>0</v>
      </c>
      <c r="K18" s="447"/>
      <c r="L18" s="447"/>
      <c r="M18" s="447"/>
      <c r="N18" s="448">
        <f>SUM(K18:M18)</f>
        <v>0</v>
      </c>
    </row>
    <row r="19" spans="1:14" ht="36">
      <c r="A19" s="333" t="s">
        <v>235</v>
      </c>
      <c r="B19" s="334" t="s">
        <v>236</v>
      </c>
      <c r="C19" s="445">
        <v>0</v>
      </c>
      <c r="D19" s="381"/>
      <c r="E19" s="381"/>
      <c r="F19" s="446">
        <f>SUM(C19:E19)</f>
        <v>0</v>
      </c>
      <c r="G19" s="447">
        <v>0</v>
      </c>
      <c r="H19" s="447"/>
      <c r="I19" s="447"/>
      <c r="J19" s="448">
        <f>SUM(G19:I19)</f>
        <v>0</v>
      </c>
      <c r="K19" s="447">
        <v>0</v>
      </c>
      <c r="L19" s="447"/>
      <c r="M19" s="447"/>
      <c r="N19" s="448">
        <f>SUM(K19:M19)</f>
        <v>0</v>
      </c>
    </row>
    <row r="20" spans="1:14" ht="40.5" customHeight="1">
      <c r="A20" s="336" t="s">
        <v>123</v>
      </c>
      <c r="B20" s="337" t="s">
        <v>122</v>
      </c>
      <c r="C20" s="449">
        <f>SUM(C17,C18,C19)</f>
        <v>0</v>
      </c>
      <c r="D20" s="450">
        <f>SUM(D17:D19)</f>
        <v>0</v>
      </c>
      <c r="E20" s="450">
        <f>SUM(E17:E19)</f>
        <v>0</v>
      </c>
      <c r="F20" s="451">
        <f>SUM(F17:F19)</f>
        <v>0</v>
      </c>
      <c r="G20" s="452">
        <f>SUM(G17,G18,G19)</f>
        <v>0</v>
      </c>
      <c r="H20" s="452">
        <f>SUM(H17:H19)</f>
        <v>0</v>
      </c>
      <c r="I20" s="452">
        <f>SUM(I17:I19)</f>
        <v>0</v>
      </c>
      <c r="J20" s="453">
        <f>SUM(J17:J19)</f>
        <v>0</v>
      </c>
      <c r="K20" s="452">
        <f>SUM(K17,K18,K19)</f>
        <v>0</v>
      </c>
      <c r="L20" s="452">
        <f>SUM(L17:L19)</f>
        <v>0</v>
      </c>
      <c r="M20" s="452">
        <f>SUM(M17:M19)</f>
        <v>0</v>
      </c>
      <c r="N20" s="453">
        <f>SUM(N17:N19)</f>
        <v>0</v>
      </c>
    </row>
    <row r="21" spans="1:14" ht="15" customHeight="1">
      <c r="A21" s="333" t="s">
        <v>238</v>
      </c>
      <c r="B21" s="334" t="s">
        <v>239</v>
      </c>
      <c r="C21" s="445">
        <v>414</v>
      </c>
      <c r="D21" s="381"/>
      <c r="E21" s="381"/>
      <c r="F21" s="446">
        <f>SUM(C21:E21)</f>
        <v>414</v>
      </c>
      <c r="G21" s="447">
        <v>0</v>
      </c>
      <c r="H21" s="447"/>
      <c r="I21" s="447"/>
      <c r="J21" s="448">
        <f>SUM(G21:I21)</f>
        <v>0</v>
      </c>
      <c r="K21" s="447">
        <v>0</v>
      </c>
      <c r="L21" s="447"/>
      <c r="M21" s="447"/>
      <c r="N21" s="448">
        <f>SUM(K21:M21)</f>
        <v>0</v>
      </c>
    </row>
    <row r="22" spans="1:14" ht="14.25" customHeight="1">
      <c r="A22" s="333" t="s">
        <v>240</v>
      </c>
      <c r="B22" s="334" t="s">
        <v>241</v>
      </c>
      <c r="C22" s="445">
        <v>1500</v>
      </c>
      <c r="D22" s="381"/>
      <c r="E22" s="381"/>
      <c r="F22" s="446">
        <f>SUM(C22:E22)</f>
        <v>1500</v>
      </c>
      <c r="G22" s="447">
        <v>0</v>
      </c>
      <c r="H22" s="447"/>
      <c r="I22" s="447"/>
      <c r="J22" s="448">
        <f>SUM(G22:I22)</f>
        <v>0</v>
      </c>
      <c r="K22" s="447">
        <v>0</v>
      </c>
      <c r="L22" s="447"/>
      <c r="M22" s="447"/>
      <c r="N22" s="448">
        <f>SUM(K22:M22)</f>
        <v>0</v>
      </c>
    </row>
    <row r="23" spans="1:14" ht="15" customHeight="1">
      <c r="A23" s="333" t="s">
        <v>331</v>
      </c>
      <c r="B23" s="334" t="s">
        <v>332</v>
      </c>
      <c r="C23" s="445">
        <v>0</v>
      </c>
      <c r="D23" s="381"/>
      <c r="E23" s="381"/>
      <c r="F23" s="446">
        <f>SUM(C23:E23)</f>
        <v>0</v>
      </c>
      <c r="G23" s="447">
        <v>0</v>
      </c>
      <c r="H23" s="447"/>
      <c r="I23" s="447"/>
      <c r="J23" s="448">
        <f>SUM(G23:I23)</f>
        <v>0</v>
      </c>
      <c r="K23" s="447">
        <v>0</v>
      </c>
      <c r="L23" s="447"/>
      <c r="M23" s="447"/>
      <c r="N23" s="448">
        <f>SUM(K23:M23)</f>
        <v>0</v>
      </c>
    </row>
    <row r="24" spans="1:14" ht="12.75">
      <c r="A24" s="333" t="s">
        <v>244</v>
      </c>
      <c r="B24" s="334" t="s">
        <v>245</v>
      </c>
      <c r="C24" s="445">
        <v>472</v>
      </c>
      <c r="D24" s="381"/>
      <c r="E24" s="381"/>
      <c r="F24" s="446">
        <f>SUM(C24:E24)</f>
        <v>472</v>
      </c>
      <c r="G24" s="447">
        <v>0</v>
      </c>
      <c r="H24" s="447"/>
      <c r="I24" s="447"/>
      <c r="J24" s="448">
        <f>SUM(G24:I24)</f>
        <v>0</v>
      </c>
      <c r="K24" s="447">
        <v>0</v>
      </c>
      <c r="L24" s="447"/>
      <c r="M24" s="447"/>
      <c r="N24" s="448">
        <f>SUM(K24:M24)</f>
        <v>0</v>
      </c>
    </row>
    <row r="25" spans="1:14" ht="14.25" customHeight="1">
      <c r="A25" s="333" t="s">
        <v>246</v>
      </c>
      <c r="B25" s="334" t="s">
        <v>247</v>
      </c>
      <c r="C25" s="445">
        <v>0</v>
      </c>
      <c r="D25" s="381"/>
      <c r="E25" s="381"/>
      <c r="F25" s="446">
        <f>SUM(C25:E25)</f>
        <v>0</v>
      </c>
      <c r="G25" s="447">
        <v>0</v>
      </c>
      <c r="H25" s="447"/>
      <c r="I25" s="447"/>
      <c r="J25" s="448">
        <f>SUM(G25:I25)</f>
        <v>0</v>
      </c>
      <c r="K25" s="447">
        <v>0</v>
      </c>
      <c r="L25" s="447"/>
      <c r="M25" s="447"/>
      <c r="N25" s="448">
        <f>SUM(K25:M25)</f>
        <v>0</v>
      </c>
    </row>
    <row r="26" spans="1:14" ht="12.75">
      <c r="A26" s="336" t="s">
        <v>124</v>
      </c>
      <c r="B26" s="337" t="s">
        <v>125</v>
      </c>
      <c r="C26" s="449">
        <f aca="true" t="shared" si="3" ref="C26:N26">SUM(C21:C25)</f>
        <v>2386</v>
      </c>
      <c r="D26" s="450">
        <f t="shared" si="3"/>
        <v>0</v>
      </c>
      <c r="E26" s="450">
        <f t="shared" si="3"/>
        <v>0</v>
      </c>
      <c r="F26" s="451">
        <f t="shared" si="3"/>
        <v>2386</v>
      </c>
      <c r="G26" s="452">
        <f t="shared" si="3"/>
        <v>0</v>
      </c>
      <c r="H26" s="452">
        <f t="shared" si="3"/>
        <v>0</v>
      </c>
      <c r="I26" s="452">
        <f t="shared" si="3"/>
        <v>0</v>
      </c>
      <c r="J26" s="453">
        <f t="shared" si="3"/>
        <v>0</v>
      </c>
      <c r="K26" s="452">
        <f t="shared" si="3"/>
        <v>0</v>
      </c>
      <c r="L26" s="452">
        <f t="shared" si="3"/>
        <v>0</v>
      </c>
      <c r="M26" s="452">
        <f t="shared" si="3"/>
        <v>0</v>
      </c>
      <c r="N26" s="453">
        <f t="shared" si="3"/>
        <v>0</v>
      </c>
    </row>
    <row r="27" spans="1:14" ht="24" customHeight="1">
      <c r="A27" s="339" t="s">
        <v>248</v>
      </c>
      <c r="B27" s="334" t="s">
        <v>249</v>
      </c>
      <c r="C27" s="445"/>
      <c r="D27" s="381"/>
      <c r="E27" s="381"/>
      <c r="F27" s="454">
        <f>SUM(C27:E27)</f>
        <v>0</v>
      </c>
      <c r="G27" s="447">
        <v>0</v>
      </c>
      <c r="H27" s="447"/>
      <c r="I27" s="447"/>
      <c r="J27" s="455">
        <f>SUM(G27:I27)</f>
        <v>0</v>
      </c>
      <c r="K27" s="447">
        <v>0</v>
      </c>
      <c r="L27" s="447"/>
      <c r="M27" s="447"/>
      <c r="N27" s="455">
        <f>SUM(K27:M27)</f>
        <v>0</v>
      </c>
    </row>
    <row r="28" spans="1:15" ht="12.75">
      <c r="A28" s="339" t="s">
        <v>250</v>
      </c>
      <c r="B28" s="334" t="s">
        <v>251</v>
      </c>
      <c r="C28" s="445">
        <v>68</v>
      </c>
      <c r="D28" s="381"/>
      <c r="E28" s="381"/>
      <c r="F28" s="454">
        <f>SUM(C28:E28)</f>
        <v>68</v>
      </c>
      <c r="G28" s="447">
        <v>0</v>
      </c>
      <c r="H28" s="447"/>
      <c r="I28" s="447"/>
      <c r="J28" s="455">
        <f>SUM(G28:I28)</f>
        <v>0</v>
      </c>
      <c r="K28" s="447">
        <v>0</v>
      </c>
      <c r="L28" s="447"/>
      <c r="M28" s="447"/>
      <c r="N28" s="455">
        <f>SUM(K28:M28)</f>
        <v>0</v>
      </c>
      <c r="O28" s="296"/>
    </row>
    <row r="29" spans="1:14" ht="24" customHeight="1">
      <c r="A29" s="339" t="s">
        <v>252</v>
      </c>
      <c r="B29" s="334" t="s">
        <v>253</v>
      </c>
      <c r="C29" s="445">
        <v>0</v>
      </c>
      <c r="D29" s="381"/>
      <c r="E29" s="381"/>
      <c r="F29" s="454">
        <f aca="true" t="shared" si="4" ref="F29:F35">SUM(C29:E29)</f>
        <v>0</v>
      </c>
      <c r="G29" s="447">
        <v>0</v>
      </c>
      <c r="H29" s="447"/>
      <c r="I29" s="447"/>
      <c r="J29" s="455">
        <f aca="true" t="shared" si="5" ref="J29:J35">SUM(G29:I29)</f>
        <v>0</v>
      </c>
      <c r="K29" s="447">
        <v>0</v>
      </c>
      <c r="L29" s="447"/>
      <c r="M29" s="447"/>
      <c r="N29" s="455">
        <f aca="true" t="shared" si="6" ref="N29:N35">SUM(K29:M29)</f>
        <v>0</v>
      </c>
    </row>
    <row r="30" spans="1:15" ht="12.75">
      <c r="A30" s="339" t="s">
        <v>254</v>
      </c>
      <c r="B30" s="334" t="s">
        <v>255</v>
      </c>
      <c r="C30" s="445">
        <v>1409</v>
      </c>
      <c r="D30" s="381"/>
      <c r="E30" s="381"/>
      <c r="F30" s="454">
        <f t="shared" si="4"/>
        <v>1409</v>
      </c>
      <c r="G30" s="447">
        <v>0</v>
      </c>
      <c r="H30" s="447"/>
      <c r="I30" s="447"/>
      <c r="J30" s="455">
        <f t="shared" si="5"/>
        <v>0</v>
      </c>
      <c r="K30" s="447">
        <v>0</v>
      </c>
      <c r="L30" s="447"/>
      <c r="M30" s="447"/>
      <c r="N30" s="455">
        <f t="shared" si="6"/>
        <v>0</v>
      </c>
      <c r="O30" s="296"/>
    </row>
    <row r="31" spans="1:14" ht="12.75">
      <c r="A31" s="339" t="s">
        <v>256</v>
      </c>
      <c r="B31" s="334" t="s">
        <v>257</v>
      </c>
      <c r="C31" s="445">
        <v>0</v>
      </c>
      <c r="D31" s="381"/>
      <c r="E31" s="381"/>
      <c r="F31" s="454">
        <f t="shared" si="4"/>
        <v>0</v>
      </c>
      <c r="G31" s="447">
        <v>0</v>
      </c>
      <c r="H31" s="447"/>
      <c r="I31" s="447"/>
      <c r="J31" s="455">
        <f t="shared" si="5"/>
        <v>0</v>
      </c>
      <c r="K31" s="447">
        <v>0</v>
      </c>
      <c r="L31" s="447"/>
      <c r="M31" s="447"/>
      <c r="N31" s="455">
        <f t="shared" si="6"/>
        <v>0</v>
      </c>
    </row>
    <row r="32" spans="1:14" ht="24" customHeight="1">
      <c r="A32" s="339" t="s">
        <v>258</v>
      </c>
      <c r="B32" s="334" t="s">
        <v>259</v>
      </c>
      <c r="C32" s="445">
        <v>166</v>
      </c>
      <c r="D32" s="381"/>
      <c r="E32" s="381"/>
      <c r="F32" s="454">
        <f t="shared" si="4"/>
        <v>166</v>
      </c>
      <c r="G32" s="447">
        <v>0</v>
      </c>
      <c r="H32" s="447"/>
      <c r="I32" s="447"/>
      <c r="J32" s="455">
        <f t="shared" si="5"/>
        <v>0</v>
      </c>
      <c r="K32" s="447">
        <v>0</v>
      </c>
      <c r="L32" s="447"/>
      <c r="M32" s="447"/>
      <c r="N32" s="455">
        <f t="shared" si="6"/>
        <v>0</v>
      </c>
    </row>
    <row r="33" spans="1:14" ht="24" customHeight="1">
      <c r="A33" s="339" t="s">
        <v>260</v>
      </c>
      <c r="B33" s="334" t="s">
        <v>261</v>
      </c>
      <c r="C33" s="445"/>
      <c r="D33" s="381"/>
      <c r="E33" s="381"/>
      <c r="F33" s="454">
        <f t="shared" si="4"/>
        <v>0</v>
      </c>
      <c r="G33" s="447">
        <v>0</v>
      </c>
      <c r="H33" s="447"/>
      <c r="I33" s="447"/>
      <c r="J33" s="455">
        <f t="shared" si="5"/>
        <v>0</v>
      </c>
      <c r="K33" s="447">
        <v>0</v>
      </c>
      <c r="L33" s="447"/>
      <c r="M33" s="447"/>
      <c r="N33" s="455">
        <f t="shared" si="6"/>
        <v>0</v>
      </c>
    </row>
    <row r="34" spans="1:14" ht="14.25" customHeight="1">
      <c r="A34" s="339" t="s">
        <v>262</v>
      </c>
      <c r="B34" s="334" t="s">
        <v>263</v>
      </c>
      <c r="C34" s="445">
        <v>10</v>
      </c>
      <c r="D34" s="381"/>
      <c r="E34" s="381"/>
      <c r="F34" s="454">
        <f t="shared" si="4"/>
        <v>10</v>
      </c>
      <c r="G34" s="447">
        <v>0</v>
      </c>
      <c r="H34" s="447"/>
      <c r="I34" s="447"/>
      <c r="J34" s="455">
        <f t="shared" si="5"/>
        <v>0</v>
      </c>
      <c r="K34" s="447">
        <v>0</v>
      </c>
      <c r="L34" s="447"/>
      <c r="M34" s="447"/>
      <c r="N34" s="455">
        <f t="shared" si="6"/>
        <v>0</v>
      </c>
    </row>
    <row r="35" spans="1:14" ht="13.5" customHeight="1">
      <c r="A35" s="339" t="s">
        <v>264</v>
      </c>
      <c r="B35" s="334" t="s">
        <v>356</v>
      </c>
      <c r="C35" s="445">
        <v>50</v>
      </c>
      <c r="D35" s="381"/>
      <c r="E35" s="381"/>
      <c r="F35" s="454">
        <f t="shared" si="4"/>
        <v>50</v>
      </c>
      <c r="G35" s="447">
        <v>0</v>
      </c>
      <c r="H35" s="447"/>
      <c r="I35" s="447"/>
      <c r="J35" s="455">
        <f t="shared" si="5"/>
        <v>0</v>
      </c>
      <c r="K35" s="447">
        <v>0</v>
      </c>
      <c r="L35" s="447"/>
      <c r="M35" s="447"/>
      <c r="N35" s="455">
        <f t="shared" si="6"/>
        <v>0</v>
      </c>
    </row>
    <row r="36" spans="1:14" ht="16.5" customHeight="1">
      <c r="A36" s="340" t="s">
        <v>126</v>
      </c>
      <c r="B36" s="337" t="s">
        <v>127</v>
      </c>
      <c r="C36" s="449">
        <f aca="true" t="shared" si="7" ref="C36:N36">SUM(C27:C35)</f>
        <v>1703</v>
      </c>
      <c r="D36" s="450">
        <f t="shared" si="7"/>
        <v>0</v>
      </c>
      <c r="E36" s="450">
        <f t="shared" si="7"/>
        <v>0</v>
      </c>
      <c r="F36" s="456">
        <f t="shared" si="7"/>
        <v>1703</v>
      </c>
      <c r="G36" s="452">
        <f t="shared" si="7"/>
        <v>0</v>
      </c>
      <c r="H36" s="452">
        <f t="shared" si="7"/>
        <v>0</v>
      </c>
      <c r="I36" s="452">
        <f t="shared" si="7"/>
        <v>0</v>
      </c>
      <c r="J36" s="457">
        <f t="shared" si="7"/>
        <v>0</v>
      </c>
      <c r="K36" s="452">
        <f t="shared" si="7"/>
        <v>0</v>
      </c>
      <c r="L36" s="452">
        <f t="shared" si="7"/>
        <v>0</v>
      </c>
      <c r="M36" s="452">
        <f t="shared" si="7"/>
        <v>0</v>
      </c>
      <c r="N36" s="457">
        <f t="shared" si="7"/>
        <v>0</v>
      </c>
    </row>
    <row r="37" spans="1:14" ht="22.5" customHeight="1">
      <c r="A37" s="339" t="s">
        <v>265</v>
      </c>
      <c r="B37" s="334" t="s">
        <v>266</v>
      </c>
      <c r="C37" s="445"/>
      <c r="D37" s="381"/>
      <c r="E37" s="381"/>
      <c r="F37" s="454">
        <f>SUM(C37:E37)</f>
        <v>0</v>
      </c>
      <c r="G37" s="447">
        <v>0</v>
      </c>
      <c r="H37" s="447"/>
      <c r="I37" s="447"/>
      <c r="J37" s="455">
        <f>SUM(G37:I37)</f>
        <v>0</v>
      </c>
      <c r="K37" s="447"/>
      <c r="L37" s="447"/>
      <c r="M37" s="447"/>
      <c r="N37" s="455">
        <f>SUM(K37:M37)</f>
        <v>0</v>
      </c>
    </row>
    <row r="38" spans="1:14" ht="12.75">
      <c r="A38" s="339" t="s">
        <v>267</v>
      </c>
      <c r="B38" s="334" t="s">
        <v>268</v>
      </c>
      <c r="C38" s="445">
        <v>0</v>
      </c>
      <c r="D38" s="381"/>
      <c r="E38" s="381"/>
      <c r="F38" s="454">
        <f>SUM(C38:E38)</f>
        <v>0</v>
      </c>
      <c r="G38" s="447">
        <v>0</v>
      </c>
      <c r="H38" s="447"/>
      <c r="I38" s="447"/>
      <c r="J38" s="455">
        <f>SUM(G38:I38)</f>
        <v>0</v>
      </c>
      <c r="K38" s="447"/>
      <c r="L38" s="447"/>
      <c r="M38" s="447"/>
      <c r="N38" s="455">
        <f>SUM(K38:M38)</f>
        <v>0</v>
      </c>
    </row>
    <row r="39" spans="1:14" ht="24.75" customHeight="1">
      <c r="A39" s="339" t="s">
        <v>269</v>
      </c>
      <c r="B39" s="334" t="s">
        <v>270</v>
      </c>
      <c r="C39" s="445">
        <v>0</v>
      </c>
      <c r="D39" s="381"/>
      <c r="E39" s="381"/>
      <c r="F39" s="454">
        <f>SUM(C39:E39)</f>
        <v>0</v>
      </c>
      <c r="G39" s="447">
        <v>0</v>
      </c>
      <c r="H39" s="447"/>
      <c r="I39" s="447"/>
      <c r="J39" s="455">
        <f>SUM(G39:I39)</f>
        <v>0</v>
      </c>
      <c r="K39" s="447">
        <v>0</v>
      </c>
      <c r="L39" s="447"/>
      <c r="M39" s="447"/>
      <c r="N39" s="455">
        <f>SUM(K39:M39)</f>
        <v>0</v>
      </c>
    </row>
    <row r="40" spans="1:14" ht="12.75">
      <c r="A40" s="336" t="s">
        <v>128</v>
      </c>
      <c r="B40" s="337" t="s">
        <v>129</v>
      </c>
      <c r="C40" s="449">
        <f aca="true" t="shared" si="8" ref="C40:N40">SUM(C37:C39)</f>
        <v>0</v>
      </c>
      <c r="D40" s="450">
        <f t="shared" si="8"/>
        <v>0</v>
      </c>
      <c r="E40" s="450">
        <f t="shared" si="8"/>
        <v>0</v>
      </c>
      <c r="F40" s="451">
        <f t="shared" si="8"/>
        <v>0</v>
      </c>
      <c r="G40" s="452">
        <f t="shared" si="8"/>
        <v>0</v>
      </c>
      <c r="H40" s="452">
        <f t="shared" si="8"/>
        <v>0</v>
      </c>
      <c r="I40" s="452">
        <f t="shared" si="8"/>
        <v>0</v>
      </c>
      <c r="J40" s="453">
        <f t="shared" si="8"/>
        <v>0</v>
      </c>
      <c r="K40" s="452">
        <f t="shared" si="8"/>
        <v>0</v>
      </c>
      <c r="L40" s="452">
        <f t="shared" si="8"/>
        <v>0</v>
      </c>
      <c r="M40" s="452">
        <f t="shared" si="8"/>
        <v>0</v>
      </c>
      <c r="N40" s="453">
        <f t="shared" si="8"/>
        <v>0</v>
      </c>
    </row>
    <row r="41" spans="1:14" ht="51.75" customHeight="1">
      <c r="A41" s="333" t="s">
        <v>271</v>
      </c>
      <c r="B41" s="334" t="s">
        <v>272</v>
      </c>
      <c r="C41" s="445"/>
      <c r="D41" s="381"/>
      <c r="E41" s="381"/>
      <c r="F41" s="446">
        <f>SUM(C41:E41)</f>
        <v>0</v>
      </c>
      <c r="G41" s="447"/>
      <c r="H41" s="447"/>
      <c r="I41" s="447"/>
      <c r="J41" s="448">
        <f>SUM(G41:I41)</f>
        <v>0</v>
      </c>
      <c r="K41" s="447"/>
      <c r="L41" s="447"/>
      <c r="M41" s="447"/>
      <c r="N41" s="448">
        <f>SUM(K41:M41)</f>
        <v>0</v>
      </c>
    </row>
    <row r="42" spans="1:14" ht="24">
      <c r="A42" s="339" t="s">
        <v>273</v>
      </c>
      <c r="B42" s="334" t="s">
        <v>274</v>
      </c>
      <c r="C42" s="445"/>
      <c r="D42" s="381"/>
      <c r="E42" s="381"/>
      <c r="F42" s="454">
        <f>SUM(C42:E42)</f>
        <v>0</v>
      </c>
      <c r="G42" s="447"/>
      <c r="H42" s="447"/>
      <c r="I42" s="447"/>
      <c r="J42" s="455">
        <f>SUM(G42:I42)</f>
        <v>0</v>
      </c>
      <c r="K42" s="447"/>
      <c r="L42" s="447"/>
      <c r="M42" s="447"/>
      <c r="N42" s="455">
        <f>SUM(K42:M42)</f>
        <v>0</v>
      </c>
    </row>
    <row r="43" spans="1:14" ht="25.5">
      <c r="A43" s="336" t="s">
        <v>130</v>
      </c>
      <c r="B43" s="337" t="s">
        <v>131</v>
      </c>
      <c r="C43" s="449">
        <f aca="true" t="shared" si="9" ref="C43:N43">SUM(C41:C42)</f>
        <v>0</v>
      </c>
      <c r="D43" s="450">
        <f t="shared" si="9"/>
        <v>0</v>
      </c>
      <c r="E43" s="450">
        <f t="shared" si="9"/>
        <v>0</v>
      </c>
      <c r="F43" s="451">
        <f t="shared" si="9"/>
        <v>0</v>
      </c>
      <c r="G43" s="452">
        <f t="shared" si="9"/>
        <v>0</v>
      </c>
      <c r="H43" s="452">
        <f t="shared" si="9"/>
        <v>0</v>
      </c>
      <c r="I43" s="452">
        <f t="shared" si="9"/>
        <v>0</v>
      </c>
      <c r="J43" s="453">
        <f t="shared" si="9"/>
        <v>0</v>
      </c>
      <c r="K43" s="452">
        <f t="shared" si="9"/>
        <v>0</v>
      </c>
      <c r="L43" s="452">
        <f t="shared" si="9"/>
        <v>0</v>
      </c>
      <c r="M43" s="452">
        <f t="shared" si="9"/>
        <v>0</v>
      </c>
      <c r="N43" s="453">
        <f t="shared" si="9"/>
        <v>0</v>
      </c>
    </row>
    <row r="44" spans="1:14" ht="44.25" customHeight="1">
      <c r="A44" s="333" t="s">
        <v>275</v>
      </c>
      <c r="B44" s="334" t="s">
        <v>276</v>
      </c>
      <c r="C44" s="445"/>
      <c r="D44" s="381"/>
      <c r="E44" s="381"/>
      <c r="F44" s="446">
        <f>SUM(C44:E44)</f>
        <v>0</v>
      </c>
      <c r="G44" s="447"/>
      <c r="H44" s="447"/>
      <c r="I44" s="447"/>
      <c r="J44" s="448">
        <f>SUM(G44:I44)</f>
        <v>0</v>
      </c>
      <c r="K44" s="447"/>
      <c r="L44" s="447"/>
      <c r="M44" s="447"/>
      <c r="N44" s="448">
        <f>SUM(K44:M44)</f>
        <v>0</v>
      </c>
    </row>
    <row r="45" spans="1:14" ht="24">
      <c r="A45" s="339" t="s">
        <v>277</v>
      </c>
      <c r="B45" s="334" t="s">
        <v>343</v>
      </c>
      <c r="C45" s="445">
        <v>0</v>
      </c>
      <c r="D45" s="381"/>
      <c r="E45" s="381"/>
      <c r="F45" s="454">
        <f>SUM(C45:E45)</f>
        <v>0</v>
      </c>
      <c r="G45" s="447">
        <v>0</v>
      </c>
      <c r="H45" s="447"/>
      <c r="I45" s="447"/>
      <c r="J45" s="455">
        <f>SUM(G45:I45)</f>
        <v>0</v>
      </c>
      <c r="K45" s="447"/>
      <c r="L45" s="447"/>
      <c r="M45" s="447"/>
      <c r="N45" s="455">
        <f>SUM(K45:M45)</f>
        <v>0</v>
      </c>
    </row>
    <row r="46" spans="1:14" ht="25.5">
      <c r="A46" s="336" t="s">
        <v>137</v>
      </c>
      <c r="B46" s="337" t="s">
        <v>138</v>
      </c>
      <c r="C46" s="449">
        <f aca="true" t="shared" si="10" ref="C46:N46">SUM(C44:C45)</f>
        <v>0</v>
      </c>
      <c r="D46" s="450">
        <f t="shared" si="10"/>
        <v>0</v>
      </c>
      <c r="E46" s="450">
        <f t="shared" si="10"/>
        <v>0</v>
      </c>
      <c r="F46" s="451">
        <f t="shared" si="10"/>
        <v>0</v>
      </c>
      <c r="G46" s="452">
        <f t="shared" si="10"/>
        <v>0</v>
      </c>
      <c r="H46" s="452">
        <f t="shared" si="10"/>
        <v>0</v>
      </c>
      <c r="I46" s="452">
        <f t="shared" si="10"/>
        <v>0</v>
      </c>
      <c r="J46" s="453">
        <f t="shared" si="10"/>
        <v>0</v>
      </c>
      <c r="K46" s="452">
        <f t="shared" si="10"/>
        <v>0</v>
      </c>
      <c r="L46" s="452">
        <f t="shared" si="10"/>
        <v>0</v>
      </c>
      <c r="M46" s="452">
        <f t="shared" si="10"/>
        <v>0</v>
      </c>
      <c r="N46" s="453">
        <f t="shared" si="10"/>
        <v>0</v>
      </c>
    </row>
    <row r="47" spans="1:14" ht="12.75">
      <c r="A47" s="340" t="s">
        <v>132</v>
      </c>
      <c r="B47" s="337" t="s">
        <v>133</v>
      </c>
      <c r="C47" s="513">
        <f>C16+C20+C26+C36+C43+C46+C40</f>
        <v>29631</v>
      </c>
      <c r="D47" s="478">
        <f>SUM(D46,D43,D40,D36,D26,D20,D16,D13)</f>
        <v>0</v>
      </c>
      <c r="E47" s="478">
        <f>SUM(E46,E43,E40,E36,E26,E20,E16,E13)</f>
        <v>0</v>
      </c>
      <c r="F47" s="514">
        <f>F16+F20+F26+F36+F43+F46+F40</f>
        <v>29631</v>
      </c>
      <c r="G47" s="478">
        <f>SUM(G46,G43,G40,G36,G26,G20,G16)</f>
        <v>0</v>
      </c>
      <c r="H47" s="478">
        <f>SUM(H46,H43,H40,H36,H26,H20,H16,H13)</f>
        <v>0</v>
      </c>
      <c r="I47" s="478">
        <f>SUM(I46,I43,I40,I36,I26,I20,I16,I13)</f>
        <v>0</v>
      </c>
      <c r="J47" s="514">
        <f>J16+J20+J26+J36+J43+J46+J40</f>
        <v>0</v>
      </c>
      <c r="K47" s="478">
        <f>K16+K20+K26+K36+K43+K46+K40</f>
        <v>0</v>
      </c>
      <c r="L47" s="478">
        <f>SUM(L46,L43,L40,L36,L26,L20,L16,L13)</f>
        <v>0</v>
      </c>
      <c r="M47" s="478">
        <f>SUM(M46,M43,M40,M36,M26,M20,M16,M13)</f>
        <v>0</v>
      </c>
      <c r="N47" s="514">
        <f>N16+N20+N26+N36+N43+N46+N40</f>
        <v>0</v>
      </c>
    </row>
    <row r="48" spans="1:14" ht="17.25" customHeight="1">
      <c r="A48" s="341" t="s">
        <v>278</v>
      </c>
      <c r="B48" s="342" t="s">
        <v>279</v>
      </c>
      <c r="C48" s="458"/>
      <c r="D48" s="459"/>
      <c r="E48" s="459"/>
      <c r="F48" s="460">
        <f>SUM(C48:E48)</f>
        <v>0</v>
      </c>
      <c r="G48" s="461"/>
      <c r="H48" s="461"/>
      <c r="I48" s="461"/>
      <c r="J48" s="462">
        <f>SUM(G48:I48)</f>
        <v>0</v>
      </c>
      <c r="K48" s="461"/>
      <c r="L48" s="461"/>
      <c r="M48" s="461"/>
      <c r="N48" s="462">
        <f>SUM(K48:M48)</f>
        <v>0</v>
      </c>
    </row>
    <row r="49" spans="1:14" ht="36">
      <c r="A49" s="339" t="s">
        <v>280</v>
      </c>
      <c r="B49" s="342" t="s">
        <v>281</v>
      </c>
      <c r="C49" s="463"/>
      <c r="D49" s="382"/>
      <c r="E49" s="382"/>
      <c r="F49" s="383">
        <f>SUM(C49:E49)</f>
        <v>0</v>
      </c>
      <c r="G49" s="157"/>
      <c r="H49" s="157"/>
      <c r="I49" s="157"/>
      <c r="J49" s="464">
        <f>SUM(G49:I49)</f>
        <v>0</v>
      </c>
      <c r="K49" s="157"/>
      <c r="L49" s="157"/>
      <c r="M49" s="157"/>
      <c r="N49" s="464">
        <f>SUM(K49:M49)</f>
        <v>0</v>
      </c>
    </row>
    <row r="50" spans="1:14" ht="17.25" customHeight="1">
      <c r="A50" s="341" t="s">
        <v>282</v>
      </c>
      <c r="B50" s="342" t="s">
        <v>283</v>
      </c>
      <c r="C50" s="463"/>
      <c r="D50" s="382"/>
      <c r="E50" s="382"/>
      <c r="F50" s="383">
        <f>SUM(C50:E50)</f>
        <v>0</v>
      </c>
      <c r="G50" s="157"/>
      <c r="H50" s="157"/>
      <c r="I50" s="157"/>
      <c r="J50" s="464">
        <f>SUM(G50:I50)</f>
        <v>0</v>
      </c>
      <c r="K50" s="157"/>
      <c r="L50" s="157"/>
      <c r="M50" s="157"/>
      <c r="N50" s="464">
        <f>SUM(K50:M50)</f>
        <v>0</v>
      </c>
    </row>
    <row r="51" spans="1:14" ht="31.5" customHeight="1">
      <c r="A51" s="340" t="s">
        <v>284</v>
      </c>
      <c r="B51" s="345" t="s">
        <v>176</v>
      </c>
      <c r="C51" s="465">
        <f aca="true" t="shared" si="11" ref="C51:N51">SUM(C48:C50)</f>
        <v>0</v>
      </c>
      <c r="D51" s="382">
        <f t="shared" si="11"/>
        <v>0</v>
      </c>
      <c r="E51" s="382">
        <f t="shared" si="11"/>
        <v>0</v>
      </c>
      <c r="F51" s="466">
        <f t="shared" si="11"/>
        <v>0</v>
      </c>
      <c r="G51" s="467">
        <f t="shared" si="11"/>
        <v>0</v>
      </c>
      <c r="H51" s="157">
        <f t="shared" si="11"/>
        <v>0</v>
      </c>
      <c r="I51" s="157">
        <f t="shared" si="11"/>
        <v>0</v>
      </c>
      <c r="J51" s="468">
        <f t="shared" si="11"/>
        <v>0</v>
      </c>
      <c r="K51" s="467">
        <f t="shared" si="11"/>
        <v>0</v>
      </c>
      <c r="L51" s="157">
        <f t="shared" si="11"/>
        <v>0</v>
      </c>
      <c r="M51" s="157">
        <f t="shared" si="11"/>
        <v>0</v>
      </c>
      <c r="N51" s="468">
        <f t="shared" si="11"/>
        <v>0</v>
      </c>
    </row>
    <row r="52" spans="1:14" ht="36">
      <c r="A52" s="333" t="s">
        <v>285</v>
      </c>
      <c r="B52" s="342" t="s">
        <v>97</v>
      </c>
      <c r="C52" s="463">
        <v>11712</v>
      </c>
      <c r="D52" s="382"/>
      <c r="E52" s="382"/>
      <c r="F52" s="383">
        <f>SUM(C52:E52)</f>
        <v>11712</v>
      </c>
      <c r="G52" s="157">
        <v>0</v>
      </c>
      <c r="H52" s="157"/>
      <c r="I52" s="157"/>
      <c r="J52" s="464">
        <f>SUM(G52:I52)</f>
        <v>0</v>
      </c>
      <c r="K52" s="157">
        <v>0</v>
      </c>
      <c r="L52" s="157"/>
      <c r="M52" s="157"/>
      <c r="N52" s="464">
        <f>SUM(K52:M52)</f>
        <v>0</v>
      </c>
    </row>
    <row r="53" spans="1:14" ht="36">
      <c r="A53" s="333" t="s">
        <v>286</v>
      </c>
      <c r="B53" s="342" t="s">
        <v>97</v>
      </c>
      <c r="C53" s="463"/>
      <c r="D53" s="382"/>
      <c r="E53" s="382"/>
      <c r="F53" s="383">
        <f>SUM(C53:E53)</f>
        <v>0</v>
      </c>
      <c r="G53" s="157"/>
      <c r="H53" s="157"/>
      <c r="I53" s="157"/>
      <c r="J53" s="464">
        <f>SUM(G53:I53)</f>
        <v>0</v>
      </c>
      <c r="K53" s="157"/>
      <c r="L53" s="157"/>
      <c r="M53" s="157"/>
      <c r="N53" s="464">
        <f>SUM(K53:M53)</f>
        <v>0</v>
      </c>
    </row>
    <row r="54" spans="1:14" ht="25.5">
      <c r="A54" s="336" t="s">
        <v>134</v>
      </c>
      <c r="B54" s="345" t="s">
        <v>135</v>
      </c>
      <c r="C54" s="465">
        <f aca="true" t="shared" si="12" ref="C54:N54">SUM(C52:C53)</f>
        <v>11712</v>
      </c>
      <c r="D54" s="469">
        <f t="shared" si="12"/>
        <v>0</v>
      </c>
      <c r="E54" s="469">
        <f t="shared" si="12"/>
        <v>0</v>
      </c>
      <c r="F54" s="466">
        <f t="shared" si="12"/>
        <v>11712</v>
      </c>
      <c r="G54" s="467">
        <f t="shared" si="12"/>
        <v>0</v>
      </c>
      <c r="H54" s="467">
        <f t="shared" si="12"/>
        <v>0</v>
      </c>
      <c r="I54" s="467">
        <f t="shared" si="12"/>
        <v>0</v>
      </c>
      <c r="J54" s="468">
        <f t="shared" si="12"/>
        <v>0</v>
      </c>
      <c r="K54" s="467">
        <f t="shared" si="12"/>
        <v>0</v>
      </c>
      <c r="L54" s="467">
        <f t="shared" si="12"/>
        <v>0</v>
      </c>
      <c r="M54" s="467">
        <f t="shared" si="12"/>
        <v>0</v>
      </c>
      <c r="N54" s="468">
        <f t="shared" si="12"/>
        <v>0</v>
      </c>
    </row>
    <row r="55" spans="1:14" ht="12.75">
      <c r="A55" s="341" t="s">
        <v>349</v>
      </c>
      <c r="B55" s="342" t="s">
        <v>366</v>
      </c>
      <c r="C55" s="463"/>
      <c r="D55" s="382"/>
      <c r="E55" s="382"/>
      <c r="F55" s="383"/>
      <c r="G55" s="157">
        <v>0</v>
      </c>
      <c r="H55" s="157"/>
      <c r="I55" s="157"/>
      <c r="J55" s="464">
        <f>SUM(G55:I55)</f>
        <v>0</v>
      </c>
      <c r="K55" s="157">
        <v>0</v>
      </c>
      <c r="L55" s="157"/>
      <c r="M55" s="157"/>
      <c r="N55" s="464">
        <f>SUM(K55:M55)</f>
        <v>0</v>
      </c>
    </row>
    <row r="56" spans="1:14" ht="25.5">
      <c r="A56" s="340" t="s">
        <v>287</v>
      </c>
      <c r="B56" s="345" t="s">
        <v>177</v>
      </c>
      <c r="C56" s="465">
        <f>SUM(C54,C51)</f>
        <v>11712</v>
      </c>
      <c r="D56" s="382">
        <f>SUM(D54)</f>
        <v>0</v>
      </c>
      <c r="E56" s="382">
        <f>SUM(E54)</f>
        <v>0</v>
      </c>
      <c r="F56" s="466">
        <f>SUM(F54)</f>
        <v>11712</v>
      </c>
      <c r="G56" s="467">
        <f>SUM(G55,G54)</f>
        <v>0</v>
      </c>
      <c r="H56" s="157">
        <f>SUM(H54)</f>
        <v>0</v>
      </c>
      <c r="I56" s="157">
        <f>SUM(I54)</f>
        <v>0</v>
      </c>
      <c r="J56" s="468">
        <f>SUM(J54:J55)</f>
        <v>0</v>
      </c>
      <c r="K56" s="467">
        <f>SUM(K55,K54)</f>
        <v>0</v>
      </c>
      <c r="L56" s="157">
        <f>SUM(L54)</f>
        <v>0</v>
      </c>
      <c r="M56" s="157">
        <f>SUM(M54)</f>
        <v>0</v>
      </c>
      <c r="N56" s="468">
        <f>SUM(N54:N55)</f>
        <v>0</v>
      </c>
    </row>
    <row r="57" spans="1:14" ht="12.75">
      <c r="A57" s="347" t="s">
        <v>288</v>
      </c>
      <c r="B57" s="345" t="s">
        <v>289</v>
      </c>
      <c r="C57" s="465">
        <f>SUM(C56)</f>
        <v>11712</v>
      </c>
      <c r="D57" s="382"/>
      <c r="E57" s="382"/>
      <c r="F57" s="466">
        <f>SUM(F56)</f>
        <v>11712</v>
      </c>
      <c r="G57" s="467">
        <f>SUM(G56)</f>
        <v>0</v>
      </c>
      <c r="H57" s="157"/>
      <c r="I57" s="157"/>
      <c r="J57" s="468">
        <f>SUM(J56)</f>
        <v>0</v>
      </c>
      <c r="K57" s="467">
        <f>SUM(K56)</f>
        <v>0</v>
      </c>
      <c r="L57" s="157"/>
      <c r="M57" s="157"/>
      <c r="N57" s="468">
        <f>SUM(N56)</f>
        <v>0</v>
      </c>
    </row>
    <row r="58" spans="1:14" ht="8.25" customHeight="1" thickBot="1">
      <c r="A58" s="271"/>
      <c r="B58" s="232"/>
      <c r="C58" s="470"/>
      <c r="D58" s="471"/>
      <c r="E58" s="471"/>
      <c r="F58" s="472"/>
      <c r="G58" s="473"/>
      <c r="H58" s="473"/>
      <c r="I58" s="473"/>
      <c r="J58" s="474"/>
      <c r="K58" s="473"/>
      <c r="L58" s="473"/>
      <c r="M58" s="473"/>
      <c r="N58" s="474"/>
    </row>
    <row r="59" spans="1:14" ht="16.5" thickBot="1">
      <c r="A59" s="348" t="s">
        <v>16</v>
      </c>
      <c r="B59" s="349"/>
      <c r="C59" s="511">
        <f>SUM(C47,C57)</f>
        <v>41343</v>
      </c>
      <c r="D59" s="510">
        <f>SUM(D56,D47)</f>
        <v>0</v>
      </c>
      <c r="E59" s="510">
        <f>SUM(E56,E47)</f>
        <v>0</v>
      </c>
      <c r="F59" s="512">
        <f>F51+F47+F54</f>
        <v>41343</v>
      </c>
      <c r="G59" s="510">
        <f>SUM(G47,G57)</f>
        <v>0</v>
      </c>
      <c r="H59" s="510">
        <f>SUM(H56,H47)</f>
        <v>0</v>
      </c>
      <c r="I59" s="510">
        <f>SUM(I56,I47)</f>
        <v>0</v>
      </c>
      <c r="J59" s="512">
        <f>J51+J47+J54+J55</f>
        <v>0</v>
      </c>
      <c r="K59" s="510">
        <f>SUM(K47,K57)</f>
        <v>0</v>
      </c>
      <c r="L59" s="510">
        <f>SUM(L56,L47)</f>
        <v>0</v>
      </c>
      <c r="M59" s="510">
        <f>SUM(M56,M47)</f>
        <v>0</v>
      </c>
      <c r="N59" s="512">
        <f>N51+N47+N54+N55</f>
        <v>0</v>
      </c>
    </row>
    <row r="60" spans="1:14" ht="0.75" customHeight="1">
      <c r="A60" s="518"/>
      <c r="B60" s="518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</row>
    <row r="61" spans="1:14" ht="16.5" hidden="1" thickBot="1">
      <c r="A61" s="518"/>
      <c r="B61" s="518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</row>
    <row r="62" spans="1:14" ht="16.5" hidden="1" thickBot="1">
      <c r="A62" s="518"/>
      <c r="B62" s="518"/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</row>
    <row r="63" spans="1:14" ht="16.5" hidden="1" thickBot="1">
      <c r="A63" s="518"/>
      <c r="B63" s="518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</row>
    <row r="64" spans="1:14" ht="16.5" hidden="1" thickBot="1">
      <c r="A64" s="518"/>
      <c r="B64" s="518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</row>
    <row r="65" spans="1:14" ht="16.5" hidden="1" thickBot="1">
      <c r="A65" s="518"/>
      <c r="B65" s="518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</row>
    <row r="66" spans="1:14" ht="27" customHeight="1">
      <c r="A66" s="518"/>
      <c r="B66" s="518"/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</row>
    <row r="67" spans="1:14" ht="8.25" customHeight="1">
      <c r="A67" s="518"/>
      <c r="B67" s="518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</row>
    <row r="68" spans="1:14" ht="3.75" customHeight="1" thickBot="1">
      <c r="A68" s="518"/>
      <c r="B68" s="518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</row>
    <row r="69" spans="1:14" ht="24.75" customHeight="1" thickBot="1">
      <c r="A69" s="619" t="s">
        <v>342</v>
      </c>
      <c r="B69" s="621" t="s">
        <v>94</v>
      </c>
      <c r="C69" s="630" t="s">
        <v>195</v>
      </c>
      <c r="D69" s="631"/>
      <c r="E69" s="631"/>
      <c r="F69" s="632"/>
      <c r="G69" s="630" t="s">
        <v>196</v>
      </c>
      <c r="H69" s="631"/>
      <c r="I69" s="631"/>
      <c r="J69" s="632"/>
      <c r="K69" s="630" t="s">
        <v>197</v>
      </c>
      <c r="L69" s="631"/>
      <c r="M69" s="631"/>
      <c r="N69" s="632"/>
    </row>
    <row r="70" spans="1:14" ht="138" customHeight="1" thickBot="1">
      <c r="A70" s="620"/>
      <c r="B70" s="622"/>
      <c r="C70" s="375" t="s">
        <v>95</v>
      </c>
      <c r="D70" s="376" t="s">
        <v>96</v>
      </c>
      <c r="E70" s="376" t="s">
        <v>194</v>
      </c>
      <c r="F70" s="217" t="s">
        <v>63</v>
      </c>
      <c r="G70" s="377" t="s">
        <v>95</v>
      </c>
      <c r="H70" s="376" t="s">
        <v>96</v>
      </c>
      <c r="I70" s="376" t="s">
        <v>194</v>
      </c>
      <c r="J70" s="217" t="s">
        <v>63</v>
      </c>
      <c r="K70" s="375" t="s">
        <v>95</v>
      </c>
      <c r="L70" s="376" t="s">
        <v>96</v>
      </c>
      <c r="M70" s="376" t="s">
        <v>194</v>
      </c>
      <c r="N70" s="217" t="s">
        <v>63</v>
      </c>
    </row>
    <row r="71" spans="1:14" ht="12.75">
      <c r="A71" s="350" t="s">
        <v>54</v>
      </c>
      <c r="B71" s="351" t="s">
        <v>145</v>
      </c>
      <c r="C71" s="479">
        <v>10672</v>
      </c>
      <c r="D71" s="380">
        <v>0</v>
      </c>
      <c r="E71" s="380">
        <v>0</v>
      </c>
      <c r="F71" s="352">
        <f aca="true" t="shared" si="13" ref="F71:F78">SUM(C71:E71)</f>
        <v>10672</v>
      </c>
      <c r="G71" s="480">
        <v>0</v>
      </c>
      <c r="H71" s="378">
        <v>0</v>
      </c>
      <c r="I71" s="378">
        <v>0</v>
      </c>
      <c r="J71" s="353">
        <f aca="true" t="shared" si="14" ref="J71:J78">SUM(G71:I71)</f>
        <v>0</v>
      </c>
      <c r="K71" s="481">
        <v>0</v>
      </c>
      <c r="L71" s="378">
        <v>0</v>
      </c>
      <c r="M71" s="378">
        <v>0</v>
      </c>
      <c r="N71" s="353">
        <f aca="true" t="shared" si="15" ref="N71:N78">SUM(K71:M71)</f>
        <v>0</v>
      </c>
    </row>
    <row r="72" spans="1:14" ht="38.25">
      <c r="A72" s="336" t="s">
        <v>146</v>
      </c>
      <c r="B72" s="354" t="s">
        <v>147</v>
      </c>
      <c r="C72" s="482">
        <v>1955</v>
      </c>
      <c r="D72" s="450">
        <v>0</v>
      </c>
      <c r="E72" s="450">
        <v>0</v>
      </c>
      <c r="F72" s="451">
        <f t="shared" si="13"/>
        <v>1955</v>
      </c>
      <c r="G72" s="169">
        <v>0</v>
      </c>
      <c r="H72" s="478">
        <v>0</v>
      </c>
      <c r="I72" s="478">
        <v>0</v>
      </c>
      <c r="J72" s="483">
        <f t="shared" si="14"/>
        <v>0</v>
      </c>
      <c r="K72" s="484">
        <v>0</v>
      </c>
      <c r="L72" s="478">
        <v>0</v>
      </c>
      <c r="M72" s="478">
        <v>0</v>
      </c>
      <c r="N72" s="483">
        <f t="shared" si="15"/>
        <v>0</v>
      </c>
    </row>
    <row r="73" spans="1:17" ht="12.75">
      <c r="A73" s="336" t="s">
        <v>148</v>
      </c>
      <c r="B73" s="354" t="s">
        <v>149</v>
      </c>
      <c r="C73" s="482">
        <v>10877</v>
      </c>
      <c r="D73" s="450">
        <v>0</v>
      </c>
      <c r="E73" s="450">
        <v>0</v>
      </c>
      <c r="F73" s="355">
        <f t="shared" si="13"/>
        <v>10877</v>
      </c>
      <c r="G73" s="169">
        <v>0</v>
      </c>
      <c r="H73" s="478">
        <v>0</v>
      </c>
      <c r="I73" s="478">
        <v>0</v>
      </c>
      <c r="J73" s="356">
        <f t="shared" si="14"/>
        <v>0</v>
      </c>
      <c r="K73" s="484">
        <v>0</v>
      </c>
      <c r="L73" s="478">
        <v>0</v>
      </c>
      <c r="M73" s="478">
        <v>0</v>
      </c>
      <c r="N73" s="356">
        <f t="shared" si="15"/>
        <v>0</v>
      </c>
      <c r="O73" s="296"/>
      <c r="P73" s="296"/>
      <c r="Q73" s="296"/>
    </row>
    <row r="74" spans="1:14" ht="25.5">
      <c r="A74" s="340" t="s">
        <v>150</v>
      </c>
      <c r="B74" s="354" t="s">
        <v>151</v>
      </c>
      <c r="C74" s="482">
        <v>3564</v>
      </c>
      <c r="D74" s="450">
        <v>0</v>
      </c>
      <c r="E74" s="450">
        <v>0</v>
      </c>
      <c r="F74" s="451">
        <f t="shared" si="13"/>
        <v>3564</v>
      </c>
      <c r="G74" s="169">
        <v>0</v>
      </c>
      <c r="H74" s="478">
        <v>0</v>
      </c>
      <c r="I74" s="478">
        <v>0</v>
      </c>
      <c r="J74" s="483">
        <f t="shared" si="14"/>
        <v>0</v>
      </c>
      <c r="K74" s="484">
        <v>0</v>
      </c>
      <c r="L74" s="478">
        <v>0</v>
      </c>
      <c r="M74" s="478">
        <v>0</v>
      </c>
      <c r="N74" s="483">
        <f t="shared" si="15"/>
        <v>0</v>
      </c>
    </row>
    <row r="75" spans="1:14" ht="38.25">
      <c r="A75" s="357" t="s">
        <v>292</v>
      </c>
      <c r="B75" s="358" t="s">
        <v>293</v>
      </c>
      <c r="C75" s="485">
        <v>3595</v>
      </c>
      <c r="D75" s="381"/>
      <c r="E75" s="381"/>
      <c r="F75" s="454">
        <f t="shared" si="13"/>
        <v>3595</v>
      </c>
      <c r="G75" s="486">
        <v>0</v>
      </c>
      <c r="H75" s="487"/>
      <c r="I75" s="487"/>
      <c r="J75" s="488">
        <f t="shared" si="14"/>
        <v>0</v>
      </c>
      <c r="K75" s="489">
        <v>0</v>
      </c>
      <c r="L75" s="487"/>
      <c r="M75" s="487"/>
      <c r="N75" s="488">
        <f t="shared" si="15"/>
        <v>0</v>
      </c>
    </row>
    <row r="76" spans="1:14" ht="12.75">
      <c r="A76" s="357" t="s">
        <v>344</v>
      </c>
      <c r="B76" s="358" t="s">
        <v>345</v>
      </c>
      <c r="C76" s="485">
        <v>1000</v>
      </c>
      <c r="D76" s="381"/>
      <c r="E76" s="381"/>
      <c r="F76" s="454">
        <f t="shared" si="13"/>
        <v>1000</v>
      </c>
      <c r="G76" s="486">
        <v>0</v>
      </c>
      <c r="H76" s="487"/>
      <c r="I76" s="487"/>
      <c r="J76" s="488">
        <f t="shared" si="14"/>
        <v>0</v>
      </c>
      <c r="K76" s="489">
        <v>0</v>
      </c>
      <c r="L76" s="487"/>
      <c r="M76" s="487"/>
      <c r="N76" s="488">
        <f t="shared" si="15"/>
        <v>0</v>
      </c>
    </row>
    <row r="77" spans="1:14" ht="38.25">
      <c r="A77" s="357" t="s">
        <v>294</v>
      </c>
      <c r="B77" s="358" t="s">
        <v>357</v>
      </c>
      <c r="C77" s="485">
        <v>69</v>
      </c>
      <c r="D77" s="381"/>
      <c r="E77" s="381"/>
      <c r="F77" s="454">
        <f t="shared" si="13"/>
        <v>69</v>
      </c>
      <c r="G77" s="486">
        <v>0</v>
      </c>
      <c r="H77" s="487"/>
      <c r="I77" s="487"/>
      <c r="J77" s="488">
        <f t="shared" si="14"/>
        <v>0</v>
      </c>
      <c r="K77" s="489">
        <v>0</v>
      </c>
      <c r="L77" s="487"/>
      <c r="M77" s="487"/>
      <c r="N77" s="488">
        <f t="shared" si="15"/>
        <v>0</v>
      </c>
    </row>
    <row r="78" spans="1:14" ht="12.75">
      <c r="A78" s="359" t="s">
        <v>85</v>
      </c>
      <c r="B78" s="358" t="s">
        <v>190</v>
      </c>
      <c r="C78" s="485">
        <v>2000</v>
      </c>
      <c r="D78" s="381"/>
      <c r="E78" s="381"/>
      <c r="F78" s="490">
        <f t="shared" si="13"/>
        <v>2000</v>
      </c>
      <c r="G78" s="381">
        <v>0</v>
      </c>
      <c r="H78" s="487"/>
      <c r="I78" s="487"/>
      <c r="J78" s="491">
        <f t="shared" si="14"/>
        <v>0</v>
      </c>
      <c r="K78" s="489">
        <v>0</v>
      </c>
      <c r="L78" s="487"/>
      <c r="M78" s="487"/>
      <c r="N78" s="491">
        <f t="shared" si="15"/>
        <v>0</v>
      </c>
    </row>
    <row r="79" spans="1:14" ht="25.5">
      <c r="A79" s="340" t="s">
        <v>295</v>
      </c>
      <c r="B79" s="354" t="s">
        <v>154</v>
      </c>
      <c r="C79" s="482">
        <f aca="true" t="shared" si="16" ref="C79:N79">SUM(C75:C78)</f>
        <v>6664</v>
      </c>
      <c r="D79" s="450">
        <f t="shared" si="16"/>
        <v>0</v>
      </c>
      <c r="E79" s="450">
        <f t="shared" si="16"/>
        <v>0</v>
      </c>
      <c r="F79" s="456">
        <f t="shared" si="16"/>
        <v>6664</v>
      </c>
      <c r="G79" s="169">
        <f t="shared" si="16"/>
        <v>0</v>
      </c>
      <c r="H79" s="478">
        <f t="shared" si="16"/>
        <v>0</v>
      </c>
      <c r="I79" s="478">
        <f t="shared" si="16"/>
        <v>0</v>
      </c>
      <c r="J79" s="492">
        <f t="shared" si="16"/>
        <v>0</v>
      </c>
      <c r="K79" s="484">
        <f t="shared" si="16"/>
        <v>0</v>
      </c>
      <c r="L79" s="478">
        <f t="shared" si="16"/>
        <v>0</v>
      </c>
      <c r="M79" s="478">
        <f t="shared" si="16"/>
        <v>0</v>
      </c>
      <c r="N79" s="492">
        <f t="shared" si="16"/>
        <v>0</v>
      </c>
    </row>
    <row r="80" spans="1:14" ht="12.75">
      <c r="A80" s="360" t="s">
        <v>296</v>
      </c>
      <c r="B80" s="358" t="s">
        <v>297</v>
      </c>
      <c r="C80" s="485"/>
      <c r="D80" s="381"/>
      <c r="E80" s="381"/>
      <c r="F80" s="493"/>
      <c r="G80" s="486"/>
      <c r="H80" s="487"/>
      <c r="I80" s="487"/>
      <c r="J80" s="494"/>
      <c r="K80" s="489"/>
      <c r="L80" s="487"/>
      <c r="M80" s="487"/>
      <c r="N80" s="494"/>
    </row>
    <row r="81" spans="1:14" ht="12.75">
      <c r="A81" s="360" t="s">
        <v>298</v>
      </c>
      <c r="B81" s="358" t="s">
        <v>299</v>
      </c>
      <c r="C81" s="485">
        <v>2000</v>
      </c>
      <c r="D81" s="381"/>
      <c r="E81" s="381"/>
      <c r="F81" s="493">
        <f>SUM(C81:E81)</f>
        <v>2000</v>
      </c>
      <c r="G81" s="486">
        <v>0</v>
      </c>
      <c r="H81" s="487"/>
      <c r="I81" s="487"/>
      <c r="J81" s="494">
        <f>SUM(G81:I81)</f>
        <v>0</v>
      </c>
      <c r="K81" s="489"/>
      <c r="L81" s="487"/>
      <c r="M81" s="487"/>
      <c r="N81" s="494">
        <f>SUM(K81:M81)</f>
        <v>0</v>
      </c>
    </row>
    <row r="82" spans="1:14" ht="12.75">
      <c r="A82" s="360" t="s">
        <v>333</v>
      </c>
      <c r="B82" s="358" t="s">
        <v>301</v>
      </c>
      <c r="C82" s="485"/>
      <c r="D82" s="381"/>
      <c r="E82" s="381"/>
      <c r="F82" s="493">
        <f>SUM(C82:E82)</f>
        <v>0</v>
      </c>
      <c r="G82" s="486"/>
      <c r="H82" s="487"/>
      <c r="I82" s="487"/>
      <c r="J82" s="494">
        <f>SUM(G82:I82)</f>
        <v>0</v>
      </c>
      <c r="K82" s="489"/>
      <c r="L82" s="487"/>
      <c r="M82" s="487"/>
      <c r="N82" s="494">
        <f>SUM(K82:M82)</f>
        <v>0</v>
      </c>
    </row>
    <row r="83" spans="1:14" ht="12.75">
      <c r="A83" s="360" t="s">
        <v>334</v>
      </c>
      <c r="B83" s="358" t="s">
        <v>303</v>
      </c>
      <c r="C83" s="485">
        <v>1755</v>
      </c>
      <c r="D83" s="381"/>
      <c r="E83" s="381"/>
      <c r="F83" s="493">
        <f>SUM(C83:E83)</f>
        <v>1755</v>
      </c>
      <c r="G83" s="486">
        <v>0</v>
      </c>
      <c r="H83" s="487"/>
      <c r="I83" s="487"/>
      <c r="J83" s="494">
        <f>SUM(G83:I83)</f>
        <v>0</v>
      </c>
      <c r="K83" s="489">
        <v>0</v>
      </c>
      <c r="L83" s="487"/>
      <c r="M83" s="487"/>
      <c r="N83" s="494">
        <f>SUM(K83:M83)</f>
        <v>0</v>
      </c>
    </row>
    <row r="84" spans="1:14" ht="12.75">
      <c r="A84" s="361" t="s">
        <v>335</v>
      </c>
      <c r="B84" s="358" t="s">
        <v>305</v>
      </c>
      <c r="C84" s="485">
        <v>1014</v>
      </c>
      <c r="D84" s="381"/>
      <c r="E84" s="381"/>
      <c r="F84" s="493">
        <f>SUM(C84:E84)</f>
        <v>1014</v>
      </c>
      <c r="G84" s="486">
        <v>0</v>
      </c>
      <c r="H84" s="487"/>
      <c r="I84" s="487"/>
      <c r="J84" s="495">
        <f>SUM(G84:I84)</f>
        <v>0</v>
      </c>
      <c r="K84" s="489">
        <v>0</v>
      </c>
      <c r="L84" s="487"/>
      <c r="M84" s="487"/>
      <c r="N84" s="495">
        <f>SUM(K84:M84)</f>
        <v>0</v>
      </c>
    </row>
    <row r="85" spans="1:14" ht="12.75">
      <c r="A85" s="362" t="s">
        <v>306</v>
      </c>
      <c r="B85" s="354" t="s">
        <v>155</v>
      </c>
      <c r="C85" s="482">
        <f aca="true" t="shared" si="17" ref="C85:N85">SUM(C80:C84)</f>
        <v>4769</v>
      </c>
      <c r="D85" s="450">
        <f t="shared" si="17"/>
        <v>0</v>
      </c>
      <c r="E85" s="450">
        <f t="shared" si="17"/>
        <v>0</v>
      </c>
      <c r="F85" s="496">
        <f t="shared" si="17"/>
        <v>4769</v>
      </c>
      <c r="G85" s="169">
        <f t="shared" si="17"/>
        <v>0</v>
      </c>
      <c r="H85" s="478">
        <f t="shared" si="17"/>
        <v>0</v>
      </c>
      <c r="I85" s="478">
        <f t="shared" si="17"/>
        <v>0</v>
      </c>
      <c r="J85" s="497">
        <f t="shared" si="17"/>
        <v>0</v>
      </c>
      <c r="K85" s="484">
        <f t="shared" si="17"/>
        <v>0</v>
      </c>
      <c r="L85" s="478">
        <f t="shared" si="17"/>
        <v>0</v>
      </c>
      <c r="M85" s="478">
        <f t="shared" si="17"/>
        <v>0</v>
      </c>
      <c r="N85" s="497">
        <f t="shared" si="17"/>
        <v>0</v>
      </c>
    </row>
    <row r="86" spans="1:14" ht="12.75">
      <c r="A86" s="357" t="s">
        <v>307</v>
      </c>
      <c r="B86" s="358" t="s">
        <v>308</v>
      </c>
      <c r="C86" s="485">
        <v>1246</v>
      </c>
      <c r="D86" s="381"/>
      <c r="E86" s="381"/>
      <c r="F86" s="454">
        <f>SUM(C86:E86)</f>
        <v>1246</v>
      </c>
      <c r="G86" s="486">
        <v>0</v>
      </c>
      <c r="H86" s="487"/>
      <c r="I86" s="487"/>
      <c r="J86" s="488">
        <f>SUM(G86:I86)</f>
        <v>0</v>
      </c>
      <c r="K86" s="489">
        <v>0</v>
      </c>
      <c r="L86" s="487"/>
      <c r="M86" s="487"/>
      <c r="N86" s="488">
        <f>SUM(K86:M86)</f>
        <v>0</v>
      </c>
    </row>
    <row r="87" spans="1:14" ht="25.5">
      <c r="A87" s="357" t="s">
        <v>309</v>
      </c>
      <c r="B87" s="358" t="s">
        <v>310</v>
      </c>
      <c r="C87" s="485">
        <v>0</v>
      </c>
      <c r="D87" s="381"/>
      <c r="E87" s="381"/>
      <c r="F87" s="454">
        <f>SUM(C87:E87)</f>
        <v>0</v>
      </c>
      <c r="G87" s="486">
        <v>0</v>
      </c>
      <c r="H87" s="487"/>
      <c r="I87" s="487"/>
      <c r="J87" s="455"/>
      <c r="K87" s="489">
        <v>0</v>
      </c>
      <c r="L87" s="487"/>
      <c r="M87" s="487"/>
      <c r="N87" s="488">
        <f>SUM(K87:M87)</f>
        <v>0</v>
      </c>
    </row>
    <row r="88" spans="1:14" ht="25.5" customHeight="1">
      <c r="A88" s="357" t="s">
        <v>364</v>
      </c>
      <c r="B88" s="358" t="s">
        <v>312</v>
      </c>
      <c r="C88" s="485">
        <v>337</v>
      </c>
      <c r="D88" s="381"/>
      <c r="E88" s="381"/>
      <c r="F88" s="454">
        <f>SUM(C88:E88)</f>
        <v>337</v>
      </c>
      <c r="G88" s="486">
        <v>0</v>
      </c>
      <c r="H88" s="487"/>
      <c r="I88" s="487"/>
      <c r="J88" s="488">
        <f>SUM(G88:I88)</f>
        <v>0</v>
      </c>
      <c r="K88" s="489">
        <v>0</v>
      </c>
      <c r="L88" s="487"/>
      <c r="M88" s="487"/>
      <c r="N88" s="488">
        <f>SUM(K88:M88)</f>
        <v>0</v>
      </c>
    </row>
    <row r="89" spans="1:14" ht="12.75">
      <c r="A89" s="340" t="s">
        <v>365</v>
      </c>
      <c r="B89" s="354" t="s">
        <v>156</v>
      </c>
      <c r="C89" s="482">
        <f aca="true" t="shared" si="18" ref="C89:M89">SUM(C86:C88)</f>
        <v>1583</v>
      </c>
      <c r="D89" s="450">
        <f t="shared" si="18"/>
        <v>0</v>
      </c>
      <c r="E89" s="450">
        <f t="shared" si="18"/>
        <v>0</v>
      </c>
      <c r="F89" s="456">
        <f t="shared" si="18"/>
        <v>1583</v>
      </c>
      <c r="G89" s="169">
        <f t="shared" si="18"/>
        <v>0</v>
      </c>
      <c r="H89" s="478">
        <f t="shared" si="18"/>
        <v>0</v>
      </c>
      <c r="I89" s="478">
        <f t="shared" si="18"/>
        <v>0</v>
      </c>
      <c r="J89" s="492">
        <f t="shared" si="18"/>
        <v>0</v>
      </c>
      <c r="K89" s="484">
        <f t="shared" si="18"/>
        <v>0</v>
      </c>
      <c r="L89" s="478">
        <f t="shared" si="18"/>
        <v>0</v>
      </c>
      <c r="M89" s="478">
        <f t="shared" si="18"/>
        <v>0</v>
      </c>
      <c r="N89" s="492">
        <f>SUM(N86:N88)</f>
        <v>0</v>
      </c>
    </row>
    <row r="90" spans="1:14" ht="25.5">
      <c r="A90" s="357" t="s">
        <v>313</v>
      </c>
      <c r="B90" s="358" t="s">
        <v>314</v>
      </c>
      <c r="C90" s="485">
        <v>0</v>
      </c>
      <c r="D90" s="381"/>
      <c r="E90" s="381"/>
      <c r="F90" s="454">
        <f>SUM(C90:E90)</f>
        <v>0</v>
      </c>
      <c r="G90" s="486">
        <v>0</v>
      </c>
      <c r="H90" s="487"/>
      <c r="I90" s="487"/>
      <c r="J90" s="488">
        <f>SUM(G90:I90)</f>
        <v>0</v>
      </c>
      <c r="K90" s="489"/>
      <c r="L90" s="487"/>
      <c r="M90" s="487"/>
      <c r="N90" s="488">
        <f>SUM(K90:M90)</f>
        <v>0</v>
      </c>
    </row>
    <row r="91" spans="1:14" ht="25.5">
      <c r="A91" s="357" t="s">
        <v>315</v>
      </c>
      <c r="B91" s="358" t="s">
        <v>316</v>
      </c>
      <c r="C91" s="485">
        <v>328</v>
      </c>
      <c r="D91" s="381"/>
      <c r="E91" s="381"/>
      <c r="F91" s="454">
        <f>SUM(C91:E91)</f>
        <v>328</v>
      </c>
      <c r="G91" s="486">
        <v>0</v>
      </c>
      <c r="H91" s="487"/>
      <c r="I91" s="487"/>
      <c r="J91" s="488">
        <f>SUM(G91:I91)</f>
        <v>0</v>
      </c>
      <c r="K91" s="489"/>
      <c r="L91" s="487"/>
      <c r="M91" s="487"/>
      <c r="N91" s="455"/>
    </row>
    <row r="92" spans="1:14" ht="26.25" customHeight="1">
      <c r="A92" s="357" t="s">
        <v>363</v>
      </c>
      <c r="B92" s="358" t="s">
        <v>318</v>
      </c>
      <c r="C92" s="485"/>
      <c r="D92" s="381"/>
      <c r="E92" s="381"/>
      <c r="F92" s="454">
        <f>SUM(C92:E92)</f>
        <v>0</v>
      </c>
      <c r="G92" s="486"/>
      <c r="H92" s="487"/>
      <c r="I92" s="487"/>
      <c r="J92" s="488">
        <f>SUM(G92:I92)</f>
        <v>0</v>
      </c>
      <c r="K92" s="489"/>
      <c r="L92" s="487"/>
      <c r="M92" s="487"/>
      <c r="N92" s="488">
        <f>SUM(K92:M92)</f>
        <v>0</v>
      </c>
    </row>
    <row r="93" spans="1:14" ht="20.25" customHeight="1">
      <c r="A93" s="340" t="s">
        <v>319</v>
      </c>
      <c r="B93" s="354" t="s">
        <v>157</v>
      </c>
      <c r="C93" s="482">
        <f aca="true" t="shared" si="19" ref="C93:N93">SUM(C90:C92)</f>
        <v>328</v>
      </c>
      <c r="D93" s="450">
        <f t="shared" si="19"/>
        <v>0</v>
      </c>
      <c r="E93" s="450">
        <f t="shared" si="19"/>
        <v>0</v>
      </c>
      <c r="F93" s="456">
        <f t="shared" si="19"/>
        <v>328</v>
      </c>
      <c r="G93" s="169">
        <v>0</v>
      </c>
      <c r="H93" s="478">
        <f t="shared" si="19"/>
        <v>0</v>
      </c>
      <c r="I93" s="478">
        <f t="shared" si="19"/>
        <v>0</v>
      </c>
      <c r="J93" s="492">
        <f t="shared" si="19"/>
        <v>0</v>
      </c>
      <c r="K93" s="484">
        <f t="shared" si="19"/>
        <v>0</v>
      </c>
      <c r="L93" s="478">
        <f t="shared" si="19"/>
        <v>0</v>
      </c>
      <c r="M93" s="478">
        <f t="shared" si="19"/>
        <v>0</v>
      </c>
      <c r="N93" s="492">
        <f t="shared" si="19"/>
        <v>0</v>
      </c>
    </row>
    <row r="94" spans="1:14" ht="12.75">
      <c r="A94" s="362" t="s">
        <v>320</v>
      </c>
      <c r="B94" s="354" t="s">
        <v>321</v>
      </c>
      <c r="C94" s="515">
        <f>SUM(C71,C72,C73,C74,C79,C85,C93,C89)</f>
        <v>40412</v>
      </c>
      <c r="D94" s="478">
        <f>SUM(D71,D72,D73,D74,D79,D85,D89,D93)</f>
        <v>0</v>
      </c>
      <c r="E94" s="478">
        <f>SUM(E71,E72,E73,E74,E79,E85,E89,E93)</f>
        <v>0</v>
      </c>
      <c r="F94" s="516">
        <f>SUM(F71,F72,F73,F74,F79,F85,F89,F93)</f>
        <v>40412</v>
      </c>
      <c r="G94" s="478">
        <f>SUM(G93,G89,G85,G79,G74,G73,G72,G71)</f>
        <v>0</v>
      </c>
      <c r="H94" s="478">
        <f>SUM(H71,H72,H73,H74,H79,H85,H89,H93)</f>
        <v>0</v>
      </c>
      <c r="I94" s="478">
        <f>SUM(I71,I72,I73,I74,I79,I85,I89,I93)</f>
        <v>0</v>
      </c>
      <c r="J94" s="516">
        <f>SUM(J71,J72,J73,J74,J79,J85,J89,J93)</f>
        <v>0</v>
      </c>
      <c r="K94" s="515">
        <f>SUM(K71,K72,K73,K74,K79,K85,K93,K89)</f>
        <v>0</v>
      </c>
      <c r="L94" s="478">
        <f>SUM(L71,L72,L73,L74,L79,L85,L89,L93)</f>
        <v>0</v>
      </c>
      <c r="M94" s="478">
        <f>SUM(M71,M72,M73,M74,M79,M85,M89,M93)</f>
        <v>0</v>
      </c>
      <c r="N94" s="516">
        <f>SUM(N71,N72,N73,N74,N79,N85,N89,N93)</f>
        <v>0</v>
      </c>
    </row>
    <row r="95" spans="1:14" ht="25.5">
      <c r="A95" s="340" t="s">
        <v>322</v>
      </c>
      <c r="B95" s="345" t="s">
        <v>178</v>
      </c>
      <c r="C95" s="498"/>
      <c r="D95" s="499">
        <v>0</v>
      </c>
      <c r="E95" s="499">
        <v>0</v>
      </c>
      <c r="F95" s="456">
        <f>SUM(C95:E95)</f>
        <v>0</v>
      </c>
      <c r="G95" s="162"/>
      <c r="H95" s="500">
        <v>0</v>
      </c>
      <c r="I95" s="500">
        <v>0</v>
      </c>
      <c r="J95" s="457">
        <f>SUM(G95:I95)</f>
        <v>0</v>
      </c>
      <c r="K95" s="501"/>
      <c r="L95" s="500">
        <v>0</v>
      </c>
      <c r="M95" s="500">
        <v>0</v>
      </c>
      <c r="N95" s="457">
        <f>SUM(K95:M95)</f>
        <v>0</v>
      </c>
    </row>
    <row r="96" spans="1:14" ht="12.75" customHeight="1">
      <c r="A96" s="340" t="s">
        <v>349</v>
      </c>
      <c r="B96" s="345" t="s">
        <v>350</v>
      </c>
      <c r="C96" s="498">
        <v>931</v>
      </c>
      <c r="D96" s="499"/>
      <c r="E96" s="499"/>
      <c r="F96" s="456">
        <f>SUM(C96:E96)</f>
        <v>931</v>
      </c>
      <c r="G96" s="162">
        <v>0</v>
      </c>
      <c r="H96" s="500"/>
      <c r="I96" s="500"/>
      <c r="J96" s="457"/>
      <c r="K96" s="501">
        <v>0</v>
      </c>
      <c r="L96" s="500"/>
      <c r="M96" s="500"/>
      <c r="N96" s="457">
        <f>SUM(K96:M96)</f>
        <v>0</v>
      </c>
    </row>
    <row r="97" spans="1:15" ht="12.75">
      <c r="A97" s="359" t="s">
        <v>336</v>
      </c>
      <c r="B97" s="379" t="s">
        <v>179</v>
      </c>
      <c r="C97" s="502">
        <v>0</v>
      </c>
      <c r="D97" s="503"/>
      <c r="E97" s="503"/>
      <c r="F97" s="490">
        <f>SUM(C97:E97)</f>
        <v>0</v>
      </c>
      <c r="G97" s="504">
        <v>0</v>
      </c>
      <c r="H97" s="505"/>
      <c r="I97" s="505"/>
      <c r="J97" s="506">
        <f>SUM(G97:I97)</f>
        <v>0</v>
      </c>
      <c r="K97" s="507">
        <v>0</v>
      </c>
      <c r="L97" s="505"/>
      <c r="M97" s="505"/>
      <c r="N97" s="506">
        <f>SUM(K97:M97)</f>
        <v>0</v>
      </c>
      <c r="O97" s="296"/>
    </row>
    <row r="98" spans="1:14" ht="12.75">
      <c r="A98" s="347" t="s">
        <v>337</v>
      </c>
      <c r="B98" s="345" t="s">
        <v>338</v>
      </c>
      <c r="C98" s="498">
        <f>SUM(C96:C97)</f>
        <v>931</v>
      </c>
      <c r="D98" s="499">
        <f>SUM(D97)</f>
        <v>0</v>
      </c>
      <c r="E98" s="499">
        <f>SUM(E97)</f>
        <v>0</v>
      </c>
      <c r="F98" s="508">
        <f>SUM(C98:E98)</f>
        <v>931</v>
      </c>
      <c r="G98" s="162">
        <f>SUM(G96:G97)</f>
        <v>0</v>
      </c>
      <c r="H98" s="500">
        <f>SUM(H97)</f>
        <v>0</v>
      </c>
      <c r="I98" s="500">
        <f>SUM(I97)</f>
        <v>0</v>
      </c>
      <c r="J98" s="509">
        <f>SUM(G98:I98)</f>
        <v>0</v>
      </c>
      <c r="K98" s="501">
        <f>SUM(K96:K97)</f>
        <v>0</v>
      </c>
      <c r="L98" s="500">
        <f>SUM(L97)</f>
        <v>0</v>
      </c>
      <c r="M98" s="500">
        <f>SUM(M97)</f>
        <v>0</v>
      </c>
      <c r="N98" s="509">
        <f>SUM(K98:M98)</f>
        <v>0</v>
      </c>
    </row>
    <row r="99" spans="1:14" ht="13.5" thickBot="1">
      <c r="A99" s="347" t="s">
        <v>324</v>
      </c>
      <c r="B99" s="345" t="s">
        <v>325</v>
      </c>
      <c r="C99" s="498">
        <f>SUM(C95,C98)</f>
        <v>931</v>
      </c>
      <c r="D99" s="499">
        <f>SUM(D94,D98)</f>
        <v>0</v>
      </c>
      <c r="E99" s="499">
        <f>SUM(E95,E98)</f>
        <v>0</v>
      </c>
      <c r="F99" s="508">
        <f>SUM(F95,F98)</f>
        <v>931</v>
      </c>
      <c r="G99" s="162">
        <f>SUM(G95,G98)</f>
        <v>0</v>
      </c>
      <c r="H99" s="500">
        <f>SUM(H94,H98)</f>
        <v>0</v>
      </c>
      <c r="I99" s="500">
        <f>SUM(I95,I98)</f>
        <v>0</v>
      </c>
      <c r="J99" s="509">
        <f>SUM(J95,J98)</f>
        <v>0</v>
      </c>
      <c r="K99" s="501">
        <f>SUM(K95,K98)</f>
        <v>0</v>
      </c>
      <c r="L99" s="500">
        <f>SUM(L94,L98)</f>
        <v>0</v>
      </c>
      <c r="M99" s="500">
        <f>SUM(M95,M98)</f>
        <v>0</v>
      </c>
      <c r="N99" s="509">
        <f>SUM(N95,N98)</f>
        <v>0</v>
      </c>
    </row>
    <row r="100" spans="1:14" ht="15.75" thickBot="1">
      <c r="A100" s="363" t="s">
        <v>27</v>
      </c>
      <c r="B100" s="364"/>
      <c r="C100" s="517">
        <f>SUM(C99,C94)</f>
        <v>41343</v>
      </c>
      <c r="D100" s="510">
        <f>SUM(D94,D99)</f>
        <v>0</v>
      </c>
      <c r="E100" s="510">
        <f>SUM(E94,E98)</f>
        <v>0</v>
      </c>
      <c r="F100" s="512">
        <f>SUM(F99,F94)</f>
        <v>41343</v>
      </c>
      <c r="G100" s="510">
        <f>SUM(G99,G94)</f>
        <v>0</v>
      </c>
      <c r="H100" s="510">
        <f>SUM(H94,H99)</f>
        <v>0</v>
      </c>
      <c r="I100" s="510">
        <f>SUM(I94,I98)</f>
        <v>0</v>
      </c>
      <c r="J100" s="512">
        <f>SUM(J99,J94)</f>
        <v>0</v>
      </c>
      <c r="K100" s="517">
        <f>SUM(K99,K94)</f>
        <v>0</v>
      </c>
      <c r="L100" s="510">
        <f>SUM(L94,L99)</f>
        <v>0</v>
      </c>
      <c r="M100" s="510">
        <f>SUM(M94,M98)</f>
        <v>0</v>
      </c>
      <c r="N100" s="512">
        <f>SUM(N99,N94)</f>
        <v>0</v>
      </c>
    </row>
    <row r="101" ht="12.75">
      <c r="C101" s="296"/>
    </row>
  </sheetData>
  <sheetProtection/>
  <mergeCells count="13">
    <mergeCell ref="A2:N2"/>
    <mergeCell ref="A3:N3"/>
    <mergeCell ref="M4:N4"/>
    <mergeCell ref="A5:A6"/>
    <mergeCell ref="B5:B6"/>
    <mergeCell ref="C5:F5"/>
    <mergeCell ref="G5:J5"/>
    <mergeCell ref="K5:N5"/>
    <mergeCell ref="A69:A70"/>
    <mergeCell ref="B69:B70"/>
    <mergeCell ref="C69:F69"/>
    <mergeCell ref="G69:J69"/>
    <mergeCell ref="K69:N69"/>
  </mergeCells>
  <printOptions/>
  <pageMargins left="0.7" right="0.7" top="0.75" bottom="0.75" header="0.3" footer="0.3"/>
  <pageSetup horizontalDpi="600" verticalDpi="600" orientation="portrait" paperSize="9" r:id="rId1"/>
  <headerFooter>
    <oddHeader>&amp;C7. melléklet a1/2020. (II.13) számú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 topLeftCell="A1">
      <selection activeCell="A2" sqref="A2:G2"/>
    </sheetView>
  </sheetViews>
  <sheetFormatPr defaultColWidth="9.140625" defaultRowHeight="12.75"/>
  <cols>
    <col min="1" max="1" width="7.00390625" style="0" customWidth="1"/>
    <col min="2" max="2" width="30.57421875" style="0" customWidth="1"/>
    <col min="3" max="3" width="9.140625" style="0" customWidth="1"/>
    <col min="4" max="5" width="11.57421875" style="0" customWidth="1"/>
    <col min="6" max="6" width="11.7109375" style="0" customWidth="1"/>
    <col min="7" max="7" width="11.57421875" style="0" customWidth="1"/>
  </cols>
  <sheetData>
    <row r="1" spans="1:7" ht="15.75">
      <c r="A1" s="615" t="s">
        <v>403</v>
      </c>
      <c r="B1" s="615"/>
      <c r="C1" s="615"/>
      <c r="D1" s="615"/>
      <c r="E1" s="615"/>
      <c r="F1" s="615"/>
      <c r="G1" s="615"/>
    </row>
    <row r="2" spans="1:7" ht="15.75">
      <c r="A2" s="615" t="s">
        <v>215</v>
      </c>
      <c r="B2" s="615"/>
      <c r="C2" s="615"/>
      <c r="D2" s="615"/>
      <c r="E2" s="615"/>
      <c r="F2" s="615"/>
      <c r="G2" s="615"/>
    </row>
    <row r="3" spans="1:7" ht="18.75" thickBot="1">
      <c r="A3" s="83"/>
      <c r="B3" s="83"/>
      <c r="C3" s="83"/>
      <c r="D3" s="83"/>
      <c r="E3" s="83"/>
      <c r="G3" s="140" t="s">
        <v>69</v>
      </c>
    </row>
    <row r="4" spans="1:7" ht="25.5">
      <c r="A4" s="142" t="s">
        <v>100</v>
      </c>
      <c r="B4" s="134" t="s">
        <v>1</v>
      </c>
      <c r="C4" s="134" t="s">
        <v>118</v>
      </c>
      <c r="D4" s="134" t="s">
        <v>353</v>
      </c>
      <c r="E4" s="134" t="s">
        <v>358</v>
      </c>
      <c r="F4" s="134" t="s">
        <v>367</v>
      </c>
      <c r="G4" s="135" t="s">
        <v>391</v>
      </c>
    </row>
    <row r="5" spans="1:7" ht="12.75">
      <c r="A5" s="175" t="s">
        <v>101</v>
      </c>
      <c r="B5" s="154" t="s">
        <v>119</v>
      </c>
      <c r="C5" s="153" t="s">
        <v>121</v>
      </c>
      <c r="D5" s="381">
        <v>23292</v>
      </c>
      <c r="E5" s="382">
        <v>23000</v>
      </c>
      <c r="F5" s="382">
        <v>23000</v>
      </c>
      <c r="G5" s="383">
        <v>23500</v>
      </c>
    </row>
    <row r="6" spans="1:7" ht="22.5">
      <c r="A6" s="175" t="s">
        <v>102</v>
      </c>
      <c r="B6" s="154" t="s">
        <v>120</v>
      </c>
      <c r="C6" s="158" t="s">
        <v>174</v>
      </c>
      <c r="D6" s="382">
        <v>2250</v>
      </c>
      <c r="E6" s="343">
        <v>1900</v>
      </c>
      <c r="F6" s="343">
        <v>2000</v>
      </c>
      <c r="G6" s="344">
        <v>1500</v>
      </c>
    </row>
    <row r="7" spans="1:7" ht="22.5">
      <c r="A7" s="175" t="s">
        <v>103</v>
      </c>
      <c r="B7" s="154" t="s">
        <v>123</v>
      </c>
      <c r="C7" s="153" t="s">
        <v>122</v>
      </c>
      <c r="D7" s="381">
        <v>0</v>
      </c>
      <c r="E7" s="557">
        <v>0</v>
      </c>
      <c r="F7" s="558">
        <v>0</v>
      </c>
      <c r="G7" s="559">
        <v>0</v>
      </c>
    </row>
    <row r="8" spans="1:7" ht="12.75">
      <c r="A8" s="175" t="s">
        <v>104</v>
      </c>
      <c r="B8" s="154" t="s">
        <v>124</v>
      </c>
      <c r="C8" s="153" t="s">
        <v>125</v>
      </c>
      <c r="D8" s="381">
        <v>2386</v>
      </c>
      <c r="E8" s="127">
        <v>2380</v>
      </c>
      <c r="F8" s="343">
        <v>2380</v>
      </c>
      <c r="G8" s="344">
        <v>2380</v>
      </c>
    </row>
    <row r="9" spans="1:7" ht="12.75">
      <c r="A9" s="175" t="s">
        <v>105</v>
      </c>
      <c r="B9" s="159" t="s">
        <v>126</v>
      </c>
      <c r="C9" s="153" t="s">
        <v>127</v>
      </c>
      <c r="D9" s="381">
        <v>1703</v>
      </c>
      <c r="E9" s="127">
        <v>1900</v>
      </c>
      <c r="F9" s="343">
        <v>1800</v>
      </c>
      <c r="G9" s="344">
        <v>1800</v>
      </c>
    </row>
    <row r="10" spans="1:7" ht="12.75">
      <c r="A10" s="175" t="s">
        <v>106</v>
      </c>
      <c r="B10" s="154" t="s">
        <v>128</v>
      </c>
      <c r="C10" s="153" t="s">
        <v>129</v>
      </c>
      <c r="D10" s="381">
        <v>0</v>
      </c>
      <c r="E10" s="127">
        <v>0</v>
      </c>
      <c r="F10" s="343">
        <v>0</v>
      </c>
      <c r="G10" s="344">
        <v>0</v>
      </c>
    </row>
    <row r="11" spans="1:7" ht="12.75">
      <c r="A11" s="175" t="s">
        <v>107</v>
      </c>
      <c r="B11" s="154" t="s">
        <v>130</v>
      </c>
      <c r="C11" s="153" t="s">
        <v>131</v>
      </c>
      <c r="D11" s="381">
        <v>0</v>
      </c>
      <c r="E11" s="127">
        <v>0</v>
      </c>
      <c r="F11" s="343">
        <v>0</v>
      </c>
      <c r="G11" s="344">
        <v>0</v>
      </c>
    </row>
    <row r="12" spans="1:7" ht="12.75">
      <c r="A12" s="175" t="s">
        <v>108</v>
      </c>
      <c r="B12" s="154" t="s">
        <v>137</v>
      </c>
      <c r="C12" s="153" t="s">
        <v>138</v>
      </c>
      <c r="D12" s="381">
        <v>0</v>
      </c>
      <c r="E12" s="127">
        <v>0</v>
      </c>
      <c r="F12" s="343">
        <v>0</v>
      </c>
      <c r="G12" s="344">
        <v>0</v>
      </c>
    </row>
    <row r="13" spans="1:7" ht="12.75">
      <c r="A13" s="175" t="s">
        <v>109</v>
      </c>
      <c r="B13" s="160" t="s">
        <v>132</v>
      </c>
      <c r="C13" s="153" t="s">
        <v>133</v>
      </c>
      <c r="D13" s="338">
        <f>SUM(D5:D12)</f>
        <v>29631</v>
      </c>
      <c r="E13" s="384">
        <f>SUM(E5:E12)</f>
        <v>29180</v>
      </c>
      <c r="F13" s="384">
        <f>SUM(F5:F12)</f>
        <v>29180</v>
      </c>
      <c r="G13" s="130">
        <f>SUM(G5:G12)</f>
        <v>29180</v>
      </c>
    </row>
    <row r="14" spans="1:7" ht="12.75">
      <c r="A14" s="175" t="s">
        <v>110</v>
      </c>
      <c r="B14" s="160" t="s">
        <v>188</v>
      </c>
      <c r="C14" s="153" t="s">
        <v>176</v>
      </c>
      <c r="D14" s="381">
        <v>0</v>
      </c>
      <c r="E14" s="127">
        <v>0</v>
      </c>
      <c r="F14" s="127">
        <v>0</v>
      </c>
      <c r="G14" s="385">
        <v>0</v>
      </c>
    </row>
    <row r="15" spans="1:7" ht="22.5">
      <c r="A15" s="175" t="s">
        <v>111</v>
      </c>
      <c r="B15" s="154" t="s">
        <v>143</v>
      </c>
      <c r="C15" s="155" t="s">
        <v>97</v>
      </c>
      <c r="D15" s="382">
        <v>5032</v>
      </c>
      <c r="E15" s="127">
        <v>4000</v>
      </c>
      <c r="F15" s="343">
        <v>3000</v>
      </c>
      <c r="G15" s="344">
        <v>5000</v>
      </c>
    </row>
    <row r="16" spans="1:7" ht="22.5">
      <c r="A16" s="175" t="s">
        <v>112</v>
      </c>
      <c r="B16" s="154" t="s">
        <v>144</v>
      </c>
      <c r="C16" s="155" t="s">
        <v>97</v>
      </c>
      <c r="D16" s="382">
        <v>6680</v>
      </c>
      <c r="E16" s="127">
        <v>7200</v>
      </c>
      <c r="F16" s="343">
        <v>7000</v>
      </c>
      <c r="G16" s="344">
        <v>6000</v>
      </c>
    </row>
    <row r="17" spans="1:7" ht="15">
      <c r="A17" s="175" t="s">
        <v>113</v>
      </c>
      <c r="B17" s="162" t="s">
        <v>134</v>
      </c>
      <c r="C17" s="155" t="s">
        <v>135</v>
      </c>
      <c r="D17" s="346">
        <f>SUM(D15:D16)</f>
        <v>11712</v>
      </c>
      <c r="E17" s="386">
        <f>SUM(E15:E16)</f>
        <v>11200</v>
      </c>
      <c r="F17" s="386">
        <f>SUM(F15:F16)</f>
        <v>10000</v>
      </c>
      <c r="G17" s="387">
        <f>SUM(G15:G16)</f>
        <v>11000</v>
      </c>
    </row>
    <row r="18" spans="1:7" ht="12.75">
      <c r="A18" s="175" t="s">
        <v>114</v>
      </c>
      <c r="B18" s="163" t="s">
        <v>136</v>
      </c>
      <c r="C18" s="155" t="s">
        <v>139</v>
      </c>
      <c r="D18" s="388"/>
      <c r="E18" s="127"/>
      <c r="F18" s="343"/>
      <c r="G18" s="344"/>
    </row>
    <row r="19" spans="1:7" ht="12.75">
      <c r="A19" s="175" t="s">
        <v>115</v>
      </c>
      <c r="B19" s="163" t="s">
        <v>136</v>
      </c>
      <c r="C19" s="155"/>
      <c r="D19" s="388"/>
      <c r="E19" s="127"/>
      <c r="F19" s="343"/>
      <c r="G19" s="344"/>
    </row>
    <row r="20" spans="1:7" ht="12.75">
      <c r="A20" s="175"/>
      <c r="B20" s="164" t="s">
        <v>159</v>
      </c>
      <c r="C20" s="165"/>
      <c r="D20" s="389">
        <f>D13+D14+D17</f>
        <v>41343</v>
      </c>
      <c r="E20" s="384">
        <f>SUM(E13,E17)</f>
        <v>40380</v>
      </c>
      <c r="F20" s="384">
        <f>SUM(F13,F17)</f>
        <v>39180</v>
      </c>
      <c r="G20" s="130">
        <f>SUM(G13,G17)</f>
        <v>40180</v>
      </c>
    </row>
    <row r="21" spans="1:7" ht="15.75">
      <c r="A21" s="129"/>
      <c r="B21" s="166" t="s">
        <v>140</v>
      </c>
      <c r="C21" s="125"/>
      <c r="D21" s="406">
        <f>SUM(D5,D6,D8,D9,D15)</f>
        <v>34663</v>
      </c>
      <c r="E21" s="390">
        <f>SUM(E5,E6,E8,E9,E15)</f>
        <v>33180</v>
      </c>
      <c r="F21" s="390">
        <f>SUM(F5,F6,F8,F9,F15)</f>
        <v>32180</v>
      </c>
      <c r="G21" s="390">
        <f>SUM(G5,G6,G8,G9,G15)</f>
        <v>34180</v>
      </c>
    </row>
    <row r="22" spans="1:7" ht="12.75">
      <c r="A22" s="176"/>
      <c r="B22" s="167" t="s">
        <v>141</v>
      </c>
      <c r="C22" s="128"/>
      <c r="D22" s="407">
        <f>SUM(D16,D12,D10,D7)</f>
        <v>6680</v>
      </c>
      <c r="E22" s="127">
        <f>SUM(E7,E12,E14,)+E16</f>
        <v>7200</v>
      </c>
      <c r="F22" s="127">
        <f>SUM(F7,F12,F14,)+F16</f>
        <v>7000</v>
      </c>
      <c r="G22" s="127">
        <f>SUM(G7,G12,G14,)+G16</f>
        <v>6000</v>
      </c>
    </row>
    <row r="23" spans="1:7" ht="12.75">
      <c r="A23" s="52"/>
      <c r="B23" s="168" t="s">
        <v>142</v>
      </c>
      <c r="C23" s="42"/>
      <c r="D23" s="384">
        <f>SUM(D21:D22)</f>
        <v>41343</v>
      </c>
      <c r="E23" s="384">
        <f>SUM(E21:E22)</f>
        <v>40380</v>
      </c>
      <c r="F23" s="384">
        <f>SUM(F21:F22)</f>
        <v>39180</v>
      </c>
      <c r="G23" s="130">
        <f>SUM(G21:G22)</f>
        <v>40180</v>
      </c>
    </row>
    <row r="24" spans="1:7" ht="25.5">
      <c r="A24" s="143" t="s">
        <v>100</v>
      </c>
      <c r="B24" s="141" t="s">
        <v>2</v>
      </c>
      <c r="C24" s="141" t="s">
        <v>118</v>
      </c>
      <c r="D24" s="141" t="s">
        <v>354</v>
      </c>
      <c r="E24" s="141" t="s">
        <v>361</v>
      </c>
      <c r="F24" s="141" t="s">
        <v>368</v>
      </c>
      <c r="G24" s="144" t="s">
        <v>390</v>
      </c>
    </row>
    <row r="25" spans="1:7" ht="12.75">
      <c r="A25" s="175" t="s">
        <v>101</v>
      </c>
      <c r="B25" s="172" t="s">
        <v>54</v>
      </c>
      <c r="C25" s="170" t="s">
        <v>145</v>
      </c>
      <c r="D25" s="391">
        <v>10672</v>
      </c>
      <c r="E25" s="343">
        <v>10400</v>
      </c>
      <c r="F25" s="343">
        <v>10500</v>
      </c>
      <c r="G25" s="344">
        <v>10600</v>
      </c>
    </row>
    <row r="26" spans="1:7" ht="22.5">
      <c r="A26" s="175" t="s">
        <v>102</v>
      </c>
      <c r="B26" s="154" t="s">
        <v>146</v>
      </c>
      <c r="C26" s="171" t="s">
        <v>147</v>
      </c>
      <c r="D26" s="392">
        <v>1955</v>
      </c>
      <c r="E26" s="343">
        <v>1900</v>
      </c>
      <c r="F26" s="343">
        <v>1920</v>
      </c>
      <c r="G26" s="344">
        <v>1940</v>
      </c>
    </row>
    <row r="27" spans="1:7" ht="12.75">
      <c r="A27" s="175" t="s">
        <v>103</v>
      </c>
      <c r="B27" s="154" t="s">
        <v>148</v>
      </c>
      <c r="C27" s="171" t="s">
        <v>149</v>
      </c>
      <c r="D27" s="335">
        <v>10877</v>
      </c>
      <c r="E27" s="343">
        <v>10480</v>
      </c>
      <c r="F27" s="343">
        <v>9460</v>
      </c>
      <c r="G27" s="344">
        <v>11040</v>
      </c>
    </row>
    <row r="28" spans="1:7" ht="12.75">
      <c r="A28" s="175" t="s">
        <v>104</v>
      </c>
      <c r="B28" s="159" t="s">
        <v>150</v>
      </c>
      <c r="C28" s="171" t="s">
        <v>151</v>
      </c>
      <c r="D28" s="335">
        <v>3564</v>
      </c>
      <c r="E28" s="343">
        <v>3600</v>
      </c>
      <c r="F28" s="343">
        <v>3800</v>
      </c>
      <c r="G28" s="344">
        <v>3850</v>
      </c>
    </row>
    <row r="29" spans="1:7" ht="12.75">
      <c r="A29" s="175" t="s">
        <v>105</v>
      </c>
      <c r="B29" s="156" t="s">
        <v>56</v>
      </c>
      <c r="C29" s="171" t="s">
        <v>154</v>
      </c>
      <c r="D29" s="335">
        <v>6664</v>
      </c>
      <c r="E29" s="343">
        <v>6800</v>
      </c>
      <c r="F29" s="343">
        <v>6500</v>
      </c>
      <c r="G29" s="344">
        <v>6750</v>
      </c>
    </row>
    <row r="30" spans="1:7" ht="12.75">
      <c r="A30" s="175" t="s">
        <v>106</v>
      </c>
      <c r="B30" s="156" t="s">
        <v>152</v>
      </c>
      <c r="C30" s="171" t="s">
        <v>155</v>
      </c>
      <c r="D30" s="335">
        <v>4769</v>
      </c>
      <c r="E30" s="343">
        <v>5000</v>
      </c>
      <c r="F30" s="343">
        <v>3500</v>
      </c>
      <c r="G30" s="344">
        <v>3000</v>
      </c>
    </row>
    <row r="31" spans="1:7" ht="12.75">
      <c r="A31" s="175" t="s">
        <v>107</v>
      </c>
      <c r="B31" s="157" t="s">
        <v>24</v>
      </c>
      <c r="C31" s="169" t="s">
        <v>156</v>
      </c>
      <c r="D31" s="335">
        <v>1583</v>
      </c>
      <c r="E31" s="127">
        <v>2200</v>
      </c>
      <c r="F31" s="127">
        <v>3500</v>
      </c>
      <c r="G31" s="344">
        <v>3000</v>
      </c>
    </row>
    <row r="32" spans="1:7" ht="12.75">
      <c r="A32" s="175" t="s">
        <v>108</v>
      </c>
      <c r="B32" s="156" t="s">
        <v>153</v>
      </c>
      <c r="C32" s="171" t="s">
        <v>157</v>
      </c>
      <c r="D32" s="335">
        <v>328</v>
      </c>
      <c r="E32" s="343">
        <v>0</v>
      </c>
      <c r="F32" s="343">
        <v>0</v>
      </c>
      <c r="G32" s="344">
        <v>0</v>
      </c>
    </row>
    <row r="33" spans="1:7" ht="12.75">
      <c r="A33" s="175" t="s">
        <v>109</v>
      </c>
      <c r="B33" s="173" t="s">
        <v>158</v>
      </c>
      <c r="C33" s="34"/>
      <c r="D33" s="384">
        <f>SUM(D25:D32)</f>
        <v>40412</v>
      </c>
      <c r="E33" s="384">
        <f>SUM(E25:E32)</f>
        <v>40380</v>
      </c>
      <c r="F33" s="384">
        <f>SUM(F25:F32)</f>
        <v>39180</v>
      </c>
      <c r="G33" s="130">
        <f>SUM(G25:G32)</f>
        <v>40180</v>
      </c>
    </row>
    <row r="34" spans="1:7" ht="12.75">
      <c r="A34" s="175" t="s">
        <v>110</v>
      </c>
      <c r="B34" s="174" t="s">
        <v>349</v>
      </c>
      <c r="C34" s="161" t="s">
        <v>350</v>
      </c>
      <c r="D34" s="127">
        <v>931</v>
      </c>
      <c r="E34" s="127">
        <v>950</v>
      </c>
      <c r="F34" s="127">
        <v>960</v>
      </c>
      <c r="G34" s="385">
        <v>970</v>
      </c>
    </row>
    <row r="35" spans="1:7" ht="12.75">
      <c r="A35" s="175" t="s">
        <v>111</v>
      </c>
      <c r="B35" s="163" t="s">
        <v>136</v>
      </c>
      <c r="C35" s="169" t="s">
        <v>179</v>
      </c>
      <c r="D35" s="335">
        <v>0</v>
      </c>
      <c r="E35" s="343">
        <v>0</v>
      </c>
      <c r="F35" s="343">
        <v>0</v>
      </c>
      <c r="G35" s="344">
        <v>0</v>
      </c>
    </row>
    <row r="36" spans="1:7" ht="12.75">
      <c r="A36" s="175"/>
      <c r="B36" s="163"/>
      <c r="C36" s="126"/>
      <c r="D36" s="343"/>
      <c r="E36" s="343"/>
      <c r="F36" s="343"/>
      <c r="G36" s="344"/>
    </row>
    <row r="37" spans="1:7" ht="12.75">
      <c r="A37" s="175"/>
      <c r="B37" s="164" t="s">
        <v>160</v>
      </c>
      <c r="C37" s="34"/>
      <c r="D37" s="384">
        <f>D33+D34+D35</f>
        <v>41343</v>
      </c>
      <c r="E37" s="384">
        <f>SUM(E33)</f>
        <v>40380</v>
      </c>
      <c r="F37" s="384">
        <f>SUM(F33)</f>
        <v>39180</v>
      </c>
      <c r="G37" s="130">
        <f>SUM(G33)</f>
        <v>40180</v>
      </c>
    </row>
    <row r="38" spans="1:7" ht="12.75">
      <c r="A38" s="52"/>
      <c r="B38" s="166" t="s">
        <v>161</v>
      </c>
      <c r="C38" s="34"/>
      <c r="D38" s="408">
        <f>SUM(D25,D26,D27,D28,D29,D34,D35)</f>
        <v>34663</v>
      </c>
      <c r="E38" s="343">
        <f>SUM(E25:E29)</f>
        <v>33180</v>
      </c>
      <c r="F38" s="343">
        <f>SUM(F25:F29)</f>
        <v>32180</v>
      </c>
      <c r="G38" s="344">
        <f>SUM(G25:G29)</f>
        <v>34180</v>
      </c>
    </row>
    <row r="39" spans="1:7" ht="12.75">
      <c r="A39" s="52"/>
      <c r="B39" s="167" t="s">
        <v>162</v>
      </c>
      <c r="C39" s="34"/>
      <c r="D39" s="408">
        <f>SUM(D30,D31)+D32</f>
        <v>6680</v>
      </c>
      <c r="E39" s="343">
        <f>SUM(E30:E32)</f>
        <v>7200</v>
      </c>
      <c r="F39" s="343">
        <f>SUM(F30:F32)</f>
        <v>7000</v>
      </c>
      <c r="G39" s="344">
        <f>SUM(G30:G32)</f>
        <v>6000</v>
      </c>
    </row>
    <row r="40" spans="1:7" ht="13.5" thickBot="1">
      <c r="A40" s="53"/>
      <c r="B40" s="177" t="s">
        <v>163</v>
      </c>
      <c r="C40" s="35"/>
      <c r="D40" s="409">
        <f>SUM(D38:D39)</f>
        <v>41343</v>
      </c>
      <c r="E40" s="393">
        <f>SUM(E38:E39)</f>
        <v>40380</v>
      </c>
      <c r="F40" s="393">
        <f>SUM(F38:F39)</f>
        <v>39180</v>
      </c>
      <c r="G40" s="394">
        <f>SUM(G38:G39)</f>
        <v>40180</v>
      </c>
    </row>
  </sheetData>
  <sheetProtection/>
  <mergeCells count="2">
    <mergeCell ref="A1:G1"/>
    <mergeCell ref="A2:G2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  <headerFooter alignWithMargins="0">
    <oddHeader>&amp;R8.melléklet a 1/2020.(II.13.)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müszak</cp:lastModifiedBy>
  <cp:lastPrinted>2020-02-13T12:31:02Z</cp:lastPrinted>
  <dcterms:created xsi:type="dcterms:W3CDTF">2006-01-17T11:47:21Z</dcterms:created>
  <dcterms:modified xsi:type="dcterms:W3CDTF">2020-02-13T12:31:04Z</dcterms:modified>
  <cp:category/>
  <cp:version/>
  <cp:contentType/>
  <cp:contentStatus/>
</cp:coreProperties>
</file>