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440" windowHeight="11760"/>
  </bookViews>
  <sheets>
    <sheet name="1.melléklet" sheetId="1" r:id="rId1"/>
  </sheets>
  <definedNames>
    <definedName name="_xlnm.Print_Area">'1.melléklet'!$B$1:$D$63</definedName>
  </definedNames>
  <calcPr calcId="145621"/>
</workbook>
</file>

<file path=xl/calcChain.xml><?xml version="1.0" encoding="utf-8"?>
<calcChain xmlns="http://schemas.openxmlformats.org/spreadsheetml/2006/main">
  <c r="D219" i="1" l="1"/>
  <c r="D216" i="1"/>
  <c r="D54" i="1"/>
  <c r="D35" i="1"/>
  <c r="D49" i="1" l="1"/>
  <c r="D42" i="1"/>
  <c r="D27" i="1"/>
  <c r="D6" i="1"/>
  <c r="D18" i="1"/>
  <c r="D45" i="1"/>
  <c r="D41" i="1"/>
  <c r="D39" i="1"/>
  <c r="D38" i="1"/>
  <c r="D22" i="1"/>
  <c r="D63" i="1"/>
  <c r="D34" i="1"/>
  <c r="D43" i="1"/>
  <c r="D52" i="1" l="1"/>
  <c r="D214" i="1"/>
  <c r="D211" i="1"/>
  <c r="D24" i="1" l="1"/>
  <c r="D20" i="1"/>
  <c r="D25" i="1" l="1"/>
  <c r="D271" i="1"/>
  <c r="D257" i="1"/>
  <c r="D255" i="1"/>
  <c r="D244" i="1"/>
  <c r="D233" i="1"/>
  <c r="D222" i="1"/>
  <c r="D220" i="1"/>
  <c r="D208" i="1"/>
  <c r="D215" i="1" s="1"/>
  <c r="D194" i="1"/>
  <c r="D179" i="1"/>
  <c r="D177" i="1"/>
  <c r="D166" i="1"/>
  <c r="D155" i="1"/>
  <c r="D144" i="1"/>
  <c r="D137" i="1"/>
  <c r="D110" i="1"/>
  <c r="D107" i="1"/>
  <c r="D100" i="1"/>
  <c r="D90" i="1"/>
  <c r="D80" i="1"/>
  <c r="D67" i="1"/>
  <c r="D59" i="1"/>
  <c r="D56" i="1"/>
  <c r="D53" i="1"/>
  <c r="D46" i="1"/>
  <c r="D50" i="1" s="1"/>
  <c r="D40" i="1"/>
  <c r="D37" i="1"/>
  <c r="D26" i="1"/>
  <c r="D282" i="1" l="1"/>
  <c r="D64" i="1"/>
  <c r="D65" i="1" s="1"/>
  <c r="D136" i="1"/>
  <c r="D206" i="1"/>
  <c r="D283" i="1" l="1"/>
</calcChain>
</file>

<file path=xl/sharedStrings.xml><?xml version="1.0" encoding="utf-8"?>
<sst xmlns="http://schemas.openxmlformats.org/spreadsheetml/2006/main" count="562" uniqueCount="562">
  <si>
    <t>#</t>
  </si>
  <si>
    <t>Megnevezés</t>
  </si>
  <si>
    <t>Eredeti előirányzat</t>
  </si>
  <si>
    <t>01</t>
  </si>
  <si>
    <t>Törvény szerinti illetmények, munkabérek        (K1101)</t>
  </si>
  <si>
    <t>02</t>
  </si>
  <si>
    <t>Normatív jutalmak        (K1102)</t>
  </si>
  <si>
    <t>03</t>
  </si>
  <si>
    <t>Céljuttatás, projektprémium        (K1103)</t>
  </si>
  <si>
    <t>04</t>
  </si>
  <si>
    <t>Készenléti, ügyeleti, helyettesítési díj, túlóra, túlszolgálat        (K1104)</t>
  </si>
  <si>
    <t>05</t>
  </si>
  <si>
    <t>Végkielégítés        (K1105)</t>
  </si>
  <si>
    <t>06</t>
  </si>
  <si>
    <t>Jubileumi jutalom        (K1106)</t>
  </si>
  <si>
    <t>07</t>
  </si>
  <si>
    <t>Béren kívüli juttatások        (K1107)</t>
  </si>
  <si>
    <t>08</t>
  </si>
  <si>
    <t>Ruházati költségtérítés        (K1108)</t>
  </si>
  <si>
    <t>09</t>
  </si>
  <si>
    <t>Közlekedési költségtérítés        (K1109)</t>
  </si>
  <si>
    <t>10</t>
  </si>
  <si>
    <t>Egyéb költségtérítések        (K1110)</t>
  </si>
  <si>
    <t>11</t>
  </si>
  <si>
    <t>Lakhatási támogatások        (K1111)</t>
  </si>
  <si>
    <t>12</t>
  </si>
  <si>
    <t>Szociális támogatások        (K1112)</t>
  </si>
  <si>
    <t>13</t>
  </si>
  <si>
    <t>Foglalkoztatottak egyéb személyi juttatásai(&gt;=14) (K1113)</t>
  </si>
  <si>
    <t>14</t>
  </si>
  <si>
    <t>ebből:biztosítási díjak        (K1113)</t>
  </si>
  <si>
    <t>15</t>
  </si>
  <si>
    <t>Foglalkoztatottak személyi juttatásai (=01+…+13)        (K11)</t>
  </si>
  <si>
    <t>16</t>
  </si>
  <si>
    <t>Választott tisztségviselők juttatásai        (K121)</t>
  </si>
  <si>
    <t>17</t>
  </si>
  <si>
    <t>Munkavégzésre irányuló egyéb jogviszonyban nem saját foglalkoztatottnak fizetett juttatások        (K122)</t>
  </si>
  <si>
    <t>18</t>
  </si>
  <si>
    <t>Egyéb külső személyi juttatások        (K123)</t>
  </si>
  <si>
    <t>19</t>
  </si>
  <si>
    <t>Külső személyi juttatások (=16+17+18)        (K12)</t>
  </si>
  <si>
    <t>20</t>
  </si>
  <si>
    <t>Személyi juttatások (=15+19) (K1)</t>
  </si>
  <si>
    <t>21</t>
  </si>
  <si>
    <t>22</t>
  </si>
  <si>
    <t>ebből: szociális hozzájárulási adó        (K2)</t>
  </si>
  <si>
    <t>23</t>
  </si>
  <si>
    <t>ebből: rehabilitációs hozzájárulás        (K2)</t>
  </si>
  <si>
    <t>24</t>
  </si>
  <si>
    <t>ebből: korkedvezmény-biztosítási járulék        (K2)</t>
  </si>
  <si>
    <t>25</t>
  </si>
  <si>
    <t>ebből: egészségügyi hozzájárulás        (K2)</t>
  </si>
  <si>
    <t>26</t>
  </si>
  <si>
    <t>ebből: táppénz hozzájárulás        (K2)</t>
  </si>
  <si>
    <t>27</t>
  </si>
  <si>
    <t>ebből: munkaadót a foglalkoztatottak részére történő kifizetésekkel kapcsolatban terhelő más járulék jellegű kötelezettségek        (K2)</t>
  </si>
  <si>
    <t>28</t>
  </si>
  <si>
    <t>ebből: munkáltatót terhelő személyi jövedelemadó        (K2)</t>
  </si>
  <si>
    <t>29</t>
  </si>
  <si>
    <t>Szakmai anyagok beszerzése        (K311)</t>
  </si>
  <si>
    <t>30</t>
  </si>
  <si>
    <t>Üzemeltetési anyagok beszerzése        (K312)</t>
  </si>
  <si>
    <t>31</t>
  </si>
  <si>
    <t>Árubeszerzés        (K313)</t>
  </si>
  <si>
    <t>32</t>
  </si>
  <si>
    <t>Készletbeszerzés (=29+30+31)        (K31)</t>
  </si>
  <si>
    <t>33</t>
  </si>
  <si>
    <t>Informatikai szolgáltatások igénybevétele        (K321)</t>
  </si>
  <si>
    <t>Egyéb kommunikációs szolgáltatások        (K322)</t>
  </si>
  <si>
    <t>35</t>
  </si>
  <si>
    <t>Kommunikációs szolgáltatások (=33+34)        (K32)</t>
  </si>
  <si>
    <t>36</t>
  </si>
  <si>
    <t>Közüzemi díjak        (K331)</t>
  </si>
  <si>
    <t>37</t>
  </si>
  <si>
    <t>Vásárolt élelmezés        (K332)</t>
  </si>
  <si>
    <t>38</t>
  </si>
  <si>
    <t>Bérleti és lízing díjak (&gt;=39)        (K333)</t>
  </si>
  <si>
    <t>39</t>
  </si>
  <si>
    <t>ebből: a közszféra és a magánszféra együttműködésén (PPP) alapuló szerződéses konstrukció        (K333)</t>
  </si>
  <si>
    <t>40</t>
  </si>
  <si>
    <t>Karbantartási, kisjavítási szolgáltatások        (K334)</t>
  </si>
  <si>
    <t>41</t>
  </si>
  <si>
    <t>Közvetített szolgáltatások  (&gt;=42)        (K335)</t>
  </si>
  <si>
    <t>42</t>
  </si>
  <si>
    <t>ebből: államháztartáson belül        (K335)</t>
  </si>
  <si>
    <t>43</t>
  </si>
  <si>
    <t>Szakmai tevékenységet segítő szolgáltatások         (K336)</t>
  </si>
  <si>
    <t>44</t>
  </si>
  <si>
    <t>Egyéb szolgáltatások         (K337)</t>
  </si>
  <si>
    <t>45</t>
  </si>
  <si>
    <t>Szolgáltatási kiadások (=36+37+38+40+41+43+44)        (K33)</t>
  </si>
  <si>
    <t>46</t>
  </si>
  <si>
    <t>Kiküldetések kiadásai        (K341)</t>
  </si>
  <si>
    <t>47</t>
  </si>
  <si>
    <t>Reklám- és propagandakiadások        (K342)</t>
  </si>
  <si>
    <t>48</t>
  </si>
  <si>
    <t>Kiküldetések, reklám- és propagandakiadások (=46+47)        (K34)</t>
  </si>
  <si>
    <t>49</t>
  </si>
  <si>
    <t>Működési célú előzetesen felszámított általános forgalmi adó        (K351)</t>
  </si>
  <si>
    <t>50</t>
  </si>
  <si>
    <t>Fizetendő általános forgalmi adó         (K352)</t>
  </si>
  <si>
    <t>51</t>
  </si>
  <si>
    <t>Kamatkiadások   (&gt;=52+53)        (K353)</t>
  </si>
  <si>
    <t>52</t>
  </si>
  <si>
    <t>ebből: államháztartáson belül        (K353)</t>
  </si>
  <si>
    <t>53</t>
  </si>
  <si>
    <t>ebből: fedezeti ügyletek kamatkiadásai        (K353)</t>
  </si>
  <si>
    <t>54</t>
  </si>
  <si>
    <t>Egyéb pénzügyi műveletek kiadásai  (&gt;=55+…+57)        (K354)</t>
  </si>
  <si>
    <t>55</t>
  </si>
  <si>
    <t>ebből: valuta, deviza eszközök realizált árfolyamvesztesége        (K354)</t>
  </si>
  <si>
    <t>56</t>
  </si>
  <si>
    <t>ebből: hitelviszonyt megtestesítő értékpapírok árfolyamkülönbözete        (K354)</t>
  </si>
  <si>
    <t>57</t>
  </si>
  <si>
    <t>ebből: deviza kötelezettségek realizált árfolyamvesztesége        (K354)</t>
  </si>
  <si>
    <t>58</t>
  </si>
  <si>
    <t>Egyéb dologi kiadások        (K355)</t>
  </si>
  <si>
    <t>59</t>
  </si>
  <si>
    <t>Különféle befizetések és egyéb dologi kiadások (=49+50+51+54+58)        (K35)</t>
  </si>
  <si>
    <t>60</t>
  </si>
  <si>
    <t>Dologi kiadások (=32+35+45+48+59)        (K3)</t>
  </si>
  <si>
    <t>61</t>
  </si>
  <si>
    <t>Társadalombiztosítási ellátások        (K41)</t>
  </si>
  <si>
    <t>62</t>
  </si>
  <si>
    <t>Családi támogatások (=63+…+73)        (K42)</t>
  </si>
  <si>
    <t>63</t>
  </si>
  <si>
    <t>ebből: családi pótlék        (K42)</t>
  </si>
  <si>
    <t>64</t>
  </si>
  <si>
    <t>ebből: anyasági támogatás        (K42)</t>
  </si>
  <si>
    <t>65</t>
  </si>
  <si>
    <t>ebből: gyermekgondozási segély        (K42)</t>
  </si>
  <si>
    <t>66</t>
  </si>
  <si>
    <t>ebből: gyermeknevelési támogatás        (K42)</t>
  </si>
  <si>
    <t>67</t>
  </si>
  <si>
    <t>ebből: gyermekek születésével kapcsolatos szabadság megtérítése        (K42)</t>
  </si>
  <si>
    <t>68</t>
  </si>
  <si>
    <t>ebből: életkezdési támogatás        (K42)</t>
  </si>
  <si>
    <t>69</t>
  </si>
  <si>
    <t>ebből: otthonteremtési támogatás        (K42)</t>
  </si>
  <si>
    <t>70</t>
  </si>
  <si>
    <t>ebből: gyermektartásdíj megelőlegezése        (K42)</t>
  </si>
  <si>
    <t>71</t>
  </si>
  <si>
    <t>ebből: GYES-en és GYED-en lévők hallgatói hitelének célzott támogatása a Gyvt. 161/T. § (1) bekezdése szerinti támogatás kivételével (K42)</t>
  </si>
  <si>
    <t>72</t>
  </si>
  <si>
    <t>ebből: óvodáztatási támogatás [Gyvt. 20/C. §]        (K42)</t>
  </si>
  <si>
    <t>73</t>
  </si>
  <si>
    <t>ebből:  az egyéb pénzbeli és természetbeni gyermekvédelmi támogatások         (K42)</t>
  </si>
  <si>
    <t>74</t>
  </si>
  <si>
    <t>Pénzbeli kárpótlások, kártérítések        (K43)</t>
  </si>
  <si>
    <t>75</t>
  </si>
  <si>
    <t>Betegséggel kapcsolatos (nem társadalombiztosítási) ellátások (=76+…+84) (K44)</t>
  </si>
  <si>
    <t>76</t>
  </si>
  <si>
    <t>ebből: kormányhivatalok által folyósított ápolási díj (K44)</t>
  </si>
  <si>
    <t>77</t>
  </si>
  <si>
    <t>ebből: fogyatékossági támogatás és vakok személyi járadéka        (K44)</t>
  </si>
  <si>
    <t>78</t>
  </si>
  <si>
    <t>ebből: helyi megállapítású ápolási díj (K44)</t>
  </si>
  <si>
    <t>79</t>
  </si>
  <si>
    <t>ebből: mozgáskorlátozottak szerzési és átalakítási támogatása        (K44)</t>
  </si>
  <si>
    <t>80</t>
  </si>
  <si>
    <t>ebből: megváltozott munkaképességűek illetve egészségkárosodottak kereset-kiegészítése        (K44)</t>
  </si>
  <si>
    <t>81</t>
  </si>
  <si>
    <t>ebből: kormányhivatalok által folyósított közgyógyellátás [Szoctv.50.§ (1)-(2) bekezdése] (K44)</t>
  </si>
  <si>
    <t>82</t>
  </si>
  <si>
    <t>ebből: cukorbetegek támogatása        (K44)</t>
  </si>
  <si>
    <t>83</t>
  </si>
  <si>
    <t>ebből: helyi megállapítású közgyógyellátás [Szoctv.50.§ (3) bekezdése]  (K44)</t>
  </si>
  <si>
    <t>84</t>
  </si>
  <si>
    <t>ebből: egészségügyi szolgáltatási jogosultságra való jogosultság szociális rászorultság alapján [Szoctv. 54. §-a] (K44)</t>
  </si>
  <si>
    <t>85</t>
  </si>
  <si>
    <t>Foglalkoztatással, munkanélküliséggel kapcsolatos ellátások (=86+…+94) (K45)</t>
  </si>
  <si>
    <t>86</t>
  </si>
  <si>
    <t>ebből: a Nemzeti Foglalkoztatási Alalpból folyósított passzív, ellátási típusú támogatások, így különösen az álláskeresési járadék, a nyugdíj előtti álláskeresési segély, valamint az ellátások megállapításával kapcsolatos utiköltség-térítés        (K45)</t>
  </si>
  <si>
    <t>87</t>
  </si>
  <si>
    <t>ebből: korhatár előtti ellátás és a fegyveres testületek volt tagjai szolgálati járandósága        (K45)</t>
  </si>
  <si>
    <t>88</t>
  </si>
  <si>
    <t>ebből: munkáltatói befizetésből finanszírozott korengedményes nyugdíj        (K45)</t>
  </si>
  <si>
    <t>89</t>
  </si>
  <si>
    <t>ebből: átmeneti bányászjáradék        (K45)</t>
  </si>
  <si>
    <t>90</t>
  </si>
  <si>
    <t>ebből: szénjárandóság pénzbeli megváltása        (K45)</t>
  </si>
  <si>
    <t>91</t>
  </si>
  <si>
    <t>ebből: mecseki bányászatban munkát végzők bányászati kereset-kiegészítése        (K45)</t>
  </si>
  <si>
    <t>92</t>
  </si>
  <si>
    <t>ebből: mezőgazdasági járadék        (K45)</t>
  </si>
  <si>
    <t>93</t>
  </si>
  <si>
    <t>ebből: foglalkoztatást helyettesítő támogatás [Szoctv. 35. § (1) bek.]        (K45)</t>
  </si>
  <si>
    <t>94</t>
  </si>
  <si>
    <t>ebből: polgármesterek korhatár előtti ellátása         (K45)</t>
  </si>
  <si>
    <t>95</t>
  </si>
  <si>
    <t>Lakhatással kapcsolatos ellátások (=96+…+101) (K46)</t>
  </si>
  <si>
    <t>96</t>
  </si>
  <si>
    <t>ebből: hozzájárulás a lakossági energiaköltségekhez        (K46)</t>
  </si>
  <si>
    <t>97</t>
  </si>
  <si>
    <t>ebből: lakbértámogatás        (K46)</t>
  </si>
  <si>
    <t>98</t>
  </si>
  <si>
    <t>ebből: lakásfenntartási támogatás [Szoctv. 38. § (1) bek. a) és b) pontok]         (K46)</t>
  </si>
  <si>
    <t>99</t>
  </si>
  <si>
    <t>ebből: adósságcsökkentési támogatás [Szoctv. 55/A. § 1. bek. b) pont]        (K46)</t>
  </si>
  <si>
    <t>100</t>
  </si>
  <si>
    <t>ebből: természetben nyújtott lakásfenntartási támogatás [Szoctv. 47.§ (1) bek. b) pont]        (K46)</t>
  </si>
  <si>
    <t>101</t>
  </si>
  <si>
    <t>ebből: adósságkezelési szolgáltatás keretében gáz-vagy áram fogyasztást mérő készülék biztosítása [Szoctv. 55/A. § (3) bek.]        (K46)</t>
  </si>
  <si>
    <t>102</t>
  </si>
  <si>
    <t>Intézményi ellátottak pénzbeli juttatásai (&gt;=103+104) (K47)</t>
  </si>
  <si>
    <t>103</t>
  </si>
  <si>
    <t>ebből: állami gondozottak pénzbeli juttatásai        (K47)</t>
  </si>
  <si>
    <t>104</t>
  </si>
  <si>
    <t>ebből: oktatásban résztvevők pénzbeli juttatásai        (K47)</t>
  </si>
  <si>
    <t>105</t>
  </si>
  <si>
    <t>Egyéb nem intézményi ellátások (&gt;=106+…+130) (K48)</t>
  </si>
  <si>
    <t>106</t>
  </si>
  <si>
    <t>ebből: házastársi pótlék        (K48)</t>
  </si>
  <si>
    <t>107</t>
  </si>
  <si>
    <t>ebből: Hadigondozottak Közalapítványát terhelő hadigondozotti ellátások        (K48)</t>
  </si>
  <si>
    <t>108</t>
  </si>
  <si>
    <t>ebből: tudományos fokozattal rendelkezők nyugdíjkiegészítése        (K48)</t>
  </si>
  <si>
    <t>109</t>
  </si>
  <si>
    <t>ebből:nemzeti gondozotti ellátások        (K48)</t>
  </si>
  <si>
    <t>110</t>
  </si>
  <si>
    <t>ebből: nemzeti helytállásért pótlék        (K48)</t>
  </si>
  <si>
    <t>111</t>
  </si>
  <si>
    <t>ebből: egyes nyugdíjjogi hátrányok enyhítése miatti (közszolgálati idő után járó) nyugdíj-kiegészítés        (K48)</t>
  </si>
  <si>
    <t>112</t>
  </si>
  <si>
    <t>ebből: egyes, tartós időtartamú szabadságelvonást elszenvedettek részére járó juttatás        (K48)</t>
  </si>
  <si>
    <t>113</t>
  </si>
  <si>
    <t>ebből: a Nemzet Színésze címet viselő színészek havi életjáradéka, művészeti nyugdíjsegélyek, balettművészeti életjáradék        (K48)</t>
  </si>
  <si>
    <t>114</t>
  </si>
  <si>
    <t>ebből: az elhunyt akadémikusok hozzátartozóinak folyósított özvegyi- és árvaellátás        (K48)</t>
  </si>
  <si>
    <t>115</t>
  </si>
  <si>
    <t>ebből: a Nemzet Sportolója címmel járó járadék, olimpiai járadék, idős sportolók szociális támogatása        (K48)</t>
  </si>
  <si>
    <t>116</t>
  </si>
  <si>
    <t>ebből: életjáradék termőföldért        (K48)</t>
  </si>
  <si>
    <t>117</t>
  </si>
  <si>
    <t>ebből: Bevándorlási és Állampolgársági Hivatal által folyósított ellátások        (K48)</t>
  </si>
  <si>
    <t>118</t>
  </si>
  <si>
    <t>ebből: szépkorúak jubileumi juttatása        (K48)</t>
  </si>
  <si>
    <t>119</t>
  </si>
  <si>
    <t>ebből: időskorúak járadéka [Szoctv. 32/B. § (1) bekezdése] (K48)</t>
  </si>
  <si>
    <t>120</t>
  </si>
  <si>
    <t>ebből: rendszeres szociális segély [Szoctv. 37. § (1) bek. a) - d) pontja] (K48)</t>
  </si>
  <si>
    <t>121</t>
  </si>
  <si>
    <t>ebből: önkormányzati segély [Szoctv. 45.§] (K48)</t>
  </si>
  <si>
    <t>122</t>
  </si>
  <si>
    <t>ebből: egyéb, az önkormányzat rendeletében megállapított juttatás        (K48)</t>
  </si>
  <si>
    <t>123</t>
  </si>
  <si>
    <t>ebből: természetben nyújtott rendszeres szociális segély [Szoctv. 47.§ (1) bekezdés a) pontja] (K48)</t>
  </si>
  <si>
    <t>124</t>
  </si>
  <si>
    <t>ebből: természetben nyújtott önkormányzati segély [Szoctv. 47. § (1) bekezdés c) pontja], (K48)</t>
  </si>
  <si>
    <t>125</t>
  </si>
  <si>
    <t>ebből: köztemetés [Szoctv. 48.§]        (K48)</t>
  </si>
  <si>
    <t>126</t>
  </si>
  <si>
    <t>ebből: rászorultságtól függõ normatív kedvezmények [Gyvt. 151. § (5) bekezdése]  (K48)</t>
  </si>
  <si>
    <t>127</t>
  </si>
  <si>
    <t>ebből: önkormányzat által saját hatáskörben (nem szociális és gyermekvédelmi előírások alapján) adott pénzügyi ellátás        (K48)</t>
  </si>
  <si>
    <t>128</t>
  </si>
  <si>
    <t>ebből: önkormányzat által saját hatáskörben (nem szociális és gyermekvédelmi előírások alapján) adott természetbeni ellátás        (K48)</t>
  </si>
  <si>
    <t>129</t>
  </si>
  <si>
    <t>ebből: települési támogatás [Szoctv. 45.§] (K48)</t>
  </si>
  <si>
    <t>130</t>
  </si>
  <si>
    <t>ebből: egészségkárosodási és gyermekfelügyeleti támogatás [Szoctv. 37.§ (1) bekezdés a) és b) pontja] (K48)</t>
  </si>
  <si>
    <t>131</t>
  </si>
  <si>
    <t>Ellátottak pénzbeli juttatásai (=61+62+74+75+85+95+102+105) (K4)</t>
  </si>
  <si>
    <t>132</t>
  </si>
  <si>
    <t>Nemzetközi kötelezettségek (&gt;=133) (K501)</t>
  </si>
  <si>
    <t>133</t>
  </si>
  <si>
    <t>ebből: Európai Unió        (K501)</t>
  </si>
  <si>
    <t>134</t>
  </si>
  <si>
    <t>A helyi önkormányzatok előző évi elszámolásából származó kiadások (K5021)</t>
  </si>
  <si>
    <t>135</t>
  </si>
  <si>
    <t>A helyi önkormányzatok törvényi előíráson alapuló befizetései (K5022)</t>
  </si>
  <si>
    <t>136</t>
  </si>
  <si>
    <t>Egyéb elvonások, befizetések (K5023)</t>
  </si>
  <si>
    <t>137</t>
  </si>
  <si>
    <t>Elvonások és befizetések        (K502)</t>
  </si>
  <si>
    <t>138</t>
  </si>
  <si>
    <t>Működési célú garancia- és kezességvállalásból származó kifizetés államháztartáson belülre (K503)</t>
  </si>
  <si>
    <t>139</t>
  </si>
  <si>
    <t>Működési célú visszatérítendő támogatások, kölcsönök nyújtása államháztartáson belülre (=140+…+149) (K504)</t>
  </si>
  <si>
    <t>140</t>
  </si>
  <si>
    <t>ebből: központi költségvetési szervek        (K504)</t>
  </si>
  <si>
    <t>141</t>
  </si>
  <si>
    <t>ebből: központi kezelésű előirányzatok        (K504)</t>
  </si>
  <si>
    <t>142</t>
  </si>
  <si>
    <t>ebből: fejezeti kezelésű előirányzatok EU-s programokra és azok hazai társfinanszírozása        (K504)</t>
  </si>
  <si>
    <t>143</t>
  </si>
  <si>
    <t>ebből: egyéb fejezeti kezelésű előirányzatok        (K504)</t>
  </si>
  <si>
    <t>144</t>
  </si>
  <si>
    <t>ebből: társadalombiztosítás pénzügyi alapjai        (K504)</t>
  </si>
  <si>
    <t>145</t>
  </si>
  <si>
    <t>ebből: elkülönített állami pénzalapok        (K504)</t>
  </si>
  <si>
    <t>146</t>
  </si>
  <si>
    <t>ebből: helyi önkormányzatok és költségvetési szerveik        (K504)</t>
  </si>
  <si>
    <t>147</t>
  </si>
  <si>
    <t>ebből: társulások és költségvetési szerveik        (K504)</t>
  </si>
  <si>
    <t>148</t>
  </si>
  <si>
    <t>ebből: nemzetiségi önkormányzatok és költségvetési szerveik        (K504)</t>
  </si>
  <si>
    <t>149</t>
  </si>
  <si>
    <t>ebből: térségi fejlesztési tanácsok és költségvetési szerveik        (K504)</t>
  </si>
  <si>
    <t>150</t>
  </si>
  <si>
    <t>Működési célú visszatérítendő támogatások, kölcsönök törlesztése államháztartáson belülre (=151+…+160) (K505)</t>
  </si>
  <si>
    <t>151</t>
  </si>
  <si>
    <t>ebből: központi költségvetési szervek        (K505)</t>
  </si>
  <si>
    <t>152</t>
  </si>
  <si>
    <t>ebből: központi kezelésű előirányzatok        (K505)</t>
  </si>
  <si>
    <t>153</t>
  </si>
  <si>
    <t>ebből: fejezeti kezelésű előirányzatok EU-s programokra és azok hazai társfinanszírozása        (K505)</t>
  </si>
  <si>
    <t>154</t>
  </si>
  <si>
    <t>ebből: egyéb fejezeti kezelésű előirányzatok        (K505)</t>
  </si>
  <si>
    <t>155</t>
  </si>
  <si>
    <t>ebből: társadalombiztosítás pénzügyi alapjai        (K505)</t>
  </si>
  <si>
    <t>156</t>
  </si>
  <si>
    <t>ebből: elkülönített állami pénzalapok        (K505)</t>
  </si>
  <si>
    <t>157</t>
  </si>
  <si>
    <t>ebből: helyi önkormányzatok és költségvetési szerveik        (K505)</t>
  </si>
  <si>
    <t>158</t>
  </si>
  <si>
    <t>ebből: társulások és költségvetési szerveik        (K505)</t>
  </si>
  <si>
    <t>159</t>
  </si>
  <si>
    <t>ebből: nemzetiségi önkormányzatok és költségvetési szerveik        (K505)</t>
  </si>
  <si>
    <t>160</t>
  </si>
  <si>
    <t>ebből: térségi fejlesztési tanácsok és költségvetési szerveik        (K505)</t>
  </si>
  <si>
    <t>161</t>
  </si>
  <si>
    <t>Egyéb működési célú támogatások államháztartáson belülre (=162+…+171) (K506)</t>
  </si>
  <si>
    <t>162</t>
  </si>
  <si>
    <t>ebből: központi költségvetési szervek        (K506)</t>
  </si>
  <si>
    <t>163</t>
  </si>
  <si>
    <t>ebből: központi kezelésű előirányzatok        (K506)</t>
  </si>
  <si>
    <t>164</t>
  </si>
  <si>
    <t>ebből: fejezeti kezelésű előirányzatok EU-s programokra és azok hazai társfinanszírozása        (K506)</t>
  </si>
  <si>
    <t>165</t>
  </si>
  <si>
    <t>ebből: egyéb fejezeti kezelésű előirányzatok        (K506)</t>
  </si>
  <si>
    <t>166</t>
  </si>
  <si>
    <t>ebből: társadalombiztosítás pénzügyi alapjai        (K506)</t>
  </si>
  <si>
    <t>167</t>
  </si>
  <si>
    <t>ebből: elkülönített állami pénzalapok        (K506)</t>
  </si>
  <si>
    <t>168</t>
  </si>
  <si>
    <t>ebből: helyi önkormányzatok és költségvetési szerveik        (K506)</t>
  </si>
  <si>
    <t>169</t>
  </si>
  <si>
    <t>ebből: társulások és költségvetési szerveik        (K506)</t>
  </si>
  <si>
    <t>170</t>
  </si>
  <si>
    <t>ebből: nemzetiségi önkormányzatok és költségvetési szerveik        (K506)</t>
  </si>
  <si>
    <t>171</t>
  </si>
  <si>
    <t>ebből: térségi fejlesztési tanácsok és költségvetési szerveik        (K506)</t>
  </si>
  <si>
    <t>172</t>
  </si>
  <si>
    <t>Működési célú garancia- és kezességvállalásból származó kifizetés államháztartáson kívülre (&gt;=173)  (K507)</t>
  </si>
  <si>
    <t>173</t>
  </si>
  <si>
    <t>ebből: állami vagy önkormányzati tulajdonban lévő gazdasági társaságok tartozásai miatti kifizetések        (K507)</t>
  </si>
  <si>
    <t>174</t>
  </si>
  <si>
    <t>Működési célú visszatérítendő támogatások, kölcsönök nyújtása államháztartáson kívülre (=175+…+185)  (K508)</t>
  </si>
  <si>
    <t>175</t>
  </si>
  <si>
    <t>ebből: egyházi jogi személyek        (K508)</t>
  </si>
  <si>
    <t>176</t>
  </si>
  <si>
    <t>ebből: nonprofit gazdasági társaságok        (K508)</t>
  </si>
  <si>
    <t>177</t>
  </si>
  <si>
    <t>ebből: egyéb civil szervezetek        (K508)</t>
  </si>
  <si>
    <t>178</t>
  </si>
  <si>
    <t>ebből: háztartások        (K508)</t>
  </si>
  <si>
    <t>179</t>
  </si>
  <si>
    <t>ebből: pénzügyi vállalkozások        (K508)</t>
  </si>
  <si>
    <t>180</t>
  </si>
  <si>
    <t>ebből: állami többségi tulajdonú nem pénzügyi vállalkozások        (K508)</t>
  </si>
  <si>
    <t>181</t>
  </si>
  <si>
    <t>ebből:önkormányzati többségi tulajdonú nem pénzügyi vállalkozások        (K508)</t>
  </si>
  <si>
    <t>182</t>
  </si>
  <si>
    <t>ebből: egyéb vállalkozások        (K508)</t>
  </si>
  <si>
    <t>183</t>
  </si>
  <si>
    <t>ebből: Európai Unió         (K508)</t>
  </si>
  <si>
    <t>184</t>
  </si>
  <si>
    <t>ebből: kormányok és nemzetközi szervezetek        (K508)</t>
  </si>
  <si>
    <t>185</t>
  </si>
  <si>
    <t>ebből: egyéb külföldiek        (K508)</t>
  </si>
  <si>
    <t>186</t>
  </si>
  <si>
    <t>Árkiegészítések, ártámogatások        (K509)</t>
  </si>
  <si>
    <t>187</t>
  </si>
  <si>
    <t>Kamattámogatások        (K510)</t>
  </si>
  <si>
    <t>188</t>
  </si>
  <si>
    <t>Működési célú támogatások az Európai Uniónak (K511)</t>
  </si>
  <si>
    <t>189</t>
  </si>
  <si>
    <t>Egyéb működési célú támogatások államháztartáson kívülre (=190+…+199) (K512)</t>
  </si>
  <si>
    <t>190</t>
  </si>
  <si>
    <t>ebből: egyházi jogi személyek        (K512)</t>
  </si>
  <si>
    <t>191</t>
  </si>
  <si>
    <t>ebből: nonprofit gazdasági társaságok        (K512)</t>
  </si>
  <si>
    <t>192</t>
  </si>
  <si>
    <t>ebből: egyéb civil szervezetek        (K512)</t>
  </si>
  <si>
    <t>193</t>
  </si>
  <si>
    <t>ebből: háztartások        (K512)</t>
  </si>
  <si>
    <t>194</t>
  </si>
  <si>
    <t>ebből: pénzügyi vállalkozások        (K512)</t>
  </si>
  <si>
    <t>195</t>
  </si>
  <si>
    <t>ebből: állami többségi tulajdonú nem pénzügyi vállalkozások        (K512)</t>
  </si>
  <si>
    <t>196</t>
  </si>
  <si>
    <t>ebből:önkormányzati többségi tulajdonú nem pénzügyi vállalkozások        (K512)</t>
  </si>
  <si>
    <t>197</t>
  </si>
  <si>
    <t>ebből: egyéb vállalkozások        (K512)</t>
  </si>
  <si>
    <t>198</t>
  </si>
  <si>
    <t>ebből: kormányok és nemzetközi szervezetek        (K512)</t>
  </si>
  <si>
    <t>199</t>
  </si>
  <si>
    <t>ebből: egyéb külföldiek        (K512)</t>
  </si>
  <si>
    <t>200</t>
  </si>
  <si>
    <t>Tartalékok        (K513)</t>
  </si>
  <si>
    <t>201</t>
  </si>
  <si>
    <t>Egyéb működési célú kiadások (=132+137+138+139+150+161+172+174+186+187+188+189+200)(K5)</t>
  </si>
  <si>
    <t>202</t>
  </si>
  <si>
    <t>Immateriális javak beszerzése, létesítése        (K61)</t>
  </si>
  <si>
    <t>203</t>
  </si>
  <si>
    <t>Ingatlanok beszerzése, létesítése (&gt;=204) (K62)</t>
  </si>
  <si>
    <t>204</t>
  </si>
  <si>
    <t>ebből: termőföld-vásárlás kiadásai        (K62)</t>
  </si>
  <si>
    <t>205</t>
  </si>
  <si>
    <t>Informatikai eszközök beszerzése, létesítése        (K63)</t>
  </si>
  <si>
    <t>206</t>
  </si>
  <si>
    <t>Egyéb tárgyi eszközök beszerzése, létesítése        (K64)</t>
  </si>
  <si>
    <t>207</t>
  </si>
  <si>
    <t>Részesedések beszerzése        (K65)</t>
  </si>
  <si>
    <t>208</t>
  </si>
  <si>
    <t>Meglévő részesedések növeléséhez kapcsolódó kiadások        (K66)</t>
  </si>
  <si>
    <t>209</t>
  </si>
  <si>
    <t>Beruházási célú előzetesen felszámított általános forgalmi adó        (K67)</t>
  </si>
  <si>
    <t>210</t>
  </si>
  <si>
    <t>Beruházások (=202+203+205+…+209) (K6)</t>
  </si>
  <si>
    <t>211</t>
  </si>
  <si>
    <t>Ingatlanok felújítása        (K71)</t>
  </si>
  <si>
    <t>212</t>
  </si>
  <si>
    <t>Informatikai eszközök felújítása        (K72)</t>
  </si>
  <si>
    <t>213</t>
  </si>
  <si>
    <t>Egyéb tárgyi eszközök felújítása         (K73)</t>
  </si>
  <si>
    <t>214</t>
  </si>
  <si>
    <t>Felújítási célú előzetesen felszámított általános forgalmi adó        (K74)</t>
  </si>
  <si>
    <t>215</t>
  </si>
  <si>
    <t>Felújítások (=211+...+214)  (K7)</t>
  </si>
  <si>
    <t>216</t>
  </si>
  <si>
    <t>Felhalmozási célú garancia- és kezességvállalásból származó kifizetés államháztartáson belülre        (K81)</t>
  </si>
  <si>
    <t>217</t>
  </si>
  <si>
    <t>Felhalmozási célú visszatérítendő támogatások, kölcsönök nyújtása államháztartáson belülre (=218+…+227) (K82)</t>
  </si>
  <si>
    <t>218</t>
  </si>
  <si>
    <t>ebből: központi költségvetési szervek        (K82)</t>
  </si>
  <si>
    <t>219</t>
  </si>
  <si>
    <t>ebből: központi kezelésű előirányzatok        (K82)</t>
  </si>
  <si>
    <t>220</t>
  </si>
  <si>
    <t>ebből: fejezeti kezelésű előirányzatok EU-s programokra és azok hazai társfinanszírozása        (K82)</t>
  </si>
  <si>
    <t>221</t>
  </si>
  <si>
    <t>ebből: egyéb fejezeti kezelésű előirányzatok        (K82)</t>
  </si>
  <si>
    <t>222</t>
  </si>
  <si>
    <t>ebből: társadalombiztosítás pénzügyi alapjai        (K82)</t>
  </si>
  <si>
    <t>223</t>
  </si>
  <si>
    <t>ebből: elkülönített állami pénzalapok        (K82)</t>
  </si>
  <si>
    <t>224</t>
  </si>
  <si>
    <t>ebből: helyi önkormányzatok és költségvetési szerveik        (K82)</t>
  </si>
  <si>
    <t>225</t>
  </si>
  <si>
    <t>ebből: társulások és költségvetési szerveik        (K82)</t>
  </si>
  <si>
    <t>226</t>
  </si>
  <si>
    <t>ebből: nemzetiségi önkormányzatok és költségvetési szerveik        (K82)</t>
  </si>
  <si>
    <t>227</t>
  </si>
  <si>
    <t>ebből: térségi fejlesztési tanácsok és költségvetési szerveik        (K82)</t>
  </si>
  <si>
    <t>228</t>
  </si>
  <si>
    <t>Felhalmozási célú visszatérítendő támogatások, kölcsönök törlesztése államháztartáson belülre (=229+…+238) (K83)</t>
  </si>
  <si>
    <t>229</t>
  </si>
  <si>
    <t>ebből: központi költségvetési szervek        (K83)</t>
  </si>
  <si>
    <t>230</t>
  </si>
  <si>
    <t>ebből: központi kezelésű előirányzatok        (K83)</t>
  </si>
  <si>
    <t>231</t>
  </si>
  <si>
    <t>ebből: fejezeti kezelésű előirányzatok EU-s programokra és azok hazai társfinanszírozása        (K83)</t>
  </si>
  <si>
    <t>232</t>
  </si>
  <si>
    <t>ebből: egyéb fejezeti kezelésű előirányzatok        (K83)</t>
  </si>
  <si>
    <t>233</t>
  </si>
  <si>
    <t>ebből: társadalombiztosítás pénzügyi alapjai        (K83)</t>
  </si>
  <si>
    <t>234</t>
  </si>
  <si>
    <t>ebből: elkülönített állami pénzalapok        (K83)</t>
  </si>
  <si>
    <t>235</t>
  </si>
  <si>
    <t>ebből: helyi önkormányzatok és költségvetési szerveik        (K83)</t>
  </si>
  <si>
    <t>236</t>
  </si>
  <si>
    <t>ebből: társulások és költségvetési szerveik        (K83)</t>
  </si>
  <si>
    <t>237</t>
  </si>
  <si>
    <t>ebből: nemzetiségi önkormányzatok és költségvetési szerveik        (K83)</t>
  </si>
  <si>
    <t>238</t>
  </si>
  <si>
    <t>ebből: térségi fejlesztési tanácsok és költségvetési szerveik        (K83)</t>
  </si>
  <si>
    <t>239</t>
  </si>
  <si>
    <t>Egyéb felhalmozási célú támogatások államháztartáson belülre (=240+…+249) (K84)</t>
  </si>
  <si>
    <t>240</t>
  </si>
  <si>
    <t>ebből: központi költségvetési szervek        (K84)</t>
  </si>
  <si>
    <t>241</t>
  </si>
  <si>
    <t>ebből: központi kezelésű előirányzatok        (K84)</t>
  </si>
  <si>
    <t>242</t>
  </si>
  <si>
    <t>ebből: fejezeti kezelésű előirányzatok EU-s programokra és azok hazai társfinanszírozása        (K84)</t>
  </si>
  <si>
    <t>243</t>
  </si>
  <si>
    <t>ebből: egyéb fejezeti kezelésű előirányzatok        (K84)</t>
  </si>
  <si>
    <t>244</t>
  </si>
  <si>
    <t>ebből: társadalombiztosítás pénzügyi alapjai        (K84)</t>
  </si>
  <si>
    <t>245</t>
  </si>
  <si>
    <t>ebből: elkülönített állami pénzalapok        (K84)</t>
  </si>
  <si>
    <t>246</t>
  </si>
  <si>
    <t>ebből: helyi önkormányzatok és költségvetési szerveik        (K84)</t>
  </si>
  <si>
    <t>247</t>
  </si>
  <si>
    <t>ebből: társulások és költségvetési szerveik        (K84)</t>
  </si>
  <si>
    <t>248</t>
  </si>
  <si>
    <t>ebből: nemzetiségi önkormányzatok és költségvetési szerveik        (K84)</t>
  </si>
  <si>
    <t>249</t>
  </si>
  <si>
    <t>ebből: térségi fejlesztési tanácsok és költségvetési szerveik        (K84)</t>
  </si>
  <si>
    <t>250</t>
  </si>
  <si>
    <t>Felhalmozási célú garancia- és kezességvállalásból származó kifizetés államháztartáson kívülre (&gt;=251) (K85)</t>
  </si>
  <si>
    <t>251</t>
  </si>
  <si>
    <t>ebből: állami vagy önkormányzati tulajdonban lévő gazdasági társaságok tartozásai miatti kifizetések        (K85)</t>
  </si>
  <si>
    <t>252</t>
  </si>
  <si>
    <t>Felhalmozási célú visszatérítendő támogatások, kölcsönök nyújtása államháztartáson kívülre (=253+…+263) (K86)</t>
  </si>
  <si>
    <t>253</t>
  </si>
  <si>
    <t>ebből: egyházi jogi személyek        (K86)</t>
  </si>
  <si>
    <t>254</t>
  </si>
  <si>
    <t>ebből: nonprofit gazdasági társaságok        (K86)</t>
  </si>
  <si>
    <t>255</t>
  </si>
  <si>
    <t>ebből: egyéb civil szervezetek        (K86)</t>
  </si>
  <si>
    <t>256</t>
  </si>
  <si>
    <t>ebből: háztartások        (K86)</t>
  </si>
  <si>
    <t>257</t>
  </si>
  <si>
    <t>ebből: pénzügyi vállalkozások        (K86)</t>
  </si>
  <si>
    <t>258</t>
  </si>
  <si>
    <t>ebből: állami többségi tulajdonú nem pénzügyi vállalkozások        (K86)</t>
  </si>
  <si>
    <t>259</t>
  </si>
  <si>
    <t>ebből:önkormányzati többségi tulajdonú nem pénzügyi vállalkozások        (K86)</t>
  </si>
  <si>
    <t>260</t>
  </si>
  <si>
    <t>ebből: egyéb vállalkozások        (K86)</t>
  </si>
  <si>
    <t>261</t>
  </si>
  <si>
    <t>ebből: Európai Unió         (K86)</t>
  </si>
  <si>
    <t>262</t>
  </si>
  <si>
    <t>ebből: kormányok és nemzetközi szervezetek        (K86)</t>
  </si>
  <si>
    <t>263</t>
  </si>
  <si>
    <t>ebből: egyéb külföldiek        (K86)</t>
  </si>
  <si>
    <t>264</t>
  </si>
  <si>
    <t>Lakástámogatás        (K87)</t>
  </si>
  <si>
    <t>265</t>
  </si>
  <si>
    <t>Felhalmozási célú támogatások az Európai Uniónak (K88)</t>
  </si>
  <si>
    <t>266</t>
  </si>
  <si>
    <t>Egyéb felhalmozási célú támogatások államháztartáson kívülre (=267+…+276)        (K89)</t>
  </si>
  <si>
    <t>267</t>
  </si>
  <si>
    <t>ebből: egyházi jogi személyek        (K89)</t>
  </si>
  <si>
    <t>268</t>
  </si>
  <si>
    <t>ebből: nonprofit gazdasági társaságok        (K89)</t>
  </si>
  <si>
    <t>269</t>
  </si>
  <si>
    <t>ebből: egyéb civil szervezetek        (K89)</t>
  </si>
  <si>
    <t>270</t>
  </si>
  <si>
    <t>ebből: háztartások        (K89)</t>
  </si>
  <si>
    <t>271</t>
  </si>
  <si>
    <t>ebből: pénzügyi vállalkozások        (K89)</t>
  </si>
  <si>
    <t>272</t>
  </si>
  <si>
    <t>ebből: állami többségi tulajdonú nem pénzügyi vállalkozások        (K89)</t>
  </si>
  <si>
    <t>273</t>
  </si>
  <si>
    <t>ebből:önkormányzati többségi tulajdonú nem pénzügyi vállalkozások        (K89)</t>
  </si>
  <si>
    <t>274</t>
  </si>
  <si>
    <t>ebből: egyéb vállalkozások        (K89)</t>
  </si>
  <si>
    <t>275</t>
  </si>
  <si>
    <t>ebből: kormányok és nemzetközi szervezetek        (K89)</t>
  </si>
  <si>
    <t>276</t>
  </si>
  <si>
    <t>ebből: egyéb külföldiek        (K89)</t>
  </si>
  <si>
    <t>277</t>
  </si>
  <si>
    <t>Egyéb felhalmozási célú kiadások (=216+217+228+239+250+252+264+265+266) (K8)</t>
  </si>
  <si>
    <t>278</t>
  </si>
  <si>
    <t>Költségvetési kiadások (=20+21+60+131+201+210+215+277) (K1-K8)</t>
  </si>
  <si>
    <t>ezer Ft-ban</t>
  </si>
  <si>
    <t>Munkaadókat terhelő járulékok és szociális hozzájárulási adó (=22+…+28)  (K2)</t>
  </si>
  <si>
    <t>Költségvetési kiadások K1-K8.</t>
  </si>
  <si>
    <t>1. melléklet</t>
  </si>
  <si>
    <t>a 2/2017. (II.14.)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</si>
</sst>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name val="Arial CE"/>
      <charset val="238"/>
    </font>
    <font>
      <sz val="10"/>
      <name val="MS Sans Serif"/>
      <family val="2"/>
      <charset val="238"/>
    </font>
    <font>
      <i/>
      <sz val="8"/>
      <name val="Times New Roman"/>
      <family val="1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0" xfId="0" applyFont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3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3" fontId="4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83"/>
  <sheetViews>
    <sheetView tabSelected="1" topLeftCell="B1" zoomScale="120" zoomScaleNormal="120" workbookViewId="0">
      <selection activeCell="C12" sqref="C12"/>
    </sheetView>
  </sheetViews>
  <sheetFormatPr defaultRowHeight="12.75" x14ac:dyDescent="0.2"/>
  <cols>
    <col min="1" max="1" width="7.140625" customWidth="1"/>
    <col min="2" max="2" width="8.140625" style="1" customWidth="1"/>
    <col min="3" max="3" width="55.7109375" style="9" customWidth="1"/>
    <col min="4" max="4" width="16.5703125" style="10" customWidth="1"/>
  </cols>
  <sheetData>
    <row r="1" spans="2:4" ht="18.95" customHeight="1" x14ac:dyDescent="0.2">
      <c r="B1" s="23" t="s">
        <v>560</v>
      </c>
      <c r="C1" s="24"/>
      <c r="D1" s="24"/>
    </row>
    <row r="2" spans="2:4" ht="18.95" customHeight="1" x14ac:dyDescent="0.2">
      <c r="B2" s="23" t="s">
        <v>561</v>
      </c>
      <c r="C2" s="23"/>
      <c r="D2" s="23"/>
    </row>
    <row r="3" spans="2:4" ht="18.95" customHeight="1" x14ac:dyDescent="0.2">
      <c r="B3" s="23" t="s">
        <v>559</v>
      </c>
      <c r="C3" s="23"/>
      <c r="D3" s="23"/>
    </row>
    <row r="4" spans="2:4" ht="11.25" customHeight="1" x14ac:dyDescent="0.2">
      <c r="B4" s="19"/>
      <c r="C4" s="20"/>
      <c r="D4" s="21" t="s">
        <v>557</v>
      </c>
    </row>
    <row r="5" spans="2:4" ht="24" customHeight="1" x14ac:dyDescent="0.2">
      <c r="B5" s="14" t="s">
        <v>0</v>
      </c>
      <c r="C5" s="14" t="s">
        <v>1</v>
      </c>
      <c r="D5" s="15" t="s">
        <v>2</v>
      </c>
    </row>
    <row r="6" spans="2:4" x14ac:dyDescent="0.2">
      <c r="B6" s="2" t="s">
        <v>3</v>
      </c>
      <c r="C6" s="3" t="s">
        <v>4</v>
      </c>
      <c r="D6" s="11">
        <f>1514+6439+4310+7+1691+3118+3175+2838+1514+640+1190</f>
        <v>26436</v>
      </c>
    </row>
    <row r="7" spans="2:4" x14ac:dyDescent="0.2">
      <c r="B7" s="2" t="s">
        <v>5</v>
      </c>
      <c r="C7" s="3" t="s">
        <v>6</v>
      </c>
      <c r="D7" s="11">
        <v>0</v>
      </c>
    </row>
    <row r="8" spans="2:4" x14ac:dyDescent="0.2">
      <c r="B8" s="2" t="s">
        <v>7</v>
      </c>
      <c r="C8" s="3" t="s">
        <v>8</v>
      </c>
      <c r="D8" s="11">
        <v>0</v>
      </c>
    </row>
    <row r="9" spans="2:4" x14ac:dyDescent="0.2">
      <c r="B9" s="2" t="s">
        <v>9</v>
      </c>
      <c r="C9" s="3" t="s">
        <v>10</v>
      </c>
      <c r="D9" s="11">
        <v>0</v>
      </c>
    </row>
    <row r="10" spans="2:4" x14ac:dyDescent="0.2">
      <c r="B10" s="2" t="s">
        <v>11</v>
      </c>
      <c r="C10" s="3" t="s">
        <v>12</v>
      </c>
      <c r="D10" s="11">
        <v>0</v>
      </c>
    </row>
    <row r="11" spans="2:4" x14ac:dyDescent="0.2">
      <c r="B11" s="2" t="s">
        <v>13</v>
      </c>
      <c r="C11" s="3" t="s">
        <v>14</v>
      </c>
      <c r="D11" s="11">
        <v>0</v>
      </c>
    </row>
    <row r="12" spans="2:4" x14ac:dyDescent="0.2">
      <c r="B12" s="2" t="s">
        <v>15</v>
      </c>
      <c r="C12" s="3" t="s">
        <v>16</v>
      </c>
      <c r="D12" s="11">
        <v>0</v>
      </c>
    </row>
    <row r="13" spans="2:4" x14ac:dyDescent="0.2">
      <c r="B13" s="2" t="s">
        <v>17</v>
      </c>
      <c r="C13" s="3" t="s">
        <v>18</v>
      </c>
      <c r="D13" s="11">
        <v>0</v>
      </c>
    </row>
    <row r="14" spans="2:4" x14ac:dyDescent="0.2">
      <c r="B14" s="2" t="s">
        <v>19</v>
      </c>
      <c r="C14" s="3" t="s">
        <v>20</v>
      </c>
      <c r="D14" s="11">
        <v>0</v>
      </c>
    </row>
    <row r="15" spans="2:4" x14ac:dyDescent="0.2">
      <c r="B15" s="2" t="s">
        <v>21</v>
      </c>
      <c r="C15" s="3" t="s">
        <v>22</v>
      </c>
      <c r="D15" s="11">
        <v>0</v>
      </c>
    </row>
    <row r="16" spans="2:4" x14ac:dyDescent="0.2">
      <c r="B16" s="2" t="s">
        <v>23</v>
      </c>
      <c r="C16" s="3" t="s">
        <v>24</v>
      </c>
      <c r="D16" s="11">
        <v>0</v>
      </c>
    </row>
    <row r="17" spans="2:4" x14ac:dyDescent="0.2">
      <c r="B17" s="2" t="s">
        <v>25</v>
      </c>
      <c r="C17" s="3" t="s">
        <v>26</v>
      </c>
      <c r="D17" s="11">
        <v>0</v>
      </c>
    </row>
    <row r="18" spans="2:4" x14ac:dyDescent="0.2">
      <c r="B18" s="2" t="s">
        <v>27</v>
      </c>
      <c r="C18" s="3" t="s">
        <v>28</v>
      </c>
      <c r="D18" s="11">
        <f>16+13+9+15</f>
        <v>53</v>
      </c>
    </row>
    <row r="19" spans="2:4" x14ac:dyDescent="0.2">
      <c r="B19" s="2" t="s">
        <v>29</v>
      </c>
      <c r="C19" s="3" t="s">
        <v>30</v>
      </c>
      <c r="D19" s="11">
        <v>0</v>
      </c>
    </row>
    <row r="20" spans="2:4" s="6" customFormat="1" ht="13.5" x14ac:dyDescent="0.2">
      <c r="B20" s="4" t="s">
        <v>31</v>
      </c>
      <c r="C20" s="5" t="s">
        <v>32</v>
      </c>
      <c r="D20" s="12">
        <f>SUM(D6:D19)</f>
        <v>26489</v>
      </c>
    </row>
    <row r="21" spans="2:4" x14ac:dyDescent="0.2">
      <c r="B21" s="2" t="s">
        <v>33</v>
      </c>
      <c r="C21" s="3" t="s">
        <v>34</v>
      </c>
      <c r="D21" s="11">
        <v>6134</v>
      </c>
    </row>
    <row r="22" spans="2:4" ht="25.5" x14ac:dyDescent="0.2">
      <c r="B22" s="2" t="s">
        <v>35</v>
      </c>
      <c r="C22" s="3" t="s">
        <v>36</v>
      </c>
      <c r="D22" s="11">
        <f>54+54</f>
        <v>108</v>
      </c>
    </row>
    <row r="23" spans="2:4" x14ac:dyDescent="0.2">
      <c r="B23" s="2" t="s">
        <v>37</v>
      </c>
      <c r="C23" s="3" t="s">
        <v>38</v>
      </c>
      <c r="D23" s="11">
        <v>0</v>
      </c>
    </row>
    <row r="24" spans="2:4" s="6" customFormat="1" ht="13.5" x14ac:dyDescent="0.2">
      <c r="B24" s="4" t="s">
        <v>39</v>
      </c>
      <c r="C24" s="5" t="s">
        <v>40</v>
      </c>
      <c r="D24" s="12">
        <f>SUM(D21:D23)</f>
        <v>6242</v>
      </c>
    </row>
    <row r="25" spans="2:4" s="6" customFormat="1" ht="13.5" x14ac:dyDescent="0.2">
      <c r="B25" s="16" t="s">
        <v>41</v>
      </c>
      <c r="C25" s="17" t="s">
        <v>42</v>
      </c>
      <c r="D25" s="18">
        <f>SUM(D24,D20)</f>
        <v>32731</v>
      </c>
    </row>
    <row r="26" spans="2:4" s="6" customFormat="1" ht="27" x14ac:dyDescent="0.2">
      <c r="B26" s="16" t="s">
        <v>43</v>
      </c>
      <c r="C26" s="17" t="s">
        <v>558</v>
      </c>
      <c r="D26" s="18">
        <f>SUM(D27:D33)</f>
        <v>7206</v>
      </c>
    </row>
    <row r="27" spans="2:4" x14ac:dyDescent="0.2">
      <c r="B27" s="2" t="s">
        <v>44</v>
      </c>
      <c r="C27" s="3" t="s">
        <v>45</v>
      </c>
      <c r="D27" s="11">
        <f>3154+832+4+379+1406+13+976+177+265</f>
        <v>7206</v>
      </c>
    </row>
    <row r="28" spans="2:4" x14ac:dyDescent="0.2">
      <c r="B28" s="2" t="s">
        <v>46</v>
      </c>
      <c r="C28" s="3" t="s">
        <v>47</v>
      </c>
      <c r="D28" s="11">
        <v>0</v>
      </c>
    </row>
    <row r="29" spans="2:4" x14ac:dyDescent="0.2">
      <c r="B29" s="2" t="s">
        <v>48</v>
      </c>
      <c r="C29" s="3" t="s">
        <v>49</v>
      </c>
      <c r="D29" s="11">
        <v>0</v>
      </c>
    </row>
    <row r="30" spans="2:4" x14ac:dyDescent="0.2">
      <c r="B30" s="2" t="s">
        <v>50</v>
      </c>
      <c r="C30" s="3" t="s">
        <v>51</v>
      </c>
      <c r="D30" s="11">
        <v>0</v>
      </c>
    </row>
    <row r="31" spans="2:4" x14ac:dyDescent="0.2">
      <c r="B31" s="2" t="s">
        <v>52</v>
      </c>
      <c r="C31" s="3" t="s">
        <v>53</v>
      </c>
      <c r="D31" s="11">
        <v>0</v>
      </c>
    </row>
    <row r="32" spans="2:4" ht="25.5" x14ac:dyDescent="0.2">
      <c r="B32" s="2" t="s">
        <v>54</v>
      </c>
      <c r="C32" s="3" t="s">
        <v>55</v>
      </c>
      <c r="D32" s="11">
        <v>0</v>
      </c>
    </row>
    <row r="33" spans="2:4" x14ac:dyDescent="0.2">
      <c r="B33" s="2" t="s">
        <v>56</v>
      </c>
      <c r="C33" s="3" t="s">
        <v>57</v>
      </c>
      <c r="D33" s="11">
        <v>0</v>
      </c>
    </row>
    <row r="34" spans="2:4" x14ac:dyDescent="0.2">
      <c r="B34" s="2" t="s">
        <v>58</v>
      </c>
      <c r="C34" s="3" t="s">
        <v>59</v>
      </c>
      <c r="D34" s="11">
        <f>70+600</f>
        <v>670</v>
      </c>
    </row>
    <row r="35" spans="2:4" x14ac:dyDescent="0.2">
      <c r="B35" s="2" t="s">
        <v>60</v>
      </c>
      <c r="C35" s="3" t="s">
        <v>61</v>
      </c>
      <c r="D35" s="11">
        <f>10+30+500+150+150+150+1000+90+300+700+400+1900+2000+40+80+100+20+400+50</f>
        <v>8070</v>
      </c>
    </row>
    <row r="36" spans="2:4" x14ac:dyDescent="0.2">
      <c r="B36" s="2" t="s">
        <v>62</v>
      </c>
      <c r="C36" s="3" t="s">
        <v>63</v>
      </c>
      <c r="D36" s="11">
        <v>0</v>
      </c>
    </row>
    <row r="37" spans="2:4" s="6" customFormat="1" ht="13.5" x14ac:dyDescent="0.2">
      <c r="B37" s="4" t="s">
        <v>64</v>
      </c>
      <c r="C37" s="5" t="s">
        <v>65</v>
      </c>
      <c r="D37" s="12">
        <f>SUM(D34:D36)</f>
        <v>8740</v>
      </c>
    </row>
    <row r="38" spans="2:4" x14ac:dyDescent="0.2">
      <c r="B38" s="2" t="s">
        <v>66</v>
      </c>
      <c r="C38" s="3" t="s">
        <v>67</v>
      </c>
      <c r="D38" s="11">
        <f>115</f>
        <v>115</v>
      </c>
    </row>
    <row r="39" spans="2:4" x14ac:dyDescent="0.2">
      <c r="B39" s="2">
        <v>34</v>
      </c>
      <c r="C39" s="3" t="s">
        <v>68</v>
      </c>
      <c r="D39" s="11">
        <f>300+60+60+80+20</f>
        <v>520</v>
      </c>
    </row>
    <row r="40" spans="2:4" s="6" customFormat="1" ht="13.5" x14ac:dyDescent="0.2">
      <c r="B40" s="4" t="s">
        <v>69</v>
      </c>
      <c r="C40" s="5" t="s">
        <v>70</v>
      </c>
      <c r="D40" s="12">
        <f>SUM(D38:D39)</f>
        <v>635</v>
      </c>
    </row>
    <row r="41" spans="2:4" x14ac:dyDescent="0.2">
      <c r="B41" s="2" t="s">
        <v>71</v>
      </c>
      <c r="C41" s="3" t="s">
        <v>72</v>
      </c>
      <c r="D41" s="11">
        <f>30+100+400+300+250+120+25+50+900+30+5+50+200+50+50+350+100+100</f>
        <v>3110</v>
      </c>
    </row>
    <row r="42" spans="2:4" x14ac:dyDescent="0.2">
      <c r="B42" s="2" t="s">
        <v>73</v>
      </c>
      <c r="C42" s="3" t="s">
        <v>74</v>
      </c>
      <c r="D42" s="11">
        <f>922+3200+394</f>
        <v>4516</v>
      </c>
    </row>
    <row r="43" spans="2:4" x14ac:dyDescent="0.2">
      <c r="B43" s="2" t="s">
        <v>75</v>
      </c>
      <c r="C43" s="3" t="s">
        <v>76</v>
      </c>
      <c r="D43" s="11">
        <f>150+100+1198</f>
        <v>1448</v>
      </c>
    </row>
    <row r="44" spans="2:4" ht="25.5" x14ac:dyDescent="0.2">
      <c r="B44" s="2" t="s">
        <v>77</v>
      </c>
      <c r="C44" s="3" t="s">
        <v>78</v>
      </c>
      <c r="D44" s="11">
        <v>0</v>
      </c>
    </row>
    <row r="45" spans="2:4" x14ac:dyDescent="0.2">
      <c r="B45" s="2" t="s">
        <v>79</v>
      </c>
      <c r="C45" s="3" t="s">
        <v>80</v>
      </c>
      <c r="D45" s="11">
        <f>100+200+1000+150+200+277+1000+250+100+550</f>
        <v>3827</v>
      </c>
    </row>
    <row r="46" spans="2:4" x14ac:dyDescent="0.2">
      <c r="B46" s="2" t="s">
        <v>81</v>
      </c>
      <c r="C46" s="3" t="s">
        <v>82</v>
      </c>
      <c r="D46" s="11">
        <f>D47</f>
        <v>0</v>
      </c>
    </row>
    <row r="47" spans="2:4" x14ac:dyDescent="0.2">
      <c r="B47" s="2" t="s">
        <v>83</v>
      </c>
      <c r="C47" s="3" t="s">
        <v>84</v>
      </c>
      <c r="D47" s="11">
        <v>0</v>
      </c>
    </row>
    <row r="48" spans="2:4" x14ac:dyDescent="0.2">
      <c r="B48" s="2" t="s">
        <v>85</v>
      </c>
      <c r="C48" s="3" t="s">
        <v>86</v>
      </c>
      <c r="D48" s="11">
        <v>0</v>
      </c>
    </row>
    <row r="49" spans="2:4" x14ac:dyDescent="0.2">
      <c r="B49" s="2" t="s">
        <v>87</v>
      </c>
      <c r="C49" s="3" t="s">
        <v>88</v>
      </c>
      <c r="D49" s="11">
        <f>100+2500+500+500+1000+750+100+600+300+650+800+30+50+90+500+50+393</f>
        <v>8913</v>
      </c>
    </row>
    <row r="50" spans="2:4" s="6" customFormat="1" ht="13.5" x14ac:dyDescent="0.2">
      <c r="B50" s="4" t="s">
        <v>89</v>
      </c>
      <c r="C50" s="5" t="s">
        <v>90</v>
      </c>
      <c r="D50" s="12">
        <f>D41+D42+D43+D45+D46+D48+D49</f>
        <v>21814</v>
      </c>
    </row>
    <row r="51" spans="2:4" x14ac:dyDescent="0.2">
      <c r="B51" s="2" t="s">
        <v>91</v>
      </c>
      <c r="C51" s="3" t="s">
        <v>92</v>
      </c>
      <c r="D51" s="11">
        <v>0</v>
      </c>
    </row>
    <row r="52" spans="2:4" x14ac:dyDescent="0.2">
      <c r="B52" s="2" t="s">
        <v>93</v>
      </c>
      <c r="C52" s="3" t="s">
        <v>94</v>
      </c>
      <c r="D52" s="11">
        <f>550</f>
        <v>550</v>
      </c>
    </row>
    <row r="53" spans="2:4" s="6" customFormat="1" ht="13.5" x14ac:dyDescent="0.2">
      <c r="B53" s="4" t="s">
        <v>95</v>
      </c>
      <c r="C53" s="5" t="s">
        <v>96</v>
      </c>
      <c r="D53" s="12">
        <f>SUM(D51:D52)</f>
        <v>550</v>
      </c>
    </row>
    <row r="54" spans="2:4" ht="19.5" customHeight="1" x14ac:dyDescent="0.2">
      <c r="B54" s="2" t="s">
        <v>97</v>
      </c>
      <c r="C54" s="3" t="s">
        <v>98</v>
      </c>
      <c r="D54" s="11">
        <f>408+130+729+826+203+506+68+641+1686+81+227+146+668+249+877+213+14</f>
        <v>7672</v>
      </c>
    </row>
    <row r="55" spans="2:4" x14ac:dyDescent="0.2">
      <c r="B55" s="2" t="s">
        <v>99</v>
      </c>
      <c r="C55" s="3" t="s">
        <v>100</v>
      </c>
      <c r="D55" s="11">
        <v>0</v>
      </c>
    </row>
    <row r="56" spans="2:4" x14ac:dyDescent="0.2">
      <c r="B56" s="2" t="s">
        <v>101</v>
      </c>
      <c r="C56" s="3" t="s">
        <v>102</v>
      </c>
      <c r="D56" s="11">
        <f>D57+D58</f>
        <v>0</v>
      </c>
    </row>
    <row r="57" spans="2:4" hidden="1" x14ac:dyDescent="0.2">
      <c r="B57" s="2" t="s">
        <v>103</v>
      </c>
      <c r="C57" s="3" t="s">
        <v>104</v>
      </c>
      <c r="D57" s="11">
        <v>0</v>
      </c>
    </row>
    <row r="58" spans="2:4" hidden="1" x14ac:dyDescent="0.2">
      <c r="B58" s="2" t="s">
        <v>105</v>
      </c>
      <c r="C58" s="3" t="s">
        <v>106</v>
      </c>
      <c r="D58" s="11">
        <v>0</v>
      </c>
    </row>
    <row r="59" spans="2:4" x14ac:dyDescent="0.2">
      <c r="B59" s="2" t="s">
        <v>107</v>
      </c>
      <c r="C59" s="3" t="s">
        <v>108</v>
      </c>
      <c r="D59" s="11">
        <f>D60+D61+D62</f>
        <v>0</v>
      </c>
    </row>
    <row r="60" spans="2:4" hidden="1" x14ac:dyDescent="0.2">
      <c r="B60" s="2" t="s">
        <v>109</v>
      </c>
      <c r="C60" s="3" t="s">
        <v>110</v>
      </c>
      <c r="D60" s="11">
        <v>0</v>
      </c>
    </row>
    <row r="61" spans="2:4" ht="25.5" hidden="1" x14ac:dyDescent="0.2">
      <c r="B61" s="2" t="s">
        <v>111</v>
      </c>
      <c r="C61" s="3" t="s">
        <v>112</v>
      </c>
      <c r="D61" s="11">
        <v>0</v>
      </c>
    </row>
    <row r="62" spans="2:4" hidden="1" x14ac:dyDescent="0.2">
      <c r="B62" s="2" t="s">
        <v>113</v>
      </c>
      <c r="C62" s="3" t="s">
        <v>114</v>
      </c>
      <c r="D62" s="11">
        <v>0</v>
      </c>
    </row>
    <row r="63" spans="2:4" x14ac:dyDescent="0.2">
      <c r="B63" s="2" t="s">
        <v>115</v>
      </c>
      <c r="C63" s="3" t="s">
        <v>116</v>
      </c>
      <c r="D63" s="11">
        <f>200+250+114+100</f>
        <v>664</v>
      </c>
    </row>
    <row r="64" spans="2:4" s="6" customFormat="1" ht="27" x14ac:dyDescent="0.2">
      <c r="B64" s="4" t="s">
        <v>117</v>
      </c>
      <c r="C64" s="5" t="s">
        <v>118</v>
      </c>
      <c r="D64" s="12">
        <f>D54+D55+D56+D59+D63</f>
        <v>8336</v>
      </c>
    </row>
    <row r="65" spans="2:4" s="6" customFormat="1" ht="21" customHeight="1" x14ac:dyDescent="0.2">
      <c r="B65" s="16" t="s">
        <v>119</v>
      </c>
      <c r="C65" s="17" t="s">
        <v>120</v>
      </c>
      <c r="D65" s="18">
        <f>D37+D40+D50+D53+D64</f>
        <v>40075</v>
      </c>
    </row>
    <row r="66" spans="2:4" x14ac:dyDescent="0.2">
      <c r="B66" s="2" t="s">
        <v>121</v>
      </c>
      <c r="C66" s="3" t="s">
        <v>122</v>
      </c>
      <c r="D66" s="11">
        <v>0</v>
      </c>
    </row>
    <row r="67" spans="2:4" x14ac:dyDescent="0.2">
      <c r="B67" s="2" t="s">
        <v>123</v>
      </c>
      <c r="C67" s="7" t="s">
        <v>124</v>
      </c>
      <c r="D67" s="13">
        <f>SUM(D68:D78)</f>
        <v>0</v>
      </c>
    </row>
    <row r="68" spans="2:4" hidden="1" x14ac:dyDescent="0.2">
      <c r="B68" s="2" t="s">
        <v>125</v>
      </c>
      <c r="C68" s="3" t="s">
        <v>126</v>
      </c>
      <c r="D68" s="11">
        <v>0</v>
      </c>
    </row>
    <row r="69" spans="2:4" hidden="1" x14ac:dyDescent="0.2">
      <c r="B69" s="2" t="s">
        <v>127</v>
      </c>
      <c r="C69" s="3" t="s">
        <v>128</v>
      </c>
      <c r="D69" s="11">
        <v>0</v>
      </c>
    </row>
    <row r="70" spans="2:4" hidden="1" x14ac:dyDescent="0.2">
      <c r="B70" s="2" t="s">
        <v>129</v>
      </c>
      <c r="C70" s="3" t="s">
        <v>130</v>
      </c>
      <c r="D70" s="11">
        <v>0</v>
      </c>
    </row>
    <row r="71" spans="2:4" hidden="1" x14ac:dyDescent="0.2">
      <c r="B71" s="2" t="s">
        <v>131</v>
      </c>
      <c r="C71" s="3" t="s">
        <v>132</v>
      </c>
      <c r="D71" s="11">
        <v>0</v>
      </c>
    </row>
    <row r="72" spans="2:4" ht="25.5" hidden="1" x14ac:dyDescent="0.2">
      <c r="B72" s="2" t="s">
        <v>133</v>
      </c>
      <c r="C72" s="3" t="s">
        <v>134</v>
      </c>
      <c r="D72" s="11">
        <v>0</v>
      </c>
    </row>
    <row r="73" spans="2:4" hidden="1" x14ac:dyDescent="0.2">
      <c r="B73" s="2" t="s">
        <v>135</v>
      </c>
      <c r="C73" s="3" t="s">
        <v>136</v>
      </c>
      <c r="D73" s="11">
        <v>0</v>
      </c>
    </row>
    <row r="74" spans="2:4" hidden="1" x14ac:dyDescent="0.2">
      <c r="B74" s="2" t="s">
        <v>137</v>
      </c>
      <c r="C74" s="3" t="s">
        <v>138</v>
      </c>
      <c r="D74" s="11">
        <v>0</v>
      </c>
    </row>
    <row r="75" spans="2:4" hidden="1" x14ac:dyDescent="0.2">
      <c r="B75" s="2" t="s">
        <v>139</v>
      </c>
      <c r="C75" s="3" t="s">
        <v>140</v>
      </c>
      <c r="D75" s="11">
        <v>0</v>
      </c>
    </row>
    <row r="76" spans="2:4" ht="38.25" hidden="1" x14ac:dyDescent="0.2">
      <c r="B76" s="2" t="s">
        <v>141</v>
      </c>
      <c r="C76" s="3" t="s">
        <v>142</v>
      </c>
      <c r="D76" s="11">
        <v>0</v>
      </c>
    </row>
    <row r="77" spans="2:4" hidden="1" x14ac:dyDescent="0.2">
      <c r="B77" s="2" t="s">
        <v>143</v>
      </c>
      <c r="C77" s="3" t="s">
        <v>144</v>
      </c>
      <c r="D77" s="11">
        <v>0</v>
      </c>
    </row>
    <row r="78" spans="2:4" ht="25.5" hidden="1" x14ac:dyDescent="0.2">
      <c r="B78" s="2" t="s">
        <v>145</v>
      </c>
      <c r="C78" s="3" t="s">
        <v>146</v>
      </c>
      <c r="D78" s="11">
        <v>0</v>
      </c>
    </row>
    <row r="79" spans="2:4" hidden="1" x14ac:dyDescent="0.2">
      <c r="B79" s="2" t="s">
        <v>147</v>
      </c>
      <c r="C79" s="3" t="s">
        <v>148</v>
      </c>
      <c r="D79" s="11">
        <v>0</v>
      </c>
    </row>
    <row r="80" spans="2:4" ht="23.25" customHeight="1" x14ac:dyDescent="0.2">
      <c r="B80" s="2" t="s">
        <v>149</v>
      </c>
      <c r="C80" s="7" t="s">
        <v>150</v>
      </c>
      <c r="D80" s="13">
        <f>SUM(D81:D89)</f>
        <v>0</v>
      </c>
    </row>
    <row r="81" spans="2:4" ht="0.75" hidden="1" customHeight="1" x14ac:dyDescent="0.2">
      <c r="B81" s="2" t="s">
        <v>151</v>
      </c>
      <c r="C81" s="3" t="s">
        <v>152</v>
      </c>
      <c r="D81" s="11">
        <v>0</v>
      </c>
    </row>
    <row r="82" spans="2:4" ht="25.5" hidden="1" x14ac:dyDescent="0.2">
      <c r="B82" s="2" t="s">
        <v>153</v>
      </c>
      <c r="C82" s="3" t="s">
        <v>154</v>
      </c>
      <c r="D82" s="11">
        <v>0</v>
      </c>
    </row>
    <row r="83" spans="2:4" hidden="1" x14ac:dyDescent="0.2">
      <c r="B83" s="2" t="s">
        <v>155</v>
      </c>
      <c r="C83" s="3" t="s">
        <v>156</v>
      </c>
      <c r="D83" s="11">
        <v>0</v>
      </c>
    </row>
    <row r="84" spans="2:4" ht="25.5" hidden="1" x14ac:dyDescent="0.2">
      <c r="B84" s="2" t="s">
        <v>157</v>
      </c>
      <c r="C84" s="3" t="s">
        <v>158</v>
      </c>
      <c r="D84" s="11">
        <v>0</v>
      </c>
    </row>
    <row r="85" spans="2:4" ht="25.5" hidden="1" x14ac:dyDescent="0.2">
      <c r="B85" s="2" t="s">
        <v>159</v>
      </c>
      <c r="C85" s="3" t="s">
        <v>160</v>
      </c>
      <c r="D85" s="11">
        <v>0</v>
      </c>
    </row>
    <row r="86" spans="2:4" ht="25.5" hidden="1" x14ac:dyDescent="0.2">
      <c r="B86" s="2" t="s">
        <v>161</v>
      </c>
      <c r="C86" s="3" t="s">
        <v>162</v>
      </c>
      <c r="D86" s="11">
        <v>0</v>
      </c>
    </row>
    <row r="87" spans="2:4" hidden="1" x14ac:dyDescent="0.2">
      <c r="B87" s="2" t="s">
        <v>163</v>
      </c>
      <c r="C87" s="3" t="s">
        <v>164</v>
      </c>
      <c r="D87" s="11">
        <v>0</v>
      </c>
    </row>
    <row r="88" spans="2:4" ht="25.5" hidden="1" x14ac:dyDescent="0.2">
      <c r="B88" s="2" t="s">
        <v>165</v>
      </c>
      <c r="C88" s="3" t="s">
        <v>166</v>
      </c>
      <c r="D88" s="11">
        <v>0</v>
      </c>
    </row>
    <row r="89" spans="2:4" ht="25.5" hidden="1" x14ac:dyDescent="0.2">
      <c r="B89" s="2" t="s">
        <v>167</v>
      </c>
      <c r="C89" s="3" t="s">
        <v>168</v>
      </c>
      <c r="D89" s="11">
        <v>0</v>
      </c>
    </row>
    <row r="90" spans="2:4" ht="25.5" hidden="1" x14ac:dyDescent="0.2">
      <c r="B90" s="2" t="s">
        <v>169</v>
      </c>
      <c r="C90" s="7" t="s">
        <v>170</v>
      </c>
      <c r="D90" s="13">
        <f>SUM(D91:D99)</f>
        <v>0</v>
      </c>
    </row>
    <row r="91" spans="2:4" ht="51" hidden="1" x14ac:dyDescent="0.2">
      <c r="B91" s="2" t="s">
        <v>171</v>
      </c>
      <c r="C91" s="3" t="s">
        <v>172</v>
      </c>
      <c r="D91" s="11">
        <v>0</v>
      </c>
    </row>
    <row r="92" spans="2:4" ht="25.5" hidden="1" x14ac:dyDescent="0.2">
      <c r="B92" s="2" t="s">
        <v>173</v>
      </c>
      <c r="C92" s="3" t="s">
        <v>174</v>
      </c>
      <c r="D92" s="11">
        <v>0</v>
      </c>
    </row>
    <row r="93" spans="2:4" ht="25.5" hidden="1" x14ac:dyDescent="0.2">
      <c r="B93" s="2" t="s">
        <v>175</v>
      </c>
      <c r="C93" s="3" t="s">
        <v>176</v>
      </c>
      <c r="D93" s="11">
        <v>0</v>
      </c>
    </row>
    <row r="94" spans="2:4" hidden="1" x14ac:dyDescent="0.2">
      <c r="B94" s="2" t="s">
        <v>177</v>
      </c>
      <c r="C94" s="3" t="s">
        <v>178</v>
      </c>
      <c r="D94" s="11">
        <v>0</v>
      </c>
    </row>
    <row r="95" spans="2:4" hidden="1" x14ac:dyDescent="0.2">
      <c r="B95" s="2" t="s">
        <v>179</v>
      </c>
      <c r="C95" s="3" t="s">
        <v>180</v>
      </c>
      <c r="D95" s="11">
        <v>0</v>
      </c>
    </row>
    <row r="96" spans="2:4" ht="25.5" hidden="1" x14ac:dyDescent="0.2">
      <c r="B96" s="2" t="s">
        <v>181</v>
      </c>
      <c r="C96" s="3" t="s">
        <v>182</v>
      </c>
      <c r="D96" s="11">
        <v>0</v>
      </c>
    </row>
    <row r="97" spans="2:4" hidden="1" x14ac:dyDescent="0.2">
      <c r="B97" s="2" t="s">
        <v>183</v>
      </c>
      <c r="C97" s="3" t="s">
        <v>184</v>
      </c>
      <c r="D97" s="11">
        <v>0</v>
      </c>
    </row>
    <row r="98" spans="2:4" ht="25.5" hidden="1" x14ac:dyDescent="0.2">
      <c r="B98" s="2" t="s">
        <v>185</v>
      </c>
      <c r="C98" s="3" t="s">
        <v>186</v>
      </c>
      <c r="D98" s="11">
        <v>0</v>
      </c>
    </row>
    <row r="99" spans="2:4" hidden="1" x14ac:dyDescent="0.2">
      <c r="B99" s="2" t="s">
        <v>187</v>
      </c>
      <c r="C99" s="3" t="s">
        <v>188</v>
      </c>
      <c r="D99" s="11">
        <v>0</v>
      </c>
    </row>
    <row r="100" spans="2:4" hidden="1" x14ac:dyDescent="0.2">
      <c r="B100" s="2" t="s">
        <v>189</v>
      </c>
      <c r="C100" s="7" t="s">
        <v>190</v>
      </c>
      <c r="D100" s="13">
        <f>SUM(D101:D106)</f>
        <v>0</v>
      </c>
    </row>
    <row r="101" spans="2:4" hidden="1" x14ac:dyDescent="0.2">
      <c r="B101" s="2" t="s">
        <v>191</v>
      </c>
      <c r="C101" s="3" t="s">
        <v>192</v>
      </c>
      <c r="D101" s="11">
        <v>0</v>
      </c>
    </row>
    <row r="102" spans="2:4" hidden="1" x14ac:dyDescent="0.2">
      <c r="B102" s="2" t="s">
        <v>193</v>
      </c>
      <c r="C102" s="3" t="s">
        <v>194</v>
      </c>
      <c r="D102" s="11">
        <v>0</v>
      </c>
    </row>
    <row r="103" spans="2:4" ht="25.5" hidden="1" x14ac:dyDescent="0.2">
      <c r="B103" s="2" t="s">
        <v>195</v>
      </c>
      <c r="C103" s="3" t="s">
        <v>196</v>
      </c>
      <c r="D103" s="11">
        <v>0</v>
      </c>
    </row>
    <row r="104" spans="2:4" ht="25.5" hidden="1" x14ac:dyDescent="0.2">
      <c r="B104" s="2" t="s">
        <v>197</v>
      </c>
      <c r="C104" s="3" t="s">
        <v>198</v>
      </c>
      <c r="D104" s="11">
        <v>0</v>
      </c>
    </row>
    <row r="105" spans="2:4" ht="25.5" hidden="1" x14ac:dyDescent="0.2">
      <c r="B105" s="2" t="s">
        <v>199</v>
      </c>
      <c r="C105" s="3" t="s">
        <v>200</v>
      </c>
      <c r="D105" s="11">
        <v>0</v>
      </c>
    </row>
    <row r="106" spans="2:4" ht="38.25" hidden="1" x14ac:dyDescent="0.2">
      <c r="B106" s="2" t="s">
        <v>201</v>
      </c>
      <c r="C106" s="3" t="s">
        <v>202</v>
      </c>
      <c r="D106" s="11">
        <v>0</v>
      </c>
    </row>
    <row r="107" spans="2:4" hidden="1" x14ac:dyDescent="0.2">
      <c r="B107" s="2" t="s">
        <v>203</v>
      </c>
      <c r="C107" s="7" t="s">
        <v>204</v>
      </c>
      <c r="D107" s="13">
        <f>SUM(D108:D109)</f>
        <v>0</v>
      </c>
    </row>
    <row r="108" spans="2:4" hidden="1" x14ac:dyDescent="0.2">
      <c r="B108" s="2" t="s">
        <v>205</v>
      </c>
      <c r="C108" s="3" t="s">
        <v>206</v>
      </c>
      <c r="D108" s="11">
        <v>0</v>
      </c>
    </row>
    <row r="109" spans="2:4" hidden="1" x14ac:dyDescent="0.2">
      <c r="B109" s="2" t="s">
        <v>207</v>
      </c>
      <c r="C109" s="3" t="s">
        <v>208</v>
      </c>
      <c r="D109" s="11">
        <v>0</v>
      </c>
    </row>
    <row r="110" spans="2:4" x14ac:dyDescent="0.2">
      <c r="B110" s="2" t="s">
        <v>209</v>
      </c>
      <c r="C110" s="7" t="s">
        <v>210</v>
      </c>
      <c r="D110" s="13">
        <f>SUM(D111:D135)</f>
        <v>4461</v>
      </c>
    </row>
    <row r="111" spans="2:4" x14ac:dyDescent="0.2">
      <c r="B111" s="2" t="s">
        <v>211</v>
      </c>
      <c r="C111" s="3" t="s">
        <v>212</v>
      </c>
      <c r="D111" s="11">
        <v>0</v>
      </c>
    </row>
    <row r="112" spans="2:4" ht="25.5" x14ac:dyDescent="0.2">
      <c r="B112" s="2" t="s">
        <v>213</v>
      </c>
      <c r="C112" s="3" t="s">
        <v>214</v>
      </c>
      <c r="D112" s="11">
        <v>0</v>
      </c>
    </row>
    <row r="113" spans="2:4" ht="25.5" x14ac:dyDescent="0.2">
      <c r="B113" s="2" t="s">
        <v>215</v>
      </c>
      <c r="C113" s="3" t="s">
        <v>216</v>
      </c>
      <c r="D113" s="11">
        <v>0</v>
      </c>
    </row>
    <row r="114" spans="2:4" x14ac:dyDescent="0.2">
      <c r="B114" s="2" t="s">
        <v>217</v>
      </c>
      <c r="C114" s="3" t="s">
        <v>218</v>
      </c>
      <c r="D114" s="11">
        <v>0</v>
      </c>
    </row>
    <row r="115" spans="2:4" x14ac:dyDescent="0.2">
      <c r="B115" s="2" t="s">
        <v>219</v>
      </c>
      <c r="C115" s="3" t="s">
        <v>220</v>
      </c>
      <c r="D115" s="11">
        <v>0</v>
      </c>
    </row>
    <row r="116" spans="2:4" ht="25.5" x14ac:dyDescent="0.2">
      <c r="B116" s="2" t="s">
        <v>221</v>
      </c>
      <c r="C116" s="3" t="s">
        <v>222</v>
      </c>
      <c r="D116" s="11">
        <v>0</v>
      </c>
    </row>
    <row r="117" spans="2:4" ht="25.5" x14ac:dyDescent="0.2">
      <c r="B117" s="2" t="s">
        <v>223</v>
      </c>
      <c r="C117" s="3" t="s">
        <v>224</v>
      </c>
      <c r="D117" s="11">
        <v>0</v>
      </c>
    </row>
    <row r="118" spans="2:4" ht="25.5" x14ac:dyDescent="0.2">
      <c r="B118" s="2" t="s">
        <v>225</v>
      </c>
      <c r="C118" s="3" t="s">
        <v>226</v>
      </c>
      <c r="D118" s="11">
        <v>0</v>
      </c>
    </row>
    <row r="119" spans="2:4" ht="25.5" x14ac:dyDescent="0.2">
      <c r="B119" s="2" t="s">
        <v>227</v>
      </c>
      <c r="C119" s="3" t="s">
        <v>228</v>
      </c>
      <c r="D119" s="11">
        <v>0</v>
      </c>
    </row>
    <row r="120" spans="2:4" ht="25.5" x14ac:dyDescent="0.2">
      <c r="B120" s="2" t="s">
        <v>229</v>
      </c>
      <c r="C120" s="3" t="s">
        <v>230</v>
      </c>
      <c r="D120" s="11">
        <v>0</v>
      </c>
    </row>
    <row r="121" spans="2:4" x14ac:dyDescent="0.2">
      <c r="B121" s="2" t="s">
        <v>231</v>
      </c>
      <c r="C121" s="3" t="s">
        <v>232</v>
      </c>
      <c r="D121" s="11">
        <v>0</v>
      </c>
    </row>
    <row r="122" spans="2:4" ht="25.5" x14ac:dyDescent="0.2">
      <c r="B122" s="2" t="s">
        <v>233</v>
      </c>
      <c r="C122" s="3" t="s">
        <v>234</v>
      </c>
      <c r="D122" s="11">
        <v>0</v>
      </c>
    </row>
    <row r="123" spans="2:4" x14ac:dyDescent="0.2">
      <c r="B123" s="2" t="s">
        <v>235</v>
      </c>
      <c r="C123" s="3" t="s">
        <v>236</v>
      </c>
      <c r="D123" s="11">
        <v>0</v>
      </c>
    </row>
    <row r="124" spans="2:4" x14ac:dyDescent="0.2">
      <c r="B124" s="2" t="s">
        <v>237</v>
      </c>
      <c r="C124" s="3" t="s">
        <v>238</v>
      </c>
      <c r="D124" s="11">
        <v>0</v>
      </c>
    </row>
    <row r="125" spans="2:4" ht="25.5" x14ac:dyDescent="0.2">
      <c r="B125" s="2" t="s">
        <v>239</v>
      </c>
      <c r="C125" s="3" t="s">
        <v>240</v>
      </c>
      <c r="D125" s="11">
        <v>0</v>
      </c>
    </row>
    <row r="126" spans="2:4" x14ac:dyDescent="0.2">
      <c r="B126" s="2" t="s">
        <v>241</v>
      </c>
      <c r="C126" s="3" t="s">
        <v>242</v>
      </c>
      <c r="D126" s="11">
        <v>0</v>
      </c>
    </row>
    <row r="127" spans="2:4" ht="25.5" x14ac:dyDescent="0.2">
      <c r="B127" s="2" t="s">
        <v>243</v>
      </c>
      <c r="C127" s="3" t="s">
        <v>244</v>
      </c>
      <c r="D127" s="11">
        <v>0</v>
      </c>
    </row>
    <row r="128" spans="2:4" ht="25.5" x14ac:dyDescent="0.2">
      <c r="B128" s="2" t="s">
        <v>245</v>
      </c>
      <c r="C128" s="3" t="s">
        <v>246</v>
      </c>
      <c r="D128" s="11">
        <v>0</v>
      </c>
    </row>
    <row r="129" spans="2:4" ht="25.5" x14ac:dyDescent="0.2">
      <c r="B129" s="2" t="s">
        <v>247</v>
      </c>
      <c r="C129" s="3" t="s">
        <v>248</v>
      </c>
      <c r="D129" s="11">
        <v>0</v>
      </c>
    </row>
    <row r="130" spans="2:4" x14ac:dyDescent="0.2">
      <c r="B130" s="2" t="s">
        <v>249</v>
      </c>
      <c r="C130" s="3" t="s">
        <v>250</v>
      </c>
      <c r="D130" s="11">
        <v>0</v>
      </c>
    </row>
    <row r="131" spans="2:4" ht="25.5" x14ac:dyDescent="0.2">
      <c r="B131" s="2" t="s">
        <v>251</v>
      </c>
      <c r="C131" s="3" t="s">
        <v>252</v>
      </c>
      <c r="D131" s="11">
        <v>0</v>
      </c>
    </row>
    <row r="132" spans="2:4" ht="25.5" x14ac:dyDescent="0.2">
      <c r="B132" s="2" t="s">
        <v>253</v>
      </c>
      <c r="C132" s="3" t="s">
        <v>254</v>
      </c>
      <c r="D132" s="11">
        <v>3361</v>
      </c>
    </row>
    <row r="133" spans="2:4" ht="38.25" x14ac:dyDescent="0.2">
      <c r="B133" s="2" t="s">
        <v>255</v>
      </c>
      <c r="C133" s="3" t="s">
        <v>256</v>
      </c>
      <c r="D133" s="11">
        <v>1100</v>
      </c>
    </row>
    <row r="134" spans="2:4" x14ac:dyDescent="0.2">
      <c r="B134" s="2" t="s">
        <v>257</v>
      </c>
      <c r="C134" s="3" t="s">
        <v>258</v>
      </c>
      <c r="D134" s="11">
        <v>0</v>
      </c>
    </row>
    <row r="135" spans="2:4" ht="25.5" x14ac:dyDescent="0.2">
      <c r="B135" s="2" t="s">
        <v>259</v>
      </c>
      <c r="C135" s="3" t="s">
        <v>260</v>
      </c>
      <c r="D135" s="11">
        <v>0</v>
      </c>
    </row>
    <row r="136" spans="2:4" ht="27" x14ac:dyDescent="0.2">
      <c r="B136" s="14" t="s">
        <v>261</v>
      </c>
      <c r="C136" s="17" t="s">
        <v>262</v>
      </c>
      <c r="D136" s="18">
        <f>D66+D67+D79+D80+D90+D100+D107+D110</f>
        <v>4461</v>
      </c>
    </row>
    <row r="137" spans="2:4" ht="11.25" customHeight="1" x14ac:dyDescent="0.2">
      <c r="B137" s="8" t="s">
        <v>263</v>
      </c>
      <c r="C137" s="7" t="s">
        <v>264</v>
      </c>
      <c r="D137" s="13">
        <f>SUM(D138)</f>
        <v>0</v>
      </c>
    </row>
    <row r="138" spans="2:4" ht="0.75" hidden="1" customHeight="1" x14ac:dyDescent="0.2">
      <c r="B138" s="2" t="s">
        <v>265</v>
      </c>
      <c r="C138" s="3" t="s">
        <v>266</v>
      </c>
      <c r="D138" s="11">
        <v>0</v>
      </c>
    </row>
    <row r="139" spans="2:4" ht="25.5" hidden="1" x14ac:dyDescent="0.2">
      <c r="B139" s="2" t="s">
        <v>267</v>
      </c>
      <c r="C139" s="3" t="s">
        <v>268</v>
      </c>
      <c r="D139" s="11">
        <v>0</v>
      </c>
    </row>
    <row r="140" spans="2:4" ht="25.5" hidden="1" x14ac:dyDescent="0.2">
      <c r="B140" s="2" t="s">
        <v>269</v>
      </c>
      <c r="C140" s="3" t="s">
        <v>270</v>
      </c>
      <c r="D140" s="11">
        <v>0</v>
      </c>
    </row>
    <row r="141" spans="2:4" hidden="1" x14ac:dyDescent="0.2">
      <c r="B141" s="2" t="s">
        <v>271</v>
      </c>
      <c r="C141" s="3" t="s">
        <v>272</v>
      </c>
      <c r="D141" s="11">
        <v>0</v>
      </c>
    </row>
    <row r="142" spans="2:4" hidden="1" x14ac:dyDescent="0.2">
      <c r="B142" s="2" t="s">
        <v>273</v>
      </c>
      <c r="C142" s="3" t="s">
        <v>274</v>
      </c>
      <c r="D142" s="11">
        <v>0</v>
      </c>
    </row>
    <row r="143" spans="2:4" ht="25.5" hidden="1" x14ac:dyDescent="0.2">
      <c r="B143" s="2" t="s">
        <v>275</v>
      </c>
      <c r="C143" s="3" t="s">
        <v>276</v>
      </c>
      <c r="D143" s="11">
        <v>0</v>
      </c>
    </row>
    <row r="144" spans="2:4" ht="24.75" customHeight="1" x14ac:dyDescent="0.2">
      <c r="B144" s="8" t="s">
        <v>277</v>
      </c>
      <c r="C144" s="7" t="s">
        <v>278</v>
      </c>
      <c r="D144" s="13">
        <f>SUM(D145:D154)</f>
        <v>0</v>
      </c>
    </row>
    <row r="145" spans="2:4" ht="0.75" hidden="1" customHeight="1" x14ac:dyDescent="0.2">
      <c r="B145" s="2" t="s">
        <v>279</v>
      </c>
      <c r="C145" s="3" t="s">
        <v>280</v>
      </c>
      <c r="D145" s="11">
        <v>0</v>
      </c>
    </row>
    <row r="146" spans="2:4" hidden="1" x14ac:dyDescent="0.2">
      <c r="B146" s="2" t="s">
        <v>281</v>
      </c>
      <c r="C146" s="3" t="s">
        <v>282</v>
      </c>
      <c r="D146" s="11">
        <v>0</v>
      </c>
    </row>
    <row r="147" spans="2:4" ht="25.5" hidden="1" x14ac:dyDescent="0.2">
      <c r="B147" s="2" t="s">
        <v>283</v>
      </c>
      <c r="C147" s="3" t="s">
        <v>284</v>
      </c>
      <c r="D147" s="11">
        <v>0</v>
      </c>
    </row>
    <row r="148" spans="2:4" hidden="1" x14ac:dyDescent="0.2">
      <c r="B148" s="2" t="s">
        <v>285</v>
      </c>
      <c r="C148" s="3" t="s">
        <v>286</v>
      </c>
      <c r="D148" s="11">
        <v>0</v>
      </c>
    </row>
    <row r="149" spans="2:4" hidden="1" x14ac:dyDescent="0.2">
      <c r="B149" s="2" t="s">
        <v>287</v>
      </c>
      <c r="C149" s="3" t="s">
        <v>288</v>
      </c>
      <c r="D149" s="11">
        <v>0</v>
      </c>
    </row>
    <row r="150" spans="2:4" hidden="1" x14ac:dyDescent="0.2">
      <c r="B150" s="2" t="s">
        <v>289</v>
      </c>
      <c r="C150" s="3" t="s">
        <v>290</v>
      </c>
      <c r="D150" s="11">
        <v>0</v>
      </c>
    </row>
    <row r="151" spans="2:4" hidden="1" x14ac:dyDescent="0.2">
      <c r="B151" s="2" t="s">
        <v>291</v>
      </c>
      <c r="C151" s="3" t="s">
        <v>292</v>
      </c>
      <c r="D151" s="11">
        <v>0</v>
      </c>
    </row>
    <row r="152" spans="2:4" hidden="1" x14ac:dyDescent="0.2">
      <c r="B152" s="2" t="s">
        <v>293</v>
      </c>
      <c r="C152" s="3" t="s">
        <v>294</v>
      </c>
      <c r="D152" s="11">
        <v>0</v>
      </c>
    </row>
    <row r="153" spans="2:4" ht="25.5" hidden="1" x14ac:dyDescent="0.2">
      <c r="B153" s="2" t="s">
        <v>295</v>
      </c>
      <c r="C153" s="3" t="s">
        <v>296</v>
      </c>
      <c r="D153" s="11">
        <v>0</v>
      </c>
    </row>
    <row r="154" spans="2:4" hidden="1" x14ac:dyDescent="0.2">
      <c r="B154" s="2" t="s">
        <v>297</v>
      </c>
      <c r="C154" s="3" t="s">
        <v>298</v>
      </c>
      <c r="D154" s="11">
        <v>0</v>
      </c>
    </row>
    <row r="155" spans="2:4" ht="25.5" hidden="1" x14ac:dyDescent="0.2">
      <c r="B155" s="8" t="s">
        <v>299</v>
      </c>
      <c r="C155" s="7" t="s">
        <v>300</v>
      </c>
      <c r="D155" s="13">
        <f>SUM(D156:D165)</f>
        <v>0</v>
      </c>
    </row>
    <row r="156" spans="2:4" hidden="1" x14ac:dyDescent="0.2">
      <c r="B156" s="2" t="s">
        <v>301</v>
      </c>
      <c r="C156" s="3" t="s">
        <v>302</v>
      </c>
      <c r="D156" s="11">
        <v>0</v>
      </c>
    </row>
    <row r="157" spans="2:4" hidden="1" x14ac:dyDescent="0.2">
      <c r="B157" s="2" t="s">
        <v>303</v>
      </c>
      <c r="C157" s="3" t="s">
        <v>304</v>
      </c>
      <c r="D157" s="11">
        <v>0</v>
      </c>
    </row>
    <row r="158" spans="2:4" ht="25.5" hidden="1" x14ac:dyDescent="0.2">
      <c r="B158" s="2" t="s">
        <v>305</v>
      </c>
      <c r="C158" s="3" t="s">
        <v>306</v>
      </c>
      <c r="D158" s="11">
        <v>0</v>
      </c>
    </row>
    <row r="159" spans="2:4" hidden="1" x14ac:dyDescent="0.2">
      <c r="B159" s="2" t="s">
        <v>307</v>
      </c>
      <c r="C159" s="3" t="s">
        <v>308</v>
      </c>
      <c r="D159" s="11">
        <v>0</v>
      </c>
    </row>
    <row r="160" spans="2:4" hidden="1" x14ac:dyDescent="0.2">
      <c r="B160" s="2" t="s">
        <v>309</v>
      </c>
      <c r="C160" s="3" t="s">
        <v>310</v>
      </c>
      <c r="D160" s="11">
        <v>0</v>
      </c>
    </row>
    <row r="161" spans="2:4" hidden="1" x14ac:dyDescent="0.2">
      <c r="B161" s="2" t="s">
        <v>311</v>
      </c>
      <c r="C161" s="3" t="s">
        <v>312</v>
      </c>
      <c r="D161" s="11">
        <v>0</v>
      </c>
    </row>
    <row r="162" spans="2:4" hidden="1" x14ac:dyDescent="0.2">
      <c r="B162" s="2" t="s">
        <v>313</v>
      </c>
      <c r="C162" s="3" t="s">
        <v>314</v>
      </c>
      <c r="D162" s="11">
        <v>0</v>
      </c>
    </row>
    <row r="163" spans="2:4" hidden="1" x14ac:dyDescent="0.2">
      <c r="B163" s="2" t="s">
        <v>315</v>
      </c>
      <c r="C163" s="3" t="s">
        <v>316</v>
      </c>
      <c r="D163" s="11">
        <v>0</v>
      </c>
    </row>
    <row r="164" spans="2:4" ht="25.5" hidden="1" x14ac:dyDescent="0.2">
      <c r="B164" s="2" t="s">
        <v>317</v>
      </c>
      <c r="C164" s="3" t="s">
        <v>318</v>
      </c>
      <c r="D164" s="11">
        <v>0</v>
      </c>
    </row>
    <row r="165" spans="2:4" hidden="1" x14ac:dyDescent="0.2">
      <c r="B165" s="2" t="s">
        <v>319</v>
      </c>
      <c r="C165" s="3" t="s">
        <v>320</v>
      </c>
      <c r="D165" s="11">
        <v>0</v>
      </c>
    </row>
    <row r="166" spans="2:4" ht="25.5" x14ac:dyDescent="0.2">
      <c r="B166" s="8" t="s">
        <v>321</v>
      </c>
      <c r="C166" s="7" t="s">
        <v>322</v>
      </c>
      <c r="D166" s="13">
        <f>SUM(D167:D176)</f>
        <v>86651</v>
      </c>
    </row>
    <row r="167" spans="2:4" x14ac:dyDescent="0.2">
      <c r="B167" s="2" t="s">
        <v>323</v>
      </c>
      <c r="C167" s="3" t="s">
        <v>324</v>
      </c>
      <c r="D167" s="11">
        <v>0</v>
      </c>
    </row>
    <row r="168" spans="2:4" x14ac:dyDescent="0.2">
      <c r="B168" s="2" t="s">
        <v>325</v>
      </c>
      <c r="C168" s="3" t="s">
        <v>326</v>
      </c>
      <c r="D168" s="11">
        <v>0</v>
      </c>
    </row>
    <row r="169" spans="2:4" ht="25.5" x14ac:dyDescent="0.2">
      <c r="B169" s="2" t="s">
        <v>327</v>
      </c>
      <c r="C169" s="3" t="s">
        <v>328</v>
      </c>
      <c r="D169" s="11">
        <v>0</v>
      </c>
    </row>
    <row r="170" spans="2:4" x14ac:dyDescent="0.2">
      <c r="B170" s="2" t="s">
        <v>329</v>
      </c>
      <c r="C170" s="3" t="s">
        <v>330</v>
      </c>
      <c r="D170" s="11">
        <v>0</v>
      </c>
    </row>
    <row r="171" spans="2:4" x14ac:dyDescent="0.2">
      <c r="B171" s="2" t="s">
        <v>331</v>
      </c>
      <c r="C171" s="3" t="s">
        <v>332</v>
      </c>
      <c r="D171" s="11">
        <v>0</v>
      </c>
    </row>
    <row r="172" spans="2:4" x14ac:dyDescent="0.2">
      <c r="B172" s="2" t="s">
        <v>333</v>
      </c>
      <c r="C172" s="3" t="s">
        <v>334</v>
      </c>
      <c r="D172" s="11">
        <v>0</v>
      </c>
    </row>
    <row r="173" spans="2:4" x14ac:dyDescent="0.2">
      <c r="B173" s="2" t="s">
        <v>335</v>
      </c>
      <c r="C173" s="3" t="s">
        <v>336</v>
      </c>
      <c r="D173" s="11">
        <v>0</v>
      </c>
    </row>
    <row r="174" spans="2:4" x14ac:dyDescent="0.2">
      <c r="B174" s="2" t="s">
        <v>337</v>
      </c>
      <c r="C174" s="3" t="s">
        <v>338</v>
      </c>
      <c r="D174" s="11">
        <v>86651</v>
      </c>
    </row>
    <row r="175" spans="2:4" ht="25.5" x14ac:dyDescent="0.2">
      <c r="B175" s="2" t="s">
        <v>339</v>
      </c>
      <c r="C175" s="3" t="s">
        <v>340</v>
      </c>
      <c r="D175" s="11">
        <v>0</v>
      </c>
    </row>
    <row r="176" spans="2:4" x14ac:dyDescent="0.2">
      <c r="B176" s="2" t="s">
        <v>341</v>
      </c>
      <c r="C176" s="3" t="s">
        <v>342</v>
      </c>
      <c r="D176" s="11">
        <v>0</v>
      </c>
    </row>
    <row r="177" spans="2:4" ht="25.5" x14ac:dyDescent="0.2">
      <c r="B177" s="8" t="s">
        <v>343</v>
      </c>
      <c r="C177" s="7" t="s">
        <v>344</v>
      </c>
      <c r="D177" s="13">
        <f>SUM(D178)</f>
        <v>0</v>
      </c>
    </row>
    <row r="178" spans="2:4" ht="25.5" x14ac:dyDescent="0.2">
      <c r="B178" s="2" t="s">
        <v>345</v>
      </c>
      <c r="C178" s="3" t="s">
        <v>346</v>
      </c>
      <c r="D178" s="11">
        <v>0</v>
      </c>
    </row>
    <row r="179" spans="2:4" ht="25.5" x14ac:dyDescent="0.2">
      <c r="B179" s="8" t="s">
        <v>347</v>
      </c>
      <c r="C179" s="7" t="s">
        <v>348</v>
      </c>
      <c r="D179" s="13">
        <f>SUM(D180:D190)</f>
        <v>0</v>
      </c>
    </row>
    <row r="180" spans="2:4" hidden="1" x14ac:dyDescent="0.2">
      <c r="B180" s="2" t="s">
        <v>349</v>
      </c>
      <c r="C180" s="3" t="s">
        <v>350</v>
      </c>
      <c r="D180" s="11">
        <v>0</v>
      </c>
    </row>
    <row r="181" spans="2:4" hidden="1" x14ac:dyDescent="0.2">
      <c r="B181" s="2" t="s">
        <v>351</v>
      </c>
      <c r="C181" s="3" t="s">
        <v>352</v>
      </c>
      <c r="D181" s="11">
        <v>0</v>
      </c>
    </row>
    <row r="182" spans="2:4" hidden="1" x14ac:dyDescent="0.2">
      <c r="B182" s="2" t="s">
        <v>353</v>
      </c>
      <c r="C182" s="3" t="s">
        <v>354</v>
      </c>
      <c r="D182" s="11">
        <v>0</v>
      </c>
    </row>
    <row r="183" spans="2:4" hidden="1" x14ac:dyDescent="0.2">
      <c r="B183" s="2" t="s">
        <v>355</v>
      </c>
      <c r="C183" s="3" t="s">
        <v>356</v>
      </c>
      <c r="D183" s="11">
        <v>0</v>
      </c>
    </row>
    <row r="184" spans="2:4" hidden="1" x14ac:dyDescent="0.2">
      <c r="B184" s="2" t="s">
        <v>357</v>
      </c>
      <c r="C184" s="3" t="s">
        <v>358</v>
      </c>
      <c r="D184" s="11">
        <v>0</v>
      </c>
    </row>
    <row r="185" spans="2:4" ht="25.5" hidden="1" x14ac:dyDescent="0.2">
      <c r="B185" s="2" t="s">
        <v>359</v>
      </c>
      <c r="C185" s="3" t="s">
        <v>360</v>
      </c>
      <c r="D185" s="11">
        <v>0</v>
      </c>
    </row>
    <row r="186" spans="2:4" ht="25.5" hidden="1" x14ac:dyDescent="0.2">
      <c r="B186" s="2" t="s">
        <v>361</v>
      </c>
      <c r="C186" s="3" t="s">
        <v>362</v>
      </c>
      <c r="D186" s="11">
        <v>0</v>
      </c>
    </row>
    <row r="187" spans="2:4" hidden="1" x14ac:dyDescent="0.2">
      <c r="B187" s="2" t="s">
        <v>363</v>
      </c>
      <c r="C187" s="3" t="s">
        <v>364</v>
      </c>
      <c r="D187" s="11">
        <v>0</v>
      </c>
    </row>
    <row r="188" spans="2:4" hidden="1" x14ac:dyDescent="0.2">
      <c r="B188" s="2" t="s">
        <v>365</v>
      </c>
      <c r="C188" s="3" t="s">
        <v>366</v>
      </c>
      <c r="D188" s="11">
        <v>0</v>
      </c>
    </row>
    <row r="189" spans="2:4" hidden="1" x14ac:dyDescent="0.2">
      <c r="B189" s="2" t="s">
        <v>367</v>
      </c>
      <c r="C189" s="3" t="s">
        <v>368</v>
      </c>
      <c r="D189" s="11">
        <v>0</v>
      </c>
    </row>
    <row r="190" spans="2:4" hidden="1" x14ac:dyDescent="0.2">
      <c r="B190" s="2" t="s">
        <v>369</v>
      </c>
      <c r="C190" s="3" t="s">
        <v>370</v>
      </c>
      <c r="D190" s="11">
        <v>0</v>
      </c>
    </row>
    <row r="191" spans="2:4" hidden="1" x14ac:dyDescent="0.2">
      <c r="B191" s="2" t="s">
        <v>371</v>
      </c>
      <c r="C191" s="3" t="s">
        <v>372</v>
      </c>
      <c r="D191" s="11">
        <v>0</v>
      </c>
    </row>
    <row r="192" spans="2:4" hidden="1" x14ac:dyDescent="0.2">
      <c r="B192" s="2" t="s">
        <v>373</v>
      </c>
      <c r="C192" s="3" t="s">
        <v>374</v>
      </c>
      <c r="D192" s="11">
        <v>0</v>
      </c>
    </row>
    <row r="193" spans="2:4" x14ac:dyDescent="0.2">
      <c r="B193" s="8" t="s">
        <v>375</v>
      </c>
      <c r="C193" s="7" t="s">
        <v>376</v>
      </c>
      <c r="D193" s="13">
        <v>0</v>
      </c>
    </row>
    <row r="194" spans="2:4" ht="25.5" x14ac:dyDescent="0.2">
      <c r="B194" s="8" t="s">
        <v>377</v>
      </c>
      <c r="C194" s="7" t="s">
        <v>378</v>
      </c>
      <c r="D194" s="13">
        <f>SUM(D195:D204)</f>
        <v>3000</v>
      </c>
    </row>
    <row r="195" spans="2:4" x14ac:dyDescent="0.2">
      <c r="B195" s="2" t="s">
        <v>379</v>
      </c>
      <c r="C195" s="3" t="s">
        <v>380</v>
      </c>
      <c r="D195" s="11">
        <v>0</v>
      </c>
    </row>
    <row r="196" spans="2:4" x14ac:dyDescent="0.2">
      <c r="B196" s="2" t="s">
        <v>381</v>
      </c>
      <c r="C196" s="3" t="s">
        <v>382</v>
      </c>
      <c r="D196" s="11">
        <v>0</v>
      </c>
    </row>
    <row r="197" spans="2:4" x14ac:dyDescent="0.2">
      <c r="B197" s="2" t="s">
        <v>383</v>
      </c>
      <c r="C197" s="3" t="s">
        <v>384</v>
      </c>
      <c r="D197" s="11">
        <v>3000</v>
      </c>
    </row>
    <row r="198" spans="2:4" x14ac:dyDescent="0.2">
      <c r="B198" s="2" t="s">
        <v>385</v>
      </c>
      <c r="C198" s="3" t="s">
        <v>386</v>
      </c>
      <c r="D198" s="11">
        <v>0</v>
      </c>
    </row>
    <row r="199" spans="2:4" x14ac:dyDescent="0.2">
      <c r="B199" s="2" t="s">
        <v>387</v>
      </c>
      <c r="C199" s="3" t="s">
        <v>388</v>
      </c>
      <c r="D199" s="11">
        <v>0</v>
      </c>
    </row>
    <row r="200" spans="2:4" ht="25.5" x14ac:dyDescent="0.2">
      <c r="B200" s="2" t="s">
        <v>389</v>
      </c>
      <c r="C200" s="3" t="s">
        <v>390</v>
      </c>
      <c r="D200" s="11">
        <v>0</v>
      </c>
    </row>
    <row r="201" spans="2:4" ht="25.5" x14ac:dyDescent="0.2">
      <c r="B201" s="2" t="s">
        <v>391</v>
      </c>
      <c r="C201" s="3" t="s">
        <v>392</v>
      </c>
      <c r="D201" s="11">
        <v>0</v>
      </c>
    </row>
    <row r="202" spans="2:4" x14ac:dyDescent="0.2">
      <c r="B202" s="2" t="s">
        <v>393</v>
      </c>
      <c r="C202" s="3" t="s">
        <v>394</v>
      </c>
      <c r="D202" s="11">
        <v>0</v>
      </c>
    </row>
    <row r="203" spans="2:4" x14ac:dyDescent="0.2">
      <c r="B203" s="2" t="s">
        <v>395</v>
      </c>
      <c r="C203" s="3" t="s">
        <v>396</v>
      </c>
      <c r="D203" s="11">
        <v>0</v>
      </c>
    </row>
    <row r="204" spans="2:4" x14ac:dyDescent="0.2">
      <c r="B204" s="2" t="s">
        <v>397</v>
      </c>
      <c r="C204" s="3" t="s">
        <v>398</v>
      </c>
      <c r="D204" s="11">
        <v>0</v>
      </c>
    </row>
    <row r="205" spans="2:4" x14ac:dyDescent="0.2">
      <c r="B205" s="8" t="s">
        <v>399</v>
      </c>
      <c r="C205" s="7" t="s">
        <v>400</v>
      </c>
      <c r="D205" s="22">
        <v>6615</v>
      </c>
    </row>
    <row r="206" spans="2:4" ht="40.5" x14ac:dyDescent="0.2">
      <c r="B206" s="16" t="s">
        <v>401</v>
      </c>
      <c r="C206" s="17" t="s">
        <v>402</v>
      </c>
      <c r="D206" s="18">
        <f>D137+D142+D143+D144+D155+D166+D177+D179+D191+D192+D193+D194+D205</f>
        <v>96266</v>
      </c>
    </row>
    <row r="207" spans="2:4" x14ac:dyDescent="0.2">
      <c r="B207" s="2" t="s">
        <v>403</v>
      </c>
      <c r="C207" s="3" t="s">
        <v>404</v>
      </c>
      <c r="D207" s="11">
        <v>138</v>
      </c>
    </row>
    <row r="208" spans="2:4" x14ac:dyDescent="0.2">
      <c r="B208" s="8" t="s">
        <v>405</v>
      </c>
      <c r="C208" s="7" t="s">
        <v>406</v>
      </c>
      <c r="D208" s="13">
        <f>D209</f>
        <v>0</v>
      </c>
    </row>
    <row r="209" spans="2:4" x14ac:dyDescent="0.2">
      <c r="B209" s="2" t="s">
        <v>407</v>
      </c>
      <c r="C209" s="3" t="s">
        <v>408</v>
      </c>
      <c r="D209" s="11">
        <v>0</v>
      </c>
    </row>
    <row r="210" spans="2:4" x14ac:dyDescent="0.2">
      <c r="B210" s="2" t="s">
        <v>409</v>
      </c>
      <c r="C210" s="3" t="s">
        <v>410</v>
      </c>
      <c r="D210" s="11">
        <v>0</v>
      </c>
    </row>
    <row r="211" spans="2:4" x14ac:dyDescent="0.2">
      <c r="B211" s="2" t="s">
        <v>411</v>
      </c>
      <c r="C211" s="3" t="s">
        <v>412</v>
      </c>
      <c r="D211" s="11">
        <f>200</f>
        <v>200</v>
      </c>
    </row>
    <row r="212" spans="2:4" x14ac:dyDescent="0.2">
      <c r="B212" s="2" t="s">
        <v>413</v>
      </c>
      <c r="C212" s="3" t="s">
        <v>414</v>
      </c>
      <c r="D212" s="11">
        <v>0</v>
      </c>
    </row>
    <row r="213" spans="2:4" x14ac:dyDescent="0.2">
      <c r="B213" s="2" t="s">
        <v>415</v>
      </c>
      <c r="C213" s="3" t="s">
        <v>416</v>
      </c>
      <c r="D213" s="11">
        <v>0</v>
      </c>
    </row>
    <row r="214" spans="2:4" ht="25.5" x14ac:dyDescent="0.2">
      <c r="B214" s="2" t="s">
        <v>417</v>
      </c>
      <c r="C214" s="3" t="s">
        <v>418</v>
      </c>
      <c r="D214" s="11">
        <f>91</f>
        <v>91</v>
      </c>
    </row>
    <row r="215" spans="2:4" ht="15.75" customHeight="1" x14ac:dyDescent="0.2">
      <c r="B215" s="16" t="s">
        <v>419</v>
      </c>
      <c r="C215" s="17" t="s">
        <v>420</v>
      </c>
      <c r="D215" s="18">
        <f>D207+D208+D210+D211+D212+D213+D214</f>
        <v>429</v>
      </c>
    </row>
    <row r="216" spans="2:4" x14ac:dyDescent="0.2">
      <c r="B216" s="2" t="s">
        <v>421</v>
      </c>
      <c r="C216" s="3" t="s">
        <v>422</v>
      </c>
      <c r="D216" s="11">
        <f>1500+5500+27734+3000</f>
        <v>37734</v>
      </c>
    </row>
    <row r="217" spans="2:4" x14ac:dyDescent="0.2">
      <c r="B217" s="2" t="s">
        <v>423</v>
      </c>
      <c r="C217" s="3" t="s">
        <v>424</v>
      </c>
      <c r="D217" s="11">
        <v>0</v>
      </c>
    </row>
    <row r="218" spans="2:4" x14ac:dyDescent="0.2">
      <c r="B218" s="2" t="s">
        <v>425</v>
      </c>
      <c r="C218" s="3" t="s">
        <v>426</v>
      </c>
      <c r="D218" s="11">
        <v>0</v>
      </c>
    </row>
    <row r="219" spans="2:4" x14ac:dyDescent="0.2">
      <c r="B219" s="2" t="s">
        <v>427</v>
      </c>
      <c r="C219" s="3" t="s">
        <v>428</v>
      </c>
      <c r="D219" s="11">
        <f>405+810</f>
        <v>1215</v>
      </c>
    </row>
    <row r="220" spans="2:4" ht="15" customHeight="1" x14ac:dyDescent="0.2">
      <c r="B220" s="16" t="s">
        <v>429</v>
      </c>
      <c r="C220" s="17" t="s">
        <v>430</v>
      </c>
      <c r="D220" s="18">
        <f>SUM(D216:D219)</f>
        <v>38949</v>
      </c>
    </row>
    <row r="221" spans="2:4" ht="25.5" x14ac:dyDescent="0.2">
      <c r="B221" s="2" t="s">
        <v>431</v>
      </c>
      <c r="C221" s="3" t="s">
        <v>432</v>
      </c>
      <c r="D221" s="11">
        <v>0</v>
      </c>
    </row>
    <row r="222" spans="2:4" ht="26.25" customHeight="1" x14ac:dyDescent="0.2">
      <c r="B222" s="8" t="s">
        <v>433</v>
      </c>
      <c r="C222" s="7" t="s">
        <v>434</v>
      </c>
      <c r="D222" s="13">
        <f>SUM(D223:D232)</f>
        <v>0</v>
      </c>
    </row>
    <row r="223" spans="2:4" ht="0.75" hidden="1" customHeight="1" x14ac:dyDescent="0.2">
      <c r="B223" s="2" t="s">
        <v>435</v>
      </c>
      <c r="C223" s="3" t="s">
        <v>436</v>
      </c>
      <c r="D223" s="11">
        <v>0</v>
      </c>
    </row>
    <row r="224" spans="2:4" hidden="1" x14ac:dyDescent="0.2">
      <c r="B224" s="2" t="s">
        <v>437</v>
      </c>
      <c r="C224" s="3" t="s">
        <v>438</v>
      </c>
      <c r="D224" s="11">
        <v>0</v>
      </c>
    </row>
    <row r="225" spans="2:4" ht="25.5" hidden="1" x14ac:dyDescent="0.2">
      <c r="B225" s="2" t="s">
        <v>439</v>
      </c>
      <c r="C225" s="3" t="s">
        <v>440</v>
      </c>
      <c r="D225" s="11">
        <v>0</v>
      </c>
    </row>
    <row r="226" spans="2:4" hidden="1" x14ac:dyDescent="0.2">
      <c r="B226" s="2" t="s">
        <v>441</v>
      </c>
      <c r="C226" s="3" t="s">
        <v>442</v>
      </c>
      <c r="D226" s="11">
        <v>0</v>
      </c>
    </row>
    <row r="227" spans="2:4" hidden="1" x14ac:dyDescent="0.2">
      <c r="B227" s="2" t="s">
        <v>443</v>
      </c>
      <c r="C227" s="3" t="s">
        <v>444</v>
      </c>
      <c r="D227" s="11">
        <v>0</v>
      </c>
    </row>
    <row r="228" spans="2:4" hidden="1" x14ac:dyDescent="0.2">
      <c r="B228" s="2" t="s">
        <v>445</v>
      </c>
      <c r="C228" s="3" t="s">
        <v>446</v>
      </c>
      <c r="D228" s="11">
        <v>0</v>
      </c>
    </row>
    <row r="229" spans="2:4" hidden="1" x14ac:dyDescent="0.2">
      <c r="B229" s="2" t="s">
        <v>447</v>
      </c>
      <c r="C229" s="3" t="s">
        <v>448</v>
      </c>
      <c r="D229" s="11">
        <v>0</v>
      </c>
    </row>
    <row r="230" spans="2:4" hidden="1" x14ac:dyDescent="0.2">
      <c r="B230" s="2" t="s">
        <v>449</v>
      </c>
      <c r="C230" s="3" t="s">
        <v>450</v>
      </c>
      <c r="D230" s="11">
        <v>0</v>
      </c>
    </row>
    <row r="231" spans="2:4" ht="25.5" hidden="1" x14ac:dyDescent="0.2">
      <c r="B231" s="2" t="s">
        <v>451</v>
      </c>
      <c r="C231" s="3" t="s">
        <v>452</v>
      </c>
      <c r="D231" s="11">
        <v>0</v>
      </c>
    </row>
    <row r="232" spans="2:4" hidden="1" x14ac:dyDescent="0.2">
      <c r="B232" s="2" t="s">
        <v>453</v>
      </c>
      <c r="C232" s="3" t="s">
        <v>454</v>
      </c>
      <c r="D232" s="11">
        <v>0</v>
      </c>
    </row>
    <row r="233" spans="2:4" ht="25.5" hidden="1" x14ac:dyDescent="0.2">
      <c r="B233" s="8" t="s">
        <v>455</v>
      </c>
      <c r="C233" s="7" t="s">
        <v>456</v>
      </c>
      <c r="D233" s="13">
        <f>SUM(D234:D243)</f>
        <v>0</v>
      </c>
    </row>
    <row r="234" spans="2:4" hidden="1" x14ac:dyDescent="0.2">
      <c r="B234" s="2" t="s">
        <v>457</v>
      </c>
      <c r="C234" s="3" t="s">
        <v>458</v>
      </c>
      <c r="D234" s="11">
        <v>0</v>
      </c>
    </row>
    <row r="235" spans="2:4" hidden="1" x14ac:dyDescent="0.2">
      <c r="B235" s="2" t="s">
        <v>459</v>
      </c>
      <c r="C235" s="3" t="s">
        <v>460</v>
      </c>
      <c r="D235" s="11">
        <v>0</v>
      </c>
    </row>
    <row r="236" spans="2:4" ht="25.5" hidden="1" x14ac:dyDescent="0.2">
      <c r="B236" s="2" t="s">
        <v>461</v>
      </c>
      <c r="C236" s="3" t="s">
        <v>462</v>
      </c>
      <c r="D236" s="11">
        <v>0</v>
      </c>
    </row>
    <row r="237" spans="2:4" hidden="1" x14ac:dyDescent="0.2">
      <c r="B237" s="2" t="s">
        <v>463</v>
      </c>
      <c r="C237" s="3" t="s">
        <v>464</v>
      </c>
      <c r="D237" s="11">
        <v>0</v>
      </c>
    </row>
    <row r="238" spans="2:4" hidden="1" x14ac:dyDescent="0.2">
      <c r="B238" s="2" t="s">
        <v>465</v>
      </c>
      <c r="C238" s="3" t="s">
        <v>466</v>
      </c>
      <c r="D238" s="11">
        <v>0</v>
      </c>
    </row>
    <row r="239" spans="2:4" hidden="1" x14ac:dyDescent="0.2">
      <c r="B239" s="2" t="s">
        <v>467</v>
      </c>
      <c r="C239" s="3" t="s">
        <v>468</v>
      </c>
      <c r="D239" s="11">
        <v>0</v>
      </c>
    </row>
    <row r="240" spans="2:4" hidden="1" x14ac:dyDescent="0.2">
      <c r="B240" s="2" t="s">
        <v>469</v>
      </c>
      <c r="C240" s="3" t="s">
        <v>470</v>
      </c>
      <c r="D240" s="11">
        <v>0</v>
      </c>
    </row>
    <row r="241" spans="2:4" hidden="1" x14ac:dyDescent="0.2">
      <c r="B241" s="2" t="s">
        <v>471</v>
      </c>
      <c r="C241" s="3" t="s">
        <v>472</v>
      </c>
      <c r="D241" s="11">
        <v>0</v>
      </c>
    </row>
    <row r="242" spans="2:4" ht="25.5" hidden="1" x14ac:dyDescent="0.2">
      <c r="B242" s="2" t="s">
        <v>473</v>
      </c>
      <c r="C242" s="3" t="s">
        <v>474</v>
      </c>
      <c r="D242" s="11">
        <v>0</v>
      </c>
    </row>
    <row r="243" spans="2:4" hidden="1" x14ac:dyDescent="0.2">
      <c r="B243" s="2" t="s">
        <v>475</v>
      </c>
      <c r="C243" s="3" t="s">
        <v>476</v>
      </c>
      <c r="D243" s="11">
        <v>0</v>
      </c>
    </row>
    <row r="244" spans="2:4" ht="25.5" x14ac:dyDescent="0.2">
      <c r="B244" s="8" t="s">
        <v>477</v>
      </c>
      <c r="C244" s="7" t="s">
        <v>478</v>
      </c>
      <c r="D244" s="13">
        <f>SUM(D245:D254)</f>
        <v>0</v>
      </c>
    </row>
    <row r="245" spans="2:4" hidden="1" x14ac:dyDescent="0.2">
      <c r="B245" s="2" t="s">
        <v>479</v>
      </c>
      <c r="C245" s="3" t="s">
        <v>480</v>
      </c>
      <c r="D245" s="11">
        <v>0</v>
      </c>
    </row>
    <row r="246" spans="2:4" hidden="1" x14ac:dyDescent="0.2">
      <c r="B246" s="2" t="s">
        <v>481</v>
      </c>
      <c r="C246" s="3" t="s">
        <v>482</v>
      </c>
      <c r="D246" s="11">
        <v>0</v>
      </c>
    </row>
    <row r="247" spans="2:4" ht="25.5" hidden="1" x14ac:dyDescent="0.2">
      <c r="B247" s="2" t="s">
        <v>483</v>
      </c>
      <c r="C247" s="3" t="s">
        <v>484</v>
      </c>
      <c r="D247" s="11">
        <v>0</v>
      </c>
    </row>
    <row r="248" spans="2:4" hidden="1" x14ac:dyDescent="0.2">
      <c r="B248" s="2" t="s">
        <v>485</v>
      </c>
      <c r="C248" s="3" t="s">
        <v>486</v>
      </c>
      <c r="D248" s="11">
        <v>0</v>
      </c>
    </row>
    <row r="249" spans="2:4" hidden="1" x14ac:dyDescent="0.2">
      <c r="B249" s="2" t="s">
        <v>487</v>
      </c>
      <c r="C249" s="3" t="s">
        <v>488</v>
      </c>
      <c r="D249" s="11">
        <v>0</v>
      </c>
    </row>
    <row r="250" spans="2:4" hidden="1" x14ac:dyDescent="0.2">
      <c r="B250" s="2" t="s">
        <v>489</v>
      </c>
      <c r="C250" s="3" t="s">
        <v>490</v>
      </c>
      <c r="D250" s="11">
        <v>0</v>
      </c>
    </row>
    <row r="251" spans="2:4" hidden="1" x14ac:dyDescent="0.2">
      <c r="B251" s="2" t="s">
        <v>491</v>
      </c>
      <c r="C251" s="3" t="s">
        <v>492</v>
      </c>
      <c r="D251" s="11">
        <v>0</v>
      </c>
    </row>
    <row r="252" spans="2:4" hidden="1" x14ac:dyDescent="0.2">
      <c r="B252" s="2" t="s">
        <v>493</v>
      </c>
      <c r="C252" s="3" t="s">
        <v>494</v>
      </c>
      <c r="D252" s="11">
        <v>0</v>
      </c>
    </row>
    <row r="253" spans="2:4" ht="25.5" hidden="1" x14ac:dyDescent="0.2">
      <c r="B253" s="2" t="s">
        <v>495</v>
      </c>
      <c r="C253" s="3" t="s">
        <v>496</v>
      </c>
      <c r="D253" s="11">
        <v>0</v>
      </c>
    </row>
    <row r="254" spans="2:4" hidden="1" x14ac:dyDescent="0.2">
      <c r="B254" s="2" t="s">
        <v>497</v>
      </c>
      <c r="C254" s="3" t="s">
        <v>498</v>
      </c>
      <c r="D254" s="11">
        <v>0</v>
      </c>
    </row>
    <row r="255" spans="2:4" ht="25.5" x14ac:dyDescent="0.2">
      <c r="B255" s="8" t="s">
        <v>499</v>
      </c>
      <c r="C255" s="7" t="s">
        <v>500</v>
      </c>
      <c r="D255" s="13">
        <f>SUM(D256)</f>
        <v>0</v>
      </c>
    </row>
    <row r="256" spans="2:4" ht="25.5" hidden="1" x14ac:dyDescent="0.2">
      <c r="B256" s="2" t="s">
        <v>501</v>
      </c>
      <c r="C256" s="3" t="s">
        <v>502</v>
      </c>
      <c r="D256" s="11">
        <v>0</v>
      </c>
    </row>
    <row r="257" spans="2:4" ht="25.5" x14ac:dyDescent="0.2">
      <c r="B257" s="8" t="s">
        <v>503</v>
      </c>
      <c r="C257" s="7" t="s">
        <v>504</v>
      </c>
      <c r="D257" s="13">
        <f>SUM(D258:D268)</f>
        <v>0</v>
      </c>
    </row>
    <row r="258" spans="2:4" ht="1.5" hidden="1" customHeight="1" x14ac:dyDescent="0.2">
      <c r="B258" s="2" t="s">
        <v>505</v>
      </c>
      <c r="C258" s="3" t="s">
        <v>506</v>
      </c>
      <c r="D258" s="11">
        <v>0</v>
      </c>
    </row>
    <row r="259" spans="2:4" hidden="1" x14ac:dyDescent="0.2">
      <c r="B259" s="2" t="s">
        <v>507</v>
      </c>
      <c r="C259" s="3" t="s">
        <v>508</v>
      </c>
      <c r="D259" s="11">
        <v>0</v>
      </c>
    </row>
    <row r="260" spans="2:4" hidden="1" x14ac:dyDescent="0.2">
      <c r="B260" s="2" t="s">
        <v>509</v>
      </c>
      <c r="C260" s="3" t="s">
        <v>510</v>
      </c>
      <c r="D260" s="11">
        <v>0</v>
      </c>
    </row>
    <row r="261" spans="2:4" hidden="1" x14ac:dyDescent="0.2">
      <c r="B261" s="2" t="s">
        <v>511</v>
      </c>
      <c r="C261" s="3" t="s">
        <v>512</v>
      </c>
      <c r="D261" s="11">
        <v>0</v>
      </c>
    </row>
    <row r="262" spans="2:4" hidden="1" x14ac:dyDescent="0.2">
      <c r="B262" s="2" t="s">
        <v>513</v>
      </c>
      <c r="C262" s="3" t="s">
        <v>514</v>
      </c>
      <c r="D262" s="11">
        <v>0</v>
      </c>
    </row>
    <row r="263" spans="2:4" ht="25.5" hidden="1" x14ac:dyDescent="0.2">
      <c r="B263" s="2" t="s">
        <v>515</v>
      </c>
      <c r="C263" s="3" t="s">
        <v>516</v>
      </c>
      <c r="D263" s="11">
        <v>0</v>
      </c>
    </row>
    <row r="264" spans="2:4" ht="25.5" hidden="1" x14ac:dyDescent="0.2">
      <c r="B264" s="2" t="s">
        <v>517</v>
      </c>
      <c r="C264" s="3" t="s">
        <v>518</v>
      </c>
      <c r="D264" s="11">
        <v>0</v>
      </c>
    </row>
    <row r="265" spans="2:4" hidden="1" x14ac:dyDescent="0.2">
      <c r="B265" s="2" t="s">
        <v>519</v>
      </c>
      <c r="C265" s="3" t="s">
        <v>520</v>
      </c>
      <c r="D265" s="11">
        <v>0</v>
      </c>
    </row>
    <row r="266" spans="2:4" hidden="1" x14ac:dyDescent="0.2">
      <c r="B266" s="2" t="s">
        <v>521</v>
      </c>
      <c r="C266" s="3" t="s">
        <v>522</v>
      </c>
      <c r="D266" s="11">
        <v>0</v>
      </c>
    </row>
    <row r="267" spans="2:4" hidden="1" x14ac:dyDescent="0.2">
      <c r="B267" s="2" t="s">
        <v>523</v>
      </c>
      <c r="C267" s="3" t="s">
        <v>524</v>
      </c>
      <c r="D267" s="11">
        <v>0</v>
      </c>
    </row>
    <row r="268" spans="2:4" hidden="1" x14ac:dyDescent="0.2">
      <c r="B268" s="2" t="s">
        <v>525</v>
      </c>
      <c r="C268" s="3" t="s">
        <v>526</v>
      </c>
      <c r="D268" s="11">
        <v>0</v>
      </c>
    </row>
    <row r="269" spans="2:4" hidden="1" x14ac:dyDescent="0.2">
      <c r="B269" s="2" t="s">
        <v>527</v>
      </c>
      <c r="C269" s="3" t="s">
        <v>528</v>
      </c>
      <c r="D269" s="11">
        <v>0</v>
      </c>
    </row>
    <row r="270" spans="2:4" hidden="1" x14ac:dyDescent="0.2">
      <c r="B270" s="2" t="s">
        <v>529</v>
      </c>
      <c r="C270" s="3" t="s">
        <v>530</v>
      </c>
      <c r="D270" s="11">
        <v>0</v>
      </c>
    </row>
    <row r="271" spans="2:4" ht="25.5" x14ac:dyDescent="0.2">
      <c r="B271" s="8" t="s">
        <v>531</v>
      </c>
      <c r="C271" s="7" t="s">
        <v>532</v>
      </c>
      <c r="D271" s="13">
        <f>SUM(D272:D281)</f>
        <v>0</v>
      </c>
    </row>
    <row r="272" spans="2:4" ht="0.75" hidden="1" customHeight="1" x14ac:dyDescent="0.2">
      <c r="B272" s="2" t="s">
        <v>533</v>
      </c>
      <c r="C272" s="3" t="s">
        <v>534</v>
      </c>
      <c r="D272" s="11">
        <v>0</v>
      </c>
    </row>
    <row r="273" spans="2:4" hidden="1" x14ac:dyDescent="0.2">
      <c r="B273" s="2" t="s">
        <v>535</v>
      </c>
      <c r="C273" s="3" t="s">
        <v>536</v>
      </c>
      <c r="D273" s="11">
        <v>0</v>
      </c>
    </row>
    <row r="274" spans="2:4" hidden="1" x14ac:dyDescent="0.2">
      <c r="B274" s="2" t="s">
        <v>537</v>
      </c>
      <c r="C274" s="3" t="s">
        <v>538</v>
      </c>
      <c r="D274" s="11">
        <v>0</v>
      </c>
    </row>
    <row r="275" spans="2:4" hidden="1" x14ac:dyDescent="0.2">
      <c r="B275" s="2" t="s">
        <v>539</v>
      </c>
      <c r="C275" s="3" t="s">
        <v>540</v>
      </c>
      <c r="D275" s="11">
        <v>0</v>
      </c>
    </row>
    <row r="276" spans="2:4" hidden="1" x14ac:dyDescent="0.2">
      <c r="B276" s="2" t="s">
        <v>541</v>
      </c>
      <c r="C276" s="3" t="s">
        <v>542</v>
      </c>
      <c r="D276" s="11">
        <v>0</v>
      </c>
    </row>
    <row r="277" spans="2:4" hidden="1" x14ac:dyDescent="0.2">
      <c r="B277" s="2" t="s">
        <v>543</v>
      </c>
      <c r="C277" s="3" t="s">
        <v>544</v>
      </c>
      <c r="D277" s="11">
        <v>0</v>
      </c>
    </row>
    <row r="278" spans="2:4" ht="25.5" hidden="1" x14ac:dyDescent="0.2">
      <c r="B278" s="2" t="s">
        <v>545</v>
      </c>
      <c r="C278" s="3" t="s">
        <v>546</v>
      </c>
      <c r="D278" s="11">
        <v>0</v>
      </c>
    </row>
    <row r="279" spans="2:4" hidden="1" x14ac:dyDescent="0.2">
      <c r="B279" s="2" t="s">
        <v>547</v>
      </c>
      <c r="C279" s="3" t="s">
        <v>548</v>
      </c>
      <c r="D279" s="11">
        <v>0</v>
      </c>
    </row>
    <row r="280" spans="2:4" hidden="1" x14ac:dyDescent="0.2">
      <c r="B280" s="2" t="s">
        <v>549</v>
      </c>
      <c r="C280" s="3" t="s">
        <v>550</v>
      </c>
      <c r="D280" s="11">
        <v>0</v>
      </c>
    </row>
    <row r="281" spans="2:4" hidden="1" x14ac:dyDescent="0.2">
      <c r="B281" s="2" t="s">
        <v>551</v>
      </c>
      <c r="C281" s="3" t="s">
        <v>552</v>
      </c>
      <c r="D281" s="11">
        <v>0</v>
      </c>
    </row>
    <row r="282" spans="2:4" ht="27.75" customHeight="1" x14ac:dyDescent="0.2">
      <c r="B282" s="16" t="s">
        <v>553</v>
      </c>
      <c r="C282" s="17" t="s">
        <v>554</v>
      </c>
      <c r="D282" s="18">
        <f>D221+D222+D233+D244+D255+D257+D269+D270+D271</f>
        <v>0</v>
      </c>
    </row>
    <row r="283" spans="2:4" ht="27.75" customHeight="1" x14ac:dyDescent="0.2">
      <c r="B283" s="16" t="s">
        <v>555</v>
      </c>
      <c r="C283" s="17" t="s">
        <v>556</v>
      </c>
      <c r="D283" s="18">
        <f>D25+D26+D65+D136+D206+D215+D220+D282</f>
        <v>220117</v>
      </c>
    </row>
  </sheetData>
  <mergeCells count="3">
    <mergeCell ref="B1:D1"/>
    <mergeCell ref="B2:D2"/>
    <mergeCell ref="B3:D3"/>
  </mergeCell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1.melléklet</vt:lpstr>
      <vt:lpstr>Nyomtatási_terület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2017-02-10T11:58:48Z</cp:lastPrinted>
  <dcterms:created xsi:type="dcterms:W3CDTF">2016-02-08T12:26:27Z</dcterms:created>
  <dcterms:modified xsi:type="dcterms:W3CDTF">2017-02-10T11:58:49Z</dcterms:modified>
</cp:coreProperties>
</file>