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ITKARSAG\2017. évi zárszámadás\Elfogadott rendelet\"/>
    </mc:Choice>
  </mc:AlternateContent>
  <bookViews>
    <workbookView xWindow="0" yWindow="0" windowWidth="15345" windowHeight="6135"/>
  </bookViews>
  <sheets>
    <sheet name="Felújítás I-XII" sheetId="8" r:id="rId1"/>
  </sheets>
  <definedNames>
    <definedName name="_xlnm.Print_Titles" localSheetId="0">'Felújítás I-XII'!$9:$11</definedName>
    <definedName name="_xlnm.Print_Area" localSheetId="0">'Felújítás I-XII'!$A$1:$N$96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0" i="8" l="1"/>
  <c r="I80" i="8"/>
  <c r="M80" i="8" l="1"/>
  <c r="L42" i="8"/>
  <c r="I42" i="8"/>
  <c r="M42" i="8" l="1"/>
  <c r="K93" i="8"/>
  <c r="J93" i="8"/>
  <c r="H93" i="8"/>
  <c r="G93" i="8"/>
  <c r="F93" i="8"/>
  <c r="E93" i="8"/>
  <c r="D93" i="8"/>
  <c r="L91" i="8"/>
  <c r="L93" i="8" s="1"/>
  <c r="I91" i="8"/>
  <c r="I93" i="8" s="1"/>
  <c r="L86" i="8"/>
  <c r="I86" i="8"/>
  <c r="K82" i="8"/>
  <c r="J82" i="8"/>
  <c r="H82" i="8"/>
  <c r="G82" i="8"/>
  <c r="E82" i="8"/>
  <c r="D82" i="8"/>
  <c r="L78" i="8"/>
  <c r="I78" i="8"/>
  <c r="L76" i="8"/>
  <c r="I76" i="8"/>
  <c r="F76" i="8"/>
  <c r="L74" i="8"/>
  <c r="I74" i="8"/>
  <c r="F74" i="8"/>
  <c r="L72" i="8"/>
  <c r="I72" i="8"/>
  <c r="F72" i="8"/>
  <c r="F82" i="8" s="1"/>
  <c r="K68" i="8"/>
  <c r="J68" i="8"/>
  <c r="H68" i="8"/>
  <c r="G68" i="8"/>
  <c r="F68" i="8"/>
  <c r="E68" i="8"/>
  <c r="D68" i="8"/>
  <c r="L66" i="8"/>
  <c r="M66" i="8" s="1"/>
  <c r="I66" i="8"/>
  <c r="L62" i="8"/>
  <c r="I62" i="8"/>
  <c r="L58" i="8"/>
  <c r="M58" i="8" s="1"/>
  <c r="I58" i="8"/>
  <c r="K52" i="8"/>
  <c r="J52" i="8"/>
  <c r="H52" i="8"/>
  <c r="G52" i="8"/>
  <c r="F52" i="8"/>
  <c r="E52" i="8"/>
  <c r="D52" i="8"/>
  <c r="L50" i="8"/>
  <c r="I50" i="8"/>
  <c r="L48" i="8"/>
  <c r="L52" i="8" s="1"/>
  <c r="I48" i="8"/>
  <c r="I52" i="8" s="1"/>
  <c r="K44" i="8"/>
  <c r="J44" i="8"/>
  <c r="E44" i="8"/>
  <c r="D44" i="8"/>
  <c r="D88" i="8" s="1"/>
  <c r="D94" i="8" s="1"/>
  <c r="L40" i="8"/>
  <c r="I40" i="8"/>
  <c r="L38" i="8"/>
  <c r="I38" i="8"/>
  <c r="L36" i="8"/>
  <c r="G36" i="8"/>
  <c r="I36" i="8" s="1"/>
  <c r="F36" i="8"/>
  <c r="L34" i="8"/>
  <c r="I34" i="8"/>
  <c r="L32" i="8"/>
  <c r="G32" i="8"/>
  <c r="I32" i="8" s="1"/>
  <c r="F32" i="8"/>
  <c r="L30" i="8"/>
  <c r="I30" i="8"/>
  <c r="F30" i="8"/>
  <c r="L28" i="8"/>
  <c r="H44" i="8"/>
  <c r="I28" i="8"/>
  <c r="F28" i="8"/>
  <c r="L26" i="8"/>
  <c r="I26" i="8"/>
  <c r="F26" i="8"/>
  <c r="L24" i="8"/>
  <c r="I24" i="8"/>
  <c r="F24" i="8"/>
  <c r="L22" i="8"/>
  <c r="I22" i="8"/>
  <c r="L20" i="8"/>
  <c r="I20" i="8"/>
  <c r="L18" i="8"/>
  <c r="F18" i="8"/>
  <c r="L16" i="8"/>
  <c r="I16" i="8"/>
  <c r="F16" i="8"/>
  <c r="L14" i="8"/>
  <c r="I14" i="8"/>
  <c r="F14" i="8"/>
  <c r="E88" i="8" l="1"/>
  <c r="E94" i="8" s="1"/>
  <c r="H88" i="8"/>
  <c r="H94" i="8" s="1"/>
  <c r="M30" i="8"/>
  <c r="M28" i="8"/>
  <c r="M32" i="8"/>
  <c r="G44" i="8"/>
  <c r="G88" i="8" s="1"/>
  <c r="G94" i="8" s="1"/>
  <c r="M38" i="8"/>
  <c r="M76" i="8"/>
  <c r="M22" i="8"/>
  <c r="M24" i="8"/>
  <c r="F44" i="8"/>
  <c r="F88" i="8" s="1"/>
  <c r="F94" i="8" s="1"/>
  <c r="M34" i="8"/>
  <c r="M36" i="8"/>
  <c r="M62" i="8"/>
  <c r="M16" i="8"/>
  <c r="M40" i="8"/>
  <c r="K88" i="8"/>
  <c r="K94" i="8" s="1"/>
  <c r="M50" i="8"/>
  <c r="I68" i="8"/>
  <c r="L82" i="8"/>
  <c r="M82" i="8" s="1"/>
  <c r="M78" i="8"/>
  <c r="M86" i="8"/>
  <c r="I82" i="8"/>
  <c r="M74" i="8"/>
  <c r="M20" i="8"/>
  <c r="M91" i="8"/>
  <c r="J88" i="8"/>
  <c r="J94" i="8" s="1"/>
  <c r="L44" i="8"/>
  <c r="M26" i="8"/>
  <c r="M52" i="8"/>
  <c r="M93" i="8"/>
  <c r="M14" i="8"/>
  <c r="I18" i="8"/>
  <c r="I44" i="8" s="1"/>
  <c r="L68" i="8"/>
  <c r="M68" i="8" s="1"/>
  <c r="M48" i="8"/>
  <c r="M72" i="8"/>
  <c r="I88" i="8" l="1"/>
  <c r="I94" i="8" s="1"/>
  <c r="M18" i="8"/>
  <c r="M44" i="8"/>
  <c r="L88" i="8"/>
  <c r="L94" i="8" l="1"/>
  <c r="M94" i="8" s="1"/>
  <c r="M88" i="8"/>
</calcChain>
</file>

<file path=xl/sharedStrings.xml><?xml version="1.0" encoding="utf-8"?>
<sst xmlns="http://schemas.openxmlformats.org/spreadsheetml/2006/main" count="126" uniqueCount="104">
  <si>
    <t>Megnevezés</t>
  </si>
  <si>
    <t>03201001</t>
  </si>
  <si>
    <t>03201004</t>
  </si>
  <si>
    <t>03201008</t>
  </si>
  <si>
    <t>03201009</t>
  </si>
  <si>
    <t>03201011</t>
  </si>
  <si>
    <t>03201013</t>
  </si>
  <si>
    <t>03201014</t>
  </si>
  <si>
    <t>03201015</t>
  </si>
  <si>
    <t>03201016</t>
  </si>
  <si>
    <t>03201017</t>
  </si>
  <si>
    <t>03201018</t>
  </si>
  <si>
    <t>03201019</t>
  </si>
  <si>
    <t>03201021</t>
  </si>
  <si>
    <t>03201024</t>
  </si>
  <si>
    <t>05201002</t>
  </si>
  <si>
    <t>05201004</t>
  </si>
  <si>
    <t>06201001</t>
  </si>
  <si>
    <t>06201104</t>
  </si>
  <si>
    <t>06201185</t>
  </si>
  <si>
    <t>07201004</t>
  </si>
  <si>
    <t>07201007</t>
  </si>
  <si>
    <t>07201008</t>
  </si>
  <si>
    <t>07201009</t>
  </si>
  <si>
    <t>Ft-ban</t>
  </si>
  <si>
    <t>A</t>
  </si>
  <si>
    <t>B</t>
  </si>
  <si>
    <t>C</t>
  </si>
  <si>
    <t>D</t>
  </si>
  <si>
    <t>E</t>
  </si>
  <si>
    <t>F</t>
  </si>
  <si>
    <t>G</t>
  </si>
  <si>
    <t>Feladat</t>
  </si>
  <si>
    <t>Előirányzat</t>
  </si>
  <si>
    <t>ügylet</t>
  </si>
  <si>
    <t>Eredeti</t>
  </si>
  <si>
    <t>Módosított</t>
  </si>
  <si>
    <t>%-a</t>
  </si>
  <si>
    <t>kódja</t>
  </si>
  <si>
    <t>összege</t>
  </si>
  <si>
    <t>Működés</t>
  </si>
  <si>
    <t>Összesen</t>
  </si>
  <si>
    <t xml:space="preserve">     </t>
  </si>
  <si>
    <t>VAGYONGAZDÁLKODÁSI FUNKCIÓ</t>
  </si>
  <si>
    <t>SZOCIÁLIS FUNKCIÓ</t>
  </si>
  <si>
    <t>OKTATÁSI FUNKCIÓ</t>
  </si>
  <si>
    <t xml:space="preserve"> - Óvodák:</t>
  </si>
  <si>
    <t xml:space="preserve">    </t>
  </si>
  <si>
    <t>KULTURÁLIS FUNKCIÓ</t>
  </si>
  <si>
    <t>A 2017. ÉVI FELÚJÍTÁSOK ÉS KAPCSOLÓDÓ KIADÁSOK ELŐIRÁNYZATAINAK</t>
  </si>
  <si>
    <t>H</t>
  </si>
  <si>
    <t>I</t>
  </si>
  <si>
    <t>J</t>
  </si>
  <si>
    <t>K</t>
  </si>
  <si>
    <t>L</t>
  </si>
  <si>
    <t>Felújítás</t>
  </si>
  <si>
    <t xml:space="preserve"> - Intézményi konyhai berendezések felújítása</t>
  </si>
  <si>
    <t xml:space="preserve"> - Váratlan meghibásodások elhárítása</t>
  </si>
  <si>
    <t xml:space="preserve"> - Intézményekben - helyszíni felmérésen alapuló - balesetveszély megszüntetése, állagmegóvás</t>
  </si>
  <si>
    <t xml:space="preserve">   </t>
  </si>
  <si>
    <t xml:space="preserve"> - Balesetveszélyes nyílászárók cseréje</t>
  </si>
  <si>
    <t xml:space="preserve"> - Intézmények működtetéséhez szükséges - pályázattal nem érintett és nem támogatott - kiegészítő, valamint egyéb építési, felújítási munkák</t>
  </si>
  <si>
    <t xml:space="preserve"> - Intézmények elektromos felújítása</t>
  </si>
  <si>
    <t xml:space="preserve"> - Életveszély elhárítás</t>
  </si>
  <si>
    <t xml:space="preserve"> - Katasztrófavédelmi Hatóság által feltárt hiányosságok megszüntetése</t>
  </si>
  <si>
    <t xml:space="preserve"> - Kötelező biztonságtechnikai ellenőrzések (veszélyesüzemű berendezések, gázberendezések, villámvédelmi berendezések ellenőrzése, villamosszabványossági ellenőrzések, érintésvédelmi felülvizsgálat)</t>
  </si>
  <si>
    <t xml:space="preserve"> - Gázcsatlakozó vezetékek és berendezések felülvizsgálata</t>
  </si>
  <si>
    <t xml:space="preserve"> - Igazságügyi szakértők által feltárt hiányosságok megszüntetése</t>
  </si>
  <si>
    <t>VAGYONGAZDÁLKODÁSI FUNKCIÓ ÖSSZESEN</t>
  </si>
  <si>
    <t xml:space="preserve"> - Hatóság (Észak-Magyarországi Regionális Közigazg. Hivatal) által feltárt hiányosságok megszüntetése bölcsődéknél</t>
  </si>
  <si>
    <t xml:space="preserve"> - Miskolci Egyesített Szociális, Egészségügyi és Gyermekjóléti Intézmény telephelyein tárgyi feltételek biztosítása</t>
  </si>
  <si>
    <t>SZOCIÁLIS FUNKCIÓ ÖSSZESEN</t>
  </si>
  <si>
    <t xml:space="preserve">    - Vadász úti Tagóvoda esővíz okozta hibák kijavítása</t>
  </si>
  <si>
    <t xml:space="preserve"> - Általános iskolák:</t>
  </si>
  <si>
    <t xml:space="preserve">   - Veszélyes homlokzati vakolat és homlokzati burkoló elemek javítása általános iskolákban (Selyemréti, 10. sz. Petőfi Sándor, II. Rákóczi F.)</t>
  </si>
  <si>
    <t xml:space="preserve"> - Középfokú oktatási intézmények:</t>
  </si>
  <si>
    <t xml:space="preserve">   - Hatóság által feltárt hiányosságok megszüntetése középfokú oktatási intézményekben (2012. évi ellenőrzés alapján)</t>
  </si>
  <si>
    <t>OKTATÁSI FUNKCIÓ ÖSSZESEN</t>
  </si>
  <si>
    <t xml:space="preserve">   - II. Rákóczi Ferenc Megyei és Városi Könyvtár épületgépészeti rekonstrukciója</t>
  </si>
  <si>
    <t xml:space="preserve">   - ÁRPÁD SZENT FÁJA - kombinált kerámia falkép részleges helyreállítása</t>
  </si>
  <si>
    <t xml:space="preserve">    - Perecesi Római Katolikus templom felújítása</t>
  </si>
  <si>
    <t xml:space="preserve"> - Miskolci Szimfonikus Zenekar Nonprofit Kft. Malom épület belső felújítása, előtető dúcolása</t>
  </si>
  <si>
    <t>KULTURÁLIS FUNKCIÓ ÖSSZESEN</t>
  </si>
  <si>
    <t>Egyéb intézményi felújítások</t>
  </si>
  <si>
    <t>Felújítás mindösszesenből:</t>
  </si>
  <si>
    <t>INTÉZMÉNYI FELÚJÍTÁSOK ÖSSZESEN</t>
  </si>
  <si>
    <t>03205013</t>
  </si>
  <si>
    <t xml:space="preserve"> - Bérleményszolgáltatás felújítási kiadásai</t>
  </si>
  <si>
    <t>07201010</t>
  </si>
  <si>
    <t xml:space="preserve"> - Miskolc város védett síremlékei felújítási kiadásai</t>
  </si>
  <si>
    <t>I-XII. havi teljesítése</t>
  </si>
  <si>
    <t>I-XII. havi teljesítés</t>
  </si>
  <si>
    <t>42</t>
  </si>
  <si>
    <t>ÖNKORMÁNYZATI SZINTŰ FELÚJÍTÁS ÖSSZESEN:</t>
  </si>
  <si>
    <t>ÖNKORMÁNYZATI FELÚJÍTÁSOK ÖSSZESEN</t>
  </si>
  <si>
    <t>Ebből egyéb felhalmozási célú kiadás</t>
  </si>
  <si>
    <t>M</t>
  </si>
  <si>
    <t xml:space="preserve">Műszaki </t>
  </si>
  <si>
    <t>készültség</t>
  </si>
  <si>
    <t>-</t>
  </si>
  <si>
    <t xml:space="preserve"> - Hatóságok (B-A-Z Megyei  Kormányhivatal Népegészségügyi Szakigazgatási Szerve, Nemzeti Élelmiszerbiztonsági Hivatal, Katasztrófavédelem, stb.) által feltárt hiányosságok megszüntetése</t>
  </si>
  <si>
    <t xml:space="preserve"> - Szociális bérlakások felújítása (Miskolc Holding Zrt.)</t>
  </si>
  <si>
    <t xml:space="preserve"> - Lakások felújítása, elhelyezési költség (MÁV telep) - Miskolc Holding Zrt. </t>
  </si>
  <si>
    <t>6. melléklet Az Önkormányzat 2017. évi zárszámadásáról szóló 4/2018. (V.22.)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</si>
</sst>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8"/>
      </right>
      <top/>
      <bottom/>
      <diagonal/>
    </border>
    <border>
      <left style="medium">
        <color indexed="64"/>
      </left>
      <right style="double">
        <color indexed="8"/>
      </right>
      <top/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double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double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 applyAlignment="1">
      <alignment horizontal="centerContinuous"/>
    </xf>
    <xf numFmtId="3" fontId="3" fillId="2" borderId="0" xfId="0" applyNumberFormat="1" applyFont="1" applyFill="1" applyAlignment="1">
      <alignment horizontal="centerContinuous"/>
    </xf>
    <xf numFmtId="2" fontId="1" fillId="2" borderId="0" xfId="0" applyNumberFormat="1" applyFont="1" applyFill="1" applyAlignment="1">
      <alignment horizontal="centerContinuous"/>
    </xf>
    <xf numFmtId="3" fontId="1" fillId="2" borderId="0" xfId="0" applyNumberFormat="1" applyFont="1" applyFill="1" applyAlignment="1">
      <alignment horizontal="right"/>
    </xf>
    <xf numFmtId="2" fontId="1" fillId="2" borderId="0" xfId="0" applyNumberFormat="1" applyFont="1" applyFill="1" applyAlignment="1">
      <alignment horizontal="right"/>
    </xf>
    <xf numFmtId="0" fontId="4" fillId="2" borderId="57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3" fontId="6" fillId="2" borderId="58" xfId="0" applyNumberFormat="1" applyFont="1" applyFill="1" applyBorder="1" applyAlignment="1">
      <alignment horizontal="centerContinuous"/>
    </xf>
    <xf numFmtId="3" fontId="6" fillId="2" borderId="36" xfId="0" applyNumberFormat="1" applyFont="1" applyFill="1" applyBorder="1" applyAlignment="1">
      <alignment horizontal="centerContinuous"/>
    </xf>
    <xf numFmtId="3" fontId="6" fillId="2" borderId="59" xfId="0" applyNumberFormat="1" applyFont="1" applyFill="1" applyBorder="1" applyAlignment="1">
      <alignment horizontal="centerContinuous"/>
    </xf>
    <xf numFmtId="2" fontId="6" fillId="2" borderId="58" xfId="0" applyNumberFormat="1" applyFont="1" applyFill="1" applyBorder="1" applyAlignment="1">
      <alignment horizontal="centerContinuous"/>
    </xf>
    <xf numFmtId="49" fontId="5" fillId="2" borderId="30" xfId="0" applyNumberFormat="1" applyFont="1" applyFill="1" applyBorder="1" applyAlignment="1">
      <alignment horizontal="center"/>
    </xf>
    <xf numFmtId="3" fontId="6" fillId="2" borderId="32" xfId="0" applyNumberFormat="1" applyFont="1" applyFill="1" applyBorder="1" applyAlignment="1">
      <alignment horizontal="centerContinuous"/>
    </xf>
    <xf numFmtId="3" fontId="6" fillId="2" borderId="18" xfId="0" applyNumberFormat="1" applyFont="1" applyFill="1" applyBorder="1" applyAlignment="1">
      <alignment horizontal="centerContinuous"/>
    </xf>
    <xf numFmtId="3" fontId="6" fillId="2" borderId="35" xfId="0" applyNumberFormat="1" applyFont="1" applyFill="1" applyBorder="1" applyAlignment="1">
      <alignment horizontal="centerContinuous"/>
    </xf>
    <xf numFmtId="49" fontId="5" fillId="2" borderId="34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Continuous"/>
    </xf>
    <xf numFmtId="3" fontId="6" fillId="2" borderId="2" xfId="0" applyNumberFormat="1" applyFont="1" applyFill="1" applyBorder="1" applyAlignment="1">
      <alignment horizontal="centerContinuous"/>
    </xf>
    <xf numFmtId="3" fontId="6" fillId="2" borderId="26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2" fontId="6" fillId="2" borderId="34" xfId="0" applyNumberFormat="1" applyFont="1" applyFill="1" applyBorder="1" applyAlignment="1">
      <alignment horizontal="centerContinuous"/>
    </xf>
    <xf numFmtId="0" fontId="1" fillId="2" borderId="60" xfId="0" applyFont="1" applyFill="1" applyBorder="1" applyAlignment="1">
      <alignment horizontal="center"/>
    </xf>
    <xf numFmtId="49" fontId="1" fillId="2" borderId="52" xfId="0" applyNumberFormat="1" applyFont="1" applyFill="1" applyBorder="1"/>
    <xf numFmtId="0" fontId="5" fillId="2" borderId="8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Continuous"/>
    </xf>
    <xf numFmtId="3" fontId="4" fillId="2" borderId="61" xfId="0" applyNumberFormat="1" applyFont="1" applyFill="1" applyBorder="1" applyAlignment="1">
      <alignment horizontal="centerContinuous"/>
    </xf>
    <xf numFmtId="3" fontId="4" fillId="2" borderId="13" xfId="0" applyNumberFormat="1" applyFont="1" applyFill="1" applyBorder="1" applyAlignment="1">
      <alignment horizontal="centerContinuous"/>
    </xf>
    <xf numFmtId="3" fontId="4" fillId="2" borderId="62" xfId="0" applyNumberFormat="1" applyFont="1" applyFill="1" applyBorder="1" applyAlignment="1">
      <alignment horizontal="centerContinuous"/>
    </xf>
    <xf numFmtId="3" fontId="4" fillId="2" borderId="63" xfId="0" applyNumberFormat="1" applyFont="1" applyFill="1" applyBorder="1" applyAlignment="1">
      <alignment horizontal="centerContinuous"/>
    </xf>
    <xf numFmtId="2" fontId="4" fillId="2" borderId="30" xfId="0" applyNumberFormat="1" applyFont="1" applyFill="1" applyBorder="1" applyAlignment="1">
      <alignment horizontal="center"/>
    </xf>
    <xf numFmtId="0" fontId="7" fillId="2" borderId="8" xfId="0" applyFont="1" applyFill="1" applyBorder="1"/>
    <xf numFmtId="3" fontId="4" fillId="2" borderId="62" xfId="0" applyNumberFormat="1" applyFont="1" applyFill="1" applyBorder="1" applyAlignment="1">
      <alignment horizontal="right"/>
    </xf>
    <xf numFmtId="3" fontId="4" fillId="2" borderId="61" xfId="0" applyNumberFormat="1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3" fontId="4" fillId="2" borderId="63" xfId="0" applyNumberFormat="1" applyFont="1" applyFill="1" applyBorder="1" applyAlignment="1">
      <alignment horizontal="right"/>
    </xf>
    <xf numFmtId="2" fontId="1" fillId="2" borderId="30" xfId="0" applyNumberFormat="1" applyFont="1" applyFill="1" applyBorder="1"/>
    <xf numFmtId="0" fontId="1" fillId="2" borderId="64" xfId="0" applyFont="1" applyFill="1" applyBorder="1" applyAlignment="1">
      <alignment horizontal="center"/>
    </xf>
    <xf numFmtId="49" fontId="1" fillId="2" borderId="44" xfId="0" applyNumberFormat="1" applyFont="1" applyFill="1" applyBorder="1" applyAlignment="1">
      <alignment horizontal="left"/>
    </xf>
    <xf numFmtId="0" fontId="1" fillId="2" borderId="65" xfId="0" applyFont="1" applyFill="1" applyBorder="1" applyAlignment="1">
      <alignment horizontal="left" wrapText="1"/>
    </xf>
    <xf numFmtId="164" fontId="1" fillId="2" borderId="40" xfId="0" applyNumberFormat="1" applyFont="1" applyFill="1" applyBorder="1"/>
    <xf numFmtId="0" fontId="1" fillId="2" borderId="67" xfId="0" applyFont="1" applyFill="1" applyBorder="1" applyAlignment="1">
      <alignment horizontal="center"/>
    </xf>
    <xf numFmtId="0" fontId="1" fillId="2" borderId="65" xfId="0" applyFont="1" applyFill="1" applyBorder="1" applyAlignment="1">
      <alignment horizontal="left"/>
    </xf>
    <xf numFmtId="164" fontId="1" fillId="2" borderId="6" xfId="0" applyNumberFormat="1" applyFont="1" applyFill="1" applyBorder="1"/>
    <xf numFmtId="49" fontId="1" fillId="2" borderId="47" xfId="0" quotePrefix="1" applyNumberFormat="1" applyFont="1" applyFill="1" applyBorder="1" applyAlignment="1">
      <alignment horizontal="left"/>
    </xf>
    <xf numFmtId="49" fontId="1" fillId="2" borderId="44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>
      <alignment horizontal="left"/>
    </xf>
    <xf numFmtId="0" fontId="1" fillId="2" borderId="46" xfId="0" applyFont="1" applyFill="1" applyBorder="1" applyAlignment="1">
      <alignment horizontal="left" wrapText="1"/>
    </xf>
    <xf numFmtId="49" fontId="1" fillId="2" borderId="47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49" fontId="1" fillId="2" borderId="48" xfId="0" quotePrefix="1" applyNumberFormat="1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49" fontId="1" fillId="2" borderId="48" xfId="0" applyNumberFormat="1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08" xfId="0" applyFont="1" applyFill="1" applyBorder="1" applyAlignment="1">
      <alignment horizontal="left"/>
    </xf>
    <xf numFmtId="0" fontId="1" fillId="2" borderId="109" xfId="0" applyFont="1" applyFill="1" applyBorder="1" applyAlignment="1">
      <alignment horizontal="left"/>
    </xf>
    <xf numFmtId="0" fontId="1" fillId="2" borderId="107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horizontal="center"/>
    </xf>
    <xf numFmtId="49" fontId="1" fillId="2" borderId="106" xfId="0" applyNumberFormat="1" applyFont="1" applyFill="1" applyBorder="1" applyAlignment="1">
      <alignment horizontal="left"/>
    </xf>
    <xf numFmtId="0" fontId="1" fillId="2" borderId="110" xfId="0" applyFont="1" applyFill="1" applyBorder="1" applyAlignment="1">
      <alignment horizontal="left"/>
    </xf>
    <xf numFmtId="49" fontId="1" fillId="2" borderId="52" xfId="0" applyNumberFormat="1" applyFont="1" applyFill="1" applyBorder="1" applyAlignment="1">
      <alignment horizontal="left"/>
    </xf>
    <xf numFmtId="49" fontId="1" fillId="2" borderId="49" xfId="0" quotePrefix="1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 vertical="center"/>
    </xf>
    <xf numFmtId="49" fontId="1" fillId="2" borderId="70" xfId="0" applyNumberFormat="1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164" fontId="3" fillId="2" borderId="50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49" fontId="1" fillId="2" borderId="39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2" borderId="53" xfId="0" applyNumberFormat="1" applyFont="1" applyFill="1" applyBorder="1" applyAlignment="1">
      <alignment vertical="center"/>
    </xf>
    <xf numFmtId="0" fontId="1" fillId="2" borderId="30" xfId="0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4" fontId="1" fillId="2" borderId="3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40" xfId="0" applyFont="1" applyFill="1" applyBorder="1" applyAlignment="1">
      <alignment horizontal="center"/>
    </xf>
    <xf numFmtId="49" fontId="1" fillId="2" borderId="40" xfId="0" quotePrefix="1" applyNumberFormat="1" applyFont="1" applyFill="1" applyBorder="1"/>
    <xf numFmtId="0" fontId="1" fillId="2" borderId="15" xfId="0" applyFont="1" applyFill="1" applyBorder="1" applyAlignment="1">
      <alignment wrapText="1"/>
    </xf>
    <xf numFmtId="49" fontId="1" fillId="2" borderId="30" xfId="0" applyNumberFormat="1" applyFont="1" applyFill="1" applyBorder="1"/>
    <xf numFmtId="3" fontId="5" fillId="2" borderId="71" xfId="0" applyNumberFormat="1" applyFont="1" applyFill="1" applyBorder="1" applyAlignment="1">
      <alignment vertical="center"/>
    </xf>
    <xf numFmtId="3" fontId="5" fillId="2" borderId="72" xfId="0" applyNumberFormat="1" applyFont="1" applyFill="1" applyBorder="1" applyAlignment="1">
      <alignment vertical="center"/>
    </xf>
    <xf numFmtId="3" fontId="5" fillId="2" borderId="73" xfId="0" applyNumberFormat="1" applyFont="1" applyFill="1" applyBorder="1" applyAlignment="1">
      <alignment vertical="center"/>
    </xf>
    <xf numFmtId="3" fontId="5" fillId="2" borderId="74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9" fontId="1" fillId="2" borderId="75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/>
    </xf>
    <xf numFmtId="49" fontId="1" fillId="2" borderId="76" xfId="0" applyNumberFormat="1" applyFont="1" applyFill="1" applyBorder="1" applyAlignment="1">
      <alignment horizontal="left"/>
    </xf>
    <xf numFmtId="49" fontId="1" fillId="2" borderId="77" xfId="0" applyNumberFormat="1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49" fontId="1" fillId="2" borderId="30" xfId="0" quotePrefix="1" applyNumberFormat="1" applyFont="1" applyFill="1" applyBorder="1"/>
    <xf numFmtId="0" fontId="1" fillId="2" borderId="0" xfId="0" applyFont="1" applyFill="1" applyBorder="1" applyAlignment="1">
      <alignment wrapText="1"/>
    </xf>
    <xf numFmtId="49" fontId="1" fillId="2" borderId="8" xfId="0" applyNumberFormat="1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1" fillId="2" borderId="79" xfId="0" applyFont="1" applyFill="1" applyBorder="1" applyAlignment="1">
      <alignment horizontal="left"/>
    </xf>
    <xf numFmtId="0" fontId="1" fillId="2" borderId="80" xfId="0" applyFont="1" applyFill="1" applyBorder="1" applyAlignment="1">
      <alignment horizontal="left" wrapText="1"/>
    </xf>
    <xf numFmtId="49" fontId="1" fillId="2" borderId="27" xfId="0" applyNumberFormat="1" applyFont="1" applyFill="1" applyBorder="1" applyAlignment="1">
      <alignment horizontal="left"/>
    </xf>
    <xf numFmtId="0" fontId="1" fillId="2" borderId="81" xfId="0" applyFont="1" applyFill="1" applyBorder="1" applyAlignment="1">
      <alignment horizontal="left"/>
    </xf>
    <xf numFmtId="164" fontId="1" fillId="2" borderId="41" xfId="0" applyNumberFormat="1" applyFont="1" applyFill="1" applyBorder="1"/>
    <xf numFmtId="0" fontId="1" fillId="2" borderId="8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41" xfId="0" applyFont="1" applyFill="1" applyBorder="1" applyAlignment="1">
      <alignment horizontal="center" vertical="center"/>
    </xf>
    <xf numFmtId="49" fontId="1" fillId="2" borderId="50" xfId="0" applyNumberFormat="1" applyFont="1" applyFill="1" applyBorder="1" applyAlignment="1">
      <alignment vertical="center"/>
    </xf>
    <xf numFmtId="0" fontId="1" fillId="2" borderId="41" xfId="0" applyFont="1" applyFill="1" applyBorder="1" applyAlignment="1">
      <alignment horizontal="center"/>
    </xf>
    <xf numFmtId="164" fontId="1" fillId="2" borderId="53" xfId="0" applyNumberFormat="1" applyFont="1" applyFill="1" applyBorder="1"/>
    <xf numFmtId="164" fontId="1" fillId="2" borderId="42" xfId="0" applyNumberFormat="1" applyFont="1" applyFill="1" applyBorder="1"/>
    <xf numFmtId="0" fontId="1" fillId="2" borderId="6" xfId="0" applyFont="1" applyFill="1" applyBorder="1" applyAlignment="1">
      <alignment horizontal="center"/>
    </xf>
    <xf numFmtId="49" fontId="1" fillId="2" borderId="6" xfId="0" quotePrefix="1" applyNumberFormat="1" applyFont="1" applyFill="1" applyBorder="1"/>
    <xf numFmtId="0" fontId="1" fillId="2" borderId="20" xfId="0" applyFont="1" applyFill="1" applyBorder="1" applyAlignment="1">
      <alignment wrapText="1"/>
    </xf>
    <xf numFmtId="49" fontId="1" fillId="2" borderId="37" xfId="0" quotePrefix="1" applyNumberFormat="1" applyFont="1" applyFill="1" applyBorder="1"/>
    <xf numFmtId="49" fontId="1" fillId="2" borderId="84" xfId="0" applyNumberFormat="1" applyFont="1" applyFill="1" applyBorder="1" applyAlignment="1">
      <alignment horizontal="left"/>
    </xf>
    <xf numFmtId="49" fontId="1" fillId="2" borderId="37" xfId="0" applyNumberFormat="1" applyFont="1" applyFill="1" applyBorder="1" applyAlignment="1">
      <alignment horizontal="left"/>
    </xf>
    <xf numFmtId="0" fontId="1" fillId="2" borderId="20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/>
    </xf>
    <xf numFmtId="49" fontId="1" fillId="2" borderId="54" xfId="0" applyNumberFormat="1" applyFont="1" applyFill="1" applyBorder="1" applyAlignment="1">
      <alignment vertical="center"/>
    </xf>
    <xf numFmtId="0" fontId="5" fillId="2" borderId="104" xfId="0" applyFont="1" applyFill="1" applyBorder="1" applyAlignment="1">
      <alignment vertical="center"/>
    </xf>
    <xf numFmtId="3" fontId="5" fillId="2" borderId="105" xfId="0" applyNumberFormat="1" applyFont="1" applyFill="1" applyBorder="1" applyAlignment="1">
      <alignment vertical="center"/>
    </xf>
    <xf numFmtId="3" fontId="5" fillId="2" borderId="98" xfId="0" applyNumberFormat="1" applyFont="1" applyFill="1" applyBorder="1" applyAlignment="1">
      <alignment vertical="center"/>
    </xf>
    <xf numFmtId="3" fontId="5" fillId="2" borderId="99" xfId="0" applyNumberFormat="1" applyFont="1" applyFill="1" applyBorder="1" applyAlignment="1">
      <alignment vertical="center"/>
    </xf>
    <xf numFmtId="3" fontId="5" fillId="2" borderId="100" xfId="0" applyNumberFormat="1" applyFont="1" applyFill="1" applyBorder="1" applyAlignment="1">
      <alignment vertical="center"/>
    </xf>
    <xf numFmtId="3" fontId="5" fillId="2" borderId="31" xfId="0" applyNumberFormat="1" applyFont="1" applyFill="1" applyBorder="1" applyAlignment="1">
      <alignment vertical="center"/>
    </xf>
    <xf numFmtId="164" fontId="3" fillId="2" borderId="54" xfId="0" applyNumberFormat="1" applyFont="1" applyFill="1" applyBorder="1" applyAlignment="1">
      <alignment vertical="center"/>
    </xf>
    <xf numFmtId="49" fontId="1" fillId="2" borderId="30" xfId="0" applyNumberFormat="1" applyFont="1" applyFill="1" applyBorder="1" applyAlignment="1">
      <alignment vertical="center"/>
    </xf>
    <xf numFmtId="164" fontId="6" fillId="2" borderId="30" xfId="0" applyNumberFormat="1" applyFont="1" applyFill="1" applyBorder="1" applyAlignment="1">
      <alignment horizontal="right"/>
    </xf>
    <xf numFmtId="49" fontId="1" fillId="2" borderId="40" xfId="0" applyNumberFormat="1" applyFont="1" applyFill="1" applyBorder="1"/>
    <xf numFmtId="0" fontId="1" fillId="2" borderId="15" xfId="0" applyFont="1" applyFill="1" applyBorder="1"/>
    <xf numFmtId="164" fontId="6" fillId="2" borderId="40" xfId="0" applyNumberFormat="1" applyFont="1" applyFill="1" applyBorder="1" applyAlignment="1">
      <alignment horizontal="right"/>
    </xf>
    <xf numFmtId="49" fontId="1" fillId="2" borderId="6" xfId="0" applyNumberFormat="1" applyFont="1" applyFill="1" applyBorder="1"/>
    <xf numFmtId="0" fontId="1" fillId="2" borderId="48" xfId="0" applyFont="1" applyFill="1" applyBorder="1" applyAlignment="1">
      <alignment horizontal="left"/>
    </xf>
    <xf numFmtId="164" fontId="1" fillId="2" borderId="64" xfId="0" applyNumberFormat="1" applyFont="1" applyFill="1" applyBorder="1"/>
    <xf numFmtId="0" fontId="1" fillId="2" borderId="0" xfId="0" applyFont="1" applyFill="1" applyBorder="1"/>
    <xf numFmtId="0" fontId="1" fillId="3" borderId="11" xfId="0" applyFont="1" applyFill="1" applyBorder="1" applyAlignment="1">
      <alignment horizontal="center"/>
    </xf>
    <xf numFmtId="49" fontId="1" fillId="3" borderId="56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164" fontId="3" fillId="3" borderId="88" xfId="0" applyNumberFormat="1" applyFont="1" applyFill="1" applyBorder="1" applyAlignment="1">
      <alignment vertical="center"/>
    </xf>
    <xf numFmtId="0" fontId="1" fillId="2" borderId="8" xfId="0" applyFont="1" applyFill="1" applyBorder="1"/>
    <xf numFmtId="3" fontId="5" fillId="2" borderId="89" xfId="0" applyNumberFormat="1" applyFont="1" applyFill="1" applyBorder="1"/>
    <xf numFmtId="3" fontId="5" fillId="2" borderId="90" xfId="0" applyNumberFormat="1" applyFont="1" applyFill="1" applyBorder="1"/>
    <xf numFmtId="3" fontId="5" fillId="2" borderId="91" xfId="0" applyNumberFormat="1" applyFont="1" applyFill="1" applyBorder="1"/>
    <xf numFmtId="3" fontId="5" fillId="2" borderId="92" xfId="0" applyNumberFormat="1" applyFont="1" applyFill="1" applyBorder="1"/>
    <xf numFmtId="3" fontId="5" fillId="2" borderId="93" xfId="0" applyNumberFormat="1" applyFont="1" applyFill="1" applyBorder="1"/>
    <xf numFmtId="2" fontId="1" fillId="2" borderId="94" xfId="0" applyNumberFormat="1" applyFont="1" applyFill="1" applyBorder="1"/>
    <xf numFmtId="0" fontId="1" fillId="2" borderId="52" xfId="0" applyFont="1" applyFill="1" applyBorder="1" applyAlignment="1">
      <alignment vertical="center"/>
    </xf>
    <xf numFmtId="3" fontId="5" fillId="2" borderId="95" xfId="0" applyNumberFormat="1" applyFont="1" applyFill="1" applyBorder="1"/>
    <xf numFmtId="3" fontId="5" fillId="2" borderId="61" xfId="0" applyNumberFormat="1" applyFont="1" applyFill="1" applyBorder="1"/>
    <xf numFmtId="3" fontId="5" fillId="2" borderId="63" xfId="0" applyNumberFormat="1" applyFont="1" applyFill="1" applyBorder="1"/>
    <xf numFmtId="3" fontId="5" fillId="2" borderId="62" xfId="0" applyNumberFormat="1" applyFont="1" applyFill="1" applyBorder="1"/>
    <xf numFmtId="3" fontId="5" fillId="2" borderId="13" xfId="0" applyNumberFormat="1" applyFont="1" applyFill="1" applyBorder="1"/>
    <xf numFmtId="2" fontId="1" fillId="2" borderId="60" xfId="0" applyNumberFormat="1" applyFont="1" applyFill="1" applyBorder="1"/>
    <xf numFmtId="49" fontId="1" fillId="2" borderId="47" xfId="0" applyNumberFormat="1" applyFont="1" applyFill="1" applyBorder="1" applyAlignment="1">
      <alignment vertical="center"/>
    </xf>
    <xf numFmtId="0" fontId="1" fillId="2" borderId="47" xfId="0" applyFont="1" applyFill="1" applyBorder="1" applyAlignment="1">
      <alignment horizontal="left"/>
    </xf>
    <xf numFmtId="3" fontId="5" fillId="2" borderId="96" xfId="0" applyNumberFormat="1" applyFont="1" applyFill="1" applyBorder="1"/>
    <xf numFmtId="3" fontId="5" fillId="2" borderId="66" xfId="0" applyNumberFormat="1" applyFont="1" applyFill="1" applyBorder="1"/>
    <xf numFmtId="3" fontId="5" fillId="2" borderId="33" xfId="0" applyNumberFormat="1" applyFont="1" applyFill="1" applyBorder="1"/>
    <xf numFmtId="0" fontId="1" fillId="3" borderId="54" xfId="0" applyFont="1" applyFill="1" applyBorder="1" applyAlignment="1">
      <alignment horizontal="center"/>
    </xf>
    <xf numFmtId="49" fontId="1" fillId="3" borderId="55" xfId="0" applyNumberFormat="1" applyFont="1" applyFill="1" applyBorder="1"/>
    <xf numFmtId="0" fontId="5" fillId="3" borderId="55" xfId="0" applyFont="1" applyFill="1" applyBorder="1" applyAlignment="1">
      <alignment vertical="center"/>
    </xf>
    <xf numFmtId="3" fontId="5" fillId="3" borderId="97" xfId="0" applyNumberFormat="1" applyFont="1" applyFill="1" applyBorder="1"/>
    <xf numFmtId="3" fontId="5" fillId="3" borderId="98" xfId="0" applyNumberFormat="1" applyFont="1" applyFill="1" applyBorder="1"/>
    <xf numFmtId="3" fontId="5" fillId="3" borderId="99" xfId="0" applyNumberFormat="1" applyFont="1" applyFill="1" applyBorder="1"/>
    <xf numFmtId="3" fontId="5" fillId="3" borderId="100" xfId="0" applyNumberFormat="1" applyFont="1" applyFill="1" applyBorder="1"/>
    <xf numFmtId="3" fontId="5" fillId="3" borderId="31" xfId="0" applyNumberFormat="1" applyFont="1" applyFill="1" applyBorder="1"/>
    <xf numFmtId="2" fontId="5" fillId="3" borderId="101" xfId="0" applyNumberFormat="1" applyFont="1" applyFill="1" applyBorder="1" applyAlignment="1">
      <alignment horizontal="right"/>
    </xf>
    <xf numFmtId="0" fontId="1" fillId="0" borderId="0" xfId="0" applyFont="1" applyFill="1"/>
    <xf numFmtId="49" fontId="4" fillId="3" borderId="56" xfId="0" applyNumberFormat="1" applyFont="1" applyFill="1" applyBorder="1" applyAlignment="1">
      <alignment horizontal="center"/>
    </xf>
    <xf numFmtId="49" fontId="1" fillId="3" borderId="56" xfId="0" applyNumberFormat="1" applyFont="1" applyFill="1" applyBorder="1"/>
    <xf numFmtId="0" fontId="5" fillId="3" borderId="22" xfId="0" applyFont="1" applyFill="1" applyBorder="1" applyAlignment="1">
      <alignment vertical="center"/>
    </xf>
    <xf numFmtId="3" fontId="5" fillId="3" borderId="102" xfId="0" applyNumberFormat="1" applyFont="1" applyFill="1" applyBorder="1" applyAlignment="1">
      <alignment vertical="center"/>
    </xf>
    <xf numFmtId="3" fontId="5" fillId="3" borderId="85" xfId="0" applyNumberFormat="1" applyFont="1" applyFill="1" applyBorder="1" applyAlignment="1">
      <alignment vertical="center"/>
    </xf>
    <xf numFmtId="3" fontId="5" fillId="3" borderId="86" xfId="0" applyNumberFormat="1" applyFont="1" applyFill="1" applyBorder="1" applyAlignment="1">
      <alignment vertical="center"/>
    </xf>
    <xf numFmtId="3" fontId="5" fillId="3" borderId="87" xfId="0" applyNumberFormat="1" applyFont="1" applyFill="1" applyBorder="1" applyAlignment="1">
      <alignment vertical="center"/>
    </xf>
    <xf numFmtId="3" fontId="5" fillId="3" borderId="25" xfId="0" applyNumberFormat="1" applyFont="1" applyFill="1" applyBorder="1" applyAlignment="1">
      <alignment vertical="center"/>
    </xf>
    <xf numFmtId="2" fontId="5" fillId="3" borderId="103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2" fontId="1" fillId="2" borderId="0" xfId="0" applyNumberFormat="1" applyFont="1" applyFill="1"/>
    <xf numFmtId="0" fontId="8" fillId="2" borderId="0" xfId="0" applyFont="1" applyFill="1" applyAlignment="1">
      <alignment horizontal="center"/>
    </xf>
    <xf numFmtId="49" fontId="8" fillId="2" borderId="0" xfId="0" applyNumberFormat="1" applyFont="1" applyFill="1"/>
    <xf numFmtId="0" fontId="8" fillId="2" borderId="0" xfId="0" applyFont="1" applyFill="1"/>
    <xf numFmtId="3" fontId="8" fillId="2" borderId="0" xfId="0" applyNumberFormat="1" applyFont="1" applyFill="1"/>
    <xf numFmtId="2" fontId="8" fillId="2" borderId="0" xfId="0" applyNumberFormat="1" applyFont="1" applyFill="1"/>
    <xf numFmtId="2" fontId="4" fillId="2" borderId="111" xfId="0" applyNumberFormat="1" applyFont="1" applyFill="1" applyBorder="1" applyAlignment="1">
      <alignment horizontal="center"/>
    </xf>
    <xf numFmtId="2" fontId="6" fillId="2" borderId="4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1" fontId="1" fillId="2" borderId="0" xfId="0" applyNumberFormat="1" applyFont="1" applyFill="1" applyAlignment="1">
      <alignment horizontal="centerContinuous"/>
    </xf>
    <xf numFmtId="1" fontId="1" fillId="2" borderId="0" xfId="0" applyNumberFormat="1" applyFont="1" applyFill="1" applyAlignment="1">
      <alignment horizontal="right"/>
    </xf>
    <xf numFmtId="1" fontId="4" fillId="2" borderId="30" xfId="0" applyNumberFormat="1" applyFont="1" applyFill="1" applyBorder="1" applyAlignment="1">
      <alignment horizontal="center"/>
    </xf>
    <xf numFmtId="1" fontId="1" fillId="2" borderId="30" xfId="0" applyNumberFormat="1" applyFont="1" applyFill="1" applyBorder="1"/>
    <xf numFmtId="1" fontId="8" fillId="2" borderId="0" xfId="0" applyNumberFormat="1" applyFont="1" applyFill="1"/>
    <xf numFmtId="1" fontId="1" fillId="2" borderId="40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3" fillId="2" borderId="50" xfId="0" applyNumberFormat="1" applyFont="1" applyFill="1" applyBorder="1" applyAlignment="1">
      <alignment horizontal="center" vertical="center"/>
    </xf>
    <xf numFmtId="1" fontId="3" fillId="2" borderId="53" xfId="0" applyNumberFormat="1" applyFont="1" applyFill="1" applyBorder="1" applyAlignment="1">
      <alignment horizontal="center" vertical="center"/>
    </xf>
    <xf numFmtId="1" fontId="1" fillId="2" borderId="30" xfId="0" applyNumberFormat="1" applyFont="1" applyFill="1" applyBorder="1" applyAlignment="1">
      <alignment horizontal="center"/>
    </xf>
    <xf numFmtId="1" fontId="1" fillId="2" borderId="41" xfId="0" applyNumberFormat="1" applyFont="1" applyFill="1" applyBorder="1" applyAlignment="1">
      <alignment horizontal="center"/>
    </xf>
    <xf numFmtId="1" fontId="1" fillId="2" borderId="53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>
      <alignment horizontal="center"/>
    </xf>
    <xf numFmtId="1" fontId="3" fillId="2" borderId="54" xfId="0" applyNumberFormat="1" applyFont="1" applyFill="1" applyBorder="1" applyAlignment="1">
      <alignment horizontal="center" vertical="center"/>
    </xf>
    <xf numFmtId="1" fontId="6" fillId="2" borderId="30" xfId="0" applyNumberFormat="1" applyFont="1" applyFill="1" applyBorder="1" applyAlignment="1">
      <alignment horizontal="center"/>
    </xf>
    <xf numFmtId="1" fontId="6" fillId="2" borderId="40" xfId="0" applyNumberFormat="1" applyFont="1" applyFill="1" applyBorder="1" applyAlignment="1">
      <alignment horizontal="center"/>
    </xf>
    <xf numFmtId="1" fontId="1" fillId="2" borderId="64" xfId="0" applyNumberFormat="1" applyFont="1" applyFill="1" applyBorder="1" applyAlignment="1">
      <alignment horizontal="center"/>
    </xf>
    <xf numFmtId="1" fontId="3" fillId="3" borderId="88" xfId="0" applyNumberFormat="1" applyFont="1" applyFill="1" applyBorder="1" applyAlignment="1">
      <alignment horizontal="center" vertical="center"/>
    </xf>
    <xf numFmtId="1" fontId="1" fillId="2" borderId="94" xfId="0" applyNumberFormat="1" applyFont="1" applyFill="1" applyBorder="1" applyAlignment="1">
      <alignment horizontal="center"/>
    </xf>
    <xf numFmtId="1" fontId="1" fillId="2" borderId="60" xfId="0" applyNumberFormat="1" applyFont="1" applyFill="1" applyBorder="1" applyAlignment="1">
      <alignment horizontal="center"/>
    </xf>
    <xf numFmtId="1" fontId="5" fillId="3" borderId="101" xfId="0" applyNumberFormat="1" applyFont="1" applyFill="1" applyBorder="1" applyAlignment="1">
      <alignment horizontal="center"/>
    </xf>
    <xf numFmtId="1" fontId="5" fillId="3" borderId="103" xfId="0" applyNumberFormat="1" applyFont="1" applyFill="1" applyBorder="1" applyAlignment="1">
      <alignment horizontal="center"/>
    </xf>
    <xf numFmtId="3" fontId="9" fillId="2" borderId="29" xfId="0" applyNumberFormat="1" applyFont="1" applyFill="1" applyBorder="1" applyAlignment="1">
      <alignment horizontal="right"/>
    </xf>
    <xf numFmtId="3" fontId="9" fillId="2" borderId="66" xfId="0" applyNumberFormat="1" applyFont="1" applyFill="1" applyBorder="1" applyAlignment="1">
      <alignment horizontal="right"/>
    </xf>
    <xf numFmtId="3" fontId="9" fillId="2" borderId="17" xfId="0" applyNumberFormat="1" applyFont="1" applyFill="1" applyBorder="1" applyAlignment="1">
      <alignment horizontal="right"/>
    </xf>
    <xf numFmtId="3" fontId="9" fillId="2" borderId="33" xfId="0" applyNumberFormat="1" applyFont="1" applyFill="1" applyBorder="1" applyAlignment="1">
      <alignment horizontal="right"/>
    </xf>
    <xf numFmtId="3" fontId="9" fillId="2" borderId="59" xfId="0" applyNumberFormat="1" applyFont="1" applyFill="1" applyBorder="1" applyAlignment="1">
      <alignment horizontal="right"/>
    </xf>
    <xf numFmtId="3" fontId="9" fillId="2" borderId="32" xfId="0" applyNumberFormat="1" applyFont="1" applyFill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3" fontId="9" fillId="2" borderId="35" xfId="0" applyNumberFormat="1" applyFont="1" applyFill="1" applyBorder="1" applyAlignment="1">
      <alignment horizontal="right"/>
    </xf>
    <xf numFmtId="3" fontId="9" fillId="2" borderId="68" xfId="0" applyNumberFormat="1" applyFont="1" applyFill="1" applyBorder="1" applyAlignment="1">
      <alignment horizontal="right"/>
    </xf>
    <xf numFmtId="3" fontId="9" fillId="2" borderId="69" xfId="0" applyNumberFormat="1" applyFont="1" applyFill="1" applyBorder="1" applyAlignment="1">
      <alignment horizontal="right"/>
    </xf>
    <xf numFmtId="3" fontId="5" fillId="2" borderId="29" xfId="0" applyNumberFormat="1" applyFont="1" applyFill="1" applyBorder="1" applyAlignment="1">
      <alignment horizontal="right"/>
    </xf>
    <xf numFmtId="3" fontId="5" fillId="2" borderId="66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3" fontId="5" fillId="2" borderId="33" xfId="0" applyNumberFormat="1" applyFont="1" applyFill="1" applyBorder="1" applyAlignment="1">
      <alignment horizontal="right"/>
    </xf>
    <xf numFmtId="3" fontId="5" fillId="2" borderId="62" xfId="0" applyNumberFormat="1" applyFont="1" applyFill="1" applyBorder="1" applyAlignment="1">
      <alignment vertical="center"/>
    </xf>
    <xf numFmtId="3" fontId="5" fillId="2" borderId="61" xfId="0" applyNumberFormat="1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3" fontId="5" fillId="2" borderId="63" xfId="0" applyNumberFormat="1" applyFont="1" applyFill="1" applyBorder="1" applyAlignment="1">
      <alignment vertical="center"/>
    </xf>
    <xf numFmtId="3" fontId="5" fillId="2" borderId="62" xfId="0" applyNumberFormat="1" applyFont="1" applyFill="1" applyBorder="1" applyAlignment="1">
      <alignment horizontal="right"/>
    </xf>
    <xf numFmtId="3" fontId="5" fillId="2" borderId="61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horizontal="right"/>
    </xf>
    <xf numFmtId="3" fontId="5" fillId="2" borderId="63" xfId="0" applyNumberFormat="1" applyFont="1" applyFill="1" applyBorder="1" applyAlignment="1">
      <alignment horizontal="right"/>
    </xf>
    <xf numFmtId="3" fontId="9" fillId="2" borderId="62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9" fillId="2" borderId="28" xfId="0" applyNumberFormat="1" applyFont="1" applyFill="1" applyBorder="1" applyAlignment="1">
      <alignment horizontal="right"/>
    </xf>
    <xf numFmtId="3" fontId="9" fillId="2" borderId="78" xfId="0" applyNumberFormat="1" applyFont="1" applyFill="1" applyBorder="1" applyAlignment="1">
      <alignment horizontal="right"/>
    </xf>
    <xf numFmtId="3" fontId="9" fillId="2" borderId="5" xfId="0" applyNumberFormat="1" applyFont="1" applyFill="1" applyBorder="1" applyAlignment="1">
      <alignment horizontal="right"/>
    </xf>
    <xf numFmtId="3" fontId="9" fillId="2" borderId="61" xfId="0" applyNumberFormat="1" applyFont="1" applyFill="1" applyBorder="1" applyAlignment="1">
      <alignment horizontal="right"/>
    </xf>
    <xf numFmtId="3" fontId="9" fillId="2" borderId="13" xfId="0" applyNumberFormat="1" applyFont="1" applyFill="1" applyBorder="1" applyAlignment="1">
      <alignment horizontal="right"/>
    </xf>
    <xf numFmtId="3" fontId="9" fillId="2" borderId="63" xfId="0" applyNumberFormat="1" applyFont="1" applyFill="1" applyBorder="1" applyAlignment="1">
      <alignment horizontal="right"/>
    </xf>
    <xf numFmtId="3" fontId="9" fillId="2" borderId="16" xfId="0" applyNumberFormat="1" applyFont="1" applyFill="1" applyBorder="1" applyAlignment="1">
      <alignment horizontal="right"/>
    </xf>
    <xf numFmtId="3" fontId="9" fillId="2" borderId="82" xfId="0" applyNumberFormat="1" applyFont="1" applyFill="1" applyBorder="1" applyAlignment="1">
      <alignment horizontal="right"/>
    </xf>
    <xf numFmtId="3" fontId="9" fillId="2" borderId="21" xfId="0" applyNumberFormat="1" applyFont="1" applyFill="1" applyBorder="1" applyAlignment="1">
      <alignment horizontal="right"/>
    </xf>
    <xf numFmtId="3" fontId="9" fillId="2" borderId="83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3" fontId="5" fillId="2" borderId="16" xfId="0" applyNumberFormat="1" applyFont="1" applyFill="1" applyBorder="1" applyAlignment="1">
      <alignment horizontal="right"/>
    </xf>
    <xf numFmtId="3" fontId="5" fillId="2" borderId="21" xfId="0" applyNumberFormat="1" applyFont="1" applyFill="1" applyBorder="1" applyAlignment="1">
      <alignment horizontal="right"/>
    </xf>
    <xf numFmtId="3" fontId="5" fillId="2" borderId="32" xfId="0" applyNumberFormat="1" applyFont="1" applyFill="1" applyBorder="1" applyAlignment="1">
      <alignment horizontal="right"/>
    </xf>
    <xf numFmtId="3" fontId="5" fillId="2" borderId="35" xfId="0" applyNumberFormat="1" applyFont="1" applyFill="1" applyBorder="1" applyAlignment="1">
      <alignment horizontal="right"/>
    </xf>
    <xf numFmtId="3" fontId="9" fillId="2" borderId="17" xfId="0" applyNumberFormat="1" applyFont="1" applyFill="1" applyBorder="1"/>
    <xf numFmtId="3" fontId="9" fillId="2" borderId="33" xfId="0" applyNumberFormat="1" applyFont="1" applyFill="1" applyBorder="1"/>
    <xf numFmtId="3" fontId="5" fillId="3" borderId="24" xfId="0" applyNumberFormat="1" applyFont="1" applyFill="1" applyBorder="1" applyAlignment="1">
      <alignment vertical="center"/>
    </xf>
    <xf numFmtId="3" fontId="9" fillId="2" borderId="92" xfId="0" applyNumberFormat="1" applyFont="1" applyFill="1" applyBorder="1"/>
    <xf numFmtId="3" fontId="9" fillId="2" borderId="90" xfId="0" applyNumberFormat="1" applyFont="1" applyFill="1" applyBorder="1"/>
    <xf numFmtId="3" fontId="9" fillId="2" borderId="91" xfId="0" applyNumberFormat="1" applyFont="1" applyFill="1" applyBorder="1"/>
    <xf numFmtId="3" fontId="9" fillId="2" borderId="62" xfId="0" applyNumberFormat="1" applyFont="1" applyFill="1" applyBorder="1"/>
    <xf numFmtId="3" fontId="9" fillId="2" borderId="61" xfId="0" applyNumberFormat="1" applyFont="1" applyFill="1" applyBorder="1"/>
    <xf numFmtId="3" fontId="9" fillId="2" borderId="63" xfId="0" applyNumberFormat="1" applyFont="1" applyFill="1" applyBorder="1"/>
    <xf numFmtId="3" fontId="9" fillId="2" borderId="66" xfId="0" applyNumberFormat="1" applyFont="1" applyFill="1" applyBorder="1"/>
    <xf numFmtId="1" fontId="4" fillId="2" borderId="1" xfId="0" applyNumberFormat="1" applyFont="1" applyFill="1" applyBorder="1" applyAlignment="1">
      <alignment horizontal="center"/>
    </xf>
    <xf numFmtId="1" fontId="6" fillId="2" borderId="112" xfId="0" applyNumberFormat="1" applyFont="1" applyFill="1" applyBorder="1" applyAlignment="1">
      <alignment horizontal="center"/>
    </xf>
    <xf numFmtId="1" fontId="6" fillId="2" borderId="113" xfId="0" applyNumberFormat="1" applyFont="1" applyFill="1" applyBorder="1" applyAlignment="1">
      <alignment horizontal="center"/>
    </xf>
    <xf numFmtId="1" fontId="6" fillId="2" borderId="11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6"/>
  <sheetViews>
    <sheetView tabSelected="1" view="pageBreakPreview" zoomScale="87" zoomScaleNormal="100" zoomScaleSheetLayoutView="87" workbookViewId="0">
      <selection activeCell="C2" sqref="C2:M2"/>
    </sheetView>
  </sheetViews>
  <sheetFormatPr defaultRowHeight="14.25" x14ac:dyDescent="0.2"/>
  <cols>
    <col min="1" max="1" width="4.7109375" style="1" customWidth="1"/>
    <col min="2" max="2" width="10.140625" style="4" bestFit="1" customWidth="1"/>
    <col min="3" max="3" width="59.28515625" style="3" customWidth="1"/>
    <col min="4" max="4" width="11.28515625" style="182" bestFit="1" customWidth="1"/>
    <col min="5" max="6" width="11.28515625" style="182" customWidth="1"/>
    <col min="7" max="7" width="12.42578125" style="182" bestFit="1" customWidth="1"/>
    <col min="8" max="8" width="11.28515625" style="182" customWidth="1"/>
    <col min="9" max="10" width="12.42578125" style="182" bestFit="1" customWidth="1"/>
    <col min="11" max="11" width="11.28515625" style="182" customWidth="1"/>
    <col min="12" max="12" width="12.42578125" style="182" bestFit="1" customWidth="1"/>
    <col min="13" max="13" width="7" style="183" customWidth="1"/>
    <col min="14" max="14" width="9.140625" style="191" customWidth="1"/>
    <col min="15" max="256" width="9.140625" style="3"/>
    <col min="257" max="257" width="4.7109375" style="3" customWidth="1"/>
    <col min="258" max="258" width="9.42578125" style="3" customWidth="1"/>
    <col min="259" max="259" width="59.28515625" style="3" customWidth="1"/>
    <col min="260" max="260" width="11.28515625" style="3" bestFit="1" customWidth="1"/>
    <col min="261" max="262" width="11.28515625" style="3" customWidth="1"/>
    <col min="263" max="263" width="12.42578125" style="3" bestFit="1" customWidth="1"/>
    <col min="264" max="264" width="11.28515625" style="3" customWidth="1"/>
    <col min="265" max="265" width="12.42578125" style="3" bestFit="1" customWidth="1"/>
    <col min="266" max="268" width="11.28515625" style="3" customWidth="1"/>
    <col min="269" max="269" width="8" style="3" customWidth="1"/>
    <col min="270" max="512" width="9.140625" style="3"/>
    <col min="513" max="513" width="4.7109375" style="3" customWidth="1"/>
    <col min="514" max="514" width="9.42578125" style="3" customWidth="1"/>
    <col min="515" max="515" width="59.28515625" style="3" customWidth="1"/>
    <col min="516" max="516" width="11.28515625" style="3" bestFit="1" customWidth="1"/>
    <col min="517" max="518" width="11.28515625" style="3" customWidth="1"/>
    <col min="519" max="519" width="12.42578125" style="3" bestFit="1" customWidth="1"/>
    <col min="520" max="520" width="11.28515625" style="3" customWidth="1"/>
    <col min="521" max="521" width="12.42578125" style="3" bestFit="1" customWidth="1"/>
    <col min="522" max="524" width="11.28515625" style="3" customWidth="1"/>
    <col min="525" max="525" width="8" style="3" customWidth="1"/>
    <col min="526" max="768" width="9.140625" style="3"/>
    <col min="769" max="769" width="4.7109375" style="3" customWidth="1"/>
    <col min="770" max="770" width="9.42578125" style="3" customWidth="1"/>
    <col min="771" max="771" width="59.28515625" style="3" customWidth="1"/>
    <col min="772" max="772" width="11.28515625" style="3" bestFit="1" customWidth="1"/>
    <col min="773" max="774" width="11.28515625" style="3" customWidth="1"/>
    <col min="775" max="775" width="12.42578125" style="3" bestFit="1" customWidth="1"/>
    <col min="776" max="776" width="11.28515625" style="3" customWidth="1"/>
    <col min="777" max="777" width="12.42578125" style="3" bestFit="1" customWidth="1"/>
    <col min="778" max="780" width="11.28515625" style="3" customWidth="1"/>
    <col min="781" max="781" width="8" style="3" customWidth="1"/>
    <col min="782" max="1024" width="9.140625" style="3"/>
    <col min="1025" max="1025" width="4.7109375" style="3" customWidth="1"/>
    <col min="1026" max="1026" width="9.42578125" style="3" customWidth="1"/>
    <col min="1027" max="1027" width="59.28515625" style="3" customWidth="1"/>
    <col min="1028" max="1028" width="11.28515625" style="3" bestFit="1" customWidth="1"/>
    <col min="1029" max="1030" width="11.28515625" style="3" customWidth="1"/>
    <col min="1031" max="1031" width="12.42578125" style="3" bestFit="1" customWidth="1"/>
    <col min="1032" max="1032" width="11.28515625" style="3" customWidth="1"/>
    <col min="1033" max="1033" width="12.42578125" style="3" bestFit="1" customWidth="1"/>
    <col min="1034" max="1036" width="11.28515625" style="3" customWidth="1"/>
    <col min="1037" max="1037" width="8" style="3" customWidth="1"/>
    <col min="1038" max="1280" width="9.140625" style="3"/>
    <col min="1281" max="1281" width="4.7109375" style="3" customWidth="1"/>
    <col min="1282" max="1282" width="9.42578125" style="3" customWidth="1"/>
    <col min="1283" max="1283" width="59.28515625" style="3" customWidth="1"/>
    <col min="1284" max="1284" width="11.28515625" style="3" bestFit="1" customWidth="1"/>
    <col min="1285" max="1286" width="11.28515625" style="3" customWidth="1"/>
    <col min="1287" max="1287" width="12.42578125" style="3" bestFit="1" customWidth="1"/>
    <col min="1288" max="1288" width="11.28515625" style="3" customWidth="1"/>
    <col min="1289" max="1289" width="12.42578125" style="3" bestFit="1" customWidth="1"/>
    <col min="1290" max="1292" width="11.28515625" style="3" customWidth="1"/>
    <col min="1293" max="1293" width="8" style="3" customWidth="1"/>
    <col min="1294" max="1536" width="9.140625" style="3"/>
    <col min="1537" max="1537" width="4.7109375" style="3" customWidth="1"/>
    <col min="1538" max="1538" width="9.42578125" style="3" customWidth="1"/>
    <col min="1539" max="1539" width="59.28515625" style="3" customWidth="1"/>
    <col min="1540" max="1540" width="11.28515625" style="3" bestFit="1" customWidth="1"/>
    <col min="1541" max="1542" width="11.28515625" style="3" customWidth="1"/>
    <col min="1543" max="1543" width="12.42578125" style="3" bestFit="1" customWidth="1"/>
    <col min="1544" max="1544" width="11.28515625" style="3" customWidth="1"/>
    <col min="1545" max="1545" width="12.42578125" style="3" bestFit="1" customWidth="1"/>
    <col min="1546" max="1548" width="11.28515625" style="3" customWidth="1"/>
    <col min="1549" max="1549" width="8" style="3" customWidth="1"/>
    <col min="1550" max="1792" width="9.140625" style="3"/>
    <col min="1793" max="1793" width="4.7109375" style="3" customWidth="1"/>
    <col min="1794" max="1794" width="9.42578125" style="3" customWidth="1"/>
    <col min="1795" max="1795" width="59.28515625" style="3" customWidth="1"/>
    <col min="1796" max="1796" width="11.28515625" style="3" bestFit="1" customWidth="1"/>
    <col min="1797" max="1798" width="11.28515625" style="3" customWidth="1"/>
    <col min="1799" max="1799" width="12.42578125" style="3" bestFit="1" customWidth="1"/>
    <col min="1800" max="1800" width="11.28515625" style="3" customWidth="1"/>
    <col min="1801" max="1801" width="12.42578125" style="3" bestFit="1" customWidth="1"/>
    <col min="1802" max="1804" width="11.28515625" style="3" customWidth="1"/>
    <col min="1805" max="1805" width="8" style="3" customWidth="1"/>
    <col min="1806" max="2048" width="9.140625" style="3"/>
    <col min="2049" max="2049" width="4.7109375" style="3" customWidth="1"/>
    <col min="2050" max="2050" width="9.42578125" style="3" customWidth="1"/>
    <col min="2051" max="2051" width="59.28515625" style="3" customWidth="1"/>
    <col min="2052" max="2052" width="11.28515625" style="3" bestFit="1" customWidth="1"/>
    <col min="2053" max="2054" width="11.28515625" style="3" customWidth="1"/>
    <col min="2055" max="2055" width="12.42578125" style="3" bestFit="1" customWidth="1"/>
    <col min="2056" max="2056" width="11.28515625" style="3" customWidth="1"/>
    <col min="2057" max="2057" width="12.42578125" style="3" bestFit="1" customWidth="1"/>
    <col min="2058" max="2060" width="11.28515625" style="3" customWidth="1"/>
    <col min="2061" max="2061" width="8" style="3" customWidth="1"/>
    <col min="2062" max="2304" width="9.140625" style="3"/>
    <col min="2305" max="2305" width="4.7109375" style="3" customWidth="1"/>
    <col min="2306" max="2306" width="9.42578125" style="3" customWidth="1"/>
    <col min="2307" max="2307" width="59.28515625" style="3" customWidth="1"/>
    <col min="2308" max="2308" width="11.28515625" style="3" bestFit="1" customWidth="1"/>
    <col min="2309" max="2310" width="11.28515625" style="3" customWidth="1"/>
    <col min="2311" max="2311" width="12.42578125" style="3" bestFit="1" customWidth="1"/>
    <col min="2312" max="2312" width="11.28515625" style="3" customWidth="1"/>
    <col min="2313" max="2313" width="12.42578125" style="3" bestFit="1" customWidth="1"/>
    <col min="2314" max="2316" width="11.28515625" style="3" customWidth="1"/>
    <col min="2317" max="2317" width="8" style="3" customWidth="1"/>
    <col min="2318" max="2560" width="9.140625" style="3"/>
    <col min="2561" max="2561" width="4.7109375" style="3" customWidth="1"/>
    <col min="2562" max="2562" width="9.42578125" style="3" customWidth="1"/>
    <col min="2563" max="2563" width="59.28515625" style="3" customWidth="1"/>
    <col min="2564" max="2564" width="11.28515625" style="3" bestFit="1" customWidth="1"/>
    <col min="2565" max="2566" width="11.28515625" style="3" customWidth="1"/>
    <col min="2567" max="2567" width="12.42578125" style="3" bestFit="1" customWidth="1"/>
    <col min="2568" max="2568" width="11.28515625" style="3" customWidth="1"/>
    <col min="2569" max="2569" width="12.42578125" style="3" bestFit="1" customWidth="1"/>
    <col min="2570" max="2572" width="11.28515625" style="3" customWidth="1"/>
    <col min="2573" max="2573" width="8" style="3" customWidth="1"/>
    <col min="2574" max="2816" width="9.140625" style="3"/>
    <col min="2817" max="2817" width="4.7109375" style="3" customWidth="1"/>
    <col min="2818" max="2818" width="9.42578125" style="3" customWidth="1"/>
    <col min="2819" max="2819" width="59.28515625" style="3" customWidth="1"/>
    <col min="2820" max="2820" width="11.28515625" style="3" bestFit="1" customWidth="1"/>
    <col min="2821" max="2822" width="11.28515625" style="3" customWidth="1"/>
    <col min="2823" max="2823" width="12.42578125" style="3" bestFit="1" customWidth="1"/>
    <col min="2824" max="2824" width="11.28515625" style="3" customWidth="1"/>
    <col min="2825" max="2825" width="12.42578125" style="3" bestFit="1" customWidth="1"/>
    <col min="2826" max="2828" width="11.28515625" style="3" customWidth="1"/>
    <col min="2829" max="2829" width="8" style="3" customWidth="1"/>
    <col min="2830" max="3072" width="9.140625" style="3"/>
    <col min="3073" max="3073" width="4.7109375" style="3" customWidth="1"/>
    <col min="3074" max="3074" width="9.42578125" style="3" customWidth="1"/>
    <col min="3075" max="3075" width="59.28515625" style="3" customWidth="1"/>
    <col min="3076" max="3076" width="11.28515625" style="3" bestFit="1" customWidth="1"/>
    <col min="3077" max="3078" width="11.28515625" style="3" customWidth="1"/>
    <col min="3079" max="3079" width="12.42578125" style="3" bestFit="1" customWidth="1"/>
    <col min="3080" max="3080" width="11.28515625" style="3" customWidth="1"/>
    <col min="3081" max="3081" width="12.42578125" style="3" bestFit="1" customWidth="1"/>
    <col min="3082" max="3084" width="11.28515625" style="3" customWidth="1"/>
    <col min="3085" max="3085" width="8" style="3" customWidth="1"/>
    <col min="3086" max="3328" width="9.140625" style="3"/>
    <col min="3329" max="3329" width="4.7109375" style="3" customWidth="1"/>
    <col min="3330" max="3330" width="9.42578125" style="3" customWidth="1"/>
    <col min="3331" max="3331" width="59.28515625" style="3" customWidth="1"/>
    <col min="3332" max="3332" width="11.28515625" style="3" bestFit="1" customWidth="1"/>
    <col min="3333" max="3334" width="11.28515625" style="3" customWidth="1"/>
    <col min="3335" max="3335" width="12.42578125" style="3" bestFit="1" customWidth="1"/>
    <col min="3336" max="3336" width="11.28515625" style="3" customWidth="1"/>
    <col min="3337" max="3337" width="12.42578125" style="3" bestFit="1" customWidth="1"/>
    <col min="3338" max="3340" width="11.28515625" style="3" customWidth="1"/>
    <col min="3341" max="3341" width="8" style="3" customWidth="1"/>
    <col min="3342" max="3584" width="9.140625" style="3"/>
    <col min="3585" max="3585" width="4.7109375" style="3" customWidth="1"/>
    <col min="3586" max="3586" width="9.42578125" style="3" customWidth="1"/>
    <col min="3587" max="3587" width="59.28515625" style="3" customWidth="1"/>
    <col min="3588" max="3588" width="11.28515625" style="3" bestFit="1" customWidth="1"/>
    <col min="3589" max="3590" width="11.28515625" style="3" customWidth="1"/>
    <col min="3591" max="3591" width="12.42578125" style="3" bestFit="1" customWidth="1"/>
    <col min="3592" max="3592" width="11.28515625" style="3" customWidth="1"/>
    <col min="3593" max="3593" width="12.42578125" style="3" bestFit="1" customWidth="1"/>
    <col min="3594" max="3596" width="11.28515625" style="3" customWidth="1"/>
    <col min="3597" max="3597" width="8" style="3" customWidth="1"/>
    <col min="3598" max="3840" width="9.140625" style="3"/>
    <col min="3841" max="3841" width="4.7109375" style="3" customWidth="1"/>
    <col min="3842" max="3842" width="9.42578125" style="3" customWidth="1"/>
    <col min="3843" max="3843" width="59.28515625" style="3" customWidth="1"/>
    <col min="3844" max="3844" width="11.28515625" style="3" bestFit="1" customWidth="1"/>
    <col min="3845" max="3846" width="11.28515625" style="3" customWidth="1"/>
    <col min="3847" max="3847" width="12.42578125" style="3" bestFit="1" customWidth="1"/>
    <col min="3848" max="3848" width="11.28515625" style="3" customWidth="1"/>
    <col min="3849" max="3849" width="12.42578125" style="3" bestFit="1" customWidth="1"/>
    <col min="3850" max="3852" width="11.28515625" style="3" customWidth="1"/>
    <col min="3853" max="3853" width="8" style="3" customWidth="1"/>
    <col min="3854" max="4096" width="9.140625" style="3"/>
    <col min="4097" max="4097" width="4.7109375" style="3" customWidth="1"/>
    <col min="4098" max="4098" width="9.42578125" style="3" customWidth="1"/>
    <col min="4099" max="4099" width="59.28515625" style="3" customWidth="1"/>
    <col min="4100" max="4100" width="11.28515625" style="3" bestFit="1" customWidth="1"/>
    <col min="4101" max="4102" width="11.28515625" style="3" customWidth="1"/>
    <col min="4103" max="4103" width="12.42578125" style="3" bestFit="1" customWidth="1"/>
    <col min="4104" max="4104" width="11.28515625" style="3" customWidth="1"/>
    <col min="4105" max="4105" width="12.42578125" style="3" bestFit="1" customWidth="1"/>
    <col min="4106" max="4108" width="11.28515625" style="3" customWidth="1"/>
    <col min="4109" max="4109" width="8" style="3" customWidth="1"/>
    <col min="4110" max="4352" width="9.140625" style="3"/>
    <col min="4353" max="4353" width="4.7109375" style="3" customWidth="1"/>
    <col min="4354" max="4354" width="9.42578125" style="3" customWidth="1"/>
    <col min="4355" max="4355" width="59.28515625" style="3" customWidth="1"/>
    <col min="4356" max="4356" width="11.28515625" style="3" bestFit="1" customWidth="1"/>
    <col min="4357" max="4358" width="11.28515625" style="3" customWidth="1"/>
    <col min="4359" max="4359" width="12.42578125" style="3" bestFit="1" customWidth="1"/>
    <col min="4360" max="4360" width="11.28515625" style="3" customWidth="1"/>
    <col min="4361" max="4361" width="12.42578125" style="3" bestFit="1" customWidth="1"/>
    <col min="4362" max="4364" width="11.28515625" style="3" customWidth="1"/>
    <col min="4365" max="4365" width="8" style="3" customWidth="1"/>
    <col min="4366" max="4608" width="9.140625" style="3"/>
    <col min="4609" max="4609" width="4.7109375" style="3" customWidth="1"/>
    <col min="4610" max="4610" width="9.42578125" style="3" customWidth="1"/>
    <col min="4611" max="4611" width="59.28515625" style="3" customWidth="1"/>
    <col min="4612" max="4612" width="11.28515625" style="3" bestFit="1" customWidth="1"/>
    <col min="4613" max="4614" width="11.28515625" style="3" customWidth="1"/>
    <col min="4615" max="4615" width="12.42578125" style="3" bestFit="1" customWidth="1"/>
    <col min="4616" max="4616" width="11.28515625" style="3" customWidth="1"/>
    <col min="4617" max="4617" width="12.42578125" style="3" bestFit="1" customWidth="1"/>
    <col min="4618" max="4620" width="11.28515625" style="3" customWidth="1"/>
    <col min="4621" max="4621" width="8" style="3" customWidth="1"/>
    <col min="4622" max="4864" width="9.140625" style="3"/>
    <col min="4865" max="4865" width="4.7109375" style="3" customWidth="1"/>
    <col min="4866" max="4866" width="9.42578125" style="3" customWidth="1"/>
    <col min="4867" max="4867" width="59.28515625" style="3" customWidth="1"/>
    <col min="4868" max="4868" width="11.28515625" style="3" bestFit="1" customWidth="1"/>
    <col min="4869" max="4870" width="11.28515625" style="3" customWidth="1"/>
    <col min="4871" max="4871" width="12.42578125" style="3" bestFit="1" customWidth="1"/>
    <col min="4872" max="4872" width="11.28515625" style="3" customWidth="1"/>
    <col min="4873" max="4873" width="12.42578125" style="3" bestFit="1" customWidth="1"/>
    <col min="4874" max="4876" width="11.28515625" style="3" customWidth="1"/>
    <col min="4877" max="4877" width="8" style="3" customWidth="1"/>
    <col min="4878" max="5120" width="9.140625" style="3"/>
    <col min="5121" max="5121" width="4.7109375" style="3" customWidth="1"/>
    <col min="5122" max="5122" width="9.42578125" style="3" customWidth="1"/>
    <col min="5123" max="5123" width="59.28515625" style="3" customWidth="1"/>
    <col min="5124" max="5124" width="11.28515625" style="3" bestFit="1" customWidth="1"/>
    <col min="5125" max="5126" width="11.28515625" style="3" customWidth="1"/>
    <col min="5127" max="5127" width="12.42578125" style="3" bestFit="1" customWidth="1"/>
    <col min="5128" max="5128" width="11.28515625" style="3" customWidth="1"/>
    <col min="5129" max="5129" width="12.42578125" style="3" bestFit="1" customWidth="1"/>
    <col min="5130" max="5132" width="11.28515625" style="3" customWidth="1"/>
    <col min="5133" max="5133" width="8" style="3" customWidth="1"/>
    <col min="5134" max="5376" width="9.140625" style="3"/>
    <col min="5377" max="5377" width="4.7109375" style="3" customWidth="1"/>
    <col min="5378" max="5378" width="9.42578125" style="3" customWidth="1"/>
    <col min="5379" max="5379" width="59.28515625" style="3" customWidth="1"/>
    <col min="5380" max="5380" width="11.28515625" style="3" bestFit="1" customWidth="1"/>
    <col min="5381" max="5382" width="11.28515625" style="3" customWidth="1"/>
    <col min="5383" max="5383" width="12.42578125" style="3" bestFit="1" customWidth="1"/>
    <col min="5384" max="5384" width="11.28515625" style="3" customWidth="1"/>
    <col min="5385" max="5385" width="12.42578125" style="3" bestFit="1" customWidth="1"/>
    <col min="5386" max="5388" width="11.28515625" style="3" customWidth="1"/>
    <col min="5389" max="5389" width="8" style="3" customWidth="1"/>
    <col min="5390" max="5632" width="9.140625" style="3"/>
    <col min="5633" max="5633" width="4.7109375" style="3" customWidth="1"/>
    <col min="5634" max="5634" width="9.42578125" style="3" customWidth="1"/>
    <col min="5635" max="5635" width="59.28515625" style="3" customWidth="1"/>
    <col min="5636" max="5636" width="11.28515625" style="3" bestFit="1" customWidth="1"/>
    <col min="5637" max="5638" width="11.28515625" style="3" customWidth="1"/>
    <col min="5639" max="5639" width="12.42578125" style="3" bestFit="1" customWidth="1"/>
    <col min="5640" max="5640" width="11.28515625" style="3" customWidth="1"/>
    <col min="5641" max="5641" width="12.42578125" style="3" bestFit="1" customWidth="1"/>
    <col min="5642" max="5644" width="11.28515625" style="3" customWidth="1"/>
    <col min="5645" max="5645" width="8" style="3" customWidth="1"/>
    <col min="5646" max="5888" width="9.140625" style="3"/>
    <col min="5889" max="5889" width="4.7109375" style="3" customWidth="1"/>
    <col min="5890" max="5890" width="9.42578125" style="3" customWidth="1"/>
    <col min="5891" max="5891" width="59.28515625" style="3" customWidth="1"/>
    <col min="5892" max="5892" width="11.28515625" style="3" bestFit="1" customWidth="1"/>
    <col min="5893" max="5894" width="11.28515625" style="3" customWidth="1"/>
    <col min="5895" max="5895" width="12.42578125" style="3" bestFit="1" customWidth="1"/>
    <col min="5896" max="5896" width="11.28515625" style="3" customWidth="1"/>
    <col min="5897" max="5897" width="12.42578125" style="3" bestFit="1" customWidth="1"/>
    <col min="5898" max="5900" width="11.28515625" style="3" customWidth="1"/>
    <col min="5901" max="5901" width="8" style="3" customWidth="1"/>
    <col min="5902" max="6144" width="9.140625" style="3"/>
    <col min="6145" max="6145" width="4.7109375" style="3" customWidth="1"/>
    <col min="6146" max="6146" width="9.42578125" style="3" customWidth="1"/>
    <col min="6147" max="6147" width="59.28515625" style="3" customWidth="1"/>
    <col min="6148" max="6148" width="11.28515625" style="3" bestFit="1" customWidth="1"/>
    <col min="6149" max="6150" width="11.28515625" style="3" customWidth="1"/>
    <col min="6151" max="6151" width="12.42578125" style="3" bestFit="1" customWidth="1"/>
    <col min="6152" max="6152" width="11.28515625" style="3" customWidth="1"/>
    <col min="6153" max="6153" width="12.42578125" style="3" bestFit="1" customWidth="1"/>
    <col min="6154" max="6156" width="11.28515625" style="3" customWidth="1"/>
    <col min="6157" max="6157" width="8" style="3" customWidth="1"/>
    <col min="6158" max="6400" width="9.140625" style="3"/>
    <col min="6401" max="6401" width="4.7109375" style="3" customWidth="1"/>
    <col min="6402" max="6402" width="9.42578125" style="3" customWidth="1"/>
    <col min="6403" max="6403" width="59.28515625" style="3" customWidth="1"/>
    <col min="6404" max="6404" width="11.28515625" style="3" bestFit="1" customWidth="1"/>
    <col min="6405" max="6406" width="11.28515625" style="3" customWidth="1"/>
    <col min="6407" max="6407" width="12.42578125" style="3" bestFit="1" customWidth="1"/>
    <col min="6408" max="6408" width="11.28515625" style="3" customWidth="1"/>
    <col min="6409" max="6409" width="12.42578125" style="3" bestFit="1" customWidth="1"/>
    <col min="6410" max="6412" width="11.28515625" style="3" customWidth="1"/>
    <col min="6413" max="6413" width="8" style="3" customWidth="1"/>
    <col min="6414" max="6656" width="9.140625" style="3"/>
    <col min="6657" max="6657" width="4.7109375" style="3" customWidth="1"/>
    <col min="6658" max="6658" width="9.42578125" style="3" customWidth="1"/>
    <col min="6659" max="6659" width="59.28515625" style="3" customWidth="1"/>
    <col min="6660" max="6660" width="11.28515625" style="3" bestFit="1" customWidth="1"/>
    <col min="6661" max="6662" width="11.28515625" style="3" customWidth="1"/>
    <col min="6663" max="6663" width="12.42578125" style="3" bestFit="1" customWidth="1"/>
    <col min="6664" max="6664" width="11.28515625" style="3" customWidth="1"/>
    <col min="6665" max="6665" width="12.42578125" style="3" bestFit="1" customWidth="1"/>
    <col min="6666" max="6668" width="11.28515625" style="3" customWidth="1"/>
    <col min="6669" max="6669" width="8" style="3" customWidth="1"/>
    <col min="6670" max="6912" width="9.140625" style="3"/>
    <col min="6913" max="6913" width="4.7109375" style="3" customWidth="1"/>
    <col min="6914" max="6914" width="9.42578125" style="3" customWidth="1"/>
    <col min="6915" max="6915" width="59.28515625" style="3" customWidth="1"/>
    <col min="6916" max="6916" width="11.28515625" style="3" bestFit="1" customWidth="1"/>
    <col min="6917" max="6918" width="11.28515625" style="3" customWidth="1"/>
    <col min="6919" max="6919" width="12.42578125" style="3" bestFit="1" customWidth="1"/>
    <col min="6920" max="6920" width="11.28515625" style="3" customWidth="1"/>
    <col min="6921" max="6921" width="12.42578125" style="3" bestFit="1" customWidth="1"/>
    <col min="6922" max="6924" width="11.28515625" style="3" customWidth="1"/>
    <col min="6925" max="6925" width="8" style="3" customWidth="1"/>
    <col min="6926" max="7168" width="9.140625" style="3"/>
    <col min="7169" max="7169" width="4.7109375" style="3" customWidth="1"/>
    <col min="7170" max="7170" width="9.42578125" style="3" customWidth="1"/>
    <col min="7171" max="7171" width="59.28515625" style="3" customWidth="1"/>
    <col min="7172" max="7172" width="11.28515625" style="3" bestFit="1" customWidth="1"/>
    <col min="7173" max="7174" width="11.28515625" style="3" customWidth="1"/>
    <col min="7175" max="7175" width="12.42578125" style="3" bestFit="1" customWidth="1"/>
    <col min="7176" max="7176" width="11.28515625" style="3" customWidth="1"/>
    <col min="7177" max="7177" width="12.42578125" style="3" bestFit="1" customWidth="1"/>
    <col min="7178" max="7180" width="11.28515625" style="3" customWidth="1"/>
    <col min="7181" max="7181" width="8" style="3" customWidth="1"/>
    <col min="7182" max="7424" width="9.140625" style="3"/>
    <col min="7425" max="7425" width="4.7109375" style="3" customWidth="1"/>
    <col min="7426" max="7426" width="9.42578125" style="3" customWidth="1"/>
    <col min="7427" max="7427" width="59.28515625" style="3" customWidth="1"/>
    <col min="7428" max="7428" width="11.28515625" style="3" bestFit="1" customWidth="1"/>
    <col min="7429" max="7430" width="11.28515625" style="3" customWidth="1"/>
    <col min="7431" max="7431" width="12.42578125" style="3" bestFit="1" customWidth="1"/>
    <col min="7432" max="7432" width="11.28515625" style="3" customWidth="1"/>
    <col min="7433" max="7433" width="12.42578125" style="3" bestFit="1" customWidth="1"/>
    <col min="7434" max="7436" width="11.28515625" style="3" customWidth="1"/>
    <col min="7437" max="7437" width="8" style="3" customWidth="1"/>
    <col min="7438" max="7680" width="9.140625" style="3"/>
    <col min="7681" max="7681" width="4.7109375" style="3" customWidth="1"/>
    <col min="7682" max="7682" width="9.42578125" style="3" customWidth="1"/>
    <col min="7683" max="7683" width="59.28515625" style="3" customWidth="1"/>
    <col min="7684" max="7684" width="11.28515625" style="3" bestFit="1" customWidth="1"/>
    <col min="7685" max="7686" width="11.28515625" style="3" customWidth="1"/>
    <col min="7687" max="7687" width="12.42578125" style="3" bestFit="1" customWidth="1"/>
    <col min="7688" max="7688" width="11.28515625" style="3" customWidth="1"/>
    <col min="7689" max="7689" width="12.42578125" style="3" bestFit="1" customWidth="1"/>
    <col min="7690" max="7692" width="11.28515625" style="3" customWidth="1"/>
    <col min="7693" max="7693" width="8" style="3" customWidth="1"/>
    <col min="7694" max="7936" width="9.140625" style="3"/>
    <col min="7937" max="7937" width="4.7109375" style="3" customWidth="1"/>
    <col min="7938" max="7938" width="9.42578125" style="3" customWidth="1"/>
    <col min="7939" max="7939" width="59.28515625" style="3" customWidth="1"/>
    <col min="7940" max="7940" width="11.28515625" style="3" bestFit="1" customWidth="1"/>
    <col min="7941" max="7942" width="11.28515625" style="3" customWidth="1"/>
    <col min="7943" max="7943" width="12.42578125" style="3" bestFit="1" customWidth="1"/>
    <col min="7944" max="7944" width="11.28515625" style="3" customWidth="1"/>
    <col min="7945" max="7945" width="12.42578125" style="3" bestFit="1" customWidth="1"/>
    <col min="7946" max="7948" width="11.28515625" style="3" customWidth="1"/>
    <col min="7949" max="7949" width="8" style="3" customWidth="1"/>
    <col min="7950" max="8192" width="9.140625" style="3"/>
    <col min="8193" max="8193" width="4.7109375" style="3" customWidth="1"/>
    <col min="8194" max="8194" width="9.42578125" style="3" customWidth="1"/>
    <col min="8195" max="8195" width="59.28515625" style="3" customWidth="1"/>
    <col min="8196" max="8196" width="11.28515625" style="3" bestFit="1" customWidth="1"/>
    <col min="8197" max="8198" width="11.28515625" style="3" customWidth="1"/>
    <col min="8199" max="8199" width="12.42578125" style="3" bestFit="1" customWidth="1"/>
    <col min="8200" max="8200" width="11.28515625" style="3" customWidth="1"/>
    <col min="8201" max="8201" width="12.42578125" style="3" bestFit="1" customWidth="1"/>
    <col min="8202" max="8204" width="11.28515625" style="3" customWidth="1"/>
    <col min="8205" max="8205" width="8" style="3" customWidth="1"/>
    <col min="8206" max="8448" width="9.140625" style="3"/>
    <col min="8449" max="8449" width="4.7109375" style="3" customWidth="1"/>
    <col min="8450" max="8450" width="9.42578125" style="3" customWidth="1"/>
    <col min="8451" max="8451" width="59.28515625" style="3" customWidth="1"/>
    <col min="8452" max="8452" width="11.28515625" style="3" bestFit="1" customWidth="1"/>
    <col min="8453" max="8454" width="11.28515625" style="3" customWidth="1"/>
    <col min="8455" max="8455" width="12.42578125" style="3" bestFit="1" customWidth="1"/>
    <col min="8456" max="8456" width="11.28515625" style="3" customWidth="1"/>
    <col min="8457" max="8457" width="12.42578125" style="3" bestFit="1" customWidth="1"/>
    <col min="8458" max="8460" width="11.28515625" style="3" customWidth="1"/>
    <col min="8461" max="8461" width="8" style="3" customWidth="1"/>
    <col min="8462" max="8704" width="9.140625" style="3"/>
    <col min="8705" max="8705" width="4.7109375" style="3" customWidth="1"/>
    <col min="8706" max="8706" width="9.42578125" style="3" customWidth="1"/>
    <col min="8707" max="8707" width="59.28515625" style="3" customWidth="1"/>
    <col min="8708" max="8708" width="11.28515625" style="3" bestFit="1" customWidth="1"/>
    <col min="8709" max="8710" width="11.28515625" style="3" customWidth="1"/>
    <col min="8711" max="8711" width="12.42578125" style="3" bestFit="1" customWidth="1"/>
    <col min="8712" max="8712" width="11.28515625" style="3" customWidth="1"/>
    <col min="8713" max="8713" width="12.42578125" style="3" bestFit="1" customWidth="1"/>
    <col min="8714" max="8716" width="11.28515625" style="3" customWidth="1"/>
    <col min="8717" max="8717" width="8" style="3" customWidth="1"/>
    <col min="8718" max="8960" width="9.140625" style="3"/>
    <col min="8961" max="8961" width="4.7109375" style="3" customWidth="1"/>
    <col min="8962" max="8962" width="9.42578125" style="3" customWidth="1"/>
    <col min="8963" max="8963" width="59.28515625" style="3" customWidth="1"/>
    <col min="8964" max="8964" width="11.28515625" style="3" bestFit="1" customWidth="1"/>
    <col min="8965" max="8966" width="11.28515625" style="3" customWidth="1"/>
    <col min="8967" max="8967" width="12.42578125" style="3" bestFit="1" customWidth="1"/>
    <col min="8968" max="8968" width="11.28515625" style="3" customWidth="1"/>
    <col min="8969" max="8969" width="12.42578125" style="3" bestFit="1" customWidth="1"/>
    <col min="8970" max="8972" width="11.28515625" style="3" customWidth="1"/>
    <col min="8973" max="8973" width="8" style="3" customWidth="1"/>
    <col min="8974" max="9216" width="9.140625" style="3"/>
    <col min="9217" max="9217" width="4.7109375" style="3" customWidth="1"/>
    <col min="9218" max="9218" width="9.42578125" style="3" customWidth="1"/>
    <col min="9219" max="9219" width="59.28515625" style="3" customWidth="1"/>
    <col min="9220" max="9220" width="11.28515625" style="3" bestFit="1" customWidth="1"/>
    <col min="9221" max="9222" width="11.28515625" style="3" customWidth="1"/>
    <col min="9223" max="9223" width="12.42578125" style="3" bestFit="1" customWidth="1"/>
    <col min="9224" max="9224" width="11.28515625" style="3" customWidth="1"/>
    <col min="9225" max="9225" width="12.42578125" style="3" bestFit="1" customWidth="1"/>
    <col min="9226" max="9228" width="11.28515625" style="3" customWidth="1"/>
    <col min="9229" max="9229" width="8" style="3" customWidth="1"/>
    <col min="9230" max="9472" width="9.140625" style="3"/>
    <col min="9473" max="9473" width="4.7109375" style="3" customWidth="1"/>
    <col min="9474" max="9474" width="9.42578125" style="3" customWidth="1"/>
    <col min="9475" max="9475" width="59.28515625" style="3" customWidth="1"/>
    <col min="9476" max="9476" width="11.28515625" style="3" bestFit="1" customWidth="1"/>
    <col min="9477" max="9478" width="11.28515625" style="3" customWidth="1"/>
    <col min="9479" max="9479" width="12.42578125" style="3" bestFit="1" customWidth="1"/>
    <col min="9480" max="9480" width="11.28515625" style="3" customWidth="1"/>
    <col min="9481" max="9481" width="12.42578125" style="3" bestFit="1" customWidth="1"/>
    <col min="9482" max="9484" width="11.28515625" style="3" customWidth="1"/>
    <col min="9485" max="9485" width="8" style="3" customWidth="1"/>
    <col min="9486" max="9728" width="9.140625" style="3"/>
    <col min="9729" max="9729" width="4.7109375" style="3" customWidth="1"/>
    <col min="9730" max="9730" width="9.42578125" style="3" customWidth="1"/>
    <col min="9731" max="9731" width="59.28515625" style="3" customWidth="1"/>
    <col min="9732" max="9732" width="11.28515625" style="3" bestFit="1" customWidth="1"/>
    <col min="9733" max="9734" width="11.28515625" style="3" customWidth="1"/>
    <col min="9735" max="9735" width="12.42578125" style="3" bestFit="1" customWidth="1"/>
    <col min="9736" max="9736" width="11.28515625" style="3" customWidth="1"/>
    <col min="9737" max="9737" width="12.42578125" style="3" bestFit="1" customWidth="1"/>
    <col min="9738" max="9740" width="11.28515625" style="3" customWidth="1"/>
    <col min="9741" max="9741" width="8" style="3" customWidth="1"/>
    <col min="9742" max="9984" width="9.140625" style="3"/>
    <col min="9985" max="9985" width="4.7109375" style="3" customWidth="1"/>
    <col min="9986" max="9986" width="9.42578125" style="3" customWidth="1"/>
    <col min="9987" max="9987" width="59.28515625" style="3" customWidth="1"/>
    <col min="9988" max="9988" width="11.28515625" style="3" bestFit="1" customWidth="1"/>
    <col min="9989" max="9990" width="11.28515625" style="3" customWidth="1"/>
    <col min="9991" max="9991" width="12.42578125" style="3" bestFit="1" customWidth="1"/>
    <col min="9992" max="9992" width="11.28515625" style="3" customWidth="1"/>
    <col min="9993" max="9993" width="12.42578125" style="3" bestFit="1" customWidth="1"/>
    <col min="9994" max="9996" width="11.28515625" style="3" customWidth="1"/>
    <col min="9997" max="9997" width="8" style="3" customWidth="1"/>
    <col min="9998" max="10240" width="9.140625" style="3"/>
    <col min="10241" max="10241" width="4.7109375" style="3" customWidth="1"/>
    <col min="10242" max="10242" width="9.42578125" style="3" customWidth="1"/>
    <col min="10243" max="10243" width="59.28515625" style="3" customWidth="1"/>
    <col min="10244" max="10244" width="11.28515625" style="3" bestFit="1" customWidth="1"/>
    <col min="10245" max="10246" width="11.28515625" style="3" customWidth="1"/>
    <col min="10247" max="10247" width="12.42578125" style="3" bestFit="1" customWidth="1"/>
    <col min="10248" max="10248" width="11.28515625" style="3" customWidth="1"/>
    <col min="10249" max="10249" width="12.42578125" style="3" bestFit="1" customWidth="1"/>
    <col min="10250" max="10252" width="11.28515625" style="3" customWidth="1"/>
    <col min="10253" max="10253" width="8" style="3" customWidth="1"/>
    <col min="10254" max="10496" width="9.140625" style="3"/>
    <col min="10497" max="10497" width="4.7109375" style="3" customWidth="1"/>
    <col min="10498" max="10498" width="9.42578125" style="3" customWidth="1"/>
    <col min="10499" max="10499" width="59.28515625" style="3" customWidth="1"/>
    <col min="10500" max="10500" width="11.28515625" style="3" bestFit="1" customWidth="1"/>
    <col min="10501" max="10502" width="11.28515625" style="3" customWidth="1"/>
    <col min="10503" max="10503" width="12.42578125" style="3" bestFit="1" customWidth="1"/>
    <col min="10504" max="10504" width="11.28515625" style="3" customWidth="1"/>
    <col min="10505" max="10505" width="12.42578125" style="3" bestFit="1" customWidth="1"/>
    <col min="10506" max="10508" width="11.28515625" style="3" customWidth="1"/>
    <col min="10509" max="10509" width="8" style="3" customWidth="1"/>
    <col min="10510" max="10752" width="9.140625" style="3"/>
    <col min="10753" max="10753" width="4.7109375" style="3" customWidth="1"/>
    <col min="10754" max="10754" width="9.42578125" style="3" customWidth="1"/>
    <col min="10755" max="10755" width="59.28515625" style="3" customWidth="1"/>
    <col min="10756" max="10756" width="11.28515625" style="3" bestFit="1" customWidth="1"/>
    <col min="10757" max="10758" width="11.28515625" style="3" customWidth="1"/>
    <col min="10759" max="10759" width="12.42578125" style="3" bestFit="1" customWidth="1"/>
    <col min="10760" max="10760" width="11.28515625" style="3" customWidth="1"/>
    <col min="10761" max="10761" width="12.42578125" style="3" bestFit="1" customWidth="1"/>
    <col min="10762" max="10764" width="11.28515625" style="3" customWidth="1"/>
    <col min="10765" max="10765" width="8" style="3" customWidth="1"/>
    <col min="10766" max="11008" width="9.140625" style="3"/>
    <col min="11009" max="11009" width="4.7109375" style="3" customWidth="1"/>
    <col min="11010" max="11010" width="9.42578125" style="3" customWidth="1"/>
    <col min="11011" max="11011" width="59.28515625" style="3" customWidth="1"/>
    <col min="11012" max="11012" width="11.28515625" style="3" bestFit="1" customWidth="1"/>
    <col min="11013" max="11014" width="11.28515625" style="3" customWidth="1"/>
    <col min="11015" max="11015" width="12.42578125" style="3" bestFit="1" customWidth="1"/>
    <col min="11016" max="11016" width="11.28515625" style="3" customWidth="1"/>
    <col min="11017" max="11017" width="12.42578125" style="3" bestFit="1" customWidth="1"/>
    <col min="11018" max="11020" width="11.28515625" style="3" customWidth="1"/>
    <col min="11021" max="11021" width="8" style="3" customWidth="1"/>
    <col min="11022" max="11264" width="9.140625" style="3"/>
    <col min="11265" max="11265" width="4.7109375" style="3" customWidth="1"/>
    <col min="11266" max="11266" width="9.42578125" style="3" customWidth="1"/>
    <col min="11267" max="11267" width="59.28515625" style="3" customWidth="1"/>
    <col min="11268" max="11268" width="11.28515625" style="3" bestFit="1" customWidth="1"/>
    <col min="11269" max="11270" width="11.28515625" style="3" customWidth="1"/>
    <col min="11271" max="11271" width="12.42578125" style="3" bestFit="1" customWidth="1"/>
    <col min="11272" max="11272" width="11.28515625" style="3" customWidth="1"/>
    <col min="11273" max="11273" width="12.42578125" style="3" bestFit="1" customWidth="1"/>
    <col min="11274" max="11276" width="11.28515625" style="3" customWidth="1"/>
    <col min="11277" max="11277" width="8" style="3" customWidth="1"/>
    <col min="11278" max="11520" width="9.140625" style="3"/>
    <col min="11521" max="11521" width="4.7109375" style="3" customWidth="1"/>
    <col min="11522" max="11522" width="9.42578125" style="3" customWidth="1"/>
    <col min="11523" max="11523" width="59.28515625" style="3" customWidth="1"/>
    <col min="11524" max="11524" width="11.28515625" style="3" bestFit="1" customWidth="1"/>
    <col min="11525" max="11526" width="11.28515625" style="3" customWidth="1"/>
    <col min="11527" max="11527" width="12.42578125" style="3" bestFit="1" customWidth="1"/>
    <col min="11528" max="11528" width="11.28515625" style="3" customWidth="1"/>
    <col min="11529" max="11529" width="12.42578125" style="3" bestFit="1" customWidth="1"/>
    <col min="11530" max="11532" width="11.28515625" style="3" customWidth="1"/>
    <col min="11533" max="11533" width="8" style="3" customWidth="1"/>
    <col min="11534" max="11776" width="9.140625" style="3"/>
    <col min="11777" max="11777" width="4.7109375" style="3" customWidth="1"/>
    <col min="11778" max="11778" width="9.42578125" style="3" customWidth="1"/>
    <col min="11779" max="11779" width="59.28515625" style="3" customWidth="1"/>
    <col min="11780" max="11780" width="11.28515625" style="3" bestFit="1" customWidth="1"/>
    <col min="11781" max="11782" width="11.28515625" style="3" customWidth="1"/>
    <col min="11783" max="11783" width="12.42578125" style="3" bestFit="1" customWidth="1"/>
    <col min="11784" max="11784" width="11.28515625" style="3" customWidth="1"/>
    <col min="11785" max="11785" width="12.42578125" style="3" bestFit="1" customWidth="1"/>
    <col min="11786" max="11788" width="11.28515625" style="3" customWidth="1"/>
    <col min="11789" max="11789" width="8" style="3" customWidth="1"/>
    <col min="11790" max="12032" width="9.140625" style="3"/>
    <col min="12033" max="12033" width="4.7109375" style="3" customWidth="1"/>
    <col min="12034" max="12034" width="9.42578125" style="3" customWidth="1"/>
    <col min="12035" max="12035" width="59.28515625" style="3" customWidth="1"/>
    <col min="12036" max="12036" width="11.28515625" style="3" bestFit="1" customWidth="1"/>
    <col min="12037" max="12038" width="11.28515625" style="3" customWidth="1"/>
    <col min="12039" max="12039" width="12.42578125" style="3" bestFit="1" customWidth="1"/>
    <col min="12040" max="12040" width="11.28515625" style="3" customWidth="1"/>
    <col min="12041" max="12041" width="12.42578125" style="3" bestFit="1" customWidth="1"/>
    <col min="12042" max="12044" width="11.28515625" style="3" customWidth="1"/>
    <col min="12045" max="12045" width="8" style="3" customWidth="1"/>
    <col min="12046" max="12288" width="9.140625" style="3"/>
    <col min="12289" max="12289" width="4.7109375" style="3" customWidth="1"/>
    <col min="12290" max="12290" width="9.42578125" style="3" customWidth="1"/>
    <col min="12291" max="12291" width="59.28515625" style="3" customWidth="1"/>
    <col min="12292" max="12292" width="11.28515625" style="3" bestFit="1" customWidth="1"/>
    <col min="12293" max="12294" width="11.28515625" style="3" customWidth="1"/>
    <col min="12295" max="12295" width="12.42578125" style="3" bestFit="1" customWidth="1"/>
    <col min="12296" max="12296" width="11.28515625" style="3" customWidth="1"/>
    <col min="12297" max="12297" width="12.42578125" style="3" bestFit="1" customWidth="1"/>
    <col min="12298" max="12300" width="11.28515625" style="3" customWidth="1"/>
    <col min="12301" max="12301" width="8" style="3" customWidth="1"/>
    <col min="12302" max="12544" width="9.140625" style="3"/>
    <col min="12545" max="12545" width="4.7109375" style="3" customWidth="1"/>
    <col min="12546" max="12546" width="9.42578125" style="3" customWidth="1"/>
    <col min="12547" max="12547" width="59.28515625" style="3" customWidth="1"/>
    <col min="12548" max="12548" width="11.28515625" style="3" bestFit="1" customWidth="1"/>
    <col min="12549" max="12550" width="11.28515625" style="3" customWidth="1"/>
    <col min="12551" max="12551" width="12.42578125" style="3" bestFit="1" customWidth="1"/>
    <col min="12552" max="12552" width="11.28515625" style="3" customWidth="1"/>
    <col min="12553" max="12553" width="12.42578125" style="3" bestFit="1" customWidth="1"/>
    <col min="12554" max="12556" width="11.28515625" style="3" customWidth="1"/>
    <col min="12557" max="12557" width="8" style="3" customWidth="1"/>
    <col min="12558" max="12800" width="9.140625" style="3"/>
    <col min="12801" max="12801" width="4.7109375" style="3" customWidth="1"/>
    <col min="12802" max="12802" width="9.42578125" style="3" customWidth="1"/>
    <col min="12803" max="12803" width="59.28515625" style="3" customWidth="1"/>
    <col min="12804" max="12804" width="11.28515625" style="3" bestFit="1" customWidth="1"/>
    <col min="12805" max="12806" width="11.28515625" style="3" customWidth="1"/>
    <col min="12807" max="12807" width="12.42578125" style="3" bestFit="1" customWidth="1"/>
    <col min="12808" max="12808" width="11.28515625" style="3" customWidth="1"/>
    <col min="12809" max="12809" width="12.42578125" style="3" bestFit="1" customWidth="1"/>
    <col min="12810" max="12812" width="11.28515625" style="3" customWidth="1"/>
    <col min="12813" max="12813" width="8" style="3" customWidth="1"/>
    <col min="12814" max="13056" width="9.140625" style="3"/>
    <col min="13057" max="13057" width="4.7109375" style="3" customWidth="1"/>
    <col min="13058" max="13058" width="9.42578125" style="3" customWidth="1"/>
    <col min="13059" max="13059" width="59.28515625" style="3" customWidth="1"/>
    <col min="13060" max="13060" width="11.28515625" style="3" bestFit="1" customWidth="1"/>
    <col min="13061" max="13062" width="11.28515625" style="3" customWidth="1"/>
    <col min="13063" max="13063" width="12.42578125" style="3" bestFit="1" customWidth="1"/>
    <col min="13064" max="13064" width="11.28515625" style="3" customWidth="1"/>
    <col min="13065" max="13065" width="12.42578125" style="3" bestFit="1" customWidth="1"/>
    <col min="13066" max="13068" width="11.28515625" style="3" customWidth="1"/>
    <col min="13069" max="13069" width="8" style="3" customWidth="1"/>
    <col min="13070" max="13312" width="9.140625" style="3"/>
    <col min="13313" max="13313" width="4.7109375" style="3" customWidth="1"/>
    <col min="13314" max="13314" width="9.42578125" style="3" customWidth="1"/>
    <col min="13315" max="13315" width="59.28515625" style="3" customWidth="1"/>
    <col min="13316" max="13316" width="11.28515625" style="3" bestFit="1" customWidth="1"/>
    <col min="13317" max="13318" width="11.28515625" style="3" customWidth="1"/>
    <col min="13319" max="13319" width="12.42578125" style="3" bestFit="1" customWidth="1"/>
    <col min="13320" max="13320" width="11.28515625" style="3" customWidth="1"/>
    <col min="13321" max="13321" width="12.42578125" style="3" bestFit="1" customWidth="1"/>
    <col min="13322" max="13324" width="11.28515625" style="3" customWidth="1"/>
    <col min="13325" max="13325" width="8" style="3" customWidth="1"/>
    <col min="13326" max="13568" width="9.140625" style="3"/>
    <col min="13569" max="13569" width="4.7109375" style="3" customWidth="1"/>
    <col min="13570" max="13570" width="9.42578125" style="3" customWidth="1"/>
    <col min="13571" max="13571" width="59.28515625" style="3" customWidth="1"/>
    <col min="13572" max="13572" width="11.28515625" style="3" bestFit="1" customWidth="1"/>
    <col min="13573" max="13574" width="11.28515625" style="3" customWidth="1"/>
    <col min="13575" max="13575" width="12.42578125" style="3" bestFit="1" customWidth="1"/>
    <col min="13576" max="13576" width="11.28515625" style="3" customWidth="1"/>
    <col min="13577" max="13577" width="12.42578125" style="3" bestFit="1" customWidth="1"/>
    <col min="13578" max="13580" width="11.28515625" style="3" customWidth="1"/>
    <col min="13581" max="13581" width="8" style="3" customWidth="1"/>
    <col min="13582" max="13824" width="9.140625" style="3"/>
    <col min="13825" max="13825" width="4.7109375" style="3" customWidth="1"/>
    <col min="13826" max="13826" width="9.42578125" style="3" customWidth="1"/>
    <col min="13827" max="13827" width="59.28515625" style="3" customWidth="1"/>
    <col min="13828" max="13828" width="11.28515625" style="3" bestFit="1" customWidth="1"/>
    <col min="13829" max="13830" width="11.28515625" style="3" customWidth="1"/>
    <col min="13831" max="13831" width="12.42578125" style="3" bestFit="1" customWidth="1"/>
    <col min="13832" max="13832" width="11.28515625" style="3" customWidth="1"/>
    <col min="13833" max="13833" width="12.42578125" style="3" bestFit="1" customWidth="1"/>
    <col min="13834" max="13836" width="11.28515625" style="3" customWidth="1"/>
    <col min="13837" max="13837" width="8" style="3" customWidth="1"/>
    <col min="13838" max="14080" width="9.140625" style="3"/>
    <col min="14081" max="14081" width="4.7109375" style="3" customWidth="1"/>
    <col min="14082" max="14082" width="9.42578125" style="3" customWidth="1"/>
    <col min="14083" max="14083" width="59.28515625" style="3" customWidth="1"/>
    <col min="14084" max="14084" width="11.28515625" style="3" bestFit="1" customWidth="1"/>
    <col min="14085" max="14086" width="11.28515625" style="3" customWidth="1"/>
    <col min="14087" max="14087" width="12.42578125" style="3" bestFit="1" customWidth="1"/>
    <col min="14088" max="14088" width="11.28515625" style="3" customWidth="1"/>
    <col min="14089" max="14089" width="12.42578125" style="3" bestFit="1" customWidth="1"/>
    <col min="14090" max="14092" width="11.28515625" style="3" customWidth="1"/>
    <col min="14093" max="14093" width="8" style="3" customWidth="1"/>
    <col min="14094" max="14336" width="9.140625" style="3"/>
    <col min="14337" max="14337" width="4.7109375" style="3" customWidth="1"/>
    <col min="14338" max="14338" width="9.42578125" style="3" customWidth="1"/>
    <col min="14339" max="14339" width="59.28515625" style="3" customWidth="1"/>
    <col min="14340" max="14340" width="11.28515625" style="3" bestFit="1" customWidth="1"/>
    <col min="14341" max="14342" width="11.28515625" style="3" customWidth="1"/>
    <col min="14343" max="14343" width="12.42578125" style="3" bestFit="1" customWidth="1"/>
    <col min="14344" max="14344" width="11.28515625" style="3" customWidth="1"/>
    <col min="14345" max="14345" width="12.42578125" style="3" bestFit="1" customWidth="1"/>
    <col min="14346" max="14348" width="11.28515625" style="3" customWidth="1"/>
    <col min="14349" max="14349" width="8" style="3" customWidth="1"/>
    <col min="14350" max="14592" width="9.140625" style="3"/>
    <col min="14593" max="14593" width="4.7109375" style="3" customWidth="1"/>
    <col min="14594" max="14594" width="9.42578125" style="3" customWidth="1"/>
    <col min="14595" max="14595" width="59.28515625" style="3" customWidth="1"/>
    <col min="14596" max="14596" width="11.28515625" style="3" bestFit="1" customWidth="1"/>
    <col min="14597" max="14598" width="11.28515625" style="3" customWidth="1"/>
    <col min="14599" max="14599" width="12.42578125" style="3" bestFit="1" customWidth="1"/>
    <col min="14600" max="14600" width="11.28515625" style="3" customWidth="1"/>
    <col min="14601" max="14601" width="12.42578125" style="3" bestFit="1" customWidth="1"/>
    <col min="14602" max="14604" width="11.28515625" style="3" customWidth="1"/>
    <col min="14605" max="14605" width="8" style="3" customWidth="1"/>
    <col min="14606" max="14848" width="9.140625" style="3"/>
    <col min="14849" max="14849" width="4.7109375" style="3" customWidth="1"/>
    <col min="14850" max="14850" width="9.42578125" style="3" customWidth="1"/>
    <col min="14851" max="14851" width="59.28515625" style="3" customWidth="1"/>
    <col min="14852" max="14852" width="11.28515625" style="3" bestFit="1" customWidth="1"/>
    <col min="14853" max="14854" width="11.28515625" style="3" customWidth="1"/>
    <col min="14855" max="14855" width="12.42578125" style="3" bestFit="1" customWidth="1"/>
    <col min="14856" max="14856" width="11.28515625" style="3" customWidth="1"/>
    <col min="14857" max="14857" width="12.42578125" style="3" bestFit="1" customWidth="1"/>
    <col min="14858" max="14860" width="11.28515625" style="3" customWidth="1"/>
    <col min="14861" max="14861" width="8" style="3" customWidth="1"/>
    <col min="14862" max="15104" width="9.140625" style="3"/>
    <col min="15105" max="15105" width="4.7109375" style="3" customWidth="1"/>
    <col min="15106" max="15106" width="9.42578125" style="3" customWidth="1"/>
    <col min="15107" max="15107" width="59.28515625" style="3" customWidth="1"/>
    <col min="15108" max="15108" width="11.28515625" style="3" bestFit="1" customWidth="1"/>
    <col min="15109" max="15110" width="11.28515625" style="3" customWidth="1"/>
    <col min="15111" max="15111" width="12.42578125" style="3" bestFit="1" customWidth="1"/>
    <col min="15112" max="15112" width="11.28515625" style="3" customWidth="1"/>
    <col min="15113" max="15113" width="12.42578125" style="3" bestFit="1" customWidth="1"/>
    <col min="15114" max="15116" width="11.28515625" style="3" customWidth="1"/>
    <col min="15117" max="15117" width="8" style="3" customWidth="1"/>
    <col min="15118" max="15360" width="9.140625" style="3"/>
    <col min="15361" max="15361" width="4.7109375" style="3" customWidth="1"/>
    <col min="15362" max="15362" width="9.42578125" style="3" customWidth="1"/>
    <col min="15363" max="15363" width="59.28515625" style="3" customWidth="1"/>
    <col min="15364" max="15364" width="11.28515625" style="3" bestFit="1" customWidth="1"/>
    <col min="15365" max="15366" width="11.28515625" style="3" customWidth="1"/>
    <col min="15367" max="15367" width="12.42578125" style="3" bestFit="1" customWidth="1"/>
    <col min="15368" max="15368" width="11.28515625" style="3" customWidth="1"/>
    <col min="15369" max="15369" width="12.42578125" style="3" bestFit="1" customWidth="1"/>
    <col min="15370" max="15372" width="11.28515625" style="3" customWidth="1"/>
    <col min="15373" max="15373" width="8" style="3" customWidth="1"/>
    <col min="15374" max="15616" width="9.140625" style="3"/>
    <col min="15617" max="15617" width="4.7109375" style="3" customWidth="1"/>
    <col min="15618" max="15618" width="9.42578125" style="3" customWidth="1"/>
    <col min="15619" max="15619" width="59.28515625" style="3" customWidth="1"/>
    <col min="15620" max="15620" width="11.28515625" style="3" bestFit="1" customWidth="1"/>
    <col min="15621" max="15622" width="11.28515625" style="3" customWidth="1"/>
    <col min="15623" max="15623" width="12.42578125" style="3" bestFit="1" customWidth="1"/>
    <col min="15624" max="15624" width="11.28515625" style="3" customWidth="1"/>
    <col min="15625" max="15625" width="12.42578125" style="3" bestFit="1" customWidth="1"/>
    <col min="15626" max="15628" width="11.28515625" style="3" customWidth="1"/>
    <col min="15629" max="15629" width="8" style="3" customWidth="1"/>
    <col min="15630" max="15872" width="9.140625" style="3"/>
    <col min="15873" max="15873" width="4.7109375" style="3" customWidth="1"/>
    <col min="15874" max="15874" width="9.42578125" style="3" customWidth="1"/>
    <col min="15875" max="15875" width="59.28515625" style="3" customWidth="1"/>
    <col min="15876" max="15876" width="11.28515625" style="3" bestFit="1" customWidth="1"/>
    <col min="15877" max="15878" width="11.28515625" style="3" customWidth="1"/>
    <col min="15879" max="15879" width="12.42578125" style="3" bestFit="1" customWidth="1"/>
    <col min="15880" max="15880" width="11.28515625" style="3" customWidth="1"/>
    <col min="15881" max="15881" width="12.42578125" style="3" bestFit="1" customWidth="1"/>
    <col min="15882" max="15884" width="11.28515625" style="3" customWidth="1"/>
    <col min="15885" max="15885" width="8" style="3" customWidth="1"/>
    <col min="15886" max="16128" width="9.140625" style="3"/>
    <col min="16129" max="16129" width="4.7109375" style="3" customWidth="1"/>
    <col min="16130" max="16130" width="9.42578125" style="3" customWidth="1"/>
    <col min="16131" max="16131" width="59.28515625" style="3" customWidth="1"/>
    <col min="16132" max="16132" width="11.28515625" style="3" bestFit="1" customWidth="1"/>
    <col min="16133" max="16134" width="11.28515625" style="3" customWidth="1"/>
    <col min="16135" max="16135" width="12.42578125" style="3" bestFit="1" customWidth="1"/>
    <col min="16136" max="16136" width="11.28515625" style="3" customWidth="1"/>
    <col min="16137" max="16137" width="12.42578125" style="3" bestFit="1" customWidth="1"/>
    <col min="16138" max="16140" width="11.28515625" style="3" customWidth="1"/>
    <col min="16141" max="16141" width="8" style="3" customWidth="1"/>
    <col min="16142" max="16384" width="9.140625" style="3"/>
  </cols>
  <sheetData>
    <row r="2" spans="1:14" x14ac:dyDescent="0.2">
      <c r="B2" s="2"/>
      <c r="C2" s="274" t="s">
        <v>103</v>
      </c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4" spans="1:14" ht="18.95" customHeight="1" x14ac:dyDescent="0.25">
      <c r="C4" s="267" t="s">
        <v>49</v>
      </c>
      <c r="D4" s="267"/>
      <c r="E4" s="267"/>
      <c r="F4" s="267"/>
      <c r="G4" s="267"/>
      <c r="H4" s="267"/>
      <c r="I4" s="267"/>
      <c r="J4" s="267"/>
      <c r="K4" s="267"/>
      <c r="L4" s="267"/>
      <c r="M4" s="267"/>
    </row>
    <row r="5" spans="1:14" ht="18.95" customHeight="1" x14ac:dyDescent="0.25">
      <c r="C5" s="267" t="s">
        <v>90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6" spans="1:14" ht="15" x14ac:dyDescent="0.25">
      <c r="C6" s="5"/>
      <c r="D6" s="6"/>
      <c r="E6" s="6"/>
      <c r="F6" s="6"/>
      <c r="G6" s="6"/>
      <c r="H6" s="6"/>
      <c r="I6" s="6"/>
      <c r="J6" s="6"/>
      <c r="K6" s="6"/>
      <c r="L6" s="6"/>
      <c r="M6" s="7"/>
      <c r="N6" s="192"/>
    </row>
    <row r="7" spans="1:14" x14ac:dyDescent="0.2">
      <c r="D7" s="8"/>
      <c r="E7" s="8"/>
      <c r="F7" s="8"/>
      <c r="G7" s="8"/>
      <c r="H7" s="8"/>
      <c r="I7" s="8"/>
      <c r="J7" s="8"/>
      <c r="K7" s="8"/>
      <c r="L7" s="8"/>
      <c r="M7" s="9" t="s">
        <v>24</v>
      </c>
      <c r="N7" s="193"/>
    </row>
    <row r="8" spans="1:14" s="14" customFormat="1" ht="12.75" thickBot="1" x14ac:dyDescent="0.25">
      <c r="A8" s="10"/>
      <c r="B8" s="11" t="s">
        <v>25</v>
      </c>
      <c r="C8" s="12" t="s">
        <v>26</v>
      </c>
      <c r="D8" s="13" t="s">
        <v>27</v>
      </c>
      <c r="E8" s="13" t="s">
        <v>28</v>
      </c>
      <c r="F8" s="13" t="s">
        <v>29</v>
      </c>
      <c r="G8" s="13" t="s">
        <v>30</v>
      </c>
      <c r="H8" s="13" t="s">
        <v>31</v>
      </c>
      <c r="I8" s="13" t="s">
        <v>50</v>
      </c>
      <c r="J8" s="13" t="s">
        <v>51</v>
      </c>
      <c r="K8" s="13" t="s">
        <v>52</v>
      </c>
      <c r="L8" s="13" t="s">
        <v>53</v>
      </c>
      <c r="M8" s="189" t="s">
        <v>54</v>
      </c>
      <c r="N8" s="263" t="s">
        <v>96</v>
      </c>
    </row>
    <row r="9" spans="1:14" ht="20.100000000000001" customHeight="1" x14ac:dyDescent="0.2">
      <c r="A9" s="268"/>
      <c r="B9" s="15" t="s">
        <v>32</v>
      </c>
      <c r="C9" s="271" t="s">
        <v>0</v>
      </c>
      <c r="D9" s="16" t="s">
        <v>33</v>
      </c>
      <c r="E9" s="17"/>
      <c r="F9" s="17"/>
      <c r="G9" s="17"/>
      <c r="H9" s="17"/>
      <c r="I9" s="17"/>
      <c r="J9" s="18" t="s">
        <v>91</v>
      </c>
      <c r="K9" s="17"/>
      <c r="L9" s="17"/>
      <c r="M9" s="19"/>
      <c r="N9" s="264" t="s">
        <v>97</v>
      </c>
    </row>
    <row r="10" spans="1:14" ht="20.100000000000001" customHeight="1" x14ac:dyDescent="0.2">
      <c r="A10" s="269"/>
      <c r="B10" s="20" t="s">
        <v>34</v>
      </c>
      <c r="C10" s="272"/>
      <c r="D10" s="18" t="s">
        <v>35</v>
      </c>
      <c r="E10" s="21"/>
      <c r="F10" s="22"/>
      <c r="G10" s="18" t="s">
        <v>36</v>
      </c>
      <c r="H10" s="21"/>
      <c r="I10" s="22"/>
      <c r="J10" s="18" t="s">
        <v>39</v>
      </c>
      <c r="K10" s="21"/>
      <c r="L10" s="23"/>
      <c r="M10" s="190" t="s">
        <v>37</v>
      </c>
      <c r="N10" s="265" t="s">
        <v>98</v>
      </c>
    </row>
    <row r="11" spans="1:14" ht="20.100000000000001" customHeight="1" thickBot="1" x14ac:dyDescent="0.25">
      <c r="A11" s="270"/>
      <c r="B11" s="24" t="s">
        <v>38</v>
      </c>
      <c r="C11" s="273"/>
      <c r="D11" s="25" t="s">
        <v>55</v>
      </c>
      <c r="E11" s="26" t="s">
        <v>40</v>
      </c>
      <c r="F11" s="27" t="s">
        <v>41</v>
      </c>
      <c r="G11" s="25" t="s">
        <v>55</v>
      </c>
      <c r="H11" s="26" t="s">
        <v>40</v>
      </c>
      <c r="I11" s="27" t="s">
        <v>41</v>
      </c>
      <c r="J11" s="25" t="s">
        <v>55</v>
      </c>
      <c r="K11" s="26" t="s">
        <v>40</v>
      </c>
      <c r="L11" s="28" t="s">
        <v>41</v>
      </c>
      <c r="M11" s="29"/>
      <c r="N11" s="266" t="s">
        <v>37</v>
      </c>
    </row>
    <row r="12" spans="1:14" ht="12.75" customHeight="1" x14ac:dyDescent="0.2">
      <c r="A12" s="30"/>
      <c r="B12" s="31"/>
      <c r="C12" s="32"/>
      <c r="D12" s="33"/>
      <c r="E12" s="34"/>
      <c r="F12" s="35"/>
      <c r="G12" s="36"/>
      <c r="H12" s="34"/>
      <c r="I12" s="35"/>
      <c r="J12" s="36"/>
      <c r="K12" s="34"/>
      <c r="L12" s="37"/>
      <c r="M12" s="38"/>
      <c r="N12" s="194"/>
    </row>
    <row r="13" spans="1:14" ht="12.75" customHeight="1" x14ac:dyDescent="0.2">
      <c r="A13" s="30">
        <v>1</v>
      </c>
      <c r="B13" s="31"/>
      <c r="C13" s="39" t="s">
        <v>43</v>
      </c>
      <c r="D13" s="40"/>
      <c r="E13" s="41"/>
      <c r="F13" s="42"/>
      <c r="G13" s="40"/>
      <c r="H13" s="41"/>
      <c r="I13" s="42"/>
      <c r="J13" s="40"/>
      <c r="K13" s="41"/>
      <c r="L13" s="43"/>
      <c r="M13" s="44"/>
      <c r="N13" s="195"/>
    </row>
    <row r="14" spans="1:14" ht="57" x14ac:dyDescent="0.2">
      <c r="A14" s="45">
        <v>2</v>
      </c>
      <c r="B14" s="46" t="s">
        <v>1</v>
      </c>
      <c r="C14" s="47" t="s">
        <v>100</v>
      </c>
      <c r="D14" s="214">
        <v>1000000</v>
      </c>
      <c r="E14" s="215"/>
      <c r="F14" s="216">
        <f>SUM(D14:E14)</f>
        <v>1000000</v>
      </c>
      <c r="G14" s="214">
        <v>4109181</v>
      </c>
      <c r="H14" s="215">
        <v>907026</v>
      </c>
      <c r="I14" s="216">
        <f>SUM(G14:H14)</f>
        <v>5016207</v>
      </c>
      <c r="J14" s="214">
        <v>1601612</v>
      </c>
      <c r="K14" s="215">
        <v>175122</v>
      </c>
      <c r="L14" s="217">
        <f>SUM(J14:K14)</f>
        <v>1776734</v>
      </c>
      <c r="M14" s="48">
        <f>L14/I14*100</f>
        <v>35.419870033274151</v>
      </c>
      <c r="N14" s="197" t="s">
        <v>99</v>
      </c>
    </row>
    <row r="15" spans="1:14" ht="12.75" customHeight="1" x14ac:dyDescent="0.2">
      <c r="A15" s="49"/>
      <c r="B15" s="46"/>
      <c r="C15" s="50"/>
      <c r="D15" s="218"/>
      <c r="E15" s="219"/>
      <c r="F15" s="220"/>
      <c r="G15" s="218"/>
      <c r="H15" s="219"/>
      <c r="I15" s="220"/>
      <c r="J15" s="218"/>
      <c r="K15" s="219"/>
      <c r="L15" s="221"/>
      <c r="M15" s="51"/>
      <c r="N15" s="198"/>
    </row>
    <row r="16" spans="1:14" ht="12.75" customHeight="1" x14ac:dyDescent="0.2">
      <c r="A16" s="49">
        <v>3</v>
      </c>
      <c r="B16" s="46" t="s">
        <v>2</v>
      </c>
      <c r="C16" s="50" t="s">
        <v>56</v>
      </c>
      <c r="D16" s="214">
        <v>3000000</v>
      </c>
      <c r="E16" s="219"/>
      <c r="F16" s="220">
        <f>SUM(D16:E16)</f>
        <v>3000000</v>
      </c>
      <c r="G16" s="218">
        <v>3435497</v>
      </c>
      <c r="H16" s="219">
        <v>464503</v>
      </c>
      <c r="I16" s="220">
        <f>SUM(G16:H16)</f>
        <v>3900000</v>
      </c>
      <c r="J16" s="218"/>
      <c r="K16" s="219">
        <v>464503</v>
      </c>
      <c r="L16" s="221">
        <f>SUM(J16:K16)</f>
        <v>464503</v>
      </c>
      <c r="M16" s="48">
        <f>L16/I16*100</f>
        <v>11.910333333333334</v>
      </c>
      <c r="N16" s="197" t="s">
        <v>99</v>
      </c>
    </row>
    <row r="17" spans="1:14" ht="12.75" customHeight="1" x14ac:dyDescent="0.2">
      <c r="A17" s="49"/>
      <c r="B17" s="46"/>
      <c r="C17" s="50"/>
      <c r="D17" s="218"/>
      <c r="E17" s="219"/>
      <c r="F17" s="220"/>
      <c r="G17" s="218"/>
      <c r="H17" s="219"/>
      <c r="I17" s="220"/>
      <c r="J17" s="218"/>
      <c r="K17" s="219"/>
      <c r="L17" s="221"/>
      <c r="M17" s="51"/>
      <c r="N17" s="198"/>
    </row>
    <row r="18" spans="1:14" ht="12.75" customHeight="1" x14ac:dyDescent="0.2">
      <c r="A18" s="49">
        <v>4</v>
      </c>
      <c r="B18" s="46" t="s">
        <v>3</v>
      </c>
      <c r="C18" s="50" t="s">
        <v>57</v>
      </c>
      <c r="D18" s="218">
        <v>10000000</v>
      </c>
      <c r="E18" s="219"/>
      <c r="F18" s="220">
        <f>SUM(D18:E18)</f>
        <v>10000000</v>
      </c>
      <c r="G18" s="218">
        <v>2838569</v>
      </c>
      <c r="H18" s="219">
        <v>8374110</v>
      </c>
      <c r="I18" s="220">
        <f>SUM(G18:H18)</f>
        <v>11212679</v>
      </c>
      <c r="J18" s="218">
        <v>2185332</v>
      </c>
      <c r="K18" s="219">
        <v>8374110</v>
      </c>
      <c r="L18" s="221">
        <f>SUM(J18:K18)</f>
        <v>10559442</v>
      </c>
      <c r="M18" s="48">
        <f>L18/I18*100</f>
        <v>94.174121991720256</v>
      </c>
      <c r="N18" s="197" t="s">
        <v>99</v>
      </c>
    </row>
    <row r="19" spans="1:14" ht="12.75" customHeight="1" x14ac:dyDescent="0.2">
      <c r="A19" s="49"/>
      <c r="B19" s="46"/>
      <c r="C19" s="50"/>
      <c r="D19" s="218"/>
      <c r="E19" s="219"/>
      <c r="F19" s="220"/>
      <c r="G19" s="218"/>
      <c r="H19" s="219"/>
      <c r="I19" s="220"/>
      <c r="J19" s="218"/>
      <c r="K19" s="219"/>
      <c r="L19" s="221"/>
      <c r="M19" s="48"/>
      <c r="N19" s="197"/>
    </row>
    <row r="20" spans="1:14" ht="28.5" x14ac:dyDescent="0.2">
      <c r="A20" s="49">
        <v>5</v>
      </c>
      <c r="B20" s="46" t="s">
        <v>4</v>
      </c>
      <c r="C20" s="47" t="s">
        <v>58</v>
      </c>
      <c r="D20" s="218"/>
      <c r="E20" s="219"/>
      <c r="F20" s="220"/>
      <c r="G20" s="218">
        <v>77</v>
      </c>
      <c r="H20" s="219">
        <v>499923</v>
      </c>
      <c r="I20" s="216">
        <f>SUM(G20:H20)</f>
        <v>500000</v>
      </c>
      <c r="J20" s="218"/>
      <c r="K20" s="219"/>
      <c r="L20" s="217">
        <f>SUM(J20:K20)</f>
        <v>0</v>
      </c>
      <c r="M20" s="48">
        <f>L20/I20*100</f>
        <v>0</v>
      </c>
      <c r="N20" s="197" t="s">
        <v>99</v>
      </c>
    </row>
    <row r="21" spans="1:14" ht="12.75" customHeight="1" x14ac:dyDescent="0.2">
      <c r="A21" s="49"/>
      <c r="B21" s="46"/>
      <c r="C21" s="50" t="s">
        <v>59</v>
      </c>
      <c r="D21" s="218"/>
      <c r="E21" s="219"/>
      <c r="F21" s="220"/>
      <c r="G21" s="218"/>
      <c r="H21" s="219"/>
      <c r="I21" s="220"/>
      <c r="J21" s="218"/>
      <c r="K21" s="219"/>
      <c r="L21" s="221"/>
      <c r="M21" s="48"/>
      <c r="N21" s="197"/>
    </row>
    <row r="22" spans="1:14" ht="12.75" customHeight="1" x14ac:dyDescent="0.2">
      <c r="A22" s="49">
        <v>6</v>
      </c>
      <c r="B22" s="46" t="s">
        <v>5</v>
      </c>
      <c r="C22" s="50" t="s">
        <v>60</v>
      </c>
      <c r="D22" s="218"/>
      <c r="E22" s="219"/>
      <c r="F22" s="220"/>
      <c r="G22" s="218">
        <v>2500000</v>
      </c>
      <c r="H22" s="219"/>
      <c r="I22" s="216">
        <f>SUM(G22:H22)</f>
        <v>2500000</v>
      </c>
      <c r="J22" s="218"/>
      <c r="K22" s="219"/>
      <c r="L22" s="217">
        <f>SUM(J22:K22)</f>
        <v>0</v>
      </c>
      <c r="M22" s="48">
        <f>L22/I22*100</f>
        <v>0</v>
      </c>
      <c r="N22" s="197" t="s">
        <v>99</v>
      </c>
    </row>
    <row r="23" spans="1:14" ht="12.75" customHeight="1" x14ac:dyDescent="0.2">
      <c r="A23" s="49"/>
      <c r="B23" s="46"/>
      <c r="C23" s="50"/>
      <c r="D23" s="218"/>
      <c r="E23" s="219"/>
      <c r="F23" s="220"/>
      <c r="G23" s="218"/>
      <c r="H23" s="219"/>
      <c r="I23" s="220"/>
      <c r="J23" s="218"/>
      <c r="K23" s="219"/>
      <c r="L23" s="221"/>
      <c r="M23" s="51"/>
      <c r="N23" s="198"/>
    </row>
    <row r="24" spans="1:14" ht="42.75" x14ac:dyDescent="0.2">
      <c r="A24" s="49">
        <v>7</v>
      </c>
      <c r="B24" s="52" t="s">
        <v>6</v>
      </c>
      <c r="C24" s="47" t="s">
        <v>61</v>
      </c>
      <c r="D24" s="214">
        <v>1000000</v>
      </c>
      <c r="E24" s="219"/>
      <c r="F24" s="220">
        <f>SUM(D24:E24)</f>
        <v>1000000</v>
      </c>
      <c r="G24" s="218">
        <v>3906572</v>
      </c>
      <c r="H24" s="219">
        <v>6862485</v>
      </c>
      <c r="I24" s="220">
        <f>SUM(G24:H24)</f>
        <v>10769057</v>
      </c>
      <c r="J24" s="218">
        <v>2324316</v>
      </c>
      <c r="K24" s="219">
        <v>2369910</v>
      </c>
      <c r="L24" s="221">
        <f>SUM(J24:K24)</f>
        <v>4694226</v>
      </c>
      <c r="M24" s="48">
        <f>L24/I24*100</f>
        <v>43.58994478346618</v>
      </c>
      <c r="N24" s="197" t="s">
        <v>99</v>
      </c>
    </row>
    <row r="25" spans="1:14" ht="12.75" customHeight="1" x14ac:dyDescent="0.2">
      <c r="A25" s="49"/>
      <c r="B25" s="46"/>
      <c r="C25" s="50"/>
      <c r="D25" s="218"/>
      <c r="E25" s="219"/>
      <c r="F25" s="220"/>
      <c r="G25" s="218"/>
      <c r="H25" s="219"/>
      <c r="I25" s="220"/>
      <c r="J25" s="218"/>
      <c r="K25" s="219"/>
      <c r="L25" s="221"/>
      <c r="M25" s="51"/>
      <c r="N25" s="198"/>
    </row>
    <row r="26" spans="1:14" ht="12.75" customHeight="1" x14ac:dyDescent="0.2">
      <c r="A26" s="49">
        <v>8</v>
      </c>
      <c r="B26" s="46" t="s">
        <v>7</v>
      </c>
      <c r="C26" s="50" t="s">
        <v>62</v>
      </c>
      <c r="D26" s="214">
        <v>32012000</v>
      </c>
      <c r="E26" s="219"/>
      <c r="F26" s="220">
        <f>SUM(D26:E26)</f>
        <v>32012000</v>
      </c>
      <c r="G26" s="218">
        <v>56663059</v>
      </c>
      <c r="H26" s="219">
        <v>348941</v>
      </c>
      <c r="I26" s="220">
        <f>SUM(G26:H26)</f>
        <v>57012000</v>
      </c>
      <c r="J26" s="218">
        <v>54213393</v>
      </c>
      <c r="K26" s="219"/>
      <c r="L26" s="221">
        <f>SUM(J26:K26)</f>
        <v>54213393</v>
      </c>
      <c r="M26" s="48">
        <f>L26/I26*100</f>
        <v>95.091196590191544</v>
      </c>
      <c r="N26" s="197" t="s">
        <v>99</v>
      </c>
    </row>
    <row r="27" spans="1:14" ht="12.75" customHeight="1" x14ac:dyDescent="0.2">
      <c r="A27" s="49"/>
      <c r="B27" s="53"/>
      <c r="C27" s="50"/>
      <c r="D27" s="218"/>
      <c r="E27" s="219"/>
      <c r="F27" s="220"/>
      <c r="G27" s="218"/>
      <c r="H27" s="219"/>
      <c r="I27" s="220"/>
      <c r="J27" s="218"/>
      <c r="K27" s="219"/>
      <c r="L27" s="221"/>
      <c r="M27" s="51"/>
      <c r="N27" s="198"/>
    </row>
    <row r="28" spans="1:14" ht="12.75" customHeight="1" x14ac:dyDescent="0.2">
      <c r="A28" s="49">
        <v>9</v>
      </c>
      <c r="B28" s="46" t="s">
        <v>8</v>
      </c>
      <c r="C28" s="50" t="s">
        <v>63</v>
      </c>
      <c r="D28" s="218">
        <v>10000000</v>
      </c>
      <c r="E28" s="219"/>
      <c r="F28" s="220">
        <f>SUM(D28:E28)</f>
        <v>10000000</v>
      </c>
      <c r="G28" s="218">
        <v>16384232</v>
      </c>
      <c r="H28" s="219">
        <v>3590169</v>
      </c>
      <c r="I28" s="220">
        <f>SUM(G28:H28)</f>
        <v>19974401</v>
      </c>
      <c r="J28" s="218">
        <v>11645072</v>
      </c>
      <c r="K28" s="219">
        <v>3558169</v>
      </c>
      <c r="L28" s="221">
        <f>SUM(J28:K28)</f>
        <v>15203241</v>
      </c>
      <c r="M28" s="48">
        <f>L28/I28*100</f>
        <v>76.113626636413272</v>
      </c>
      <c r="N28" s="197" t="s">
        <v>99</v>
      </c>
    </row>
    <row r="29" spans="1:14" ht="12.75" customHeight="1" x14ac:dyDescent="0.2">
      <c r="A29" s="49"/>
      <c r="B29" s="46"/>
      <c r="C29" s="50"/>
      <c r="D29" s="222"/>
      <c r="E29" s="219"/>
      <c r="F29" s="220"/>
      <c r="G29" s="218"/>
      <c r="H29" s="219"/>
      <c r="I29" s="220"/>
      <c r="J29" s="218"/>
      <c r="K29" s="219"/>
      <c r="L29" s="221"/>
      <c r="M29" s="51"/>
      <c r="N29" s="198"/>
    </row>
    <row r="30" spans="1:14" ht="28.5" x14ac:dyDescent="0.2">
      <c r="A30" s="49">
        <v>10</v>
      </c>
      <c r="B30" s="54" t="s">
        <v>9</v>
      </c>
      <c r="C30" s="55" t="s">
        <v>64</v>
      </c>
      <c r="D30" s="223">
        <v>1000000</v>
      </c>
      <c r="E30" s="219"/>
      <c r="F30" s="220">
        <f>SUM(D30:E30)</f>
        <v>1000000</v>
      </c>
      <c r="G30" s="218">
        <v>1000000</v>
      </c>
      <c r="H30" s="219"/>
      <c r="I30" s="220">
        <f>SUM(G30:H30)</f>
        <v>1000000</v>
      </c>
      <c r="J30" s="218"/>
      <c r="K30" s="219"/>
      <c r="L30" s="221">
        <f>SUM(J30:K30)</f>
        <v>0</v>
      </c>
      <c r="M30" s="48">
        <f>L30/I30*100</f>
        <v>0</v>
      </c>
      <c r="N30" s="197" t="s">
        <v>99</v>
      </c>
    </row>
    <row r="31" spans="1:14" ht="12.75" customHeight="1" x14ac:dyDescent="0.2">
      <c r="A31" s="49"/>
      <c r="B31" s="56"/>
      <c r="C31" s="57"/>
      <c r="D31" s="214"/>
      <c r="E31" s="219"/>
      <c r="F31" s="220"/>
      <c r="G31" s="218"/>
      <c r="H31" s="219"/>
      <c r="I31" s="220"/>
      <c r="J31" s="218"/>
      <c r="K31" s="219"/>
      <c r="L31" s="221"/>
      <c r="M31" s="51"/>
      <c r="N31" s="198"/>
    </row>
    <row r="32" spans="1:14" ht="71.25" x14ac:dyDescent="0.2">
      <c r="A32" s="49">
        <v>11</v>
      </c>
      <c r="B32" s="58" t="s">
        <v>10</v>
      </c>
      <c r="C32" s="59" t="s">
        <v>65</v>
      </c>
      <c r="D32" s="218">
        <v>5000000</v>
      </c>
      <c r="E32" s="219"/>
      <c r="F32" s="220">
        <f>SUM(D32:E32)</f>
        <v>5000000</v>
      </c>
      <c r="G32" s="218">
        <f>5000000+5000000</f>
        <v>10000000</v>
      </c>
      <c r="H32" s="219"/>
      <c r="I32" s="220">
        <f>SUM(G32:H32)</f>
        <v>10000000</v>
      </c>
      <c r="J32" s="218"/>
      <c r="K32" s="219"/>
      <c r="L32" s="221">
        <f>SUM(J32:K32)</f>
        <v>0</v>
      </c>
      <c r="M32" s="48">
        <f>L32/I32*100</f>
        <v>0</v>
      </c>
      <c r="N32" s="197" t="s">
        <v>99</v>
      </c>
    </row>
    <row r="33" spans="1:14" x14ac:dyDescent="0.2">
      <c r="A33" s="49"/>
      <c r="B33" s="58"/>
      <c r="C33" s="59"/>
      <c r="D33" s="218"/>
      <c r="E33" s="219"/>
      <c r="F33" s="220"/>
      <c r="G33" s="218"/>
      <c r="H33" s="219"/>
      <c r="I33" s="220"/>
      <c r="J33" s="218"/>
      <c r="K33" s="219"/>
      <c r="L33" s="221"/>
      <c r="M33" s="48"/>
      <c r="N33" s="197"/>
    </row>
    <row r="34" spans="1:14" x14ac:dyDescent="0.2">
      <c r="A34" s="49">
        <v>12</v>
      </c>
      <c r="B34" s="46" t="s">
        <v>11</v>
      </c>
      <c r="C34" s="50" t="s">
        <v>66</v>
      </c>
      <c r="D34" s="218"/>
      <c r="E34" s="219"/>
      <c r="F34" s="220"/>
      <c r="G34" s="218">
        <v>2947847</v>
      </c>
      <c r="H34" s="219">
        <v>52153</v>
      </c>
      <c r="I34" s="216">
        <f>SUM(G34:H34)</f>
        <v>3000000</v>
      </c>
      <c r="J34" s="218"/>
      <c r="K34" s="219">
        <v>52153</v>
      </c>
      <c r="L34" s="221">
        <f>SUM(J34:K34)</f>
        <v>52153</v>
      </c>
      <c r="M34" s="48">
        <f>L34/I34*100</f>
        <v>1.7384333333333335</v>
      </c>
      <c r="N34" s="197" t="s">
        <v>99</v>
      </c>
    </row>
    <row r="35" spans="1:14" ht="12.75" customHeight="1" x14ac:dyDescent="0.2">
      <c r="A35" s="49"/>
      <c r="B35" s="60"/>
      <c r="C35" s="61" t="s">
        <v>47</v>
      </c>
      <c r="D35" s="218"/>
      <c r="E35" s="219"/>
      <c r="F35" s="220"/>
      <c r="G35" s="218"/>
      <c r="H35" s="219"/>
      <c r="I35" s="220"/>
      <c r="J35" s="218"/>
      <c r="K35" s="219"/>
      <c r="L35" s="221"/>
      <c r="M35" s="51"/>
      <c r="N35" s="198"/>
    </row>
    <row r="36" spans="1:14" ht="28.5" x14ac:dyDescent="0.2">
      <c r="A36" s="49">
        <v>13</v>
      </c>
      <c r="B36" s="58" t="s">
        <v>12</v>
      </c>
      <c r="C36" s="59" t="s">
        <v>67</v>
      </c>
      <c r="D36" s="218">
        <v>1000000</v>
      </c>
      <c r="E36" s="219"/>
      <c r="F36" s="220">
        <f>SUM(D36:E36)</f>
        <v>1000000</v>
      </c>
      <c r="G36" s="218">
        <f>1000000+3000000</f>
        <v>4000000</v>
      </c>
      <c r="H36" s="219"/>
      <c r="I36" s="220">
        <f>SUM(G36:H36)</f>
        <v>4000000</v>
      </c>
      <c r="J36" s="218"/>
      <c r="K36" s="219"/>
      <c r="L36" s="221">
        <f>SUM(J36:K36)</f>
        <v>0</v>
      </c>
      <c r="M36" s="48">
        <f>L36/I36*100</f>
        <v>0</v>
      </c>
      <c r="N36" s="197" t="s">
        <v>99</v>
      </c>
    </row>
    <row r="37" spans="1:14" ht="12.75" customHeight="1" x14ac:dyDescent="0.2">
      <c r="A37" s="49"/>
      <c r="B37" s="52"/>
      <c r="C37" s="57"/>
      <c r="D37" s="214"/>
      <c r="E37" s="215"/>
      <c r="F37" s="216"/>
      <c r="G37" s="214"/>
      <c r="H37" s="215"/>
      <c r="I37" s="216"/>
      <c r="J37" s="214"/>
      <c r="K37" s="215"/>
      <c r="L37" s="217"/>
      <c r="M37" s="48"/>
      <c r="N37" s="197"/>
    </row>
    <row r="38" spans="1:14" ht="12.75" customHeight="1" x14ac:dyDescent="0.2">
      <c r="A38" s="49">
        <v>14</v>
      </c>
      <c r="B38" s="46" t="s">
        <v>13</v>
      </c>
      <c r="C38" s="62" t="s">
        <v>101</v>
      </c>
      <c r="D38" s="214"/>
      <c r="E38" s="215"/>
      <c r="F38" s="216"/>
      <c r="G38" s="214">
        <v>66061214</v>
      </c>
      <c r="H38" s="215">
        <v>870725</v>
      </c>
      <c r="I38" s="216">
        <f>SUM(G38:H38)</f>
        <v>66931939</v>
      </c>
      <c r="J38" s="214">
        <v>12395034</v>
      </c>
      <c r="K38" s="215">
        <v>619753</v>
      </c>
      <c r="L38" s="221">
        <f>SUM(J38:K38)</f>
        <v>13014787</v>
      </c>
      <c r="M38" s="48">
        <f>L38/I38*100</f>
        <v>19.444807956333072</v>
      </c>
      <c r="N38" s="197" t="s">
        <v>99</v>
      </c>
    </row>
    <row r="39" spans="1:14" ht="12.75" customHeight="1" x14ac:dyDescent="0.2">
      <c r="A39" s="49"/>
      <c r="B39" s="46"/>
      <c r="C39" s="63"/>
      <c r="D39" s="214"/>
      <c r="E39" s="215"/>
      <c r="F39" s="216"/>
      <c r="G39" s="214"/>
      <c r="H39" s="215"/>
      <c r="I39" s="216"/>
      <c r="J39" s="214"/>
      <c r="K39" s="215"/>
      <c r="L39" s="217"/>
      <c r="M39" s="48"/>
      <c r="N39" s="197"/>
    </row>
    <row r="40" spans="1:14" ht="28.5" x14ac:dyDescent="0.2">
      <c r="A40" s="49">
        <v>15</v>
      </c>
      <c r="B40" s="46" t="s">
        <v>14</v>
      </c>
      <c r="C40" s="64" t="s">
        <v>102</v>
      </c>
      <c r="D40" s="214"/>
      <c r="E40" s="215"/>
      <c r="F40" s="216"/>
      <c r="G40" s="214">
        <v>7869735</v>
      </c>
      <c r="H40" s="215"/>
      <c r="I40" s="216">
        <f>SUM(G40:H40)</f>
        <v>7869735</v>
      </c>
      <c r="J40" s="214"/>
      <c r="K40" s="215"/>
      <c r="L40" s="221">
        <f>SUM(J40:K40)</f>
        <v>0</v>
      </c>
      <c r="M40" s="48">
        <f>L40/I40*100</f>
        <v>0</v>
      </c>
      <c r="N40" s="197" t="s">
        <v>99</v>
      </c>
    </row>
    <row r="41" spans="1:14" ht="12" customHeight="1" x14ac:dyDescent="0.2">
      <c r="A41" s="65"/>
      <c r="B41" s="66"/>
      <c r="C41" s="67"/>
      <c r="D41" s="214"/>
      <c r="E41" s="215"/>
      <c r="F41" s="216"/>
      <c r="G41" s="214"/>
      <c r="H41" s="215"/>
      <c r="I41" s="216"/>
      <c r="J41" s="214"/>
      <c r="K41" s="215"/>
      <c r="L41" s="217"/>
      <c r="M41" s="48"/>
      <c r="N41" s="197"/>
    </row>
    <row r="42" spans="1:14" ht="12.75" customHeight="1" x14ac:dyDescent="0.2">
      <c r="A42" s="65">
        <v>16</v>
      </c>
      <c r="B42" s="68" t="s">
        <v>86</v>
      </c>
      <c r="C42" s="67" t="s">
        <v>87</v>
      </c>
      <c r="D42" s="214"/>
      <c r="E42" s="215"/>
      <c r="F42" s="216"/>
      <c r="G42" s="214">
        <v>17937811</v>
      </c>
      <c r="H42" s="215"/>
      <c r="I42" s="216">
        <f>SUM(G42:H42)</f>
        <v>17937811</v>
      </c>
      <c r="J42" s="214">
        <v>17937811</v>
      </c>
      <c r="K42" s="215"/>
      <c r="L42" s="221">
        <f>SUM(J42:K42)</f>
        <v>17937811</v>
      </c>
      <c r="M42" s="48">
        <f>L42/I42*100</f>
        <v>100</v>
      </c>
      <c r="N42" s="197">
        <v>100</v>
      </c>
    </row>
    <row r="43" spans="1:14" ht="12.75" customHeight="1" thickBot="1" x14ac:dyDescent="0.25">
      <c r="A43" s="65"/>
      <c r="B43" s="69"/>
      <c r="C43" s="70"/>
      <c r="D43" s="224"/>
      <c r="E43" s="225"/>
      <c r="F43" s="226"/>
      <c r="G43" s="224"/>
      <c r="H43" s="225"/>
      <c r="I43" s="226"/>
      <c r="J43" s="224"/>
      <c r="K43" s="225"/>
      <c r="L43" s="227"/>
      <c r="M43" s="48"/>
      <c r="N43" s="197"/>
    </row>
    <row r="44" spans="1:14" s="75" customFormat="1" ht="17.25" customHeight="1" thickTop="1" thickBot="1" x14ac:dyDescent="0.3">
      <c r="A44" s="71">
        <v>17</v>
      </c>
      <c r="B44" s="72"/>
      <c r="C44" s="73" t="s">
        <v>68</v>
      </c>
      <c r="D44" s="89">
        <f t="shared" ref="D44:L44" si="0">SUM(D13:D43)</f>
        <v>64012000</v>
      </c>
      <c r="E44" s="90">
        <f t="shared" si="0"/>
        <v>0</v>
      </c>
      <c r="F44" s="91">
        <f t="shared" si="0"/>
        <v>64012000</v>
      </c>
      <c r="G44" s="89">
        <f t="shared" si="0"/>
        <v>199653794</v>
      </c>
      <c r="H44" s="90">
        <f t="shared" si="0"/>
        <v>21970035</v>
      </c>
      <c r="I44" s="91">
        <f t="shared" si="0"/>
        <v>221623829</v>
      </c>
      <c r="J44" s="89">
        <f t="shared" si="0"/>
        <v>102302570</v>
      </c>
      <c r="K44" s="90">
        <f t="shared" si="0"/>
        <v>15613720</v>
      </c>
      <c r="L44" s="92">
        <f t="shared" si="0"/>
        <v>117916290</v>
      </c>
      <c r="M44" s="74">
        <f>L44/I44*100</f>
        <v>53.205600919384885</v>
      </c>
      <c r="N44" s="199"/>
    </row>
    <row r="45" spans="1:14" s="75" customFormat="1" ht="17.25" customHeight="1" thickTop="1" x14ac:dyDescent="0.25">
      <c r="A45" s="76"/>
      <c r="B45" s="77"/>
      <c r="C45" s="78"/>
      <c r="D45" s="228"/>
      <c r="E45" s="229"/>
      <c r="F45" s="230"/>
      <c r="G45" s="228"/>
      <c r="H45" s="229"/>
      <c r="I45" s="230"/>
      <c r="J45" s="228"/>
      <c r="K45" s="229"/>
      <c r="L45" s="231"/>
      <c r="M45" s="79"/>
      <c r="N45" s="200"/>
    </row>
    <row r="46" spans="1:14" ht="12.75" customHeight="1" x14ac:dyDescent="0.2">
      <c r="A46" s="80">
        <v>18</v>
      </c>
      <c r="B46" s="81"/>
      <c r="C46" s="82" t="s">
        <v>44</v>
      </c>
      <c r="D46" s="232"/>
      <c r="E46" s="233"/>
      <c r="F46" s="234"/>
      <c r="G46" s="232"/>
      <c r="H46" s="233"/>
      <c r="I46" s="234"/>
      <c r="J46" s="232"/>
      <c r="K46" s="233"/>
      <c r="L46" s="235"/>
      <c r="M46" s="83"/>
      <c r="N46" s="201"/>
    </row>
    <row r="47" spans="1:14" ht="12.75" customHeight="1" x14ac:dyDescent="0.2">
      <c r="A47" s="80"/>
      <c r="B47" s="81"/>
      <c r="C47" s="84"/>
      <c r="D47" s="232"/>
      <c r="E47" s="233"/>
      <c r="F47" s="234"/>
      <c r="G47" s="232"/>
      <c r="H47" s="233"/>
      <c r="I47" s="234"/>
      <c r="J47" s="232"/>
      <c r="K47" s="233"/>
      <c r="L47" s="235"/>
      <c r="M47" s="83"/>
      <c r="N47" s="201"/>
    </row>
    <row r="48" spans="1:14" ht="42.75" x14ac:dyDescent="0.2">
      <c r="A48" s="85">
        <v>19</v>
      </c>
      <c r="B48" s="56" t="s">
        <v>15</v>
      </c>
      <c r="C48" s="47" t="s">
        <v>69</v>
      </c>
      <c r="D48" s="214"/>
      <c r="E48" s="215"/>
      <c r="F48" s="216"/>
      <c r="G48" s="214">
        <v>8000000</v>
      </c>
      <c r="H48" s="215"/>
      <c r="I48" s="216">
        <f>SUM(G48:H48)</f>
        <v>8000000</v>
      </c>
      <c r="J48" s="214"/>
      <c r="K48" s="215"/>
      <c r="L48" s="217">
        <f>SUM(J48:K48)</f>
        <v>0</v>
      </c>
      <c r="M48" s="48">
        <f>L48/I48*100</f>
        <v>0</v>
      </c>
      <c r="N48" s="197" t="s">
        <v>99</v>
      </c>
    </row>
    <row r="49" spans="1:14" x14ac:dyDescent="0.2">
      <c r="A49" s="85"/>
      <c r="B49" s="86"/>
      <c r="C49" s="87"/>
      <c r="D49" s="214"/>
      <c r="E49" s="219"/>
      <c r="F49" s="220"/>
      <c r="G49" s="218"/>
      <c r="H49" s="219"/>
      <c r="I49" s="220"/>
      <c r="J49" s="218"/>
      <c r="K49" s="219"/>
      <c r="L49" s="221"/>
      <c r="M49" s="48"/>
      <c r="N49" s="197"/>
    </row>
    <row r="50" spans="1:14" ht="42.75" x14ac:dyDescent="0.2">
      <c r="A50" s="85">
        <v>20</v>
      </c>
      <c r="B50" s="46" t="s">
        <v>16</v>
      </c>
      <c r="C50" s="47" t="s">
        <v>70</v>
      </c>
      <c r="D50" s="214"/>
      <c r="E50" s="215"/>
      <c r="F50" s="216"/>
      <c r="G50" s="214">
        <v>5000000</v>
      </c>
      <c r="H50" s="215"/>
      <c r="I50" s="216">
        <f>SUM(G50:H50)</f>
        <v>5000000</v>
      </c>
      <c r="J50" s="214"/>
      <c r="K50" s="215"/>
      <c r="L50" s="217">
        <f>SUM(J50:K50)</f>
        <v>0</v>
      </c>
      <c r="M50" s="48">
        <f>L50/I50*100</f>
        <v>0</v>
      </c>
      <c r="N50" s="197">
        <v>0</v>
      </c>
    </row>
    <row r="51" spans="1:14" ht="12.75" customHeight="1" thickBot="1" x14ac:dyDescent="0.25">
      <c r="A51" s="85"/>
      <c r="B51" s="88"/>
      <c r="C51" s="84"/>
      <c r="D51" s="232"/>
      <c r="E51" s="233"/>
      <c r="F51" s="234"/>
      <c r="G51" s="232"/>
      <c r="H51" s="233"/>
      <c r="I51" s="234"/>
      <c r="J51" s="232"/>
      <c r="K51" s="233"/>
      <c r="L51" s="235"/>
      <c r="M51" s="83"/>
      <c r="N51" s="201"/>
    </row>
    <row r="52" spans="1:14" s="93" customFormat="1" ht="17.25" customHeight="1" thickTop="1" thickBot="1" x14ac:dyDescent="0.3">
      <c r="A52" s="76">
        <v>21</v>
      </c>
      <c r="B52" s="72"/>
      <c r="C52" s="73" t="s">
        <v>71</v>
      </c>
      <c r="D52" s="89">
        <f t="shared" ref="D52:L52" si="1">SUM(D46:D51)</f>
        <v>0</v>
      </c>
      <c r="E52" s="90">
        <f t="shared" si="1"/>
        <v>0</v>
      </c>
      <c r="F52" s="91">
        <f t="shared" si="1"/>
        <v>0</v>
      </c>
      <c r="G52" s="89">
        <f t="shared" si="1"/>
        <v>13000000</v>
      </c>
      <c r="H52" s="90">
        <f t="shared" si="1"/>
        <v>0</v>
      </c>
      <c r="I52" s="91">
        <f t="shared" si="1"/>
        <v>13000000</v>
      </c>
      <c r="J52" s="89">
        <f t="shared" si="1"/>
        <v>0</v>
      </c>
      <c r="K52" s="90">
        <f t="shared" si="1"/>
        <v>0</v>
      </c>
      <c r="L52" s="92">
        <f t="shared" si="1"/>
        <v>0</v>
      </c>
      <c r="M52" s="74">
        <f>L52/I52*100</f>
        <v>0</v>
      </c>
      <c r="N52" s="199"/>
    </row>
    <row r="53" spans="1:14" s="75" customFormat="1" ht="17.25" customHeight="1" thickTop="1" x14ac:dyDescent="0.25">
      <c r="A53" s="76"/>
      <c r="B53" s="94"/>
      <c r="C53" s="78"/>
      <c r="D53" s="228"/>
      <c r="E53" s="229"/>
      <c r="F53" s="230"/>
      <c r="G53" s="228"/>
      <c r="H53" s="229"/>
      <c r="I53" s="230"/>
      <c r="J53" s="228"/>
      <c r="K53" s="229"/>
      <c r="L53" s="231"/>
      <c r="M53" s="79"/>
      <c r="N53" s="200"/>
    </row>
    <row r="54" spans="1:14" ht="12.75" customHeight="1" x14ac:dyDescent="0.2">
      <c r="A54" s="95">
        <v>22</v>
      </c>
      <c r="B54" s="96"/>
      <c r="C54" s="82" t="s">
        <v>45</v>
      </c>
      <c r="D54" s="232"/>
      <c r="E54" s="233"/>
      <c r="F54" s="234"/>
      <c r="G54" s="232"/>
      <c r="H54" s="233"/>
      <c r="I54" s="234"/>
      <c r="J54" s="232"/>
      <c r="K54" s="233"/>
      <c r="L54" s="235"/>
      <c r="M54" s="83"/>
      <c r="N54" s="201"/>
    </row>
    <row r="55" spans="1:14" ht="12.75" customHeight="1" x14ac:dyDescent="0.2">
      <c r="A55" s="95"/>
      <c r="B55" s="96"/>
      <c r="C55" s="84"/>
      <c r="D55" s="232"/>
      <c r="E55" s="233"/>
      <c r="F55" s="234"/>
      <c r="G55" s="232"/>
      <c r="H55" s="233"/>
      <c r="I55" s="234"/>
      <c r="J55" s="232"/>
      <c r="K55" s="233"/>
      <c r="L55" s="235"/>
      <c r="M55" s="83"/>
      <c r="N55" s="201"/>
    </row>
    <row r="56" spans="1:14" ht="12.75" customHeight="1" x14ac:dyDescent="0.2">
      <c r="A56" s="95">
        <v>23</v>
      </c>
      <c r="B56" s="96"/>
      <c r="C56" s="82" t="s">
        <v>46</v>
      </c>
      <c r="D56" s="232"/>
      <c r="E56" s="233"/>
      <c r="F56" s="234"/>
      <c r="G56" s="232"/>
      <c r="H56" s="233"/>
      <c r="I56" s="234"/>
      <c r="J56" s="232"/>
      <c r="K56" s="233"/>
      <c r="L56" s="235"/>
      <c r="M56" s="83"/>
      <c r="N56" s="201"/>
    </row>
    <row r="57" spans="1:14" ht="12.75" customHeight="1" x14ac:dyDescent="0.2">
      <c r="A57" s="95"/>
      <c r="B57" s="96"/>
      <c r="C57" s="84"/>
      <c r="D57" s="232"/>
      <c r="E57" s="233"/>
      <c r="F57" s="234"/>
      <c r="G57" s="232"/>
      <c r="H57" s="233"/>
      <c r="I57" s="234"/>
      <c r="J57" s="232"/>
      <c r="K57" s="233"/>
      <c r="L57" s="235"/>
      <c r="M57" s="83"/>
      <c r="N57" s="201"/>
    </row>
    <row r="58" spans="1:14" x14ac:dyDescent="0.2">
      <c r="A58" s="85">
        <v>24</v>
      </c>
      <c r="B58" s="97" t="s">
        <v>17</v>
      </c>
      <c r="C58" s="98" t="s">
        <v>72</v>
      </c>
      <c r="D58" s="214"/>
      <c r="E58" s="215"/>
      <c r="F58" s="216"/>
      <c r="G58" s="214">
        <v>11074400</v>
      </c>
      <c r="H58" s="215"/>
      <c r="I58" s="216">
        <f>SUM(G58:H58)</f>
        <v>11074400</v>
      </c>
      <c r="J58" s="214">
        <v>11074400</v>
      </c>
      <c r="K58" s="215"/>
      <c r="L58" s="217">
        <f>SUM(J58:K58)</f>
        <v>11074400</v>
      </c>
      <c r="M58" s="48">
        <f>L58/I58*100</f>
        <v>100</v>
      </c>
      <c r="N58" s="197">
        <v>100</v>
      </c>
    </row>
    <row r="59" spans="1:14" x14ac:dyDescent="0.2">
      <c r="A59" s="85"/>
      <c r="B59" s="99"/>
      <c r="C59" s="100"/>
      <c r="D59" s="236"/>
      <c r="E59" s="237"/>
      <c r="F59" s="238"/>
      <c r="G59" s="239"/>
      <c r="H59" s="237"/>
      <c r="I59" s="238"/>
      <c r="J59" s="239"/>
      <c r="K59" s="237"/>
      <c r="L59" s="240"/>
      <c r="M59" s="83"/>
      <c r="N59" s="201"/>
    </row>
    <row r="60" spans="1:14" x14ac:dyDescent="0.2">
      <c r="A60" s="85">
        <v>25</v>
      </c>
      <c r="B60" s="101"/>
      <c r="C60" s="102" t="s">
        <v>73</v>
      </c>
      <c r="D60" s="236"/>
      <c r="E60" s="241"/>
      <c r="F60" s="242"/>
      <c r="G60" s="236"/>
      <c r="H60" s="241"/>
      <c r="I60" s="242"/>
      <c r="J60" s="236"/>
      <c r="K60" s="241"/>
      <c r="L60" s="243"/>
      <c r="M60" s="83"/>
      <c r="N60" s="201"/>
    </row>
    <row r="61" spans="1:14" x14ac:dyDescent="0.2">
      <c r="A61" s="85"/>
      <c r="B61" s="101"/>
      <c r="C61" s="103"/>
      <c r="D61" s="236"/>
      <c r="E61" s="241"/>
      <c r="F61" s="242"/>
      <c r="G61" s="236"/>
      <c r="H61" s="241"/>
      <c r="I61" s="242"/>
      <c r="J61" s="236"/>
      <c r="K61" s="241"/>
      <c r="L61" s="243"/>
      <c r="M61" s="83"/>
      <c r="N61" s="201"/>
    </row>
    <row r="62" spans="1:14" ht="42.75" x14ac:dyDescent="0.2">
      <c r="A62" s="85">
        <v>26</v>
      </c>
      <c r="B62" s="56" t="s">
        <v>18</v>
      </c>
      <c r="C62" s="104" t="s">
        <v>74</v>
      </c>
      <c r="D62" s="214"/>
      <c r="E62" s="215"/>
      <c r="F62" s="216"/>
      <c r="G62" s="214">
        <v>5000000</v>
      </c>
      <c r="H62" s="215"/>
      <c r="I62" s="216">
        <f>SUM(G62:H62)</f>
        <v>5000000</v>
      </c>
      <c r="J62" s="214"/>
      <c r="K62" s="215"/>
      <c r="L62" s="217">
        <f>SUM(J62:K62)</f>
        <v>0</v>
      </c>
      <c r="M62" s="48">
        <f>L62/I62*100</f>
        <v>0</v>
      </c>
      <c r="N62" s="197"/>
    </row>
    <row r="63" spans="1:14" x14ac:dyDescent="0.2">
      <c r="A63" s="85"/>
      <c r="B63" s="105"/>
      <c r="C63" s="106" t="s">
        <v>42</v>
      </c>
      <c r="D63" s="239"/>
      <c r="E63" s="237"/>
      <c r="F63" s="238"/>
      <c r="G63" s="239"/>
      <c r="H63" s="237"/>
      <c r="I63" s="238"/>
      <c r="J63" s="239"/>
      <c r="K63" s="237"/>
      <c r="L63" s="240"/>
      <c r="M63" s="107"/>
      <c r="N63" s="202"/>
    </row>
    <row r="64" spans="1:14" x14ac:dyDescent="0.2">
      <c r="A64" s="85">
        <v>27</v>
      </c>
      <c r="B64" s="101"/>
      <c r="C64" s="102" t="s">
        <v>75</v>
      </c>
      <c r="D64" s="236"/>
      <c r="E64" s="241"/>
      <c r="F64" s="242"/>
      <c r="G64" s="236"/>
      <c r="H64" s="241"/>
      <c r="I64" s="242"/>
      <c r="J64" s="236"/>
      <c r="K64" s="241"/>
      <c r="L64" s="243"/>
      <c r="M64" s="83"/>
      <c r="N64" s="201"/>
    </row>
    <row r="65" spans="1:14" x14ac:dyDescent="0.2">
      <c r="A65" s="85"/>
      <c r="B65" s="101"/>
      <c r="C65" s="108"/>
      <c r="D65" s="236"/>
      <c r="E65" s="241"/>
      <c r="F65" s="242"/>
      <c r="G65" s="236"/>
      <c r="H65" s="241"/>
      <c r="I65" s="242"/>
      <c r="J65" s="236"/>
      <c r="K65" s="241"/>
      <c r="L65" s="243"/>
      <c r="M65" s="83"/>
      <c r="N65" s="201"/>
    </row>
    <row r="66" spans="1:14" ht="42.75" x14ac:dyDescent="0.2">
      <c r="A66" s="85">
        <v>28</v>
      </c>
      <c r="B66" s="56" t="s">
        <v>19</v>
      </c>
      <c r="C66" s="109" t="s">
        <v>76</v>
      </c>
      <c r="D66" s="214"/>
      <c r="E66" s="215"/>
      <c r="F66" s="216"/>
      <c r="G66" s="214">
        <v>2300000</v>
      </c>
      <c r="H66" s="215"/>
      <c r="I66" s="216">
        <f>SUM(G66:H66)</f>
        <v>2300000</v>
      </c>
      <c r="J66" s="214"/>
      <c r="K66" s="215"/>
      <c r="L66" s="217">
        <f>SUM(J66:K66)</f>
        <v>0</v>
      </c>
      <c r="M66" s="48">
        <f>L66/I66*100</f>
        <v>0</v>
      </c>
      <c r="N66" s="197"/>
    </row>
    <row r="67" spans="1:14" ht="12.75" customHeight="1" thickBot="1" x14ac:dyDescent="0.25">
      <c r="A67" s="85"/>
      <c r="B67" s="88"/>
      <c r="C67" s="84"/>
      <c r="D67" s="232"/>
      <c r="E67" s="233"/>
      <c r="F67" s="234"/>
      <c r="G67" s="232"/>
      <c r="H67" s="233"/>
      <c r="I67" s="234"/>
      <c r="J67" s="232"/>
      <c r="K67" s="233"/>
      <c r="L67" s="235"/>
      <c r="M67" s="83"/>
      <c r="N67" s="201"/>
    </row>
    <row r="68" spans="1:14" s="93" customFormat="1" ht="17.25" customHeight="1" thickTop="1" thickBot="1" x14ac:dyDescent="0.3">
      <c r="A68" s="110">
        <v>29</v>
      </c>
      <c r="B68" s="111"/>
      <c r="C68" s="73" t="s">
        <v>77</v>
      </c>
      <c r="D68" s="89">
        <f t="shared" ref="D68:L68" si="2">SUM(D54:D67)</f>
        <v>0</v>
      </c>
      <c r="E68" s="90">
        <f t="shared" si="2"/>
        <v>0</v>
      </c>
      <c r="F68" s="91">
        <f t="shared" si="2"/>
        <v>0</v>
      </c>
      <c r="G68" s="89">
        <f t="shared" si="2"/>
        <v>18374400</v>
      </c>
      <c r="H68" s="90">
        <f t="shared" si="2"/>
        <v>0</v>
      </c>
      <c r="I68" s="91">
        <f t="shared" si="2"/>
        <v>18374400</v>
      </c>
      <c r="J68" s="89">
        <f t="shared" si="2"/>
        <v>11074400</v>
      </c>
      <c r="K68" s="90">
        <f t="shared" si="2"/>
        <v>0</v>
      </c>
      <c r="L68" s="92">
        <f t="shared" si="2"/>
        <v>11074400</v>
      </c>
      <c r="M68" s="74">
        <f>L68/I68*100</f>
        <v>60.270811563915018</v>
      </c>
      <c r="N68" s="199"/>
    </row>
    <row r="69" spans="1:14" ht="12.75" customHeight="1" thickTop="1" x14ac:dyDescent="0.2">
      <c r="A69" s="112"/>
      <c r="B69" s="81"/>
      <c r="C69" s="84"/>
      <c r="D69" s="232"/>
      <c r="E69" s="233"/>
      <c r="F69" s="234"/>
      <c r="G69" s="232"/>
      <c r="H69" s="233"/>
      <c r="I69" s="234"/>
      <c r="J69" s="232"/>
      <c r="K69" s="233"/>
      <c r="L69" s="235"/>
      <c r="M69" s="113"/>
      <c r="N69" s="203"/>
    </row>
    <row r="70" spans="1:14" ht="12.75" customHeight="1" x14ac:dyDescent="0.2">
      <c r="A70" s="85">
        <v>30</v>
      </c>
      <c r="B70" s="81"/>
      <c r="C70" s="82" t="s">
        <v>48</v>
      </c>
      <c r="D70" s="232"/>
      <c r="E70" s="233"/>
      <c r="F70" s="234"/>
      <c r="G70" s="232"/>
      <c r="H70" s="233"/>
      <c r="I70" s="234"/>
      <c r="J70" s="232"/>
      <c r="K70" s="233"/>
      <c r="L70" s="235"/>
      <c r="M70" s="83"/>
      <c r="N70" s="201"/>
    </row>
    <row r="71" spans="1:14" ht="12.75" customHeight="1" x14ac:dyDescent="0.2">
      <c r="A71" s="80"/>
      <c r="B71" s="81"/>
      <c r="C71" s="84"/>
      <c r="D71" s="232"/>
      <c r="E71" s="233"/>
      <c r="F71" s="234"/>
      <c r="G71" s="232"/>
      <c r="H71" s="233"/>
      <c r="I71" s="234"/>
      <c r="J71" s="232"/>
      <c r="K71" s="233"/>
      <c r="L71" s="235"/>
      <c r="M71" s="83"/>
      <c r="N71" s="201"/>
    </row>
    <row r="72" spans="1:14" ht="28.5" x14ac:dyDescent="0.2">
      <c r="A72" s="85">
        <v>31</v>
      </c>
      <c r="B72" s="86" t="s">
        <v>21</v>
      </c>
      <c r="C72" s="87" t="s">
        <v>78</v>
      </c>
      <c r="D72" s="214">
        <v>1143000</v>
      </c>
      <c r="E72" s="215"/>
      <c r="F72" s="216">
        <f>SUM(D72:E72)</f>
        <v>1143000</v>
      </c>
      <c r="G72" s="214">
        <v>1143000</v>
      </c>
      <c r="H72" s="215"/>
      <c r="I72" s="216">
        <f>SUM(G72:H72)</f>
        <v>1143000</v>
      </c>
      <c r="J72" s="214"/>
      <c r="K72" s="215"/>
      <c r="L72" s="217">
        <f>SUM(J72:K72)</f>
        <v>0</v>
      </c>
      <c r="M72" s="48">
        <f>L72/I72*100</f>
        <v>0</v>
      </c>
      <c r="N72" s="197">
        <v>0</v>
      </c>
    </row>
    <row r="73" spans="1:14" ht="12.75" customHeight="1" x14ac:dyDescent="0.2">
      <c r="A73" s="85"/>
      <c r="B73" s="86"/>
      <c r="C73" s="98"/>
      <c r="D73" s="214"/>
      <c r="E73" s="219"/>
      <c r="F73" s="220"/>
      <c r="G73" s="218"/>
      <c r="H73" s="219"/>
      <c r="I73" s="220"/>
      <c r="J73" s="218"/>
      <c r="K73" s="219"/>
      <c r="L73" s="221"/>
      <c r="M73" s="114"/>
      <c r="N73" s="204"/>
    </row>
    <row r="74" spans="1:14" ht="28.5" x14ac:dyDescent="0.2">
      <c r="A74" s="85">
        <v>32</v>
      </c>
      <c r="B74" s="86" t="s">
        <v>22</v>
      </c>
      <c r="C74" s="87" t="s">
        <v>79</v>
      </c>
      <c r="D74" s="214">
        <v>1500000</v>
      </c>
      <c r="E74" s="219"/>
      <c r="F74" s="220">
        <f>SUM(D74:E74)</f>
        <v>1500000</v>
      </c>
      <c r="G74" s="218">
        <v>1000000</v>
      </c>
      <c r="H74" s="219">
        <v>500000</v>
      </c>
      <c r="I74" s="220">
        <f>SUM(G74:H74)</f>
        <v>1500000</v>
      </c>
      <c r="J74" s="218">
        <v>500000</v>
      </c>
      <c r="K74" s="219"/>
      <c r="L74" s="221">
        <f>SUM(J74:K74)</f>
        <v>500000</v>
      </c>
      <c r="M74" s="48">
        <f>L74/I74*100</f>
        <v>33.333333333333329</v>
      </c>
      <c r="N74" s="197">
        <v>100</v>
      </c>
    </row>
    <row r="75" spans="1:14" x14ac:dyDescent="0.2">
      <c r="A75" s="85"/>
      <c r="B75" s="86"/>
      <c r="C75" s="87"/>
      <c r="D75" s="244"/>
      <c r="E75" s="219"/>
      <c r="F75" s="220"/>
      <c r="G75" s="245"/>
      <c r="H75" s="215"/>
      <c r="I75" s="216"/>
      <c r="J75" s="214"/>
      <c r="K75" s="215"/>
      <c r="L75" s="217"/>
      <c r="M75" s="48"/>
      <c r="N75" s="197"/>
    </row>
    <row r="76" spans="1:14" x14ac:dyDescent="0.2">
      <c r="A76" s="115">
        <v>33</v>
      </c>
      <c r="B76" s="116" t="s">
        <v>23</v>
      </c>
      <c r="C76" s="117" t="s">
        <v>80</v>
      </c>
      <c r="D76" s="246">
        <v>1000000</v>
      </c>
      <c r="E76" s="219"/>
      <c r="F76" s="220">
        <f>SUM(D76:E76)</f>
        <v>1000000</v>
      </c>
      <c r="G76" s="247">
        <v>1000000</v>
      </c>
      <c r="H76" s="219"/>
      <c r="I76" s="220">
        <f>SUM(G76:H76)</f>
        <v>1000000</v>
      </c>
      <c r="J76" s="218">
        <v>1000000</v>
      </c>
      <c r="K76" s="219"/>
      <c r="L76" s="221">
        <f>SUM(J76:K76)</f>
        <v>1000000</v>
      </c>
      <c r="M76" s="48">
        <f>L76/I76*100</f>
        <v>100</v>
      </c>
      <c r="N76" s="197">
        <v>100</v>
      </c>
    </row>
    <row r="77" spans="1:14" x14ac:dyDescent="0.2">
      <c r="A77" s="85"/>
      <c r="B77" s="118"/>
      <c r="C77" s="87"/>
      <c r="D77" s="246"/>
      <c r="E77" s="219"/>
      <c r="F77" s="220"/>
      <c r="G77" s="247"/>
      <c r="H77" s="219"/>
      <c r="I77" s="220"/>
      <c r="J77" s="218"/>
      <c r="K77" s="219"/>
      <c r="L77" s="221"/>
      <c r="M77" s="48"/>
      <c r="N77" s="197"/>
    </row>
    <row r="78" spans="1:14" ht="28.5" x14ac:dyDescent="0.2">
      <c r="A78" s="85">
        <v>34</v>
      </c>
      <c r="B78" s="119" t="s">
        <v>20</v>
      </c>
      <c r="C78" s="109" t="s">
        <v>81</v>
      </c>
      <c r="D78" s="246"/>
      <c r="E78" s="219"/>
      <c r="F78" s="221"/>
      <c r="G78" s="218">
        <v>4741000</v>
      </c>
      <c r="H78" s="219"/>
      <c r="I78" s="220">
        <f>SUM(G78:H78)</f>
        <v>4741000</v>
      </c>
      <c r="J78" s="218">
        <v>4625080</v>
      </c>
      <c r="K78" s="219"/>
      <c r="L78" s="221">
        <f>SUM(J78:K78)</f>
        <v>4625080</v>
      </c>
      <c r="M78" s="48">
        <f>L78/I78*100</f>
        <v>97.554946213878921</v>
      </c>
      <c r="N78" s="197">
        <v>100</v>
      </c>
    </row>
    <row r="79" spans="1:14" x14ac:dyDescent="0.2">
      <c r="A79" s="115"/>
      <c r="B79" s="120"/>
      <c r="C79" s="121"/>
      <c r="D79" s="246"/>
      <c r="E79" s="219"/>
      <c r="F79" s="221"/>
      <c r="G79" s="218"/>
      <c r="H79" s="219"/>
      <c r="I79" s="220"/>
      <c r="J79" s="218"/>
      <c r="K79" s="219"/>
      <c r="L79" s="221"/>
      <c r="M79" s="51"/>
      <c r="N79" s="198"/>
    </row>
    <row r="80" spans="1:14" x14ac:dyDescent="0.2">
      <c r="A80" s="115">
        <v>35</v>
      </c>
      <c r="B80" s="120" t="s">
        <v>88</v>
      </c>
      <c r="C80" s="121" t="s">
        <v>89</v>
      </c>
      <c r="D80" s="246"/>
      <c r="E80" s="219"/>
      <c r="F80" s="221"/>
      <c r="G80" s="218">
        <v>400000</v>
      </c>
      <c r="H80" s="219"/>
      <c r="I80" s="220">
        <f>SUM(G80:H80)</f>
        <v>400000</v>
      </c>
      <c r="J80" s="218">
        <v>400000</v>
      </c>
      <c r="K80" s="219"/>
      <c r="L80" s="221">
        <f>SUM(J80:K80)</f>
        <v>400000</v>
      </c>
      <c r="M80" s="48">
        <f>L80/I80*100</f>
        <v>100</v>
      </c>
      <c r="N80" s="197">
        <v>0</v>
      </c>
    </row>
    <row r="81" spans="1:19" ht="12.75" customHeight="1" thickBot="1" x14ac:dyDescent="0.25">
      <c r="A81" s="115"/>
      <c r="B81" s="88"/>
      <c r="C81" s="84"/>
      <c r="D81" s="248"/>
      <c r="E81" s="233"/>
      <c r="F81" s="235"/>
      <c r="G81" s="232"/>
      <c r="H81" s="233"/>
      <c r="I81" s="234"/>
      <c r="J81" s="232"/>
      <c r="K81" s="233"/>
      <c r="L81" s="235"/>
      <c r="M81" s="83"/>
      <c r="N81" s="201"/>
    </row>
    <row r="82" spans="1:19" s="93" customFormat="1" ht="19.5" customHeight="1" thickTop="1" thickBot="1" x14ac:dyDescent="0.3">
      <c r="A82" s="122">
        <v>36</v>
      </c>
      <c r="B82" s="123"/>
      <c r="C82" s="124" t="s">
        <v>82</v>
      </c>
      <c r="D82" s="125">
        <f t="shared" ref="D82:L82" si="3">SUM(D70:D81)</f>
        <v>3643000</v>
      </c>
      <c r="E82" s="126">
        <f t="shared" si="3"/>
        <v>0</v>
      </c>
      <c r="F82" s="127">
        <f t="shared" si="3"/>
        <v>3643000</v>
      </c>
      <c r="G82" s="128">
        <f t="shared" si="3"/>
        <v>8284000</v>
      </c>
      <c r="H82" s="126">
        <f t="shared" si="3"/>
        <v>500000</v>
      </c>
      <c r="I82" s="129">
        <f t="shared" si="3"/>
        <v>8784000</v>
      </c>
      <c r="J82" s="128">
        <f t="shared" si="3"/>
        <v>6525080</v>
      </c>
      <c r="K82" s="126">
        <f t="shared" si="3"/>
        <v>0</v>
      </c>
      <c r="L82" s="127">
        <f t="shared" si="3"/>
        <v>6525080</v>
      </c>
      <c r="M82" s="130">
        <f>L82/I82*100</f>
        <v>74.283697632058292</v>
      </c>
      <c r="N82" s="205"/>
    </row>
    <row r="83" spans="1:19" s="75" customFormat="1" ht="0.75" customHeight="1" thickTop="1" x14ac:dyDescent="0.2">
      <c r="A83" s="122"/>
      <c r="B83" s="131"/>
      <c r="C83" s="78"/>
      <c r="D83" s="248"/>
      <c r="E83" s="233"/>
      <c r="F83" s="235"/>
      <c r="G83" s="232"/>
      <c r="H83" s="233"/>
      <c r="I83" s="234"/>
      <c r="J83" s="232"/>
      <c r="K83" s="233"/>
      <c r="L83" s="235"/>
      <c r="M83" s="132"/>
      <c r="N83" s="206"/>
    </row>
    <row r="84" spans="1:19" s="75" customFormat="1" ht="0.75" customHeight="1" x14ac:dyDescent="0.2">
      <c r="A84" s="122"/>
      <c r="B84" s="131"/>
      <c r="C84" s="78"/>
      <c r="D84" s="248"/>
      <c r="E84" s="233"/>
      <c r="F84" s="235"/>
      <c r="G84" s="232"/>
      <c r="H84" s="233"/>
      <c r="I84" s="234"/>
      <c r="J84" s="232"/>
      <c r="K84" s="233"/>
      <c r="L84" s="235"/>
      <c r="M84" s="132"/>
      <c r="N84" s="206"/>
    </row>
    <row r="85" spans="1:19" ht="12.75" customHeight="1" x14ac:dyDescent="0.2">
      <c r="A85" s="115"/>
      <c r="B85" s="133"/>
      <c r="C85" s="134"/>
      <c r="D85" s="249"/>
      <c r="E85" s="225"/>
      <c r="F85" s="227"/>
      <c r="G85" s="224"/>
      <c r="H85" s="225"/>
      <c r="I85" s="226"/>
      <c r="J85" s="224"/>
      <c r="K85" s="225"/>
      <c r="L85" s="227"/>
      <c r="M85" s="135"/>
      <c r="N85" s="207"/>
    </row>
    <row r="86" spans="1:19" ht="12.75" customHeight="1" x14ac:dyDescent="0.2">
      <c r="A86" s="112">
        <v>37</v>
      </c>
      <c r="B86" s="136"/>
      <c r="C86" s="137" t="s">
        <v>83</v>
      </c>
      <c r="D86" s="250"/>
      <c r="E86" s="251"/>
      <c r="F86" s="252"/>
      <c r="G86" s="214">
        <v>165378270</v>
      </c>
      <c r="H86" s="251"/>
      <c r="I86" s="253">
        <f>SUM(G86:H86)</f>
        <v>165378270</v>
      </c>
      <c r="J86" s="214">
        <v>7437750</v>
      </c>
      <c r="K86" s="251"/>
      <c r="L86" s="254">
        <f>SUM(J86:K86)</f>
        <v>7437750</v>
      </c>
      <c r="M86" s="138">
        <f>L86/I86*100</f>
        <v>4.4974167404218228</v>
      </c>
      <c r="N86" s="208"/>
    </row>
    <row r="87" spans="1:19" ht="12.75" customHeight="1" thickBot="1" x14ac:dyDescent="0.25">
      <c r="A87" s="112"/>
      <c r="B87" s="88"/>
      <c r="C87" s="139"/>
      <c r="D87" s="248"/>
      <c r="E87" s="233"/>
      <c r="F87" s="235"/>
      <c r="G87" s="232"/>
      <c r="H87" s="233"/>
      <c r="I87" s="234"/>
      <c r="J87" s="232"/>
      <c r="K87" s="233"/>
      <c r="L87" s="235"/>
      <c r="M87" s="132"/>
      <c r="N87" s="206"/>
    </row>
    <row r="88" spans="1:19" ht="16.5" thickTop="1" thickBot="1" x14ac:dyDescent="0.25">
      <c r="A88" s="140">
        <v>38</v>
      </c>
      <c r="B88" s="141"/>
      <c r="C88" s="142" t="s">
        <v>93</v>
      </c>
      <c r="D88" s="255">
        <f>D44+D52+D68+D82+D86</f>
        <v>67655000</v>
      </c>
      <c r="E88" s="177">
        <f t="shared" ref="E88:L88" si="4">E44+E52+E68+E82+E86</f>
        <v>0</v>
      </c>
      <c r="F88" s="178">
        <f t="shared" si="4"/>
        <v>67655000</v>
      </c>
      <c r="G88" s="179">
        <f t="shared" si="4"/>
        <v>404690464</v>
      </c>
      <c r="H88" s="177">
        <f t="shared" si="4"/>
        <v>22470035</v>
      </c>
      <c r="I88" s="180">
        <f t="shared" si="4"/>
        <v>427160499</v>
      </c>
      <c r="J88" s="179">
        <f t="shared" si="4"/>
        <v>127339800</v>
      </c>
      <c r="K88" s="177">
        <f t="shared" si="4"/>
        <v>15613720</v>
      </c>
      <c r="L88" s="178">
        <f t="shared" si="4"/>
        <v>142953520</v>
      </c>
      <c r="M88" s="143">
        <f>L88/I88*100</f>
        <v>33.465997051379972</v>
      </c>
      <c r="N88" s="209"/>
    </row>
    <row r="89" spans="1:19" x14ac:dyDescent="0.2">
      <c r="A89" s="80">
        <v>39</v>
      </c>
      <c r="B89" s="88"/>
      <c r="C89" s="144" t="s">
        <v>84</v>
      </c>
      <c r="D89" s="145"/>
      <c r="E89" s="146"/>
      <c r="F89" s="147"/>
      <c r="G89" s="148"/>
      <c r="H89" s="146"/>
      <c r="I89" s="149"/>
      <c r="J89" s="256"/>
      <c r="K89" s="257"/>
      <c r="L89" s="258"/>
      <c r="M89" s="150"/>
      <c r="N89" s="210"/>
    </row>
    <row r="90" spans="1:19" x14ac:dyDescent="0.2">
      <c r="A90" s="80"/>
      <c r="B90" s="31"/>
      <c r="C90" s="151"/>
      <c r="D90" s="152"/>
      <c r="E90" s="153"/>
      <c r="F90" s="154"/>
      <c r="G90" s="155"/>
      <c r="H90" s="153"/>
      <c r="I90" s="156"/>
      <c r="J90" s="259"/>
      <c r="K90" s="260"/>
      <c r="L90" s="261"/>
      <c r="M90" s="157"/>
      <c r="N90" s="211"/>
    </row>
    <row r="91" spans="1:19" x14ac:dyDescent="0.2">
      <c r="A91" s="85">
        <v>40</v>
      </c>
      <c r="B91" s="158"/>
      <c r="C91" s="159" t="s">
        <v>83</v>
      </c>
      <c r="D91" s="160"/>
      <c r="E91" s="161"/>
      <c r="F91" s="162"/>
      <c r="G91" s="214">
        <v>165378270</v>
      </c>
      <c r="H91" s="161"/>
      <c r="I91" s="253">
        <f>SUM(G91:H91)</f>
        <v>165378270</v>
      </c>
      <c r="J91" s="214">
        <v>7437750</v>
      </c>
      <c r="K91" s="262"/>
      <c r="L91" s="254">
        <f>SUM(J91:K91)</f>
        <v>7437750</v>
      </c>
      <c r="M91" s="138">
        <f>L91/I91*100</f>
        <v>4.4974167404218228</v>
      </c>
      <c r="N91" s="208"/>
    </row>
    <row r="92" spans="1:19" ht="15" thickBot="1" x14ac:dyDescent="0.25">
      <c r="A92" s="80"/>
      <c r="B92" s="31"/>
      <c r="C92" s="151"/>
      <c r="D92" s="152"/>
      <c r="E92" s="153"/>
      <c r="F92" s="154"/>
      <c r="G92" s="155"/>
      <c r="H92" s="153"/>
      <c r="I92" s="156"/>
      <c r="J92" s="259"/>
      <c r="K92" s="260"/>
      <c r="L92" s="261"/>
      <c r="M92" s="157"/>
      <c r="N92" s="211"/>
    </row>
    <row r="93" spans="1:19" ht="15.75" thickTop="1" thickBot="1" x14ac:dyDescent="0.25">
      <c r="A93" s="163">
        <v>41</v>
      </c>
      <c r="B93" s="164"/>
      <c r="C93" s="165" t="s">
        <v>85</v>
      </c>
      <c r="D93" s="166">
        <f>SUM(D90:D92)</f>
        <v>0</v>
      </c>
      <c r="E93" s="167">
        <f t="shared" ref="E93:L93" si="5">SUM(E90:E92)</f>
        <v>0</v>
      </c>
      <c r="F93" s="168">
        <f t="shared" si="5"/>
        <v>0</v>
      </c>
      <c r="G93" s="169">
        <f t="shared" si="5"/>
        <v>165378270</v>
      </c>
      <c r="H93" s="167">
        <f t="shared" si="5"/>
        <v>0</v>
      </c>
      <c r="I93" s="170">
        <f t="shared" si="5"/>
        <v>165378270</v>
      </c>
      <c r="J93" s="169">
        <f t="shared" si="5"/>
        <v>7437750</v>
      </c>
      <c r="K93" s="167">
        <f t="shared" si="5"/>
        <v>0</v>
      </c>
      <c r="L93" s="168">
        <f t="shared" si="5"/>
        <v>7437750</v>
      </c>
      <c r="M93" s="171">
        <f>L93/I93*100</f>
        <v>4.4974167404218228</v>
      </c>
      <c r="N93" s="212"/>
      <c r="O93" s="172"/>
      <c r="P93" s="172"/>
      <c r="Q93" s="172"/>
      <c r="R93" s="172"/>
      <c r="S93" s="172"/>
    </row>
    <row r="94" spans="1:19" ht="15.75" thickTop="1" thickBot="1" x14ac:dyDescent="0.25">
      <c r="A94" s="173" t="s">
        <v>92</v>
      </c>
      <c r="B94" s="174"/>
      <c r="C94" s="175" t="s">
        <v>94</v>
      </c>
      <c r="D94" s="176">
        <f>D88-D93</f>
        <v>67655000</v>
      </c>
      <c r="E94" s="177">
        <f t="shared" ref="E94:L94" si="6">E88-E93</f>
        <v>0</v>
      </c>
      <c r="F94" s="178">
        <f t="shared" si="6"/>
        <v>67655000</v>
      </c>
      <c r="G94" s="179">
        <f t="shared" si="6"/>
        <v>239312194</v>
      </c>
      <c r="H94" s="177">
        <f t="shared" si="6"/>
        <v>22470035</v>
      </c>
      <c r="I94" s="180">
        <f t="shared" si="6"/>
        <v>261782229</v>
      </c>
      <c r="J94" s="179">
        <f t="shared" si="6"/>
        <v>119902050</v>
      </c>
      <c r="K94" s="177">
        <f t="shared" si="6"/>
        <v>15613720</v>
      </c>
      <c r="L94" s="178">
        <f t="shared" si="6"/>
        <v>135515770</v>
      </c>
      <c r="M94" s="181">
        <f>L94/I94*100</f>
        <v>51.766604065396663</v>
      </c>
      <c r="N94" s="213"/>
      <c r="O94" s="172"/>
      <c r="P94" s="172"/>
      <c r="Q94" s="172"/>
      <c r="R94" s="172"/>
      <c r="S94" s="172"/>
    </row>
    <row r="96" spans="1:19" s="186" customFormat="1" ht="12.75" x14ac:dyDescent="0.2">
      <c r="A96" s="184"/>
      <c r="B96" s="185"/>
      <c r="C96" s="186" t="s">
        <v>95</v>
      </c>
      <c r="D96" s="187"/>
      <c r="E96" s="187"/>
      <c r="F96" s="187"/>
      <c r="G96" s="187"/>
      <c r="H96" s="187"/>
      <c r="I96" s="187">
        <v>1400000</v>
      </c>
      <c r="J96" s="187"/>
      <c r="K96" s="187"/>
      <c r="L96" s="187">
        <v>1400000</v>
      </c>
      <c r="M96" s="188"/>
      <c r="N96" s="196"/>
    </row>
  </sheetData>
  <mergeCells count="5">
    <mergeCell ref="C4:M4"/>
    <mergeCell ref="C5:M5"/>
    <mergeCell ref="A9:A11"/>
    <mergeCell ref="C9:C11"/>
    <mergeCell ref="C2:M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40" max="13" man="1"/>
    <brk id="7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 I-XII</vt:lpstr>
      <vt:lpstr>'Felújítás I-XII'!Nyomtatási_cím</vt:lpstr>
      <vt:lpstr>'Felújítás I-XII'!Nyomtatási_terület</vt:lpstr>
    </vt:vector>
  </TitlesOfParts>
  <Company>Informatika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lovasne.mariann</dc:creator>
  <cp:lastModifiedBy>csordasne.agnes</cp:lastModifiedBy>
  <cp:lastPrinted>2018-05-07T08:21:40Z</cp:lastPrinted>
  <dcterms:created xsi:type="dcterms:W3CDTF">2017-07-24T07:42:15Z</dcterms:created>
  <dcterms:modified xsi:type="dcterms:W3CDTF">2018-05-17T06:18:57Z</dcterms:modified>
</cp:coreProperties>
</file>