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1820" windowHeight="7530" tabRatio="763" firstSheet="5" activeTab="12"/>
  </bookViews>
  <sheets>
    <sheet name="1.sz.melléklet" sheetId="2" r:id="rId1"/>
    <sheet name="2sz..melléklet" sheetId="1" r:id="rId2"/>
    <sheet name="3. sz.melléklet" sheetId="23" r:id="rId3"/>
    <sheet name="4.sz.melléklet" sheetId="21" r:id="rId4"/>
    <sheet name="5.sz.melléklet" sheetId="16" r:id="rId5"/>
    <sheet name="6.sz.melléklet" sheetId="12" r:id="rId6"/>
    <sheet name="7.sz.melléklet" sheetId="9" r:id="rId7"/>
    <sheet name="8.sz.melléklet" sheetId="7" r:id="rId8"/>
    <sheet name="9.sz.melléklet" sheetId="13" r:id="rId9"/>
    <sheet name="10.sz. melléklet" sheetId="8" r:id="rId10"/>
    <sheet name="11.sz. melléklet" sheetId="15" r:id="rId11"/>
    <sheet name="12.sz. melléklet" sheetId="14" r:id="rId12"/>
    <sheet name="13.sz.melléklet" sheetId="25" r:id="rId13"/>
  </sheets>
  <definedNames>
    <definedName name="_xlnm.Print_Area" localSheetId="0">'1.sz.melléklet'!$A$2:$G$25</definedName>
    <definedName name="_xlnm.Print_Area" localSheetId="9">'10.sz. melléklet'!$A$1:$J$23</definedName>
    <definedName name="_xlnm.Print_Area" localSheetId="1">'2sz..melléklet'!$A$1:$F$77</definedName>
    <definedName name="_xlnm.Print_Area" localSheetId="2">'3. sz.melléklet'!$A$1:$J$20</definedName>
    <definedName name="_xlnm.Print_Area" localSheetId="3">'4.sz.melléklet'!$A$1:$R$107</definedName>
    <definedName name="_xlnm.Print_Area" localSheetId="4">'5.sz.melléklet'!$A$1:$E$23</definedName>
    <definedName name="_xlnm.Print_Area" localSheetId="6">'7.sz.melléklet'!$A$1:$H$14</definedName>
    <definedName name="_xlnm.Print_Area" localSheetId="7">'8.sz.melléklet'!$A$1:$C$48</definedName>
  </definedNames>
  <calcPr calcId="145621"/>
</workbook>
</file>

<file path=xl/calcChain.xml><?xml version="1.0" encoding="utf-8"?>
<calcChain xmlns="http://schemas.openxmlformats.org/spreadsheetml/2006/main">
  <c r="D25" i="1"/>
  <c r="O27" i="13"/>
  <c r="H20" i="23"/>
  <c r="I104" i="21"/>
  <c r="I101"/>
  <c r="I106"/>
  <c r="R106"/>
  <c r="I96"/>
  <c r="I87"/>
  <c r="I82"/>
  <c r="I74"/>
  <c r="I61"/>
  <c r="I50"/>
  <c r="I44"/>
  <c r="I41"/>
  <c r="I33"/>
  <c r="I30"/>
  <c r="I24"/>
  <c r="I20"/>
  <c r="I25"/>
  <c r="J20"/>
  <c r="J24"/>
  <c r="J25"/>
  <c r="J30"/>
  <c r="J33"/>
  <c r="J41"/>
  <c r="J51"/>
  <c r="J44"/>
  <c r="J50"/>
  <c r="J61"/>
  <c r="J74"/>
  <c r="J82"/>
  <c r="J87"/>
  <c r="J96"/>
  <c r="J101"/>
  <c r="J106"/>
  <c r="J104"/>
  <c r="J19" i="23"/>
  <c r="G15"/>
  <c r="J15"/>
  <c r="G13"/>
  <c r="J13"/>
  <c r="G14"/>
  <c r="J14"/>
  <c r="D23" i="2"/>
  <c r="D25"/>
  <c r="P104" i="21"/>
  <c r="P101"/>
  <c r="P106"/>
  <c r="P96"/>
  <c r="P87"/>
  <c r="P82"/>
  <c r="O74"/>
  <c r="P61"/>
  <c r="P30"/>
  <c r="P33"/>
  <c r="P41"/>
  <c r="P44"/>
  <c r="P50"/>
  <c r="P20"/>
  <c r="P25"/>
  <c r="P24"/>
  <c r="D50"/>
  <c r="E23" i="2"/>
  <c r="F23"/>
  <c r="F25"/>
  <c r="E25"/>
  <c r="D8"/>
  <c r="G9" i="23"/>
  <c r="J9"/>
  <c r="G10"/>
  <c r="J10"/>
  <c r="G11"/>
  <c r="J11"/>
  <c r="G12"/>
  <c r="J12"/>
  <c r="G16"/>
  <c r="J16"/>
  <c r="G17"/>
  <c r="J17"/>
  <c r="G18"/>
  <c r="J18"/>
  <c r="G19"/>
  <c r="D20"/>
  <c r="E20"/>
  <c r="F20"/>
  <c r="G8"/>
  <c r="J8"/>
  <c r="I20"/>
  <c r="C16" i="16"/>
  <c r="G23" i="2"/>
  <c r="O25" i="13"/>
  <c r="O24"/>
  <c r="O26"/>
  <c r="O28"/>
  <c r="O29"/>
  <c r="O30"/>
  <c r="O31"/>
  <c r="O32"/>
  <c r="O33"/>
  <c r="O34"/>
  <c r="O35"/>
  <c r="E36"/>
  <c r="F36"/>
  <c r="G36"/>
  <c r="H36"/>
  <c r="H37"/>
  <c r="I36"/>
  <c r="J36"/>
  <c r="K36"/>
  <c r="L36"/>
  <c r="L37"/>
  <c r="M36"/>
  <c r="N36"/>
  <c r="C36"/>
  <c r="D36"/>
  <c r="O36"/>
  <c r="O37"/>
  <c r="O23"/>
  <c r="O10"/>
  <c r="O11"/>
  <c r="O12"/>
  <c r="O13"/>
  <c r="O14"/>
  <c r="O15"/>
  <c r="O16"/>
  <c r="O17"/>
  <c r="O18"/>
  <c r="O19"/>
  <c r="O20"/>
  <c r="F21"/>
  <c r="G21"/>
  <c r="G37"/>
  <c r="H21"/>
  <c r="I21"/>
  <c r="I37"/>
  <c r="C21"/>
  <c r="D21"/>
  <c r="E21"/>
  <c r="E37"/>
  <c r="J21"/>
  <c r="J37"/>
  <c r="L21"/>
  <c r="K21"/>
  <c r="K37"/>
  <c r="M21"/>
  <c r="M37"/>
  <c r="N21"/>
  <c r="N37"/>
  <c r="O9"/>
  <c r="D14" i="9"/>
  <c r="E14"/>
  <c r="F12"/>
  <c r="F13"/>
  <c r="F14"/>
  <c r="G14"/>
  <c r="H12"/>
  <c r="H13"/>
  <c r="H14"/>
  <c r="C14"/>
  <c r="D13" i="12"/>
  <c r="C12" i="16"/>
  <c r="C23"/>
  <c r="R8" i="21"/>
  <c r="R9"/>
  <c r="R10"/>
  <c r="R11"/>
  <c r="R12"/>
  <c r="R13"/>
  <c r="R14"/>
  <c r="R15"/>
  <c r="R16"/>
  <c r="R17"/>
  <c r="R18"/>
  <c r="R19"/>
  <c r="D20"/>
  <c r="E20"/>
  <c r="F20"/>
  <c r="G20"/>
  <c r="G25"/>
  <c r="H20"/>
  <c r="H25"/>
  <c r="K20"/>
  <c r="K25"/>
  <c r="L20"/>
  <c r="M20"/>
  <c r="N20"/>
  <c r="N25"/>
  <c r="O20"/>
  <c r="O25"/>
  <c r="Q20"/>
  <c r="Q25"/>
  <c r="Q97"/>
  <c r="Q107"/>
  <c r="R21"/>
  <c r="R22"/>
  <c r="R23"/>
  <c r="E24"/>
  <c r="F24"/>
  <c r="R24"/>
  <c r="G24"/>
  <c r="H24"/>
  <c r="K24"/>
  <c r="L24"/>
  <c r="M24"/>
  <c r="M25"/>
  <c r="N24"/>
  <c r="O24"/>
  <c r="Q24"/>
  <c r="D25"/>
  <c r="R26"/>
  <c r="R27"/>
  <c r="R28"/>
  <c r="R29"/>
  <c r="D30"/>
  <c r="E30"/>
  <c r="R30"/>
  <c r="F30"/>
  <c r="G30"/>
  <c r="H30"/>
  <c r="K30"/>
  <c r="L30"/>
  <c r="M30"/>
  <c r="N30"/>
  <c r="O30"/>
  <c r="Q30"/>
  <c r="R31"/>
  <c r="R32"/>
  <c r="D33"/>
  <c r="R33"/>
  <c r="E33"/>
  <c r="F33"/>
  <c r="G33"/>
  <c r="H33"/>
  <c r="K33"/>
  <c r="L33"/>
  <c r="M33"/>
  <c r="N33"/>
  <c r="O33"/>
  <c r="Q33"/>
  <c r="R34"/>
  <c r="R35"/>
  <c r="R36"/>
  <c r="R37"/>
  <c r="R38"/>
  <c r="R39"/>
  <c r="R40"/>
  <c r="D41"/>
  <c r="D51"/>
  <c r="E41"/>
  <c r="F41"/>
  <c r="G41"/>
  <c r="G51"/>
  <c r="H41"/>
  <c r="K41"/>
  <c r="L41"/>
  <c r="M41"/>
  <c r="N41"/>
  <c r="O41"/>
  <c r="Q41"/>
  <c r="R42"/>
  <c r="R43"/>
  <c r="D44"/>
  <c r="E44"/>
  <c r="F44"/>
  <c r="G44"/>
  <c r="H44"/>
  <c r="K44"/>
  <c r="L44"/>
  <c r="M44"/>
  <c r="N44"/>
  <c r="O44"/>
  <c r="Q44"/>
  <c r="R45"/>
  <c r="R46"/>
  <c r="R47"/>
  <c r="R48"/>
  <c r="R49"/>
  <c r="E50"/>
  <c r="F50"/>
  <c r="G50"/>
  <c r="H50"/>
  <c r="K50"/>
  <c r="L50"/>
  <c r="L51"/>
  <c r="L97"/>
  <c r="L107"/>
  <c r="M50"/>
  <c r="N50"/>
  <c r="O50"/>
  <c r="Q50"/>
  <c r="R52"/>
  <c r="R53"/>
  <c r="R54"/>
  <c r="R55"/>
  <c r="R56"/>
  <c r="R57"/>
  <c r="R58"/>
  <c r="R59"/>
  <c r="R60"/>
  <c r="D61"/>
  <c r="E61"/>
  <c r="F61"/>
  <c r="G61"/>
  <c r="H61"/>
  <c r="K61"/>
  <c r="L61"/>
  <c r="M61"/>
  <c r="M97"/>
  <c r="M107"/>
  <c r="N61"/>
  <c r="N97"/>
  <c r="N107"/>
  <c r="O61"/>
  <c r="O97"/>
  <c r="O107"/>
  <c r="Q61"/>
  <c r="R62"/>
  <c r="R63"/>
  <c r="R64"/>
  <c r="R65"/>
  <c r="R66"/>
  <c r="R67"/>
  <c r="R68"/>
  <c r="R69"/>
  <c r="R70"/>
  <c r="R71"/>
  <c r="R72"/>
  <c r="R73"/>
  <c r="D74"/>
  <c r="E74"/>
  <c r="F74"/>
  <c r="G74"/>
  <c r="H74"/>
  <c r="K74"/>
  <c r="L74"/>
  <c r="M74"/>
  <c r="N74"/>
  <c r="P74"/>
  <c r="Q74"/>
  <c r="R75"/>
  <c r="R76"/>
  <c r="R77"/>
  <c r="R78"/>
  <c r="R79"/>
  <c r="R80"/>
  <c r="R81"/>
  <c r="D82"/>
  <c r="E82"/>
  <c r="F82"/>
  <c r="G82"/>
  <c r="H82"/>
  <c r="K82"/>
  <c r="L82"/>
  <c r="M82"/>
  <c r="N82"/>
  <c r="O82"/>
  <c r="Q82"/>
  <c r="R83"/>
  <c r="R84"/>
  <c r="R85"/>
  <c r="R86"/>
  <c r="D87"/>
  <c r="E87"/>
  <c r="F87"/>
  <c r="G87"/>
  <c r="H87"/>
  <c r="K87"/>
  <c r="L87"/>
  <c r="M87"/>
  <c r="N87"/>
  <c r="O87"/>
  <c r="Q87"/>
  <c r="R88"/>
  <c r="R89"/>
  <c r="R90"/>
  <c r="R91"/>
  <c r="R92"/>
  <c r="R93"/>
  <c r="R94"/>
  <c r="R95"/>
  <c r="D96"/>
  <c r="R96"/>
  <c r="E96"/>
  <c r="F96"/>
  <c r="G96"/>
  <c r="H96"/>
  <c r="K96"/>
  <c r="L96"/>
  <c r="M96"/>
  <c r="N96"/>
  <c r="O96"/>
  <c r="Q96"/>
  <c r="R98"/>
  <c r="R99"/>
  <c r="R100"/>
  <c r="D101"/>
  <c r="E101"/>
  <c r="F101"/>
  <c r="G101"/>
  <c r="H101"/>
  <c r="K101"/>
  <c r="L101"/>
  <c r="M101"/>
  <c r="M106"/>
  <c r="N101"/>
  <c r="N106"/>
  <c r="O101"/>
  <c r="Q101"/>
  <c r="Q106"/>
  <c r="R102"/>
  <c r="R103"/>
  <c r="D104"/>
  <c r="R104"/>
  <c r="E104"/>
  <c r="F104"/>
  <c r="G104"/>
  <c r="H104"/>
  <c r="K104"/>
  <c r="M104"/>
  <c r="N104"/>
  <c r="O104"/>
  <c r="O106"/>
  <c r="Q104"/>
  <c r="R105"/>
  <c r="D106"/>
  <c r="E106"/>
  <c r="F106"/>
  <c r="G106"/>
  <c r="H106"/>
  <c r="K106"/>
  <c r="R7"/>
  <c r="D13" i="1"/>
  <c r="D19"/>
  <c r="D37"/>
  <c r="D39"/>
  <c r="D50"/>
  <c r="D56"/>
  <c r="D60"/>
  <c r="D64"/>
  <c r="D69"/>
  <c r="D72"/>
  <c r="D76"/>
  <c r="D74"/>
  <c r="E37"/>
  <c r="E39"/>
  <c r="E65"/>
  <c r="E50"/>
  <c r="E56"/>
  <c r="E64"/>
  <c r="F37"/>
  <c r="F39"/>
  <c r="F50"/>
  <c r="F65"/>
  <c r="F56"/>
  <c r="F64"/>
  <c r="E74"/>
  <c r="F74"/>
  <c r="E72"/>
  <c r="F72"/>
  <c r="C45" i="7"/>
  <c r="E11" i="8"/>
  <c r="F11"/>
  <c r="G11"/>
  <c r="H11"/>
  <c r="I17"/>
  <c r="I20"/>
  <c r="I18"/>
  <c r="E20"/>
  <c r="F20"/>
  <c r="G20"/>
  <c r="H20"/>
  <c r="F10" i="15"/>
  <c r="F20"/>
  <c r="G10"/>
  <c r="H10"/>
  <c r="E20"/>
  <c r="G20"/>
  <c r="H20"/>
  <c r="F9" i="14"/>
  <c r="F10"/>
  <c r="F11"/>
  <c r="F12"/>
  <c r="F13"/>
  <c r="F14"/>
  <c r="C15"/>
  <c r="F15"/>
  <c r="E15"/>
  <c r="D15"/>
  <c r="C26" i="25"/>
  <c r="S45" i="21"/>
  <c r="C37" i="7"/>
  <c r="C18"/>
  <c r="C47"/>
  <c r="C28"/>
  <c r="R82" i="21"/>
  <c r="H51"/>
  <c r="H97"/>
  <c r="H107"/>
  <c r="I51"/>
  <c r="I97"/>
  <c r="I107"/>
  <c r="R101"/>
  <c r="Q51"/>
  <c r="P51"/>
  <c r="P97"/>
  <c r="P107"/>
  <c r="E25"/>
  <c r="R44"/>
  <c r="O51"/>
  <c r="N51"/>
  <c r="F51"/>
  <c r="L25"/>
  <c r="M51"/>
  <c r="E51"/>
  <c r="E97"/>
  <c r="E107"/>
  <c r="R87"/>
  <c r="C37" i="13"/>
  <c r="C48" i="7"/>
  <c r="R61" i="21"/>
  <c r="D18" i="12"/>
  <c r="F37" i="13"/>
  <c r="O21"/>
  <c r="G97" i="21"/>
  <c r="G107"/>
  <c r="R20"/>
  <c r="R50"/>
  <c r="J97"/>
  <c r="J107"/>
  <c r="R74"/>
  <c r="R41"/>
  <c r="F25"/>
  <c r="K51"/>
  <c r="D97"/>
  <c r="D107"/>
  <c r="G20" i="23"/>
  <c r="J20"/>
  <c r="D65" i="1"/>
  <c r="D77"/>
  <c r="F97" i="21"/>
  <c r="F107"/>
  <c r="R25"/>
  <c r="K97"/>
  <c r="K107"/>
  <c r="R51"/>
  <c r="R107"/>
  <c r="R97"/>
  <c r="D37" i="13"/>
</calcChain>
</file>

<file path=xl/sharedStrings.xml><?xml version="1.0" encoding="utf-8"?>
<sst xmlns="http://schemas.openxmlformats.org/spreadsheetml/2006/main" count="1035" uniqueCount="687">
  <si>
    <t>Egyéb kötelező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</si>
  <si>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</si>
  <si>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</si>
  <si>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</si>
  <si>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</si>
  <si>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</si>
  <si>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</si>
  <si>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</si>
  <si>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</si>
  <si>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</si>
  <si>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</si>
  <si>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</si>
  <si>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</si>
  <si>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</si>
  <si>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</si>
  <si>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</si>
  <si>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</si>
  <si>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8</t>
  </si>
  <si>
    <t>10</t>
  </si>
  <si>
    <t>Megnevezés</t>
  </si>
  <si>
    <t>Összesen</t>
  </si>
  <si>
    <t>1.</t>
  </si>
  <si>
    <t>2.</t>
  </si>
  <si>
    <t>3.</t>
  </si>
  <si>
    <t>4.</t>
  </si>
  <si>
    <t>5.</t>
  </si>
  <si>
    <t>Felhalmozási bevételek összesen:</t>
  </si>
  <si>
    <t>Összesen:</t>
  </si>
  <si>
    <t>6.</t>
  </si>
  <si>
    <t>Önkormányzat összesen:</t>
  </si>
  <si>
    <t>Normatíva összege</t>
  </si>
  <si>
    <t>7.</t>
  </si>
  <si>
    <t>8.</t>
  </si>
  <si>
    <t>Állami finanszírozás összesen:</t>
  </si>
  <si>
    <t>Kiadások</t>
  </si>
  <si>
    <t>Járulék</t>
  </si>
  <si>
    <t>Dologi kiadások</t>
  </si>
  <si>
    <t>Műk. kiadás Össz.</t>
  </si>
  <si>
    <t>Kiadások összesen</t>
  </si>
  <si>
    <t>Müködési bevételek:</t>
  </si>
  <si>
    <t>Munkaadókat terhelő járulékok</t>
  </si>
  <si>
    <t>Az önkormányzat által felvett hitelállomány alakulása</t>
  </si>
  <si>
    <t xml:space="preserve">                                          lejárat és eszközök szerinti bontásban</t>
  </si>
  <si>
    <t>Felvétel</t>
  </si>
  <si>
    <t xml:space="preserve">Lejárat </t>
  </si>
  <si>
    <t>Sor-
szám</t>
  </si>
  <si>
    <t>Hitel jellege</t>
  </si>
  <si>
    <t xml:space="preserve"> éve</t>
  </si>
  <si>
    <t>éve</t>
  </si>
  <si>
    <t>összesen</t>
  </si>
  <si>
    <t>9</t>
  </si>
  <si>
    <t xml:space="preserve">Működési célú </t>
  </si>
  <si>
    <t>0</t>
  </si>
  <si>
    <t>............................</t>
  </si>
  <si>
    <t>Felhalmozási célú</t>
  </si>
  <si>
    <t>Összesen (1+6)</t>
  </si>
  <si>
    <t>Működési célú előző évi pénzmaradvány igénybevétele</t>
  </si>
  <si>
    <t>Működési célú bevételek összesen:</t>
  </si>
  <si>
    <t>Személyi juttatások</t>
  </si>
  <si>
    <t>Működési célú kiadások összesen:</t>
  </si>
  <si>
    <t>II. Felhalmozási célú bevételek és kiadások</t>
  </si>
  <si>
    <t>Önkormányzat bevételei összesen:</t>
  </si>
  <si>
    <t>Önkormányzat kiadásai összesen:</t>
  </si>
  <si>
    <t>Január</t>
  </si>
  <si>
    <t>Február</t>
  </si>
  <si>
    <t>Március</t>
  </si>
  <si>
    <t>Április</t>
  </si>
  <si>
    <t>Május</t>
  </si>
  <si>
    <t>Június</t>
  </si>
  <si>
    <t>Július</t>
  </si>
  <si>
    <t>Bevételek</t>
  </si>
  <si>
    <t>Felújítási kiadások</t>
  </si>
  <si>
    <t>Felhalmozási kiadások  összesen:</t>
  </si>
  <si>
    <t>Adatok 
ezer Ft-ban</t>
  </si>
  <si>
    <t>Járulékok</t>
  </si>
  <si>
    <t>Finanszírozási bevételek</t>
  </si>
  <si>
    <t>Előző évi pénzmaradvány igénybevétele</t>
  </si>
  <si>
    <t>Bevételek összesen:</t>
  </si>
  <si>
    <t>Felhalmozási kiadások összesen:</t>
  </si>
  <si>
    <t>Köztisztviselő</t>
  </si>
  <si>
    <t>Közalkalmazott</t>
  </si>
  <si>
    <t>MT szerint foglalkoztatottt</t>
  </si>
  <si>
    <t>Tartalék</t>
  </si>
  <si>
    <t xml:space="preserve">                                                                                                                                                                                          </t>
  </si>
  <si>
    <t>I. Működési bevételek és kiadások</t>
  </si>
  <si>
    <t>Dologi jellegű kiadások</t>
  </si>
  <si>
    <t>Tartalékok</t>
  </si>
  <si>
    <t>Finanszírozási kiadások</t>
  </si>
  <si>
    <t>Kiadások összesen:</t>
  </si>
  <si>
    <t>Egyenleg</t>
  </si>
  <si>
    <t>Sor-szám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</si>
  <si>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</si>
  <si>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</si>
  <si>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</si>
  <si>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</si>
  <si>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</si>
  <si>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</si>
  <si>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</si>
  <si>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</si>
  <si>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</si>
  <si>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</si>
  <si>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 xml:space="preserve"> Ezer forintban !</t>
  </si>
  <si>
    <t xml:space="preserve">Hitel, kölcsön </t>
  </si>
  <si>
    <t>Kölcsön-
nyújtás
éve</t>
  </si>
  <si>
    <t xml:space="preserve">Lejárat
éve </t>
  </si>
  <si>
    <t xml:space="preserve">Rövid lejáratú </t>
  </si>
  <si>
    <t>Hosszú lejáratú</t>
  </si>
  <si>
    <t>Építési kölcsön</t>
  </si>
  <si>
    <t>Felhalmozási pénzeszközátadás áht. kívülre</t>
  </si>
  <si>
    <t>Csatorna beruházás érdekeltségi hj.</t>
  </si>
  <si>
    <t>Kamatbevételek</t>
  </si>
  <si>
    <t>Bevételek összesen</t>
  </si>
  <si>
    <t>Szem.juttatás</t>
  </si>
  <si>
    <t>Jubileumi jutalom</t>
  </si>
  <si>
    <t>Készletbeszerzés</t>
  </si>
  <si>
    <t>Vásárolt élelmezés</t>
  </si>
  <si>
    <t>Állandó foglalkoztatottak összesen</t>
  </si>
  <si>
    <t>Felújítás összesen</t>
  </si>
  <si>
    <t>közmunkaprogr.fogl.</t>
  </si>
  <si>
    <t>Átadott pénzeszk.</t>
  </si>
  <si>
    <t>Önkormányzat</t>
  </si>
  <si>
    <t>Közfoglalkoztatás</t>
  </si>
  <si>
    <t>Végkielégítés</t>
  </si>
  <si>
    <t>2014</t>
  </si>
  <si>
    <t>2015</t>
  </si>
  <si>
    <t>Kötelező feladat</t>
  </si>
  <si>
    <t>I.</t>
  </si>
  <si>
    <t>Települési önkormányzatok mük. tám.</t>
  </si>
  <si>
    <t xml:space="preserve">Zöldterület gondozás </t>
  </si>
  <si>
    <t xml:space="preserve">Köztemetői feladatok </t>
  </si>
  <si>
    <t xml:space="preserve">Közutak fenntartása </t>
  </si>
  <si>
    <t>2011. évi piarűz.adóalap 0,5 %-a</t>
  </si>
  <si>
    <t>csökkentett támogatás összesen:</t>
  </si>
  <si>
    <t>Kötelező feladatok összesen:</t>
  </si>
  <si>
    <t>II.</t>
  </si>
  <si>
    <t>Felújítások</t>
  </si>
  <si>
    <t>Az önkormányzat által adott közvetett támogatások
(kedvezmények)</t>
  </si>
  <si>
    <t>Bevételi jogcím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</si>
  <si>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</si>
  <si>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</si>
  <si>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</si>
  <si>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</si>
  <si>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</si>
  <si>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</si>
  <si>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</si>
  <si>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</si>
  <si>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</si>
  <si>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</si>
  <si>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</si>
  <si>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</si>
  <si>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</si>
  <si>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</si>
  <si>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</si>
  <si>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</si>
  <si>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</si>
  <si>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</si>
  <si>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</si>
  <si>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</si>
  <si>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</si>
  <si>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</si>
  <si>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</si>
  <si>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</si>
  <si>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</si>
  <si>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</si>
  <si>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V</t>
  </si>
  <si>
    <t>W</t>
  </si>
  <si>
    <t>X</t>
  </si>
  <si>
    <t>Y</t>
  </si>
  <si>
    <t>Z</t>
  </si>
  <si>
    <t>Auguszt</t>
  </si>
  <si>
    <t>Szept</t>
  </si>
  <si>
    <t>Okt</t>
  </si>
  <si>
    <t>Nov</t>
  </si>
  <si>
    <t>Dec</t>
  </si>
  <si>
    <t>2016</t>
  </si>
  <si>
    <t>Előirányzat</t>
  </si>
  <si>
    <t>Felhalmozási bevételek</t>
  </si>
  <si>
    <t>Pályázati támogatás</t>
  </si>
  <si>
    <t>Közhatalmi bevételek</t>
  </si>
  <si>
    <t>Eredeti</t>
  </si>
  <si>
    <t>Módosított</t>
  </si>
  <si>
    <t>Teljesítés</t>
  </si>
  <si>
    <t>Önkorm.igazg.tev.</t>
  </si>
  <si>
    <t>Város-és községgazdálkodás</t>
  </si>
  <si>
    <t>Közvilágítási feladatok</t>
  </si>
  <si>
    <t>Falugondnoki szolgálat</t>
  </si>
  <si>
    <t>Önkormányzat összesen</t>
  </si>
  <si>
    <t>Felhalm.</t>
  </si>
  <si>
    <t>Kamatkiadások</t>
  </si>
  <si>
    <t>Beruházások</t>
  </si>
  <si>
    <t xml:space="preserve">Közvilágítás </t>
  </si>
  <si>
    <t>Hozzájárulás pénzb.szoc.ellátáshoz</t>
  </si>
  <si>
    <t>Támogatásmegelőlegező hitel</t>
  </si>
  <si>
    <t xml:space="preserve">Lakásvásárlásra támogatás </t>
  </si>
  <si>
    <t>Gyermekétkeztetés kedvezménye 100%</t>
  </si>
  <si>
    <t>Gyermekétkeztetés kedvezménye 50%</t>
  </si>
  <si>
    <t>18.</t>
  </si>
  <si>
    <t>19.</t>
  </si>
  <si>
    <t>20.</t>
  </si>
  <si>
    <t>Önként vállalt</t>
  </si>
  <si>
    <t>Államigazg.</t>
  </si>
  <si>
    <t>Közművelődési int. fenntartása</t>
  </si>
  <si>
    <t>Egyéb közhatalmi bevételek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</si>
  <si>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</si>
  <si>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</si>
  <si>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</si>
  <si>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</si>
  <si>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</si>
  <si>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</si>
  <si>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</si>
  <si>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</si>
  <si>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</si>
  <si>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</si>
  <si>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</si>
  <si>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</si>
  <si>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</si>
  <si>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</si>
  <si>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</si>
  <si>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</si>
  <si>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</si>
  <si>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</si>
  <si>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</si>
  <si>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Helyi önkorm. műk. általános tám.</t>
  </si>
  <si>
    <t>Önkorm. egyes köznev. Támogatása</t>
  </si>
  <si>
    <t>Önkorm. szoc. gyermekjóléti és gyermekétk.támogatása</t>
  </si>
  <si>
    <t>Önkorm. kulturális támogatása</t>
  </si>
  <si>
    <t>Működési c. központosított tám.</t>
  </si>
  <si>
    <t>Helyi önkorm. kiegészítő támogatása</t>
  </si>
  <si>
    <t>Önkorm. működési támogatása</t>
  </si>
  <si>
    <t>Elvonások és befizetések</t>
  </si>
  <si>
    <t>Műk.c. gar. megtér. ÁHT-n belül</t>
  </si>
  <si>
    <t>Műk.c. visszatér. tám. ÁHT-n belül</t>
  </si>
  <si>
    <t>Műk.c. visszatér. tám.igénybevét ÁHT-n b.</t>
  </si>
  <si>
    <t>Egyéb műk. c. tám. ÁHT-n belül</t>
  </si>
  <si>
    <t>Műk. c. támogatások ÁHT-n belül</t>
  </si>
  <si>
    <t>Felhalm. c. önkorm-i támogatások</t>
  </si>
  <si>
    <t>Felh..c. gar. megtér. ÁHT-n belül</t>
  </si>
  <si>
    <t>Felh..c. visszatér. tám. ÁHT-n belül</t>
  </si>
  <si>
    <t>Felh..c. visszatér. tám.igénybevét ÁHT-n b.</t>
  </si>
  <si>
    <t>Egyéb felh. c. tám. ÁHT-n belül</t>
  </si>
  <si>
    <t>Felh. c. támogatások ÁHT-n belül</t>
  </si>
  <si>
    <t>Magánszemélyek kjövedelemadói</t>
  </si>
  <si>
    <t>Társaságok jövedelemadói</t>
  </si>
  <si>
    <t>Jövedelemadók</t>
  </si>
  <si>
    <t>Szoc.hozzájárulási adó és jár.</t>
  </si>
  <si>
    <t>Vagyoni típusú adók</t>
  </si>
  <si>
    <t>Értékesítési és forgalmi adók</t>
  </si>
  <si>
    <t>Fogyasztási adók</t>
  </si>
  <si>
    <t>Gépjárműadók</t>
  </si>
  <si>
    <t>Pü-i mon. nyereségét terh. adók</t>
  </si>
  <si>
    <t>Egyéb áruhaszn. és szolg. adók</t>
  </si>
  <si>
    <t>Bérhez és fogl. kapcs. adók</t>
  </si>
  <si>
    <t>Termékek és szolg. adók</t>
  </si>
  <si>
    <t>Készletértékesítés ellenértéke</t>
  </si>
  <si>
    <t>Szolgáltatások ellenértéke</t>
  </si>
  <si>
    <t>Közvetített szolg. ellenértéke</t>
  </si>
  <si>
    <t>Tulajdonosi bevételek</t>
  </si>
  <si>
    <t>Ellátási díjak</t>
  </si>
  <si>
    <t>Kiszámlázott ÁFA</t>
  </si>
  <si>
    <t>ÁFA visszatérítése</t>
  </si>
  <si>
    <t>Egyéb pénzügyi műveletek bevétele</t>
  </si>
  <si>
    <t>Egyéb működési bevételek</t>
  </si>
  <si>
    <t>Működési bevételek</t>
  </si>
  <si>
    <t>Ingatlanok értékesítése</t>
  </si>
  <si>
    <t>Részesedések értékesítése</t>
  </si>
  <si>
    <t>Imm. javak értékesítése</t>
  </si>
  <si>
    <t>Egyéb tárgyi eszk. értékesítése</t>
  </si>
  <si>
    <t>Részesedések megszün.kapcs. bevételek</t>
  </si>
  <si>
    <t>Műk.c. gar. megtér. ÁHT-n kívülről</t>
  </si>
  <si>
    <t>Műk.c. visszatér. tám. ÁHT-n kívülről</t>
  </si>
  <si>
    <t>Egyéb műk. c. átvett pénzeszközök</t>
  </si>
  <si>
    <t>Működési célú átvett pénzeszközök</t>
  </si>
  <si>
    <t>Felh..c. gar. megtér. ÁHT-n kívülről</t>
  </si>
  <si>
    <t>Felh..c. visszatér. tám. ÁHT-n kívülről</t>
  </si>
  <si>
    <t>Egyéb felhalm. c. átvett pénzeszköz</t>
  </si>
  <si>
    <t>Felhalm. célú átvett pénzeszközök</t>
  </si>
  <si>
    <t>Költségvetési bevételek</t>
  </si>
  <si>
    <t>Hosszú lejáratú hitelek felvétele</t>
  </si>
  <si>
    <t>Likviditási c. hitelek felvétele</t>
  </si>
  <si>
    <t>Rövid lejáratú hitelek felvétele</t>
  </si>
  <si>
    <t>Hitelfelvétel ÁHT-n kívülről</t>
  </si>
  <si>
    <t>Belföldi értékpapírok bevételei</t>
  </si>
  <si>
    <t>Előző évi maradvány igénybevétele</t>
  </si>
  <si>
    <t>Maradvány igénybevétele</t>
  </si>
  <si>
    <t>Kpi, ir.szervi támogatás</t>
  </si>
  <si>
    <t>Belföldi finanszírozás beévtelei</t>
  </si>
  <si>
    <t>Külföldi finanszírozás bevételei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</si>
  <si>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</si>
  <si>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</si>
  <si>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</si>
  <si>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</si>
  <si>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</si>
  <si>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</si>
  <si>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</si>
  <si>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</si>
  <si>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</si>
  <si>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</si>
  <si>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</si>
  <si>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</si>
  <si>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</si>
  <si>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</si>
  <si>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</si>
  <si>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</si>
  <si>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</si>
  <si>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</si>
  <si>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</si>
  <si>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</si>
  <si>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</si>
  <si>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</si>
  <si>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</si>
  <si>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</si>
  <si>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</si>
  <si>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</si>
  <si>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</si>
  <si>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</si>
  <si>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</si>
  <si>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</si>
  <si>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</si>
  <si>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</si>
  <si>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</si>
  <si>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</si>
  <si>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Zöldterületkezelés</t>
  </si>
  <si>
    <t>Normatív jutalmak</t>
  </si>
  <si>
    <t>Céljuttatás, projektprémium</t>
  </si>
  <si>
    <t>Béren kívüli juttatás</t>
  </si>
  <si>
    <t>Ruházati ktg. térítés</t>
  </si>
  <si>
    <t>Közlekedési ktg. térítés</t>
  </si>
  <si>
    <t>Készenléti, ügyeleti helyett. díj</t>
  </si>
  <si>
    <t>Egyéb költségtérítések</t>
  </si>
  <si>
    <t>Lakhatási támogatások</t>
  </si>
  <si>
    <t>Szociális támogatások</t>
  </si>
  <si>
    <t>Fogl. egyéb személyi juttatásai</t>
  </si>
  <si>
    <t>Választott tisztségv. juttatásai</t>
  </si>
  <si>
    <t>Egyéb jogv.nem saját fogl. Juttatása</t>
  </si>
  <si>
    <t>Egyéb külső személyi juttatások</t>
  </si>
  <si>
    <t>Külső személyi juttatások</t>
  </si>
  <si>
    <t>Foglalkoztatottak személyi jutt.</t>
  </si>
  <si>
    <t>Munkaadót terh. Jár. És szoc.hj.a</t>
  </si>
  <si>
    <t>Szakmai anyagok beszerzése</t>
  </si>
  <si>
    <t>Üzemeltetési anyagok beszerzése</t>
  </si>
  <si>
    <t>Árubeszerzés</t>
  </si>
  <si>
    <t>Inform.szolg. Igénybevétele</t>
  </si>
  <si>
    <t>Egyéb komm. Szolgáltatások</t>
  </si>
  <si>
    <t>Kommunikációs szolgáltatások</t>
  </si>
  <si>
    <t>Közüzemi díjak</t>
  </si>
  <si>
    <t>Bérleti és lízing díjak</t>
  </si>
  <si>
    <t>Karbantartás, kisjavítás</t>
  </si>
  <si>
    <t>Közvetített szolgáltatások</t>
  </si>
  <si>
    <t>Szakmai tev. segítő szolg.</t>
  </si>
  <si>
    <t>Egyéb szolgáltatások</t>
  </si>
  <si>
    <t>Szolgáltatási kiadások</t>
  </si>
  <si>
    <t>Kiküldetés kiadásai</t>
  </si>
  <si>
    <t>Reklám- és prop.kiadásai</t>
  </si>
  <si>
    <t>Kiküldetések, reklámkiadások</t>
  </si>
  <si>
    <t>Működési célú ÁFA</t>
  </si>
  <si>
    <t>Fizetendő ÁFA</t>
  </si>
  <si>
    <t>Egyéb pénzügyi műveletek</t>
  </si>
  <si>
    <t>Egyéb dologi kiadások</t>
  </si>
  <si>
    <t>Különf.befiz. és egyéb dologi</t>
  </si>
  <si>
    <t>Társ.bizt. Ellátások</t>
  </si>
  <si>
    <t>Családi támogatások</t>
  </si>
  <si>
    <t>Pénzbeli kárpótlás, kártérítés</t>
  </si>
  <si>
    <t>Betegséggel kapcs.kiad.</t>
  </si>
  <si>
    <t>Fogl.,munkanélk. Kapcs. Kiadások</t>
  </si>
  <si>
    <t>Lakhatással kapcs. Kiadások</t>
  </si>
  <si>
    <t>Intézményi ellátottak juttatásai</t>
  </si>
  <si>
    <t>Egyéb nem intézményi ellátások</t>
  </si>
  <si>
    <t>Ellátottak pénzbeli juttatásai</t>
  </si>
  <si>
    <t>Nemzetközi kötelezettségek</t>
  </si>
  <si>
    <t>Műk.c.gar.kifizetések ÁHT-n belülre</t>
  </si>
  <si>
    <t>Műk.c. visszatér.tám.ÁHT-n belülre</t>
  </si>
  <si>
    <t>Műk.c. v.tám.törl.ÁHT-n belülre</t>
  </si>
  <si>
    <t>Egyéb műk.c. tám.ÁHT-n belülre</t>
  </si>
  <si>
    <t>Műk.c.gar.kifizetések ÁHT-n kívülre</t>
  </si>
  <si>
    <t>Műk.c. visszatér.tám.ÁHT-n kívülre</t>
  </si>
  <si>
    <t>Árkieg.,ártámogatások</t>
  </si>
  <si>
    <t>Kamattámogatások</t>
  </si>
  <si>
    <t>Egyéb műk.c.tám.ÁHT-n kívülre</t>
  </si>
  <si>
    <t>Egyéb műk. célú kiadások</t>
  </si>
  <si>
    <t>Imm.javak beszerzése</t>
  </si>
  <si>
    <t>Ingatlanok beszerzése</t>
  </si>
  <si>
    <t>Inform.eszk. beszerzése</t>
  </si>
  <si>
    <t>Egyéb tárgyieszk. beszerzése</t>
  </si>
  <si>
    <t>Részesedések beszerzése</t>
  </si>
  <si>
    <t>Megl.rész.növ.kapcs. kiadások</t>
  </si>
  <si>
    <t>Beruházási célú ÁFA</t>
  </si>
  <si>
    <t>Ingatlanok felújítása</t>
  </si>
  <si>
    <t>Inform.eszk. felújítása</t>
  </si>
  <si>
    <t>Egyéb tárgyi eszk. felújítása</t>
  </si>
  <si>
    <t>Felújítási célú ÁFA</t>
  </si>
  <si>
    <t>Felh.c.gar.kifizetések ÁHT-n belülre</t>
  </si>
  <si>
    <t>Felh.c. visszatér.tám.ÁHT-n belülre</t>
  </si>
  <si>
    <t>Felh.c. v.tám.törl.ÁHT-n belülre</t>
  </si>
  <si>
    <t>Egyéb felh.c. tám.ÁHT-n belülre</t>
  </si>
  <si>
    <t>Felh.c.gar.kifizetések ÁHT-n kívülre</t>
  </si>
  <si>
    <t>Felh.c. visszatér.tám.ÁHT-n kívülre</t>
  </si>
  <si>
    <t>Lakástámogatás</t>
  </si>
  <si>
    <t>Egyéb felh.c.tám.ÁHT-n kívülre</t>
  </si>
  <si>
    <t xml:space="preserve">Egyéb felhalmozási célú kiadások </t>
  </si>
  <si>
    <t>Költségvetési kiadások</t>
  </si>
  <si>
    <t>Hosszú lejáratú hitelek törlesztése</t>
  </si>
  <si>
    <t>Likviditási c.hitelek törlesztése</t>
  </si>
  <si>
    <t>Rövid lejáratú hitelek törlesztése</t>
  </si>
  <si>
    <t>Hiteltörlesztés ÁHT-n kívülre</t>
  </si>
  <si>
    <t>Belföldi értékpapírok kiadásai</t>
  </si>
  <si>
    <t>Kp-i ir.szerv.tám.folyósítása</t>
  </si>
  <si>
    <t>Belföldi finanszírozás kiadásai</t>
  </si>
  <si>
    <t>Külföldi finanszírozás kiadásai</t>
  </si>
  <si>
    <t>Törvény szerinti illetmények</t>
  </si>
  <si>
    <t>011130 Önkorm.ig.tev.</t>
  </si>
  <si>
    <t>066020 Város és kg.gazd.</t>
  </si>
  <si>
    <t>082092 Közműv.feladatok</t>
  </si>
  <si>
    <t>107055 Falugond.szolg.</t>
  </si>
  <si>
    <t>066010 Zöldterületkezelés</t>
  </si>
  <si>
    <t>064010 Közvilágítás</t>
  </si>
  <si>
    <t>018030 Önkorm.elsz.</t>
  </si>
  <si>
    <t>105010 Mn.aktív kor.ellátása</t>
  </si>
  <si>
    <t>106020 Lak.fennt.kiadásai</t>
  </si>
  <si>
    <t>107060 Egyéb szoc.pénzb.ell.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</si>
  <si>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</si>
  <si>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</si>
  <si>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</si>
  <si>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</si>
  <si>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</si>
  <si>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</si>
  <si>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</si>
  <si>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</si>
  <si>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</si>
  <si>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</si>
  <si>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</si>
  <si>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</si>
  <si>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</si>
  <si>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</si>
  <si>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</si>
  <si>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</si>
  <si>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</si>
  <si>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</si>
  <si>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</si>
  <si>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</si>
  <si>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</si>
  <si>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</si>
  <si>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</si>
  <si>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</si>
  <si>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</si>
  <si>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</si>
  <si>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</si>
  <si>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</si>
  <si>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</si>
  <si>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</si>
  <si>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Kistelepülések szoc. feladatainak támogatása</t>
  </si>
  <si>
    <t xml:space="preserve">Dologi kiadások </t>
  </si>
  <si>
    <t>Működési célú pénzeszközátadás áht. belülre</t>
  </si>
  <si>
    <t>Működési célú pénzeszközátadás áht. kívülre</t>
  </si>
  <si>
    <t>Felhalmozási pénzeszközátadás áht. belülre</t>
  </si>
  <si>
    <t>Önkormányzatok működési támogatása</t>
  </si>
  <si>
    <t>Működési célú támogatások ÁHT-n belül</t>
  </si>
  <si>
    <t>Felhalmozási célú támogatás ÁHT-n belül</t>
  </si>
  <si>
    <t>Működési célú átvett péntzeszközök</t>
  </si>
  <si>
    <t>Felhalmozási célú átvett pénzeszközök</t>
  </si>
  <si>
    <t>Hitel állomány 2014. január 1-jén</t>
  </si>
  <si>
    <t>2017</t>
  </si>
  <si>
    <t>Hitel, kölcsön állomány 2014. január 1-jén</t>
  </si>
  <si>
    <t>Rovat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</si>
  <si>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</si>
  <si>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</si>
  <si>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</si>
  <si>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</si>
  <si>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</si>
  <si>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</si>
  <si>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</si>
  <si>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</si>
  <si>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</si>
  <si>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</si>
  <si>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</si>
  <si>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</si>
  <si>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</si>
  <si>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</si>
  <si>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</si>
  <si>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</si>
  <si>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B311</t>
  </si>
  <si>
    <t>B312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</si>
  <si>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</si>
  <si>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</si>
  <si>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</si>
  <si>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</si>
  <si>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</si>
  <si>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</si>
  <si>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</si>
  <si>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</si>
  <si>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</si>
  <si>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</si>
  <si>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</si>
  <si>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</si>
  <si>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</si>
  <si>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</si>
  <si>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</si>
  <si>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</si>
  <si>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</si>
  <si>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</si>
  <si>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</si>
  <si>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</si>
  <si>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B52</t>
  </si>
  <si>
    <t>B53</t>
  </si>
  <si>
    <t>B54</t>
  </si>
  <si>
    <t>B55</t>
  </si>
  <si>
    <t>B61</t>
  </si>
  <si>
    <t>B62</t>
  </si>
  <si>
    <t>B63</t>
  </si>
  <si>
    <t>B71</t>
  </si>
  <si>
    <t>B72</t>
  </si>
  <si>
    <t>B73</t>
  </si>
  <si>
    <t>B6</t>
  </si>
  <si>
    <t>B5</t>
  </si>
  <si>
    <t>B7</t>
  </si>
  <si>
    <t>B1-B7</t>
  </si>
  <si>
    <t>B11</t>
  </si>
  <si>
    <t>B1</t>
  </si>
  <si>
    <t>B2</t>
  </si>
  <si>
    <t>B31</t>
  </si>
  <si>
    <t>B35</t>
  </si>
  <si>
    <t>B3</t>
  </si>
  <si>
    <t>B4</t>
  </si>
  <si>
    <t>B8111</t>
  </si>
  <si>
    <t>B8112</t>
  </si>
  <si>
    <t>B8113</t>
  </si>
  <si>
    <t>B811</t>
  </si>
  <si>
    <t>B812</t>
  </si>
  <si>
    <t>B8131</t>
  </si>
  <si>
    <t>B816</t>
  </si>
  <si>
    <t>B81</t>
  </si>
  <si>
    <t>B82</t>
  </si>
  <si>
    <t>B8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</si>
  <si>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</si>
  <si>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</si>
  <si>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</si>
  <si>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</si>
  <si>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</si>
  <si>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</si>
  <si>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</si>
  <si>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</si>
  <si>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</si>
  <si>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</si>
  <si>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</si>
  <si>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</si>
  <si>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</si>
  <si>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</si>
  <si>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</si>
  <si>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</si>
  <si>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</si>
  <si>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</si>
  <si>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</si>
  <si>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</si>
  <si>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</si>
  <si>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</si>
  <si>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</si>
  <si>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</si>
  <si>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</si>
  <si>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</si>
  <si>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</si>
  <si>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</si>
  <si>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</si>
  <si>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</si>
  <si>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</si>
  <si>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</si>
  <si>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</si>
  <si>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</si>
  <si>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</si>
  <si>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</si>
  <si>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</si>
  <si>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</si>
  <si>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</si>
  <si>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</si>
  <si>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</si>
  <si>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</si>
  <si>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</si>
  <si>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</si>
  <si>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</si>
  <si>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</si>
  <si>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</si>
  <si>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</si>
  <si>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</si>
  <si>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</si>
  <si>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</si>
  <si>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</si>
  <si>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</si>
  <si>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</si>
  <si>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</si>
  <si>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</si>
  <si>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</si>
  <si>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</si>
  <si>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</si>
  <si>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</si>
  <si>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</si>
  <si>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</si>
  <si>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</si>
  <si>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</si>
  <si>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</si>
  <si>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</si>
  <si>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</si>
  <si>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</si>
  <si>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</si>
  <si>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</si>
  <si>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</si>
  <si>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</si>
  <si>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</si>
  <si>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</si>
  <si>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</si>
  <si>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</si>
  <si>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</si>
  <si>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</si>
  <si>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</si>
  <si>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</si>
  <si>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</si>
  <si>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</si>
  <si>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</si>
  <si>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</si>
  <si>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</si>
  <si>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</si>
  <si>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</si>
  <si>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</si>
  <si>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</si>
  <si>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</si>
  <si>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K911</t>
  </si>
  <si>
    <t>K912</t>
  </si>
  <si>
    <t>K913</t>
  </si>
  <si>
    <t>K915</t>
  </si>
  <si>
    <t>K91</t>
  </si>
  <si>
    <t>K92</t>
  </si>
  <si>
    <t>K9</t>
  </si>
  <si>
    <t>Q</t>
  </si>
  <si>
    <t>AA</t>
  </si>
  <si>
    <t>Könyvtári, közműv.támogatás</t>
  </si>
  <si>
    <t>Szennyvízgyűjtés, tisztítás, elhelyezés</t>
  </si>
  <si>
    <t>HD bevétel</t>
  </si>
  <si>
    <t>Közfoglalkoztatotti támogatás</t>
  </si>
  <si>
    <t>ÁFA bevétel</t>
  </si>
  <si>
    <t>Működési bevételek összesen: összesen:</t>
  </si>
  <si>
    <t>101231 Fogy.össz.szoc.ellátás</t>
  </si>
  <si>
    <t>Helyi önkorm. műk. Tám.</t>
  </si>
  <si>
    <t>Szoc. és gyermekjóléti fel.tám</t>
  </si>
  <si>
    <t>Kulturális fel.tám.</t>
  </si>
  <si>
    <t>Központosított előirányzatok</t>
  </si>
  <si>
    <t>52020 Szennyvízelv., kezelés</t>
  </si>
  <si>
    <t>Előző évi pénzmaradvány</t>
  </si>
  <si>
    <t>Köztemető fenntartás</t>
  </si>
  <si>
    <t>Háziorvosi szolgálat</t>
  </si>
  <si>
    <t>Sportépület</t>
  </si>
  <si>
    <t>Közmunka</t>
  </si>
  <si>
    <t>Települési támogatások</t>
  </si>
  <si>
    <t>890442 Közmunka</t>
  </si>
  <si>
    <t>931102 Sport</t>
  </si>
  <si>
    <t>960302 Köztemető</t>
  </si>
  <si>
    <t>Lakott területtel kapcsolatos feladatok támogatása</t>
  </si>
  <si>
    <t>Útfelújítás</t>
  </si>
  <si>
    <t>III.</t>
  </si>
  <si>
    <t>Vismaior</t>
  </si>
  <si>
    <t>072111Háziorvosi szolg</t>
  </si>
  <si>
    <t>A 2015. évről áthúzódó bérkompenzáció támog.</t>
  </si>
  <si>
    <t>2016. évre</t>
  </si>
  <si>
    <t>Épületfelújítás</t>
  </si>
  <si>
    <t>Felújítások áfája</t>
  </si>
  <si>
    <t>Önkormányzat bevétele 2017.</t>
  </si>
  <si>
    <t>Bevételek 2017.</t>
  </si>
  <si>
    <t>Kiadások 2017.</t>
  </si>
  <si>
    <t>KIADÁSOK 2017.</t>
  </si>
  <si>
    <t>Állami támogatás megoszlása 2017. évben</t>
  </si>
  <si>
    <t>2017.évben tervezett felhalmozási kiadások</t>
  </si>
  <si>
    <t xml:space="preserve"> Böde Község Önkormányzata 2017</t>
  </si>
  <si>
    <t xml:space="preserve"> A működési és fejlesztési célú bevételek és kiadások
2017. évi alakulását külön bemutató mérleg</t>
  </si>
  <si>
    <t>Előirányzat felhasználási ütemterv 2017.</t>
  </si>
  <si>
    <t>2017. év</t>
  </si>
  <si>
    <t>Önkormányzat által nyújtott kölcsönök állománya 2017.</t>
  </si>
  <si>
    <t>Kimutatás a tartozásállományról 2017.</t>
  </si>
  <si>
    <t>2017. évi terv</t>
  </si>
  <si>
    <t>1. melléklet a 2/2017.(II.20.) önkormányzati rendelethez</t>
  </si>
  <si>
    <t>2. melléklet a 2/2017.(II.20.) önkormányzati rendelethez</t>
  </si>
  <si>
    <t>3. melléklet a 2/2017.(II.20.) önkormányzati rendelethez</t>
  </si>
  <si>
    <t>4. melléklet a 2/2017.(II.20.) önkormányzati rendelethez</t>
  </si>
  <si>
    <t>5. melléklet a   2/2017.(II.20.) önkormányzati rendelethez</t>
  </si>
  <si>
    <t>6. melléklet a  2/2017.(II.20.) önkormányzati rendelethez</t>
  </si>
  <si>
    <t>7. melléklet a 2/2017.(II.20.) önkormányzati rendelethez</t>
  </si>
  <si>
    <t>8. melléklet a  2/2017.(II.20.) önkormányzati rendelethez</t>
  </si>
  <si>
    <t>9. melléklet a  2/2017.(II.20.) önkormányzati rendelethez</t>
  </si>
  <si>
    <t>10.melléklet a  2/2017.(II.20.) önkormányzati rendelethez</t>
  </si>
  <si>
    <t>11. melléklet a  2/2017.(II.20.) önkormányzati rendelethez</t>
  </si>
  <si>
    <t>12. melléklet a 2/2017.(II.20.) önkormányzati rendelethez</t>
  </si>
  <si>
    <t>13. melléklet a  2/2017.(II.20.) önkormányzati rendelethez</t>
  </si>
</sst>
</file>

<file path=xl/styles.xml><?xml version="1.0" encoding="utf-8"?>
<styleSheet xmlns="http://schemas.openxmlformats.org/spreadsheetml/2006/main">
  <numFmts count="2">
    <numFmt numFmtId="172" formatCode="#,###"/>
    <numFmt numFmtId="173" formatCode="#"/>
  </numFmts>
  <fonts count="46">
    <font>
      <sz val="14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14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 CE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12"/>
      <color indexed="10"/>
      <name val="Times New Roman CE"/>
      <charset val="238"/>
    </font>
    <font>
      <b/>
      <sz val="9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  <font>
      <sz val="12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0" fillId="0" borderId="0"/>
  </cellStyleXfs>
  <cellXfs count="35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 wrapText="1"/>
    </xf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/>
    <xf numFmtId="3" fontId="18" fillId="0" borderId="1" xfId="2" applyNumberFormat="1" applyFont="1" applyFill="1" applyBorder="1"/>
    <xf numFmtId="3" fontId="2" fillId="0" borderId="1" xfId="0" applyNumberFormat="1" applyFont="1" applyBorder="1"/>
    <xf numFmtId="3" fontId="3" fillId="0" borderId="0" xfId="0" applyNumberFormat="1" applyFont="1"/>
    <xf numFmtId="3" fontId="4" fillId="0" borderId="1" xfId="0" applyNumberFormat="1" applyFont="1" applyBorder="1"/>
    <xf numFmtId="3" fontId="20" fillId="0" borderId="1" xfId="0" applyNumberFormat="1" applyFont="1" applyBorder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21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1" fontId="4" fillId="0" borderId="16" xfId="0" applyNumberFormat="1" applyFont="1" applyBorder="1" applyAlignment="1">
      <alignment vertical="center" wrapText="1"/>
    </xf>
    <xf numFmtId="1" fontId="4" fillId="0" borderId="18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 wrapText="1"/>
    </xf>
    <xf numFmtId="1" fontId="4" fillId="0" borderId="18" xfId="0" applyNumberFormat="1" applyFont="1" applyBorder="1" applyAlignment="1">
      <alignment vertical="center" wrapText="1"/>
    </xf>
    <xf numFmtId="3" fontId="4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1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7" fillId="0" borderId="0" xfId="2" applyFont="1" applyFill="1"/>
    <xf numFmtId="3" fontId="10" fillId="0" borderId="0" xfId="0" applyNumberFormat="1" applyFont="1" applyFill="1"/>
    <xf numFmtId="3" fontId="17" fillId="0" borderId="0" xfId="2" applyNumberFormat="1" applyFont="1" applyFill="1" applyBorder="1"/>
    <xf numFmtId="3" fontId="17" fillId="0" borderId="1" xfId="2" applyNumberFormat="1" applyFont="1" applyFill="1" applyBorder="1" applyAlignment="1">
      <alignment horizontal="right"/>
    </xf>
    <xf numFmtId="3" fontId="18" fillId="0" borderId="0" xfId="2" applyNumberFormat="1" applyFont="1" applyFill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3" fontId="3" fillId="0" borderId="1" xfId="0" applyNumberFormat="1" applyFont="1" applyBorder="1"/>
    <xf numFmtId="1" fontId="4" fillId="0" borderId="1" xfId="0" applyNumberFormat="1" applyFont="1" applyBorder="1"/>
    <xf numFmtId="3" fontId="5" fillId="0" borderId="1" xfId="0" applyNumberFormat="1" applyFont="1" applyBorder="1"/>
    <xf numFmtId="3" fontId="18" fillId="0" borderId="1" xfId="2" applyNumberFormat="1" applyFont="1" applyFill="1" applyBorder="1" applyAlignment="1">
      <alignment horizontal="right"/>
    </xf>
    <xf numFmtId="0" fontId="8" fillId="0" borderId="0" xfId="0" applyFont="1" applyFill="1"/>
    <xf numFmtId="3" fontId="9" fillId="0" borderId="0" xfId="0" applyNumberFormat="1" applyFont="1" applyFill="1"/>
    <xf numFmtId="3" fontId="17" fillId="0" borderId="1" xfId="2" applyNumberFormat="1" applyFont="1" applyFill="1" applyBorder="1" applyAlignment="1">
      <alignment wrapText="1"/>
    </xf>
    <xf numFmtId="172" fontId="0" fillId="0" borderId="0" xfId="0" applyNumberFormat="1" applyFont="1" applyFill="1" applyAlignment="1">
      <alignment vertical="center" wrapText="1"/>
    </xf>
    <xf numFmtId="172" fontId="28" fillId="0" borderId="0" xfId="0" applyNumberFormat="1" applyFont="1" applyFill="1" applyAlignment="1">
      <alignment horizontal="center" vertical="center" wrapText="1"/>
    </xf>
    <xf numFmtId="172" fontId="28" fillId="0" borderId="0" xfId="0" applyNumberFormat="1" applyFont="1" applyFill="1" applyAlignment="1">
      <alignment vertical="center" wrapText="1"/>
    </xf>
    <xf numFmtId="172" fontId="29" fillId="0" borderId="0" xfId="0" applyNumberFormat="1" applyFont="1" applyFill="1" applyAlignment="1">
      <alignment horizontal="right" vertical="center"/>
    </xf>
    <xf numFmtId="172" fontId="27" fillId="0" borderId="24" xfId="0" applyNumberFormat="1" applyFont="1" applyFill="1" applyBorder="1" applyAlignment="1">
      <alignment horizontal="centerContinuous" vertical="center" wrapText="1"/>
    </xf>
    <xf numFmtId="172" fontId="27" fillId="0" borderId="5" xfId="0" applyNumberFormat="1" applyFont="1" applyFill="1" applyBorder="1" applyAlignment="1">
      <alignment horizontal="centerContinuous" vertical="center"/>
    </xf>
    <xf numFmtId="172" fontId="27" fillId="0" borderId="25" xfId="0" applyNumberFormat="1" applyFont="1" applyFill="1" applyBorder="1" applyAlignment="1">
      <alignment horizontal="centerContinuous" vertical="center"/>
    </xf>
    <xf numFmtId="172" fontId="30" fillId="0" borderId="0" xfId="0" applyNumberFormat="1" applyFont="1" applyFill="1" applyAlignment="1">
      <alignment vertical="center"/>
    </xf>
    <xf numFmtId="172" fontId="27" fillId="0" borderId="7" xfId="0" applyNumberFormat="1" applyFont="1" applyFill="1" applyBorder="1" applyAlignment="1">
      <alignment horizontal="center" vertical="center"/>
    </xf>
    <xf numFmtId="172" fontId="27" fillId="0" borderId="10" xfId="0" applyNumberFormat="1" applyFont="1" applyFill="1" applyBorder="1" applyAlignment="1">
      <alignment horizontal="center" vertical="center"/>
    </xf>
    <xf numFmtId="172" fontId="27" fillId="0" borderId="26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/>
    </xf>
    <xf numFmtId="172" fontId="27" fillId="0" borderId="12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center" vertical="center" wrapText="1"/>
    </xf>
    <xf numFmtId="172" fontId="27" fillId="0" borderId="14" xfId="0" applyNumberFormat="1" applyFont="1" applyFill="1" applyBorder="1" applyAlignment="1">
      <alignment horizontal="center" vertical="center" wrapText="1"/>
    </xf>
    <xf numFmtId="172" fontId="27" fillId="0" borderId="27" xfId="0" applyNumberFormat="1" applyFont="1" applyFill="1" applyBorder="1" applyAlignment="1">
      <alignment horizontal="center" vertical="center" wrapText="1"/>
    </xf>
    <xf numFmtId="172" fontId="30" fillId="0" borderId="0" xfId="0" applyNumberFormat="1" applyFont="1" applyFill="1" applyAlignment="1">
      <alignment horizontal="center" vertical="center" wrapText="1"/>
    </xf>
    <xf numFmtId="172" fontId="27" fillId="0" borderId="16" xfId="0" applyNumberFormat="1" applyFont="1" applyFill="1" applyBorder="1" applyAlignment="1">
      <alignment horizontal="center" vertical="center" wrapText="1"/>
    </xf>
    <xf numFmtId="172" fontId="27" fillId="0" borderId="13" xfId="0" applyNumberFormat="1" applyFont="1" applyFill="1" applyBorder="1" applyAlignment="1">
      <alignment horizontal="left" vertical="center" wrapText="1" indent="1"/>
    </xf>
    <xf numFmtId="172" fontId="31" fillId="0" borderId="13" xfId="0" applyNumberFormat="1" applyFont="1" applyFill="1" applyBorder="1" applyAlignment="1">
      <alignment vertical="center" wrapText="1"/>
    </xf>
    <xf numFmtId="172" fontId="31" fillId="0" borderId="17" xfId="0" applyNumberFormat="1" applyFont="1" applyFill="1" applyBorder="1" applyAlignment="1">
      <alignment vertical="center" wrapText="1"/>
    </xf>
    <xf numFmtId="172" fontId="27" fillId="0" borderId="16" xfId="0" applyNumberFormat="1" applyFont="1" applyFill="1" applyBorder="1" applyAlignment="1">
      <alignment vertical="center" wrapText="1"/>
    </xf>
    <xf numFmtId="172" fontId="27" fillId="0" borderId="18" xfId="0" applyNumberFormat="1" applyFont="1" applyFill="1" applyBorder="1" applyAlignment="1">
      <alignment vertical="center" wrapText="1"/>
    </xf>
    <xf numFmtId="172" fontId="27" fillId="0" borderId="27" xfId="0" applyNumberFormat="1" applyFont="1" applyFill="1" applyBorder="1" applyAlignment="1">
      <alignment vertical="center" wrapText="1"/>
    </xf>
    <xf numFmtId="172" fontId="27" fillId="0" borderId="19" xfId="0" applyNumberFormat="1" applyFont="1" applyFill="1" applyBorder="1" applyAlignment="1">
      <alignment horizontal="center" vertical="center" wrapText="1"/>
    </xf>
    <xf numFmtId="172" fontId="3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3" fontId="31" fillId="0" borderId="20" xfId="0" applyNumberFormat="1" applyFont="1" applyFill="1" applyBorder="1" applyAlignment="1" applyProtection="1">
      <alignment vertical="center" wrapText="1"/>
      <protection locked="0"/>
    </xf>
    <xf numFmtId="173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19" xfId="0" applyNumberFormat="1" applyFont="1" applyFill="1" applyBorder="1" applyAlignment="1" applyProtection="1">
      <alignment vertical="center" wrapText="1"/>
      <protection locked="0"/>
    </xf>
    <xf numFmtId="172" fontId="31" fillId="0" borderId="1" xfId="0" applyNumberFormat="1" applyFont="1" applyFill="1" applyBorder="1" applyAlignment="1" applyProtection="1">
      <alignment vertical="center" wrapText="1"/>
      <protection locked="0"/>
    </xf>
    <xf numFmtId="172" fontId="31" fillId="0" borderId="28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5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29" xfId="0" applyFont="1" applyFill="1" applyBorder="1" applyAlignment="1">
      <alignment horizontal="center"/>
    </xf>
    <xf numFmtId="0" fontId="0" fillId="0" borderId="22" xfId="0" applyFont="1" applyFill="1" applyBorder="1" applyAlignment="1">
      <alignment vertical="center" wrapText="1"/>
    </xf>
    <xf numFmtId="172" fontId="0" fillId="0" borderId="22" xfId="0" applyNumberFormat="1" applyFont="1" applyFill="1" applyBorder="1" applyAlignment="1" applyProtection="1">
      <alignment vertical="center"/>
      <protection locked="0"/>
    </xf>
    <xf numFmtId="172" fontId="0" fillId="0" borderId="30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172" fontId="0" fillId="0" borderId="1" xfId="0" applyNumberFormat="1" applyFont="1" applyFill="1" applyBorder="1" applyAlignment="1" applyProtection="1">
      <alignment vertical="center"/>
      <protection locked="0"/>
    </xf>
    <xf numFmtId="172" fontId="0" fillId="0" borderId="28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/>
    </xf>
    <xf numFmtId="0" fontId="0" fillId="0" borderId="23" xfId="0" applyFont="1" applyFill="1" applyBorder="1" applyAlignment="1">
      <alignment vertical="center" wrapText="1"/>
    </xf>
    <xf numFmtId="172" fontId="0" fillId="0" borderId="23" xfId="0" applyNumberFormat="1" applyFont="1" applyFill="1" applyBorder="1" applyAlignment="1" applyProtection="1">
      <alignment vertical="center"/>
      <protection locked="0"/>
    </xf>
    <xf numFmtId="172" fontId="0" fillId="0" borderId="32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/>
    </xf>
    <xf numFmtId="0" fontId="30" fillId="0" borderId="18" xfId="0" applyFont="1" applyFill="1" applyBorder="1" applyAlignment="1">
      <alignment vertical="center" wrapText="1"/>
    </xf>
    <xf numFmtId="172" fontId="8" fillId="0" borderId="18" xfId="0" applyNumberFormat="1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8" fillId="0" borderId="27" xfId="0" applyNumberFormat="1" applyFont="1" applyFill="1" applyBorder="1" applyAlignment="1">
      <alignment vertical="center"/>
    </xf>
    <xf numFmtId="0" fontId="13" fillId="0" borderId="0" xfId="0" applyFont="1" applyFill="1"/>
    <xf numFmtId="0" fontId="5" fillId="0" borderId="0" xfId="2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2" fontId="32" fillId="0" borderId="0" xfId="0" applyNumberFormat="1" applyFont="1" applyFill="1" applyAlignment="1">
      <alignment horizontal="center" vertical="center" wrapText="1"/>
    </xf>
    <xf numFmtId="172" fontId="32" fillId="0" borderId="0" xfId="0" applyNumberFormat="1" applyFont="1" applyFill="1" applyAlignment="1">
      <alignment vertical="center" wrapText="1"/>
    </xf>
    <xf numFmtId="172" fontId="16" fillId="0" borderId="0" xfId="0" applyNumberFormat="1" applyFont="1" applyFill="1" applyAlignment="1">
      <alignment horizontal="right" vertic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2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 applyProtection="1">
      <alignment horizontal="left" vertical="center" wrapText="1" indent="1"/>
    </xf>
    <xf numFmtId="172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 applyProtection="1">
      <alignment horizontal="left" vertical="center" wrapText="1" indent="1"/>
    </xf>
    <xf numFmtId="172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35" xfId="0" applyFont="1" applyFill="1" applyBorder="1" applyAlignment="1" applyProtection="1">
      <alignment horizontal="left" vertical="center" wrapText="1" indent="8"/>
    </xf>
    <xf numFmtId="0" fontId="14" fillId="0" borderId="11" xfId="0" applyFont="1" applyFill="1" applyBorder="1" applyAlignment="1" applyProtection="1">
      <alignment vertical="center" wrapText="1"/>
      <protection locked="0"/>
    </xf>
    <xf numFmtId="172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6" xfId="0" applyFont="1" applyFill="1" applyBorder="1" applyAlignment="1" applyProtection="1">
      <alignment vertical="center" wrapText="1"/>
    </xf>
    <xf numFmtId="172" fontId="11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3" fontId="10" fillId="0" borderId="0" xfId="0" applyNumberFormat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49" fontId="2" fillId="0" borderId="24" xfId="0" applyNumberFormat="1" applyFont="1" applyBorder="1" applyAlignment="1">
      <alignment horizontal="centerContinuous" vertical="center"/>
    </xf>
    <xf numFmtId="0" fontId="13" fillId="0" borderId="38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6" fillId="0" borderId="0" xfId="0" applyFont="1"/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3" fontId="37" fillId="0" borderId="1" xfId="0" applyNumberFormat="1" applyFont="1" applyBorder="1"/>
    <xf numFmtId="0" fontId="38" fillId="0" borderId="1" xfId="0" applyFont="1" applyBorder="1"/>
    <xf numFmtId="3" fontId="38" fillId="0" borderId="1" xfId="0" applyNumberFormat="1" applyFont="1" applyBorder="1"/>
    <xf numFmtId="3" fontId="39" fillId="0" borderId="0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41" fillId="0" borderId="1" xfId="0" applyFont="1" applyBorder="1"/>
    <xf numFmtId="3" fontId="24" fillId="0" borderId="1" xfId="0" applyNumberFormat="1" applyFont="1" applyBorder="1"/>
    <xf numFmtId="3" fontId="40" fillId="0" borderId="1" xfId="0" applyNumberFormat="1" applyFont="1" applyBorder="1" applyAlignment="1">
      <alignment vertical="center" wrapText="1"/>
    </xf>
    <xf numFmtId="3" fontId="40" fillId="0" borderId="1" xfId="0" applyNumberFormat="1" applyFont="1" applyBorder="1" applyAlignment="1">
      <alignment vertical="center"/>
    </xf>
    <xf numFmtId="3" fontId="39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3" fontId="7" fillId="0" borderId="0" xfId="0" applyNumberFormat="1" applyFont="1" applyBorder="1"/>
    <xf numFmtId="3" fontId="7" fillId="0" borderId="1" xfId="0" applyNumberFormat="1" applyFont="1" applyBorder="1"/>
    <xf numFmtId="3" fontId="4" fillId="0" borderId="21" xfId="0" applyNumberFormat="1" applyFont="1" applyBorder="1"/>
    <xf numFmtId="0" fontId="4" fillId="0" borderId="21" xfId="0" applyFont="1" applyBorder="1"/>
    <xf numFmtId="0" fontId="4" fillId="0" borderId="35" xfId="0" applyFont="1" applyBorder="1"/>
    <xf numFmtId="0" fontId="4" fillId="0" borderId="23" xfId="0" applyFont="1" applyBorder="1" applyAlignment="1">
      <alignment horizontal="center"/>
    </xf>
    <xf numFmtId="0" fontId="4" fillId="0" borderId="22" xfId="0" applyFont="1" applyBorder="1"/>
    <xf numFmtId="0" fontId="36" fillId="0" borderId="0" xfId="0" applyFont="1" applyBorder="1"/>
    <xf numFmtId="1" fontId="38" fillId="0" borderId="1" xfId="0" applyNumberFormat="1" applyFont="1" applyBorder="1"/>
    <xf numFmtId="3" fontId="2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3" fontId="36" fillId="0" borderId="0" xfId="0" applyNumberFormat="1" applyFont="1"/>
    <xf numFmtId="0" fontId="0" fillId="0" borderId="35" xfId="0" applyFont="1" applyBorder="1" applyAlignment="1"/>
    <xf numFmtId="3" fontId="20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7" fillId="0" borderId="0" xfId="0" applyNumberFormat="1" applyFont="1" applyBorder="1"/>
    <xf numFmtId="3" fontId="21" fillId="0" borderId="35" xfId="0" applyNumberFormat="1" applyFont="1" applyBorder="1" applyAlignment="1">
      <alignment horizontal="center"/>
    </xf>
    <xf numFmtId="3" fontId="21" fillId="0" borderId="21" xfId="0" applyNumberFormat="1" applyFont="1" applyBorder="1" applyAlignment="1"/>
    <xf numFmtId="3" fontId="20" fillId="0" borderId="2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wrapText="1"/>
    </xf>
    <xf numFmtId="1" fontId="44" fillId="0" borderId="21" xfId="0" applyNumberFormat="1" applyFont="1" applyBorder="1"/>
    <xf numFmtId="1" fontId="44" fillId="0" borderId="1" xfId="0" applyNumberFormat="1" applyFont="1" applyBorder="1"/>
    <xf numFmtId="0" fontId="44" fillId="0" borderId="1" xfId="0" applyFont="1" applyBorder="1" applyAlignment="1">
      <alignment wrapText="1"/>
    </xf>
    <xf numFmtId="3" fontId="2" fillId="0" borderId="21" xfId="0" applyNumberFormat="1" applyFont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3" fillId="0" borderId="1" xfId="0" applyFont="1" applyBorder="1" applyAlignment="1"/>
    <xf numFmtId="3" fontId="3" fillId="0" borderId="1" xfId="0" applyNumberFormat="1" applyFont="1" applyBorder="1" applyAlignment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0" fillId="0" borderId="0" xfId="0" applyFont="1" applyFill="1" applyBorder="1"/>
    <xf numFmtId="0" fontId="29" fillId="0" borderId="0" xfId="0" applyFont="1" applyFill="1" applyBorder="1" applyAlignment="1">
      <alignment horizontal="center"/>
    </xf>
    <xf numFmtId="3" fontId="41" fillId="3" borderId="1" xfId="0" applyNumberFormat="1" applyFont="1" applyFill="1" applyBorder="1" applyAlignment="1">
      <alignment vertical="center" wrapText="1"/>
    </xf>
    <xf numFmtId="3" fontId="41" fillId="3" borderId="1" xfId="0" applyNumberFormat="1" applyFont="1" applyFill="1" applyBorder="1" applyAlignment="1">
      <alignment vertical="center"/>
    </xf>
    <xf numFmtId="0" fontId="41" fillId="3" borderId="1" xfId="0" applyFont="1" applyFill="1" applyBorder="1"/>
    <xf numFmtId="3" fontId="41" fillId="3" borderId="1" xfId="0" applyNumberFormat="1" applyFont="1" applyFill="1" applyBorder="1"/>
    <xf numFmtId="3" fontId="22" fillId="3" borderId="0" xfId="0" applyNumberFormat="1" applyFont="1" applyFill="1" applyBorder="1"/>
    <xf numFmtId="3" fontId="22" fillId="3" borderId="22" xfId="0" applyNumberFormat="1" applyFont="1" applyFill="1" applyBorder="1"/>
    <xf numFmtId="3" fontId="23" fillId="3" borderId="1" xfId="0" applyNumberFormat="1" applyFont="1" applyFill="1" applyBorder="1" applyAlignment="1">
      <alignment wrapText="1"/>
    </xf>
    <xf numFmtId="3" fontId="20" fillId="3" borderId="1" xfId="0" applyNumberFormat="1" applyFont="1" applyFill="1" applyBorder="1"/>
    <xf numFmtId="3" fontId="7" fillId="3" borderId="1" xfId="0" applyNumberFormat="1" applyFont="1" applyFill="1" applyBorder="1"/>
    <xf numFmtId="3" fontId="5" fillId="3" borderId="1" xfId="0" applyNumberFormat="1" applyFont="1" applyFill="1" applyBorder="1"/>
    <xf numFmtId="3" fontId="23" fillId="3" borderId="1" xfId="0" applyNumberFormat="1" applyFont="1" applyFill="1" applyBorder="1"/>
    <xf numFmtId="3" fontId="22" fillId="3" borderId="1" xfId="0" applyNumberFormat="1" applyFont="1" applyFill="1" applyBorder="1"/>
    <xf numFmtId="3" fontId="21" fillId="3" borderId="1" xfId="0" applyNumberFormat="1" applyFont="1" applyFill="1" applyBorder="1"/>
    <xf numFmtId="3" fontId="17" fillId="3" borderId="1" xfId="2" applyNumberFormat="1" applyFont="1" applyFill="1" applyBorder="1"/>
    <xf numFmtId="3" fontId="18" fillId="3" borderId="1" xfId="2" applyNumberFormat="1" applyFont="1" applyFill="1" applyBorder="1"/>
    <xf numFmtId="172" fontId="14" fillId="3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4" fillId="3" borderId="1" xfId="0" applyNumberFormat="1" applyFont="1" applyFill="1" applyBorder="1"/>
    <xf numFmtId="0" fontId="4" fillId="3" borderId="1" xfId="0" applyFont="1" applyFill="1" applyBorder="1"/>
    <xf numFmtId="3" fontId="2" fillId="3" borderId="1" xfId="0" applyNumberFormat="1" applyFont="1" applyFill="1" applyBorder="1"/>
    <xf numFmtId="3" fontId="10" fillId="3" borderId="0" xfId="0" applyNumberFormat="1" applyFont="1" applyFill="1" applyBorder="1" applyAlignment="1">
      <alignment horizontal="left"/>
    </xf>
    <xf numFmtId="3" fontId="22" fillId="3" borderId="39" xfId="0" applyNumberFormat="1" applyFont="1" applyFill="1" applyBorder="1"/>
    <xf numFmtId="3" fontId="22" fillId="3" borderId="23" xfId="0" applyNumberFormat="1" applyFont="1" applyFill="1" applyBorder="1"/>
    <xf numFmtId="3" fontId="22" fillId="3" borderId="0" xfId="0" applyNumberFormat="1" applyFont="1" applyFill="1" applyBorder="1" applyAlignment="1">
      <alignment horizontal="center"/>
    </xf>
    <xf numFmtId="3" fontId="18" fillId="3" borderId="0" xfId="0" applyNumberFormat="1" applyFont="1" applyFill="1" applyBorder="1"/>
    <xf numFmtId="3" fontId="22" fillId="3" borderId="22" xfId="0" applyNumberFormat="1" applyFont="1" applyFill="1" applyBorder="1" applyAlignment="1">
      <alignment horizontal="center"/>
    </xf>
    <xf numFmtId="3" fontId="22" fillId="3" borderId="1" xfId="0" applyNumberFormat="1" applyFont="1" applyFill="1" applyBorder="1" applyAlignment="1">
      <alignment horizontal="center"/>
    </xf>
    <xf numFmtId="3" fontId="22" fillId="3" borderId="21" xfId="0" applyNumberFormat="1" applyFont="1" applyFill="1" applyBorder="1" applyAlignment="1">
      <alignment horizontal="center"/>
    </xf>
    <xf numFmtId="3" fontId="42" fillId="3" borderId="1" xfId="0" applyNumberFormat="1" applyFont="1" applyFill="1" applyBorder="1" applyAlignment="1">
      <alignment horizontal="center"/>
    </xf>
    <xf numFmtId="3" fontId="23" fillId="3" borderId="1" xfId="0" applyNumberFormat="1" applyFont="1" applyFill="1" applyBorder="1" applyAlignment="1">
      <alignment horizontal="center"/>
    </xf>
    <xf numFmtId="3" fontId="20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42" fillId="3" borderId="1" xfId="0" applyNumberFormat="1" applyFont="1" applyFill="1" applyBorder="1"/>
    <xf numFmtId="3" fontId="43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43" fillId="3" borderId="1" xfId="0" applyNumberFormat="1" applyFont="1" applyFill="1" applyBorder="1"/>
    <xf numFmtId="3" fontId="21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3" fillId="3" borderId="0" xfId="0" applyNumberFormat="1" applyFont="1" applyFill="1"/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/>
    </xf>
    <xf numFmtId="0" fontId="9" fillId="3" borderId="1" xfId="3" applyFont="1" applyFill="1" applyBorder="1" applyAlignment="1" applyProtection="1">
      <alignment horizontal="center" vertical="center"/>
    </xf>
    <xf numFmtId="0" fontId="26" fillId="3" borderId="0" xfId="0" applyFont="1" applyFill="1"/>
    <xf numFmtId="3" fontId="10" fillId="3" borderId="1" xfId="0" applyNumberFormat="1" applyFont="1" applyFill="1" applyBorder="1" applyAlignment="1">
      <alignment wrapText="1"/>
    </xf>
    <xf numFmtId="172" fontId="10" fillId="3" borderId="1" xfId="3" applyNumberFormat="1" applyFont="1" applyFill="1" applyBorder="1" applyAlignment="1" applyProtection="1">
      <alignment vertical="center"/>
      <protection locked="0"/>
    </xf>
    <xf numFmtId="172" fontId="9" fillId="3" borderId="1" xfId="3" applyNumberFormat="1" applyFont="1" applyFill="1" applyBorder="1" applyAlignment="1" applyProtection="1">
      <alignment vertical="center"/>
    </xf>
    <xf numFmtId="3" fontId="10" fillId="3" borderId="0" xfId="0" applyNumberFormat="1" applyFont="1" applyFill="1"/>
    <xf numFmtId="3" fontId="10" fillId="3" borderId="1" xfId="0" applyNumberFormat="1" applyFont="1" applyFill="1" applyBorder="1"/>
    <xf numFmtId="172" fontId="45" fillId="3" borderId="1" xfId="3" applyNumberFormat="1" applyFont="1" applyFill="1" applyBorder="1" applyAlignment="1" applyProtection="1">
      <alignment vertical="center"/>
      <protection locked="0"/>
    </xf>
    <xf numFmtId="0" fontId="9" fillId="3" borderId="1" xfId="3" applyFont="1" applyFill="1" applyBorder="1" applyAlignment="1" applyProtection="1">
      <alignment horizontal="left" vertical="center" indent="1"/>
    </xf>
    <xf numFmtId="0" fontId="10" fillId="3" borderId="1" xfId="3" applyFont="1" applyFill="1" applyBorder="1" applyAlignment="1" applyProtection="1">
      <alignment horizontal="left" vertical="center"/>
      <protection locked="0"/>
    </xf>
    <xf numFmtId="172" fontId="26" fillId="3" borderId="1" xfId="3" applyNumberFormat="1" applyFont="1" applyFill="1" applyBorder="1" applyAlignment="1" applyProtection="1">
      <alignment vertical="center"/>
      <protection locked="0"/>
    </xf>
    <xf numFmtId="3" fontId="26" fillId="3" borderId="0" xfId="0" applyNumberFormat="1" applyFont="1" applyFill="1"/>
    <xf numFmtId="0" fontId="9" fillId="3" borderId="1" xfId="3" applyFont="1" applyFill="1" applyBorder="1" applyAlignment="1" applyProtection="1">
      <alignment horizontal="left" indent="1"/>
      <protection locked="0"/>
    </xf>
    <xf numFmtId="172" fontId="9" fillId="3" borderId="1" xfId="3" applyNumberFormat="1" applyFont="1" applyFill="1" applyBorder="1" applyProtection="1"/>
    <xf numFmtId="0" fontId="2" fillId="0" borderId="21" xfId="0" applyFont="1" applyBorder="1" applyAlignment="1">
      <alignment horizontal="center"/>
    </xf>
    <xf numFmtId="0" fontId="19" fillId="0" borderId="40" xfId="0" applyFont="1" applyBorder="1" applyAlignment="1"/>
    <xf numFmtId="0" fontId="19" fillId="0" borderId="35" xfId="0" applyFont="1" applyBorder="1" applyAlignment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left"/>
    </xf>
    <xf numFmtId="3" fontId="20" fillId="0" borderId="40" xfId="0" applyNumberFormat="1" applyFont="1" applyBorder="1" applyAlignment="1">
      <alignment horizontal="left"/>
    </xf>
    <xf numFmtId="3" fontId="21" fillId="0" borderId="21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3" fontId="5" fillId="3" borderId="21" xfId="0" applyNumberFormat="1" applyFont="1" applyFill="1" applyBorder="1" applyAlignment="1">
      <alignment horizontal="center"/>
    </xf>
    <xf numFmtId="3" fontId="5" fillId="3" borderId="4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0" fontId="5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 applyAlignment="1"/>
    <xf numFmtId="3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left" vertical="center"/>
    </xf>
    <xf numFmtId="0" fontId="3" fillId="3" borderId="0" xfId="0" applyFont="1" applyFill="1" applyBorder="1" applyAlignment="1"/>
    <xf numFmtId="0" fontId="3" fillId="3" borderId="0" xfId="0" applyFont="1" applyFill="1" applyAlignment="1"/>
    <xf numFmtId="0" fontId="25" fillId="3" borderId="1" xfId="3" applyFont="1" applyFill="1" applyBorder="1" applyAlignment="1" applyProtection="1">
      <alignment horizontal="left" vertical="center" indent="1"/>
    </xf>
    <xf numFmtId="0" fontId="10" fillId="3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72" fontId="27" fillId="0" borderId="3" xfId="0" applyNumberFormat="1" applyFont="1" applyFill="1" applyBorder="1" applyAlignment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72" fontId="27" fillId="0" borderId="3" xfId="0" applyNumberFormat="1" applyFont="1" applyFill="1" applyBorder="1" applyAlignment="1">
      <alignment horizontal="center" vertical="center"/>
    </xf>
    <xf numFmtId="172" fontId="27" fillId="0" borderId="8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Fill="1" applyAlignment="1" applyProtection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24" fillId="0" borderId="0" xfId="0" applyFont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ál" xfId="0" builtinId="0"/>
    <cellStyle name="Normál 2" xfId="1"/>
    <cellStyle name="Normál_Munka5" xfId="2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H25"/>
  <sheetViews>
    <sheetView view="pageBreakPreview" zoomScaleNormal="100" zoomScaleSheetLayoutView="100" workbookViewId="0">
      <selection activeCell="A3" sqref="A3"/>
    </sheetView>
  </sheetViews>
  <sheetFormatPr defaultRowHeight="12.75"/>
  <cols>
    <col min="1" max="1" width="4" style="81" customWidth="1"/>
    <col min="2" max="2" width="4.77734375" style="8" customWidth="1"/>
    <col min="3" max="3" width="25.33203125" style="8" customWidth="1"/>
    <col min="4" max="4" width="6.5546875" style="8" customWidth="1"/>
    <col min="5" max="6" width="6.77734375" style="8" customWidth="1"/>
    <col min="7" max="7" width="6.6640625" style="8" customWidth="1"/>
    <col min="8" max="8" width="7.109375" style="8" customWidth="1"/>
    <col min="9" max="9" width="6.77734375" style="8" customWidth="1"/>
    <col min="10" max="16384" width="8.88671875" style="8"/>
  </cols>
  <sheetData>
    <row r="2" spans="1:8" ht="17.25" customHeight="1">
      <c r="A2" s="308" t="s">
        <v>674</v>
      </c>
      <c r="B2" s="306"/>
      <c r="C2" s="306"/>
    </row>
    <row r="4" spans="1:8" ht="18.75">
      <c r="A4" s="305" t="s">
        <v>661</v>
      </c>
      <c r="B4" s="306"/>
      <c r="C4" s="307"/>
    </row>
    <row r="5" spans="1:8" s="81" customFormat="1">
      <c r="B5" s="81" t="s">
        <v>1</v>
      </c>
      <c r="C5" s="81" t="s">
        <v>2</v>
      </c>
      <c r="D5" s="81" t="s">
        <v>3</v>
      </c>
      <c r="E5" s="81" t="s">
        <v>4</v>
      </c>
      <c r="F5" s="210" t="s">
        <v>5</v>
      </c>
      <c r="G5" s="210" t="s">
        <v>6</v>
      </c>
    </row>
    <row r="6" spans="1:8" ht="22.5">
      <c r="A6" s="81" t="s">
        <v>21</v>
      </c>
      <c r="B6" s="6" t="s">
        <v>176</v>
      </c>
      <c r="C6" s="6"/>
      <c r="D6" s="89" t="s">
        <v>175</v>
      </c>
      <c r="E6" s="226" t="s">
        <v>125</v>
      </c>
      <c r="F6" s="227" t="s">
        <v>199</v>
      </c>
      <c r="G6" s="228" t="s">
        <v>200</v>
      </c>
      <c r="H6" s="209"/>
    </row>
    <row r="7" spans="1:8">
      <c r="A7" s="81" t="s">
        <v>22</v>
      </c>
      <c r="B7" s="8">
        <v>11130</v>
      </c>
      <c r="C7" s="8" t="s">
        <v>177</v>
      </c>
      <c r="D7" s="19"/>
      <c r="E7" s="207"/>
      <c r="F7" s="19"/>
      <c r="H7" s="209"/>
    </row>
    <row r="8" spans="1:8">
      <c r="A8" s="81" t="s">
        <v>23</v>
      </c>
      <c r="B8" s="7"/>
      <c r="C8" s="7" t="s">
        <v>29</v>
      </c>
      <c r="D8" s="17">
        <f>SUM(D7:D7)</f>
        <v>0</v>
      </c>
      <c r="E8" s="229"/>
      <c r="F8" s="17"/>
      <c r="G8" s="19"/>
      <c r="H8" s="209"/>
    </row>
    <row r="9" spans="1:8">
      <c r="A9" s="81" t="s">
        <v>24</v>
      </c>
      <c r="B9" s="7"/>
      <c r="C9" s="7"/>
      <c r="E9" s="208"/>
      <c r="H9" s="209"/>
    </row>
    <row r="10" spans="1:8">
      <c r="A10" s="81" t="s">
        <v>25</v>
      </c>
      <c r="B10" s="6" t="s">
        <v>39</v>
      </c>
      <c r="C10" s="6"/>
      <c r="D10" s="19"/>
      <c r="E10" s="207"/>
      <c r="F10" s="19"/>
      <c r="G10" s="19"/>
      <c r="H10" s="209"/>
    </row>
    <row r="11" spans="1:8">
      <c r="A11" s="81" t="s">
        <v>28</v>
      </c>
      <c r="E11" s="208"/>
      <c r="H11" s="209"/>
    </row>
    <row r="12" spans="1:8">
      <c r="A12" s="81" t="s">
        <v>31</v>
      </c>
      <c r="B12" s="8">
        <v>18010</v>
      </c>
      <c r="C12" s="8" t="s">
        <v>638</v>
      </c>
      <c r="D12" s="260">
        <v>11618</v>
      </c>
      <c r="E12" s="19"/>
      <c r="F12" s="19"/>
      <c r="G12" s="19"/>
      <c r="H12" s="209"/>
    </row>
    <row r="13" spans="1:8">
      <c r="A13" s="81" t="s">
        <v>32</v>
      </c>
      <c r="B13" s="8">
        <v>18010</v>
      </c>
      <c r="C13" s="8" t="s">
        <v>641</v>
      </c>
      <c r="D13" s="260"/>
      <c r="E13" s="19"/>
      <c r="F13" s="19"/>
      <c r="G13" s="19"/>
      <c r="H13" s="209"/>
    </row>
    <row r="14" spans="1:8">
      <c r="A14" s="81" t="s">
        <v>147</v>
      </c>
      <c r="B14" s="8">
        <v>18010</v>
      </c>
      <c r="C14" s="8" t="s">
        <v>640</v>
      </c>
      <c r="D14" s="260">
        <v>1200</v>
      </c>
      <c r="E14" s="19"/>
      <c r="F14" s="19"/>
      <c r="G14" s="19"/>
      <c r="H14" s="209"/>
    </row>
    <row r="15" spans="1:8">
      <c r="A15" s="81" t="s">
        <v>149</v>
      </c>
      <c r="B15" s="8">
        <v>18010</v>
      </c>
      <c r="C15" s="8" t="s">
        <v>639</v>
      </c>
      <c r="D15" s="260">
        <v>4866</v>
      </c>
      <c r="E15" s="19"/>
      <c r="F15" s="19"/>
      <c r="G15" s="19"/>
      <c r="H15" s="209"/>
    </row>
    <row r="16" spans="1:8">
      <c r="A16" s="81" t="s">
        <v>151</v>
      </c>
      <c r="B16" s="8">
        <v>18010</v>
      </c>
      <c r="C16" s="8" t="s">
        <v>178</v>
      </c>
      <c r="D16" s="260">
        <v>2249</v>
      </c>
      <c r="E16" s="19"/>
      <c r="F16" s="19"/>
      <c r="G16" s="19"/>
      <c r="H16" s="209"/>
    </row>
    <row r="17" spans="1:8">
      <c r="A17" s="81" t="s">
        <v>153</v>
      </c>
      <c r="B17" s="8">
        <v>105010</v>
      </c>
      <c r="C17" s="8" t="s">
        <v>634</v>
      </c>
      <c r="D17" s="261">
        <v>6000</v>
      </c>
      <c r="E17" s="208"/>
      <c r="G17" s="89"/>
      <c r="H17" s="209"/>
    </row>
    <row r="18" spans="1:8">
      <c r="A18" s="81" t="s">
        <v>155</v>
      </c>
      <c r="B18" s="8">
        <v>18010</v>
      </c>
      <c r="C18" s="8" t="s">
        <v>655</v>
      </c>
      <c r="D18" s="261"/>
      <c r="E18" s="208"/>
      <c r="G18" s="89"/>
      <c r="H18" s="209"/>
    </row>
    <row r="19" spans="1:8">
      <c r="A19" s="81" t="s">
        <v>157</v>
      </c>
      <c r="B19" s="8">
        <v>11130</v>
      </c>
      <c r="C19" s="8" t="s">
        <v>635</v>
      </c>
      <c r="D19" s="261"/>
      <c r="E19" s="208"/>
      <c r="G19" s="89"/>
      <c r="H19" s="209"/>
    </row>
    <row r="20" spans="1:8">
      <c r="A20" s="81" t="s">
        <v>159</v>
      </c>
      <c r="B20" s="8">
        <v>52020</v>
      </c>
      <c r="C20" s="8" t="s">
        <v>633</v>
      </c>
      <c r="D20" s="261"/>
      <c r="E20" s="208"/>
      <c r="G20" s="89"/>
      <c r="H20" s="209"/>
    </row>
    <row r="21" spans="1:8">
      <c r="A21" s="81" t="s">
        <v>161</v>
      </c>
      <c r="B21" s="8">
        <v>18010</v>
      </c>
      <c r="C21" s="8" t="s">
        <v>256</v>
      </c>
      <c r="D21" s="261"/>
      <c r="E21" s="208"/>
      <c r="G21" s="89"/>
      <c r="H21" s="209"/>
    </row>
    <row r="22" spans="1:8">
      <c r="A22" s="81" t="s">
        <v>162</v>
      </c>
      <c r="B22" s="8">
        <v>18010</v>
      </c>
      <c r="C22" s="8" t="s">
        <v>643</v>
      </c>
      <c r="D22" s="261">
        <v>10221</v>
      </c>
      <c r="E22" s="208"/>
      <c r="G22" s="89"/>
      <c r="H22" s="209"/>
    </row>
    <row r="23" spans="1:8">
      <c r="A23" s="81" t="s">
        <v>196</v>
      </c>
      <c r="B23" s="7"/>
      <c r="C23" s="7" t="s">
        <v>636</v>
      </c>
      <c r="D23" s="262">
        <f>SUM(D12:D22)</f>
        <v>36154</v>
      </c>
      <c r="E23" s="17">
        <f>SUM(E12:E21)</f>
        <v>0</v>
      </c>
      <c r="F23" s="17">
        <f>SUM(F12:F18)</f>
        <v>0</v>
      </c>
      <c r="G23" s="17">
        <f>SUM(G12:G18)</f>
        <v>0</v>
      </c>
      <c r="H23" s="209"/>
    </row>
    <row r="24" spans="1:8">
      <c r="A24" s="81" t="s">
        <v>197</v>
      </c>
      <c r="D24" s="261"/>
      <c r="F24" s="211"/>
      <c r="G24" s="211"/>
    </row>
    <row r="25" spans="1:8" s="7" customFormat="1">
      <c r="A25" s="81" t="s">
        <v>198</v>
      </c>
      <c r="C25" s="7" t="s">
        <v>61</v>
      </c>
      <c r="D25" s="262">
        <f>SUM(D8,D23)</f>
        <v>36154</v>
      </c>
      <c r="E25" s="17">
        <f>SUM(E8,E23)</f>
        <v>0</v>
      </c>
      <c r="F25" s="17">
        <f>SUM(F8,F23)</f>
        <v>0</v>
      </c>
    </row>
  </sheetData>
  <mergeCells count="2">
    <mergeCell ref="A4:C4"/>
    <mergeCell ref="A2:C2"/>
  </mergeCells>
  <phoneticPr fontId="0" type="noConversion"/>
  <printOptions horizontalCentered="1" verticalCentered="1"/>
  <pageMargins left="0.77" right="0.78740157480314965" top="0" bottom="0" header="1.1299999999999999" footer="0.51181102362204722"/>
  <pageSetup paperSize="256" orientation="portrait" horizontalDpi="300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E8" sqref="E8"/>
    </sheetView>
  </sheetViews>
  <sheetFormatPr defaultRowHeight="12.75"/>
  <cols>
    <col min="1" max="1" width="4.5546875" style="22" customWidth="1"/>
    <col min="2" max="2" width="27.21875" style="23" customWidth="1"/>
    <col min="3" max="3" width="8.109375" style="23" bestFit="1" customWidth="1"/>
    <col min="4" max="8" width="8.5546875" style="23" customWidth="1"/>
    <col min="9" max="16384" width="8.88671875" style="23"/>
  </cols>
  <sheetData>
    <row r="1" spans="1:10">
      <c r="A1" s="337" t="s">
        <v>683</v>
      </c>
      <c r="B1" s="337"/>
      <c r="C1" s="337"/>
      <c r="D1" s="337"/>
      <c r="E1" s="337"/>
      <c r="F1" s="337"/>
      <c r="G1" s="337"/>
    </row>
    <row r="4" spans="1:10" s="5" customFormat="1">
      <c r="A4" s="336" t="s">
        <v>41</v>
      </c>
      <c r="B4" s="336"/>
      <c r="C4" s="336"/>
      <c r="D4" s="336"/>
      <c r="E4" s="336"/>
      <c r="F4" s="336"/>
      <c r="G4" s="336"/>
      <c r="H4" s="336"/>
      <c r="I4" s="336"/>
      <c r="J4" s="336"/>
    </row>
    <row r="5" spans="1:10" s="5" customFormat="1">
      <c r="A5" s="336" t="s">
        <v>42</v>
      </c>
      <c r="B5" s="336"/>
      <c r="C5" s="336"/>
      <c r="D5" s="336"/>
      <c r="E5" s="336"/>
      <c r="F5" s="336"/>
      <c r="G5" s="336"/>
      <c r="H5" s="336"/>
      <c r="I5" s="336"/>
    </row>
    <row r="6" spans="1:10">
      <c r="D6" s="336" t="s">
        <v>670</v>
      </c>
      <c r="E6" s="336"/>
    </row>
    <row r="7" spans="1:10" ht="14.25" thickBot="1">
      <c r="H7" s="24"/>
    </row>
    <row r="8" spans="1:10" s="31" customFormat="1" ht="26.25" customHeight="1">
      <c r="A8" s="25"/>
      <c r="B8" s="26"/>
      <c r="C8" s="27" t="s">
        <v>43</v>
      </c>
      <c r="D8" s="28" t="s">
        <v>44</v>
      </c>
      <c r="E8" s="181" t="s">
        <v>459</v>
      </c>
      <c r="F8" s="29"/>
      <c r="G8" s="29"/>
      <c r="H8" s="29"/>
      <c r="I8" s="30"/>
    </row>
    <row r="9" spans="1:10" s="40" customFormat="1" ht="32.25" customHeight="1" thickBot="1">
      <c r="A9" s="32" t="s">
        <v>45</v>
      </c>
      <c r="B9" s="33" t="s">
        <v>46</v>
      </c>
      <c r="C9" s="34" t="s">
        <v>47</v>
      </c>
      <c r="D9" s="35" t="s">
        <v>48</v>
      </c>
      <c r="E9" s="36" t="s">
        <v>123</v>
      </c>
      <c r="F9" s="37" t="s">
        <v>124</v>
      </c>
      <c r="G9" s="37" t="s">
        <v>174</v>
      </c>
      <c r="H9" s="38" t="s">
        <v>460</v>
      </c>
      <c r="I9" s="39" t="s">
        <v>49</v>
      </c>
    </row>
    <row r="10" spans="1:10" s="21" customFormat="1" ht="18" customHeight="1" thickBot="1">
      <c r="A10" s="41"/>
      <c r="B10" s="42" t="s">
        <v>1</v>
      </c>
      <c r="C10" s="42" t="s">
        <v>2</v>
      </c>
      <c r="D10" s="43" t="s">
        <v>3</v>
      </c>
      <c r="E10" s="41" t="s">
        <v>4</v>
      </c>
      <c r="F10" s="43" t="s">
        <v>5</v>
      </c>
      <c r="G10" s="43" t="s">
        <v>6</v>
      </c>
      <c r="H10" s="43" t="s">
        <v>7</v>
      </c>
      <c r="I10" s="44" t="s">
        <v>8</v>
      </c>
    </row>
    <row r="11" spans="1:10" ht="18" customHeight="1" thickBot="1">
      <c r="A11" s="45" t="s">
        <v>21</v>
      </c>
      <c r="B11" s="46" t="s">
        <v>51</v>
      </c>
      <c r="C11" s="47"/>
      <c r="D11" s="48"/>
      <c r="E11" s="49">
        <f>SUM(E12:E15)</f>
        <v>0</v>
      </c>
      <c r="F11" s="50">
        <f>SUM(F12:F15)</f>
        <v>0</v>
      </c>
      <c r="G11" s="50">
        <f>SUM(G12:G15)</f>
        <v>0</v>
      </c>
      <c r="H11" s="51">
        <f>SUM(H12:H15)</f>
        <v>0</v>
      </c>
      <c r="I11" s="50" t="s">
        <v>52</v>
      </c>
    </row>
    <row r="12" spans="1:10" ht="18" customHeight="1">
      <c r="A12" s="52" t="s">
        <v>22</v>
      </c>
      <c r="B12" s="53" t="s">
        <v>53</v>
      </c>
      <c r="C12" s="53"/>
      <c r="D12" s="54"/>
      <c r="E12" s="55"/>
      <c r="F12" s="54"/>
      <c r="G12" s="54"/>
      <c r="H12" s="56"/>
      <c r="I12" s="57"/>
    </row>
    <row r="13" spans="1:10" ht="18" customHeight="1">
      <c r="A13" s="52" t="s">
        <v>23</v>
      </c>
      <c r="B13" s="53" t="s">
        <v>53</v>
      </c>
      <c r="C13" s="53"/>
      <c r="D13" s="54"/>
      <c r="E13" s="55"/>
      <c r="F13" s="54"/>
      <c r="G13" s="54"/>
      <c r="H13" s="56"/>
      <c r="I13" s="58"/>
    </row>
    <row r="14" spans="1:10" ht="18" customHeight="1">
      <c r="A14" s="52" t="s">
        <v>24</v>
      </c>
      <c r="B14" s="53" t="s">
        <v>53</v>
      </c>
      <c r="C14" s="53"/>
      <c r="D14" s="54"/>
      <c r="E14" s="55"/>
      <c r="F14" s="54"/>
      <c r="G14" s="54"/>
      <c r="H14" s="56"/>
      <c r="I14" s="58"/>
    </row>
    <row r="15" spans="1:10" ht="18" customHeight="1" thickBot="1">
      <c r="A15" s="52" t="s">
        <v>25</v>
      </c>
      <c r="B15" s="53" t="s">
        <v>53</v>
      </c>
      <c r="C15" s="53"/>
      <c r="D15" s="54"/>
      <c r="E15" s="55"/>
      <c r="F15" s="54"/>
      <c r="G15" s="54"/>
      <c r="H15" s="56"/>
      <c r="I15" s="59"/>
    </row>
    <row r="16" spans="1:10" ht="18" customHeight="1" thickBot="1">
      <c r="A16" s="45" t="s">
        <v>28</v>
      </c>
      <c r="B16" s="46" t="s">
        <v>54</v>
      </c>
      <c r="C16" s="47"/>
      <c r="D16" s="48"/>
      <c r="E16" s="60"/>
      <c r="F16" s="61"/>
      <c r="G16" s="61"/>
      <c r="H16" s="62"/>
      <c r="I16" s="63"/>
    </row>
    <row r="17" spans="1:9" ht="18" customHeight="1">
      <c r="A17" s="52" t="s">
        <v>31</v>
      </c>
      <c r="B17" s="53" t="s">
        <v>192</v>
      </c>
      <c r="C17" s="53"/>
      <c r="D17" s="54"/>
      <c r="E17" s="64"/>
      <c r="F17" s="65"/>
      <c r="G17" s="65"/>
      <c r="H17" s="66"/>
      <c r="I17" s="67">
        <f>SUM(E17:H17)</f>
        <v>0</v>
      </c>
    </row>
    <row r="18" spans="1:9" ht="18" customHeight="1">
      <c r="A18" s="52" t="s">
        <v>17</v>
      </c>
      <c r="E18" s="64"/>
      <c r="F18" s="65"/>
      <c r="G18" s="65"/>
      <c r="H18" s="66"/>
      <c r="I18" s="67">
        <f>SUM(E18:H18)</f>
        <v>0</v>
      </c>
    </row>
    <row r="19" spans="1:9" ht="18" customHeight="1" thickBot="1">
      <c r="A19" s="52" t="s">
        <v>50</v>
      </c>
      <c r="B19" s="53" t="s">
        <v>53</v>
      </c>
      <c r="C19" s="53"/>
      <c r="D19" s="54"/>
      <c r="E19" s="64"/>
      <c r="F19" s="65"/>
      <c r="G19" s="65"/>
      <c r="H19" s="66"/>
      <c r="I19" s="68"/>
    </row>
    <row r="20" spans="1:9" ht="18" customHeight="1" thickBot="1">
      <c r="A20" s="45" t="s">
        <v>18</v>
      </c>
      <c r="B20" s="46" t="s">
        <v>55</v>
      </c>
      <c r="C20" s="47"/>
      <c r="D20" s="48"/>
      <c r="E20" s="69">
        <f>SUM(E17:E19)</f>
        <v>0</v>
      </c>
      <c r="F20" s="69">
        <f>SUM(F17:F19)</f>
        <v>0</v>
      </c>
      <c r="G20" s="69">
        <f>SUM(G17:G19)</f>
        <v>0</v>
      </c>
      <c r="H20" s="69">
        <f>SUM(H17:H19)</f>
        <v>0</v>
      </c>
      <c r="I20" s="69">
        <f>SUM(I17:I19)</f>
        <v>0</v>
      </c>
    </row>
  </sheetData>
  <mergeCells count="4">
    <mergeCell ref="A4:J4"/>
    <mergeCell ref="A5:I5"/>
    <mergeCell ref="D6:E6"/>
    <mergeCell ref="A1:G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2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view="pageBreakPreview" zoomScaleNormal="100" zoomScaleSheetLayoutView="75" workbookViewId="0">
      <selection activeCell="B2" sqref="B2"/>
    </sheetView>
  </sheetViews>
  <sheetFormatPr defaultRowHeight="18.75"/>
  <cols>
    <col min="1" max="1" width="4.5546875" style="126" customWidth="1"/>
    <col min="2" max="2" width="27.21875" style="95" customWidth="1"/>
    <col min="3" max="5" width="8.5546875" style="95" customWidth="1"/>
    <col min="6" max="6" width="9.21875" style="95" customWidth="1"/>
    <col min="7" max="7" width="10.33203125" style="95" customWidth="1"/>
    <col min="8" max="8" width="11.21875" style="95" customWidth="1"/>
    <col min="9" max="16384" width="8.88671875" style="95"/>
  </cols>
  <sheetData>
    <row r="1" spans="1:8">
      <c r="A1" s="340" t="s">
        <v>684</v>
      </c>
      <c r="B1" s="340"/>
      <c r="C1" s="341"/>
      <c r="D1" s="341"/>
      <c r="E1" s="341"/>
    </row>
    <row r="2" spans="1:8">
      <c r="A2" s="95"/>
      <c r="C2" s="153"/>
      <c r="D2" s="153"/>
      <c r="E2" s="153"/>
    </row>
    <row r="3" spans="1:8">
      <c r="A3" s="95"/>
      <c r="B3" s="344" t="s">
        <v>671</v>
      </c>
      <c r="C3" s="345"/>
      <c r="D3" s="345"/>
      <c r="E3" s="345"/>
    </row>
    <row r="6" spans="1:8" s="97" customFormat="1" ht="15.75" thickBot="1">
      <c r="A6" s="96"/>
      <c r="H6" s="98" t="s">
        <v>101</v>
      </c>
    </row>
    <row r="7" spans="1:8" s="102" customFormat="1" ht="26.25" customHeight="1">
      <c r="A7" s="338" t="s">
        <v>45</v>
      </c>
      <c r="B7" s="342" t="s">
        <v>102</v>
      </c>
      <c r="C7" s="338" t="s">
        <v>103</v>
      </c>
      <c r="D7" s="338" t="s">
        <v>104</v>
      </c>
      <c r="E7" s="99" t="s">
        <v>461</v>
      </c>
      <c r="F7" s="100"/>
      <c r="G7" s="100"/>
      <c r="H7" s="101"/>
    </row>
    <row r="8" spans="1:8" s="106" customFormat="1" ht="32.25" customHeight="1" thickBot="1">
      <c r="A8" s="339"/>
      <c r="B8" s="343"/>
      <c r="C8" s="343"/>
      <c r="D8" s="339"/>
      <c r="E8" s="103">
        <v>2014</v>
      </c>
      <c r="F8" s="104">
        <v>2015</v>
      </c>
      <c r="G8" s="104">
        <v>2016</v>
      </c>
      <c r="H8" s="105">
        <v>2017</v>
      </c>
    </row>
    <row r="9" spans="1:8" s="111" customFormat="1" ht="18" customHeight="1" thickBot="1">
      <c r="A9" s="107"/>
      <c r="B9" s="108" t="s">
        <v>1</v>
      </c>
      <c r="C9" s="108" t="s">
        <v>2</v>
      </c>
      <c r="D9" s="109" t="s">
        <v>3</v>
      </c>
      <c r="E9" s="107" t="s">
        <v>4</v>
      </c>
      <c r="F9" s="109" t="s">
        <v>5</v>
      </c>
      <c r="G9" s="109" t="s">
        <v>6</v>
      </c>
      <c r="H9" s="110" t="s">
        <v>7</v>
      </c>
    </row>
    <row r="10" spans="1:8" ht="18" customHeight="1" thickBot="1">
      <c r="A10" s="112">
        <v>1</v>
      </c>
      <c r="B10" s="113" t="s">
        <v>105</v>
      </c>
      <c r="C10" s="114"/>
      <c r="D10" s="115"/>
      <c r="E10" s="116"/>
      <c r="F10" s="117">
        <f>SUM(F11:F14)</f>
        <v>0</v>
      </c>
      <c r="G10" s="117">
        <f>SUM(G11:G14)</f>
        <v>0</v>
      </c>
      <c r="H10" s="118">
        <f>SUM(H11:H14)</f>
        <v>0</v>
      </c>
    </row>
    <row r="11" spans="1:8" ht="18" customHeight="1">
      <c r="A11" s="119">
        <v>2</v>
      </c>
      <c r="B11" s="120" t="s">
        <v>53</v>
      </c>
      <c r="C11" s="121"/>
      <c r="D11" s="122"/>
      <c r="E11" s="123"/>
      <c r="F11" s="124"/>
      <c r="G11" s="124"/>
      <c r="H11" s="125"/>
    </row>
    <row r="12" spans="1:8" ht="18" customHeight="1" thickBot="1">
      <c r="A12" s="119">
        <v>3</v>
      </c>
      <c r="B12" s="120" t="s">
        <v>53</v>
      </c>
      <c r="C12" s="121"/>
      <c r="D12" s="122"/>
      <c r="E12" s="123"/>
      <c r="F12" s="124"/>
      <c r="G12" s="124"/>
      <c r="H12" s="125"/>
    </row>
    <row r="13" spans="1:8" ht="18" customHeight="1" thickBot="1">
      <c r="A13" s="112">
        <v>4</v>
      </c>
      <c r="B13" s="120" t="s">
        <v>53</v>
      </c>
      <c r="C13" s="121"/>
      <c r="D13" s="122"/>
      <c r="E13" s="123"/>
      <c r="F13" s="124"/>
      <c r="G13" s="124"/>
      <c r="H13" s="125"/>
    </row>
    <row r="14" spans="1:8" ht="18" customHeight="1" thickBot="1">
      <c r="A14" s="119">
        <v>5</v>
      </c>
      <c r="B14" s="120" t="s">
        <v>53</v>
      </c>
      <c r="C14" s="121"/>
      <c r="D14" s="122"/>
      <c r="E14" s="123"/>
      <c r="F14" s="124"/>
      <c r="G14" s="124"/>
      <c r="H14" s="125"/>
    </row>
    <row r="15" spans="1:8" ht="18" customHeight="1" thickBot="1">
      <c r="A15" s="119">
        <v>6</v>
      </c>
      <c r="B15" s="113" t="s">
        <v>106</v>
      </c>
      <c r="C15" s="114"/>
      <c r="D15" s="115"/>
      <c r="E15" s="116"/>
      <c r="F15" s="117"/>
      <c r="G15" s="117"/>
      <c r="H15" s="118"/>
    </row>
    <row r="16" spans="1:8" ht="18" customHeight="1" thickBot="1">
      <c r="A16" s="112">
        <v>7</v>
      </c>
      <c r="B16" s="120" t="s">
        <v>107</v>
      </c>
      <c r="C16" s="121"/>
      <c r="D16" s="122"/>
      <c r="E16" s="123"/>
      <c r="F16" s="124"/>
      <c r="G16" s="124"/>
      <c r="H16" s="125"/>
    </row>
    <row r="17" spans="1:8" ht="18" customHeight="1">
      <c r="A17" s="119">
        <v>8</v>
      </c>
      <c r="B17" s="120" t="s">
        <v>193</v>
      </c>
      <c r="C17" s="121"/>
      <c r="D17" s="122"/>
      <c r="E17" s="123"/>
      <c r="F17" s="124"/>
      <c r="G17" s="124"/>
      <c r="H17" s="125"/>
    </row>
    <row r="18" spans="1:8" ht="18" customHeight="1" thickBot="1">
      <c r="A18" s="119">
        <v>9</v>
      </c>
      <c r="B18" s="120" t="s">
        <v>109</v>
      </c>
      <c r="C18" s="121"/>
      <c r="D18" s="122"/>
      <c r="E18" s="123"/>
      <c r="F18" s="124"/>
      <c r="G18" s="124"/>
      <c r="H18" s="125"/>
    </row>
    <row r="19" spans="1:8" ht="18" customHeight="1" thickBot="1">
      <c r="A19" s="112">
        <v>10</v>
      </c>
      <c r="B19" s="120"/>
      <c r="C19" s="121"/>
      <c r="D19" s="122"/>
      <c r="E19" s="123"/>
      <c r="F19" s="124"/>
      <c r="G19" s="124"/>
      <c r="H19" s="125"/>
    </row>
    <row r="20" spans="1:8" ht="18" customHeight="1" thickBot="1">
      <c r="A20" s="119">
        <v>11</v>
      </c>
      <c r="B20" s="113" t="s">
        <v>55</v>
      </c>
      <c r="C20" s="114"/>
      <c r="D20" s="115"/>
      <c r="E20" s="116">
        <f>E10+E15</f>
        <v>0</v>
      </c>
      <c r="F20" s="117">
        <f>F10+F15</f>
        <v>0</v>
      </c>
      <c r="G20" s="117">
        <f>G10+G15</f>
        <v>0</v>
      </c>
      <c r="H20" s="118">
        <f>H10+H15</f>
        <v>0</v>
      </c>
    </row>
  </sheetData>
  <mergeCells count="6">
    <mergeCell ref="D7:D8"/>
    <mergeCell ref="A1:E1"/>
    <mergeCell ref="A7:A8"/>
    <mergeCell ref="B7:B8"/>
    <mergeCell ref="C7:C8"/>
    <mergeCell ref="B3:E3"/>
  </mergeCells>
  <phoneticPr fontId="14" type="noConversion"/>
  <pageMargins left="0.75" right="0.75" top="1" bottom="1" header="0.5" footer="0.5"/>
  <pageSetup paperSize="2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127"/>
    <col min="2" max="2" width="31.33203125" style="127" customWidth="1"/>
    <col min="3" max="16384" width="8.88671875" style="127"/>
  </cols>
  <sheetData>
    <row r="1" spans="1:7">
      <c r="A1" s="348" t="s">
        <v>685</v>
      </c>
      <c r="B1" s="349"/>
      <c r="C1" s="328"/>
      <c r="D1" s="328"/>
      <c r="E1" s="328"/>
    </row>
    <row r="2" spans="1:7">
      <c r="A2" s="128"/>
      <c r="B2" s="129"/>
      <c r="C2" s="130"/>
      <c r="D2" s="130"/>
      <c r="G2" s="130"/>
    </row>
    <row r="3" spans="1:7">
      <c r="A3" s="130"/>
      <c r="B3" s="130"/>
      <c r="C3" s="130"/>
      <c r="D3" s="130"/>
      <c r="E3" s="130"/>
      <c r="F3" s="130"/>
      <c r="G3" s="130"/>
    </row>
    <row r="4" spans="1:7">
      <c r="A4" s="128"/>
      <c r="B4" s="346" t="s">
        <v>672</v>
      </c>
      <c r="C4" s="347"/>
      <c r="D4" s="347"/>
      <c r="E4" s="347"/>
      <c r="F4" s="129"/>
      <c r="G4" s="130"/>
    </row>
    <row r="5" spans="1:7">
      <c r="A5" s="131"/>
      <c r="B5" s="131"/>
      <c r="C5" s="131"/>
      <c r="D5" s="131"/>
      <c r="E5" s="131"/>
      <c r="F5" s="131"/>
      <c r="G5" s="131"/>
    </row>
    <row r="7" spans="1:7" s="132" customFormat="1">
      <c r="A7" s="186"/>
      <c r="B7" s="186" t="s">
        <v>1</v>
      </c>
      <c r="C7" s="186" t="s">
        <v>2</v>
      </c>
      <c r="D7" s="186" t="s">
        <v>3</v>
      </c>
      <c r="E7" s="186" t="s">
        <v>4</v>
      </c>
      <c r="F7" s="186" t="s">
        <v>5</v>
      </c>
    </row>
    <row r="8" spans="1:7" ht="39" thickBot="1">
      <c r="A8" s="182" t="s">
        <v>90</v>
      </c>
      <c r="B8" s="183" t="s">
        <v>91</v>
      </c>
      <c r="C8" s="184" t="s">
        <v>92</v>
      </c>
      <c r="D8" s="184" t="s">
        <v>93</v>
      </c>
      <c r="E8" s="184" t="s">
        <v>94</v>
      </c>
      <c r="F8" s="185" t="s">
        <v>27</v>
      </c>
      <c r="G8" s="133"/>
    </row>
    <row r="9" spans="1:7" ht="33" customHeight="1">
      <c r="A9" s="134">
        <v>1</v>
      </c>
      <c r="B9" s="135" t="s">
        <v>95</v>
      </c>
      <c r="C9" s="136"/>
      <c r="D9" s="136"/>
      <c r="E9" s="136"/>
      <c r="F9" s="137">
        <f>SUM(C9:E9)</f>
        <v>0</v>
      </c>
    </row>
    <row r="10" spans="1:7" ht="33" customHeight="1">
      <c r="A10" s="138">
        <v>2</v>
      </c>
      <c r="B10" s="139" t="s">
        <v>96</v>
      </c>
      <c r="C10" s="140"/>
      <c r="D10" s="140"/>
      <c r="E10" s="140"/>
      <c r="F10" s="141">
        <f t="shared" ref="F10:F15" si="0">SUM(C10:E10)</f>
        <v>0</v>
      </c>
    </row>
    <row r="11" spans="1:7" ht="33" customHeight="1">
      <c r="A11" s="138">
        <v>3</v>
      </c>
      <c r="B11" s="139" t="s">
        <v>97</v>
      </c>
      <c r="C11" s="140"/>
      <c r="D11" s="140"/>
      <c r="E11" s="140"/>
      <c r="F11" s="141">
        <f t="shared" si="0"/>
        <v>0</v>
      </c>
    </row>
    <row r="12" spans="1:7" ht="33" customHeight="1">
      <c r="A12" s="138">
        <v>4</v>
      </c>
      <c r="B12" s="139" t="s">
        <v>98</v>
      </c>
      <c r="C12" s="140"/>
      <c r="D12" s="140"/>
      <c r="E12" s="140"/>
      <c r="F12" s="141">
        <f t="shared" si="0"/>
        <v>0</v>
      </c>
    </row>
    <row r="13" spans="1:7" ht="42.75" customHeight="1">
      <c r="A13" s="138">
        <v>5</v>
      </c>
      <c r="B13" s="139" t="s">
        <v>99</v>
      </c>
      <c r="C13" s="140"/>
      <c r="D13" s="140"/>
      <c r="E13" s="140"/>
      <c r="F13" s="141">
        <f t="shared" si="0"/>
        <v>0</v>
      </c>
    </row>
    <row r="14" spans="1:7" ht="33" customHeight="1" thickBot="1">
      <c r="A14" s="142">
        <v>6</v>
      </c>
      <c r="B14" s="143" t="s">
        <v>100</v>
      </c>
      <c r="C14" s="144"/>
      <c r="D14" s="144"/>
      <c r="E14" s="144"/>
      <c r="F14" s="145">
        <f t="shared" si="0"/>
        <v>0</v>
      </c>
    </row>
    <row r="15" spans="1:7" ht="33" customHeight="1" thickBot="1">
      <c r="A15" s="146">
        <v>7</v>
      </c>
      <c r="B15" s="147" t="s">
        <v>27</v>
      </c>
      <c r="C15" s="148">
        <f>SUM(C9:C14)</f>
        <v>0</v>
      </c>
      <c r="D15" s="149">
        <f>SUM(D9:D14)</f>
        <v>0</v>
      </c>
      <c r="E15" s="148">
        <f>SUM(E9:E14)</f>
        <v>0</v>
      </c>
      <c r="F15" s="150">
        <f t="shared" si="0"/>
        <v>0</v>
      </c>
      <c r="G15" s="151"/>
    </row>
    <row r="16" spans="1:7">
      <c r="A16" s="131"/>
      <c r="B16" s="131"/>
      <c r="C16" s="131"/>
      <c r="D16" s="131"/>
      <c r="E16" s="131"/>
      <c r="F16" s="131"/>
      <c r="G16" s="131"/>
    </row>
    <row r="17" spans="1:7">
      <c r="A17" s="131"/>
      <c r="B17" s="131"/>
      <c r="C17" s="131"/>
      <c r="D17" s="131"/>
      <c r="E17" s="131"/>
      <c r="F17" s="131"/>
      <c r="G17" s="131"/>
    </row>
    <row r="18" spans="1:7">
      <c r="A18" s="131"/>
      <c r="B18" s="131"/>
      <c r="C18" s="131"/>
      <c r="D18" s="131"/>
      <c r="E18" s="131"/>
      <c r="F18" s="131"/>
      <c r="G18" s="131"/>
    </row>
    <row r="19" spans="1:7">
      <c r="A19" s="130"/>
      <c r="B19" s="131"/>
      <c r="C19" s="131"/>
      <c r="D19" s="131"/>
      <c r="E19" s="131"/>
      <c r="F19" s="131"/>
      <c r="G19" s="131"/>
    </row>
    <row r="20" spans="1:7">
      <c r="A20" s="131"/>
      <c r="B20" s="131"/>
      <c r="C20" s="131"/>
      <c r="D20" s="131"/>
      <c r="E20" s="131"/>
      <c r="F20" s="131"/>
      <c r="G20" s="131"/>
    </row>
    <row r="21" spans="1:7">
      <c r="A21" s="131"/>
      <c r="B21" s="131"/>
      <c r="C21" s="131"/>
      <c r="D21" s="131"/>
      <c r="E21" s="131"/>
      <c r="F21" s="131"/>
      <c r="G21" s="131"/>
    </row>
    <row r="23" spans="1:7">
      <c r="C23" s="242"/>
      <c r="D23" s="242"/>
      <c r="E23" s="242"/>
    </row>
    <row r="24" spans="1:7">
      <c r="C24" s="242"/>
      <c r="D24" s="243"/>
      <c r="E24" s="242"/>
    </row>
  </sheetData>
  <mergeCells count="2">
    <mergeCell ref="B4:E4"/>
    <mergeCell ref="A1:E1"/>
  </mergeCells>
  <phoneticPr fontId="14" type="noConversion"/>
  <pageMargins left="0.75" right="0.75" top="1" bottom="1" header="0.5" footer="0.5"/>
  <pageSetup paperSize="256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7"/>
  <sheetViews>
    <sheetView tabSelected="1" view="pageBreakPreview" zoomScaleNormal="100" zoomScaleSheetLayoutView="100" workbookViewId="0">
      <selection sqref="A1:B1"/>
    </sheetView>
  </sheetViews>
  <sheetFormatPr defaultRowHeight="18.75"/>
  <cols>
    <col min="1" max="1" width="3.88671875" style="154" customWidth="1"/>
    <col min="2" max="2" width="36.5546875" style="156" customWidth="1"/>
    <col min="3" max="3" width="11.77734375" style="156" customWidth="1"/>
    <col min="4" max="16384" width="8.88671875" style="156"/>
  </cols>
  <sheetData>
    <row r="1" spans="1:3">
      <c r="A1" s="352" t="s">
        <v>686</v>
      </c>
      <c r="B1" s="353"/>
    </row>
    <row r="3" spans="1:3" ht="31.5" customHeight="1">
      <c r="B3" s="350" t="s">
        <v>136</v>
      </c>
      <c r="C3" s="350"/>
    </row>
    <row r="4" spans="1:3" s="158" customFormat="1" ht="16.5" thickBot="1">
      <c r="A4" s="157"/>
      <c r="B4" s="155"/>
      <c r="C4" s="159" t="s">
        <v>101</v>
      </c>
    </row>
    <row r="5" spans="1:3" s="163" customFormat="1" ht="48" customHeight="1" thickBot="1">
      <c r="A5" s="160" t="s">
        <v>90</v>
      </c>
      <c r="B5" s="161" t="s">
        <v>137</v>
      </c>
      <c r="C5" s="162" t="s">
        <v>138</v>
      </c>
    </row>
    <row r="6" spans="1:3" s="163" customFormat="1" ht="14.1" customHeight="1" thickBot="1">
      <c r="A6" s="164"/>
      <c r="B6" s="165" t="s">
        <v>1</v>
      </c>
      <c r="C6" s="166" t="s">
        <v>3</v>
      </c>
    </row>
    <row r="7" spans="1:3" ht="18" customHeight="1">
      <c r="A7" s="167" t="s">
        <v>21</v>
      </c>
      <c r="B7" s="168" t="s">
        <v>139</v>
      </c>
      <c r="C7" s="169"/>
    </row>
    <row r="8" spans="1:3" ht="18" customHeight="1">
      <c r="A8" s="170" t="s">
        <v>22</v>
      </c>
      <c r="B8" s="171" t="s">
        <v>140</v>
      </c>
      <c r="C8" s="172"/>
    </row>
    <row r="9" spans="1:3" ht="18" customHeight="1">
      <c r="A9" s="170" t="s">
        <v>23</v>
      </c>
      <c r="B9" s="171" t="s">
        <v>141</v>
      </c>
      <c r="C9" s="172"/>
    </row>
    <row r="10" spans="1:3" ht="18" customHeight="1">
      <c r="A10" s="170" t="s">
        <v>24</v>
      </c>
      <c r="B10" s="171" t="s">
        <v>142</v>
      </c>
      <c r="C10" s="172"/>
    </row>
    <row r="11" spans="1:3" ht="18" customHeight="1">
      <c r="A11" s="170" t="s">
        <v>25</v>
      </c>
      <c r="B11" s="171" t="s">
        <v>143</v>
      </c>
      <c r="C11" s="172"/>
    </row>
    <row r="12" spans="1:3" ht="18" customHeight="1">
      <c r="A12" s="170" t="s">
        <v>28</v>
      </c>
      <c r="B12" s="171" t="s">
        <v>144</v>
      </c>
      <c r="C12" s="172"/>
    </row>
    <row r="13" spans="1:3" ht="18" customHeight="1">
      <c r="A13" s="170" t="s">
        <v>31</v>
      </c>
      <c r="B13" s="173" t="s">
        <v>145</v>
      </c>
      <c r="C13" s="172"/>
    </row>
    <row r="14" spans="1:3" ht="18" customHeight="1">
      <c r="A14" s="170" t="s">
        <v>32</v>
      </c>
      <c r="B14" s="173" t="s">
        <v>146</v>
      </c>
      <c r="C14" s="172"/>
    </row>
    <row r="15" spans="1:3" ht="18" customHeight="1">
      <c r="A15" s="170" t="s">
        <v>147</v>
      </c>
      <c r="B15" s="173" t="s">
        <v>148</v>
      </c>
      <c r="C15" s="172"/>
    </row>
    <row r="16" spans="1:3" ht="18" customHeight="1">
      <c r="A16" s="170" t="s">
        <v>149</v>
      </c>
      <c r="B16" s="173" t="s">
        <v>150</v>
      </c>
      <c r="C16" s="172"/>
    </row>
    <row r="17" spans="1:3" ht="18" customHeight="1">
      <c r="A17" s="170" t="s">
        <v>151</v>
      </c>
      <c r="B17" s="173" t="s">
        <v>152</v>
      </c>
      <c r="C17" s="172"/>
    </row>
    <row r="18" spans="1:3" ht="22.5" customHeight="1">
      <c r="A18" s="170" t="s">
        <v>153</v>
      </c>
      <c r="B18" s="173" t="s">
        <v>154</v>
      </c>
      <c r="C18" s="259"/>
    </row>
    <row r="19" spans="1:3" ht="18" customHeight="1">
      <c r="A19" s="170" t="s">
        <v>155</v>
      </c>
      <c r="B19" s="171" t="s">
        <v>156</v>
      </c>
      <c r="C19" s="259"/>
    </row>
    <row r="20" spans="1:3" ht="18" customHeight="1">
      <c r="A20" s="170" t="s">
        <v>157</v>
      </c>
      <c r="B20" s="171" t="s">
        <v>158</v>
      </c>
      <c r="C20" s="172"/>
    </row>
    <row r="21" spans="1:3" ht="18" customHeight="1">
      <c r="A21" s="170" t="s">
        <v>159</v>
      </c>
      <c r="B21" s="171" t="s">
        <v>160</v>
      </c>
      <c r="C21" s="172"/>
    </row>
    <row r="22" spans="1:3" ht="18" customHeight="1">
      <c r="A22" s="170" t="s">
        <v>161</v>
      </c>
      <c r="B22" s="171" t="s">
        <v>194</v>
      </c>
      <c r="C22" s="172"/>
    </row>
    <row r="23" spans="1:3" ht="18" customHeight="1">
      <c r="A23" s="170" t="s">
        <v>162</v>
      </c>
      <c r="B23" s="171" t="s">
        <v>195</v>
      </c>
      <c r="C23" s="172"/>
    </row>
    <row r="24" spans="1:3" ht="18" customHeight="1">
      <c r="A24" s="170" t="s">
        <v>196</v>
      </c>
      <c r="B24" s="171" t="s">
        <v>163</v>
      </c>
      <c r="C24" s="172"/>
    </row>
    <row r="25" spans="1:3" ht="18" customHeight="1" thickBot="1">
      <c r="A25" s="170" t="s">
        <v>197</v>
      </c>
      <c r="B25" s="174"/>
      <c r="C25" s="175"/>
    </row>
    <row r="26" spans="1:3" ht="18" customHeight="1" thickBot="1">
      <c r="A26" s="170" t="s">
        <v>198</v>
      </c>
      <c r="B26" s="176" t="s">
        <v>27</v>
      </c>
      <c r="C26" s="177">
        <f>SUM(C7:C25)</f>
        <v>0</v>
      </c>
    </row>
    <row r="27" spans="1:3" ht="8.25" customHeight="1">
      <c r="A27" s="178"/>
      <c r="B27" s="351"/>
      <c r="C27" s="351"/>
    </row>
  </sheetData>
  <mergeCells count="3">
    <mergeCell ref="B3:C3"/>
    <mergeCell ref="B27:C27"/>
    <mergeCell ref="A1:B1"/>
  </mergeCells>
  <phoneticPr fontId="14" type="noConversion"/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196"/>
  <sheetViews>
    <sheetView zoomScaleNormal="100" zoomScaleSheetLayoutView="100" workbookViewId="0">
      <pane xSplit="2" ySplit="6" topLeftCell="C5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:B2"/>
    </sheetView>
  </sheetViews>
  <sheetFormatPr defaultRowHeight="15" customHeight="1"/>
  <cols>
    <col min="1" max="1" width="5.88671875" style="218" customWidth="1"/>
    <col min="2" max="2" width="29.5546875" style="20" customWidth="1"/>
    <col min="3" max="3" width="5.5546875" style="20" customWidth="1"/>
    <col min="4" max="4" width="11.88671875" style="20" customWidth="1"/>
    <col min="5" max="5" width="8.109375" style="20" customWidth="1"/>
    <col min="6" max="6" width="7.21875" style="20" customWidth="1"/>
    <col min="7" max="7" width="6.33203125" style="20" bestFit="1" customWidth="1"/>
    <col min="8" max="16384" width="8.88671875" style="20"/>
  </cols>
  <sheetData>
    <row r="1" spans="1:6" ht="15" customHeight="1">
      <c r="A1" s="312" t="s">
        <v>675</v>
      </c>
      <c r="B1" s="313"/>
      <c r="C1" s="313"/>
      <c r="D1" s="217"/>
    </row>
    <row r="2" spans="1:6" ht="15" customHeight="1">
      <c r="A2" s="314" t="s">
        <v>662</v>
      </c>
      <c r="B2" s="315"/>
      <c r="C2" s="222"/>
    </row>
    <row r="3" spans="1:6" ht="15" customHeight="1">
      <c r="A3" s="223"/>
      <c r="B3" s="217"/>
      <c r="C3" s="217"/>
    </row>
    <row r="4" spans="1:6" s="218" customFormat="1" ht="15" customHeight="1">
      <c r="B4" s="218" t="s">
        <v>1</v>
      </c>
      <c r="D4" s="219" t="s">
        <v>11</v>
      </c>
      <c r="E4" s="218" t="s">
        <v>12</v>
      </c>
      <c r="F4" s="218" t="s">
        <v>13</v>
      </c>
    </row>
    <row r="5" spans="1:6" s="218" customFormat="1" ht="15" customHeight="1">
      <c r="A5" s="218" t="s">
        <v>21</v>
      </c>
      <c r="C5" s="224"/>
      <c r="D5" s="309" t="s">
        <v>120</v>
      </c>
      <c r="E5" s="310"/>
      <c r="F5" s="311"/>
    </row>
    <row r="6" spans="1:6" s="70" customFormat="1" ht="49.5" customHeight="1">
      <c r="A6" s="214" t="s">
        <v>22</v>
      </c>
      <c r="B6" s="70" t="s">
        <v>19</v>
      </c>
      <c r="C6" s="70" t="s">
        <v>462</v>
      </c>
      <c r="D6" s="225" t="s">
        <v>179</v>
      </c>
      <c r="E6" s="225" t="s">
        <v>180</v>
      </c>
      <c r="F6" s="225" t="s">
        <v>181</v>
      </c>
    </row>
    <row r="7" spans="1:6" ht="15" customHeight="1">
      <c r="A7" s="214" t="s">
        <v>23</v>
      </c>
      <c r="B7" s="20" t="s">
        <v>222</v>
      </c>
      <c r="C7" s="218" t="s">
        <v>463</v>
      </c>
      <c r="D7" s="20">
        <v>11618</v>
      </c>
    </row>
    <row r="8" spans="1:6" ht="15" customHeight="1">
      <c r="A8" s="214" t="s">
        <v>24</v>
      </c>
      <c r="B8" s="20" t="s">
        <v>223</v>
      </c>
      <c r="C8" s="218" t="s">
        <v>464</v>
      </c>
      <c r="D8" s="20">
        <v>0</v>
      </c>
    </row>
    <row r="9" spans="1:6" s="70" customFormat="1" ht="15" customHeight="1">
      <c r="A9" s="214" t="s">
        <v>25</v>
      </c>
      <c r="B9" s="206" t="s">
        <v>224</v>
      </c>
      <c r="C9" s="218" t="s">
        <v>465</v>
      </c>
      <c r="D9" s="20">
        <v>4866</v>
      </c>
    </row>
    <row r="10" spans="1:6" ht="15" customHeight="1">
      <c r="A10" s="214" t="s">
        <v>28</v>
      </c>
      <c r="B10" s="206" t="s">
        <v>225</v>
      </c>
      <c r="C10" s="218" t="s">
        <v>466</v>
      </c>
      <c r="D10" s="20">
        <v>1200</v>
      </c>
    </row>
    <row r="11" spans="1:6" ht="15" customHeight="1">
      <c r="A11" s="214" t="s">
        <v>31</v>
      </c>
      <c r="B11" s="20" t="s">
        <v>226</v>
      </c>
      <c r="C11" s="218" t="s">
        <v>467</v>
      </c>
    </row>
    <row r="12" spans="1:6" s="70" customFormat="1" ht="15" customHeight="1">
      <c r="A12" s="214" t="s">
        <v>32</v>
      </c>
      <c r="B12" s="206" t="s">
        <v>227</v>
      </c>
      <c r="C12" s="218" t="s">
        <v>468</v>
      </c>
    </row>
    <row r="13" spans="1:6" s="90" customFormat="1" ht="12.75" customHeight="1">
      <c r="A13" s="220" t="s">
        <v>147</v>
      </c>
      <c r="B13" s="90" t="s">
        <v>228</v>
      </c>
      <c r="C13" s="220" t="s">
        <v>515</v>
      </c>
      <c r="D13" s="90">
        <f>SUM(D7:D12)</f>
        <v>17684</v>
      </c>
    </row>
    <row r="14" spans="1:6" ht="15" customHeight="1">
      <c r="A14" s="214" t="s">
        <v>149</v>
      </c>
      <c r="B14" s="206" t="s">
        <v>229</v>
      </c>
      <c r="C14" s="219" t="s">
        <v>469</v>
      </c>
    </row>
    <row r="15" spans="1:6" ht="15" customHeight="1">
      <c r="A15" s="214" t="s">
        <v>151</v>
      </c>
      <c r="B15" s="206" t="s">
        <v>230</v>
      </c>
      <c r="C15" s="219" t="s">
        <v>470</v>
      </c>
    </row>
    <row r="16" spans="1:6" ht="15" customHeight="1">
      <c r="A16" s="214" t="s">
        <v>153</v>
      </c>
      <c r="B16" s="206" t="s">
        <v>231</v>
      </c>
      <c r="C16" s="219" t="s">
        <v>471</v>
      </c>
    </row>
    <row r="17" spans="1:4" ht="15" customHeight="1">
      <c r="A17" s="214" t="s">
        <v>155</v>
      </c>
      <c r="B17" s="206" t="s">
        <v>232</v>
      </c>
      <c r="C17" s="219" t="s">
        <v>472</v>
      </c>
    </row>
    <row r="18" spans="1:4" ht="15" customHeight="1">
      <c r="A18" s="214" t="s">
        <v>157</v>
      </c>
      <c r="B18" s="206" t="s">
        <v>233</v>
      </c>
      <c r="C18" s="219" t="s">
        <v>473</v>
      </c>
      <c r="D18" s="20">
        <v>6000</v>
      </c>
    </row>
    <row r="19" spans="1:4" s="90" customFormat="1" ht="15" customHeight="1">
      <c r="A19" s="220" t="s">
        <v>159</v>
      </c>
      <c r="B19" s="90" t="s">
        <v>234</v>
      </c>
      <c r="C19" s="220" t="s">
        <v>516</v>
      </c>
      <c r="D19" s="90">
        <f>+D13+D14+D15+D16+D17+D18</f>
        <v>23684</v>
      </c>
    </row>
    <row r="20" spans="1:4" ht="15" customHeight="1">
      <c r="A20" s="214" t="s">
        <v>161</v>
      </c>
      <c r="B20" s="206" t="s">
        <v>235</v>
      </c>
      <c r="C20" s="219" t="s">
        <v>474</v>
      </c>
    </row>
    <row r="21" spans="1:4" s="90" customFormat="1" ht="15" customHeight="1">
      <c r="A21" s="214" t="s">
        <v>162</v>
      </c>
      <c r="B21" s="206" t="s">
        <v>236</v>
      </c>
      <c r="C21" s="219" t="s">
        <v>475</v>
      </c>
    </row>
    <row r="22" spans="1:4" ht="15" customHeight="1">
      <c r="A22" s="214" t="s">
        <v>196</v>
      </c>
      <c r="B22" s="206" t="s">
        <v>237</v>
      </c>
      <c r="C22" s="219" t="s">
        <v>476</v>
      </c>
    </row>
    <row r="23" spans="1:4" ht="15" customHeight="1">
      <c r="A23" s="214" t="s">
        <v>197</v>
      </c>
      <c r="B23" s="206" t="s">
        <v>238</v>
      </c>
      <c r="C23" s="219" t="s">
        <v>477</v>
      </c>
    </row>
    <row r="24" spans="1:4" ht="15" customHeight="1">
      <c r="A24" s="214" t="s">
        <v>198</v>
      </c>
      <c r="B24" s="206" t="s">
        <v>239</v>
      </c>
      <c r="C24" s="219" t="s">
        <v>478</v>
      </c>
    </row>
    <row r="25" spans="1:4" s="90" customFormat="1" ht="15" customHeight="1">
      <c r="A25" s="220" t="s">
        <v>203</v>
      </c>
      <c r="B25" s="90" t="s">
        <v>240</v>
      </c>
      <c r="C25" s="220" t="s">
        <v>517</v>
      </c>
      <c r="D25" s="90">
        <f>SUM(D24)</f>
        <v>0</v>
      </c>
    </row>
    <row r="26" spans="1:4" s="90" customFormat="1" ht="15" customHeight="1">
      <c r="A26" s="214" t="s">
        <v>204</v>
      </c>
      <c r="B26" s="206" t="s">
        <v>241</v>
      </c>
      <c r="C26" s="219" t="s">
        <v>479</v>
      </c>
    </row>
    <row r="27" spans="1:4" s="70" customFormat="1" ht="15" customHeight="1">
      <c r="A27" s="214" t="s">
        <v>205</v>
      </c>
      <c r="B27" s="206" t="s">
        <v>242</v>
      </c>
      <c r="C27" s="219" t="s">
        <v>480</v>
      </c>
    </row>
    <row r="28" spans="1:4" s="90" customFormat="1" ht="15" customHeight="1">
      <c r="A28" s="220" t="s">
        <v>206</v>
      </c>
      <c r="B28" s="90" t="s">
        <v>243</v>
      </c>
      <c r="C28" s="220" t="s">
        <v>518</v>
      </c>
    </row>
    <row r="29" spans="1:4" s="90" customFormat="1" ht="15" customHeight="1">
      <c r="A29" s="214" t="s">
        <v>207</v>
      </c>
      <c r="B29" s="206" t="s">
        <v>244</v>
      </c>
      <c r="C29" s="219" t="s">
        <v>481</v>
      </c>
    </row>
    <row r="30" spans="1:4" s="70" customFormat="1" ht="15" customHeight="1">
      <c r="A30" s="214" t="s">
        <v>208</v>
      </c>
      <c r="B30" s="206" t="s">
        <v>251</v>
      </c>
      <c r="C30" s="219" t="s">
        <v>482</v>
      </c>
    </row>
    <row r="31" spans="1:4" s="70" customFormat="1" ht="15" customHeight="1">
      <c r="A31" s="214" t="s">
        <v>209</v>
      </c>
      <c r="B31" s="206" t="s">
        <v>245</v>
      </c>
      <c r="C31" s="219" t="s">
        <v>483</v>
      </c>
      <c r="D31" s="206">
        <v>500</v>
      </c>
    </row>
    <row r="32" spans="1:4" ht="15" customHeight="1">
      <c r="A32" s="214" t="s">
        <v>210</v>
      </c>
      <c r="B32" s="20" t="s">
        <v>246</v>
      </c>
      <c r="C32" s="218" t="s">
        <v>484</v>
      </c>
      <c r="D32" s="20">
        <v>1100</v>
      </c>
    </row>
    <row r="33" spans="1:6" ht="15" customHeight="1">
      <c r="A33" s="214" t="s">
        <v>211</v>
      </c>
      <c r="B33" s="20" t="s">
        <v>247</v>
      </c>
      <c r="C33" s="218" t="s">
        <v>485</v>
      </c>
    </row>
    <row r="34" spans="1:6" s="90" customFormat="1" ht="15" customHeight="1">
      <c r="A34" s="214" t="s">
        <v>212</v>
      </c>
      <c r="B34" s="206" t="s">
        <v>249</v>
      </c>
      <c r="C34" s="219" t="s">
        <v>486</v>
      </c>
    </row>
    <row r="35" spans="1:6" ht="15" customHeight="1">
      <c r="A35" s="214" t="s">
        <v>213</v>
      </c>
      <c r="B35" s="20" t="s">
        <v>248</v>
      </c>
      <c r="C35" s="218" t="s">
        <v>487</v>
      </c>
      <c r="D35" s="20">
        <v>600</v>
      </c>
    </row>
    <row r="36" spans="1:6" ht="15" customHeight="1">
      <c r="A36" s="214" t="s">
        <v>214</v>
      </c>
      <c r="B36" s="20" t="s">
        <v>250</v>
      </c>
      <c r="C36" s="218" t="s">
        <v>488</v>
      </c>
    </row>
    <row r="37" spans="1:6" s="70" customFormat="1" ht="15" customHeight="1">
      <c r="A37" s="214" t="s">
        <v>215</v>
      </c>
      <c r="B37" s="90" t="s">
        <v>252</v>
      </c>
      <c r="C37" s="220" t="s">
        <v>519</v>
      </c>
      <c r="D37" s="90">
        <f>SUM(D32:D36)</f>
        <v>1700</v>
      </c>
      <c r="E37" s="90">
        <f>SUM(E32:E36)</f>
        <v>0</v>
      </c>
      <c r="F37" s="90">
        <f>SUM(F32:F36)</f>
        <v>0</v>
      </c>
    </row>
    <row r="38" spans="1:6" s="90" customFormat="1" ht="15" customHeight="1">
      <c r="A38" s="214" t="s">
        <v>216</v>
      </c>
      <c r="B38" s="206" t="s">
        <v>202</v>
      </c>
      <c r="C38" s="219" t="s">
        <v>489</v>
      </c>
      <c r="D38" s="206">
        <v>49</v>
      </c>
    </row>
    <row r="39" spans="1:6" s="90" customFormat="1" ht="15" customHeight="1">
      <c r="A39" s="214" t="s">
        <v>217</v>
      </c>
      <c r="B39" s="90" t="s">
        <v>178</v>
      </c>
      <c r="C39" s="220" t="s">
        <v>520</v>
      </c>
      <c r="D39" s="90">
        <f>SUM(D28,IA29,D30,D31,D37,D38)</f>
        <v>2249</v>
      </c>
      <c r="E39" s="90">
        <f>SUM(E28,IB29,E30,E31,E37,E38)</f>
        <v>0</v>
      </c>
      <c r="F39" s="90">
        <f>SUM(F28,IC29,F30,F31,F37,F38)</f>
        <v>0</v>
      </c>
    </row>
    <row r="40" spans="1:6" s="90" customFormat="1" ht="15" customHeight="1">
      <c r="A40" s="214" t="s">
        <v>218</v>
      </c>
      <c r="B40" s="206" t="s">
        <v>253</v>
      </c>
      <c r="C40" s="219" t="s">
        <v>490</v>
      </c>
    </row>
    <row r="41" spans="1:6" s="90" customFormat="1" ht="15" customHeight="1">
      <c r="A41" s="214" t="s">
        <v>219</v>
      </c>
      <c r="B41" s="206" t="s">
        <v>254</v>
      </c>
      <c r="C41" s="219" t="s">
        <v>491</v>
      </c>
    </row>
    <row r="42" spans="1:6" s="90" customFormat="1" ht="15" customHeight="1">
      <c r="A42" s="214" t="s">
        <v>220</v>
      </c>
      <c r="B42" s="206" t="s">
        <v>255</v>
      </c>
      <c r="C42" s="219" t="s">
        <v>492</v>
      </c>
    </row>
    <row r="43" spans="1:6" s="90" customFormat="1" ht="15" customHeight="1">
      <c r="A43" s="214" t="s">
        <v>221</v>
      </c>
      <c r="B43" s="206" t="s">
        <v>256</v>
      </c>
      <c r="C43" s="219" t="s">
        <v>493</v>
      </c>
      <c r="D43" s="206"/>
    </row>
    <row r="44" spans="1:6" s="206" customFormat="1" ht="15" customHeight="1">
      <c r="A44" s="219" t="s">
        <v>287</v>
      </c>
      <c r="B44" s="206" t="s">
        <v>257</v>
      </c>
      <c r="C44" s="219" t="s">
        <v>494</v>
      </c>
    </row>
    <row r="45" spans="1:6" s="90" customFormat="1" ht="15" customHeight="1">
      <c r="A45" s="214" t="s">
        <v>288</v>
      </c>
      <c r="B45" s="206" t="s">
        <v>258</v>
      </c>
      <c r="C45" s="219" t="s">
        <v>495</v>
      </c>
      <c r="D45" s="206"/>
    </row>
    <row r="46" spans="1:6" s="90" customFormat="1" ht="15" customHeight="1">
      <c r="A46" s="214" t="s">
        <v>289</v>
      </c>
      <c r="B46" s="206" t="s">
        <v>259</v>
      </c>
      <c r="C46" s="219" t="s">
        <v>496</v>
      </c>
    </row>
    <row r="47" spans="1:6" s="90" customFormat="1" ht="15" customHeight="1">
      <c r="A47" s="214" t="s">
        <v>290</v>
      </c>
      <c r="B47" s="206" t="s">
        <v>110</v>
      </c>
      <c r="C47" s="219" t="s">
        <v>497</v>
      </c>
    </row>
    <row r="48" spans="1:6" s="90" customFormat="1" ht="15" customHeight="1">
      <c r="A48" s="214" t="s">
        <v>291</v>
      </c>
      <c r="B48" s="206" t="s">
        <v>260</v>
      </c>
      <c r="C48" s="219" t="s">
        <v>498</v>
      </c>
    </row>
    <row r="49" spans="1:9" s="90" customFormat="1" ht="15" customHeight="1">
      <c r="A49" s="214" t="s">
        <v>292</v>
      </c>
      <c r="B49" s="206" t="s">
        <v>261</v>
      </c>
      <c r="C49" s="219" t="s">
        <v>499</v>
      </c>
    </row>
    <row r="50" spans="1:9" s="90" customFormat="1" ht="15" customHeight="1">
      <c r="A50" s="214" t="s">
        <v>293</v>
      </c>
      <c r="B50" s="90" t="s">
        <v>262</v>
      </c>
      <c r="C50" s="220" t="s">
        <v>521</v>
      </c>
      <c r="D50" s="90">
        <f>SUM(D40:D49)</f>
        <v>0</v>
      </c>
      <c r="E50" s="90">
        <f>SUM(E40:E49)</f>
        <v>0</v>
      </c>
      <c r="F50" s="90">
        <f>SUM(F40:F49)</f>
        <v>0</v>
      </c>
    </row>
    <row r="51" spans="1:9" s="90" customFormat="1" ht="15" customHeight="1">
      <c r="A51" s="214" t="s">
        <v>294</v>
      </c>
      <c r="B51" s="206" t="s">
        <v>265</v>
      </c>
      <c r="C51" s="219" t="s">
        <v>500</v>
      </c>
    </row>
    <row r="52" spans="1:9" s="90" customFormat="1" ht="15" customHeight="1">
      <c r="A52" s="214" t="s">
        <v>295</v>
      </c>
      <c r="B52" s="206" t="s">
        <v>263</v>
      </c>
      <c r="C52" s="219" t="s">
        <v>501</v>
      </c>
    </row>
    <row r="53" spans="1:9" s="90" customFormat="1" ht="15" customHeight="1">
      <c r="A53" s="214" t="s">
        <v>296</v>
      </c>
      <c r="B53" s="206" t="s">
        <v>266</v>
      </c>
      <c r="C53" s="219" t="s">
        <v>502</v>
      </c>
    </row>
    <row r="54" spans="1:9" s="90" customFormat="1" ht="15" customHeight="1">
      <c r="A54" s="214" t="s">
        <v>297</v>
      </c>
      <c r="B54" s="206" t="s">
        <v>264</v>
      </c>
      <c r="C54" s="219" t="s">
        <v>503</v>
      </c>
      <c r="G54" s="206"/>
      <c r="H54" s="206"/>
      <c r="I54" s="206"/>
    </row>
    <row r="55" spans="1:9" s="90" customFormat="1" ht="15" customHeight="1">
      <c r="A55" s="214" t="s">
        <v>298</v>
      </c>
      <c r="B55" s="206" t="s">
        <v>267</v>
      </c>
      <c r="C55" s="219" t="s">
        <v>504</v>
      </c>
    </row>
    <row r="56" spans="1:9" s="90" customFormat="1" ht="15" customHeight="1">
      <c r="A56" s="220" t="s">
        <v>299</v>
      </c>
      <c r="B56" s="90" t="s">
        <v>176</v>
      </c>
      <c r="C56" s="220" t="s">
        <v>512</v>
      </c>
      <c r="D56" s="90">
        <f>SUM(D51:D55)</f>
        <v>0</v>
      </c>
      <c r="E56" s="90">
        <f>SUM(E51:E55)</f>
        <v>0</v>
      </c>
      <c r="F56" s="90">
        <f>SUM(F51:F55)</f>
        <v>0</v>
      </c>
    </row>
    <row r="57" spans="1:9" s="90" customFormat="1" ht="15" customHeight="1">
      <c r="A57" s="214" t="s">
        <v>300</v>
      </c>
      <c r="B57" s="206" t="s">
        <v>268</v>
      </c>
      <c r="C57" s="219" t="s">
        <v>505</v>
      </c>
    </row>
    <row r="58" spans="1:9" s="90" customFormat="1" ht="15" customHeight="1">
      <c r="A58" s="214" t="s">
        <v>301</v>
      </c>
      <c r="B58" s="206" t="s">
        <v>269</v>
      </c>
      <c r="C58" s="219" t="s">
        <v>506</v>
      </c>
    </row>
    <row r="59" spans="1:9" s="90" customFormat="1" ht="15" customHeight="1">
      <c r="A59" s="214" t="s">
        <v>302</v>
      </c>
      <c r="B59" s="206" t="s">
        <v>270</v>
      </c>
      <c r="C59" s="219" t="s">
        <v>507</v>
      </c>
    </row>
    <row r="60" spans="1:9" s="90" customFormat="1" ht="15" customHeight="1">
      <c r="A60" s="220" t="s">
        <v>303</v>
      </c>
      <c r="B60" s="90" t="s">
        <v>271</v>
      </c>
      <c r="C60" s="220" t="s">
        <v>511</v>
      </c>
      <c r="D60" s="90">
        <f>SUM(D57:D59)</f>
        <v>0</v>
      </c>
    </row>
    <row r="61" spans="1:9" s="90" customFormat="1" ht="15" customHeight="1">
      <c r="A61" s="214" t="s">
        <v>304</v>
      </c>
      <c r="B61" s="206" t="s">
        <v>272</v>
      </c>
      <c r="C61" s="219" t="s">
        <v>508</v>
      </c>
    </row>
    <row r="62" spans="1:9" s="90" customFormat="1" ht="15" customHeight="1">
      <c r="A62" s="214" t="s">
        <v>305</v>
      </c>
      <c r="B62" s="206" t="s">
        <v>273</v>
      </c>
      <c r="C62" s="219" t="s">
        <v>509</v>
      </c>
    </row>
    <row r="63" spans="1:9" s="90" customFormat="1" ht="15" customHeight="1">
      <c r="A63" s="214" t="s">
        <v>306</v>
      </c>
      <c r="B63" s="206" t="s">
        <v>274</v>
      </c>
      <c r="C63" s="219" t="s">
        <v>510</v>
      </c>
      <c r="D63" s="206"/>
    </row>
    <row r="64" spans="1:9" s="90" customFormat="1" ht="15" customHeight="1">
      <c r="A64" s="220" t="s">
        <v>307</v>
      </c>
      <c r="B64" s="90" t="s">
        <v>275</v>
      </c>
      <c r="C64" s="220" t="s">
        <v>513</v>
      </c>
      <c r="D64" s="90">
        <f>SUM(D61:D63)</f>
        <v>0</v>
      </c>
      <c r="E64" s="90">
        <f>SUM(E61:E63)</f>
        <v>0</v>
      </c>
      <c r="F64" s="90">
        <f>SUM(F61:F63)</f>
        <v>0</v>
      </c>
    </row>
    <row r="65" spans="1:6" s="90" customFormat="1" ht="15" customHeight="1">
      <c r="A65" s="214" t="s">
        <v>308</v>
      </c>
      <c r="B65" s="90" t="s">
        <v>276</v>
      </c>
      <c r="C65" s="220" t="s">
        <v>514</v>
      </c>
      <c r="D65" s="90">
        <f>SUM(D19,D25,D39,D50,D56,D60,D64)</f>
        <v>25933</v>
      </c>
      <c r="E65" s="90">
        <f>SUM(E19,E25,E39,E50,E56,E60,E64)</f>
        <v>0</v>
      </c>
      <c r="F65" s="90">
        <f>SUM(F19,F25,F39,F50,F56,F60,F64)</f>
        <v>0</v>
      </c>
    </row>
    <row r="66" spans="1:6" s="206" customFormat="1" ht="15" customHeight="1">
      <c r="A66" s="214" t="s">
        <v>309</v>
      </c>
      <c r="B66" s="206" t="s">
        <v>277</v>
      </c>
      <c r="C66" s="219" t="s">
        <v>522</v>
      </c>
    </row>
    <row r="67" spans="1:6" s="206" customFormat="1" ht="15" customHeight="1">
      <c r="A67" s="214" t="s">
        <v>310</v>
      </c>
      <c r="B67" s="206" t="s">
        <v>278</v>
      </c>
      <c r="C67" s="219" t="s">
        <v>523</v>
      </c>
    </row>
    <row r="68" spans="1:6" s="206" customFormat="1" ht="15" customHeight="1">
      <c r="A68" s="214" t="s">
        <v>311</v>
      </c>
      <c r="B68" s="206" t="s">
        <v>279</v>
      </c>
      <c r="C68" s="219" t="s">
        <v>524</v>
      </c>
    </row>
    <row r="69" spans="1:6" s="90" customFormat="1" ht="15" customHeight="1">
      <c r="A69" s="214" t="s">
        <v>312</v>
      </c>
      <c r="B69" s="90" t="s">
        <v>280</v>
      </c>
      <c r="C69" s="220" t="s">
        <v>525</v>
      </c>
      <c r="D69" s="90">
        <f>SUM(D66:D68)</f>
        <v>0</v>
      </c>
    </row>
    <row r="70" spans="1:6" s="90" customFormat="1" ht="15" customHeight="1">
      <c r="A70" s="214" t="s">
        <v>313</v>
      </c>
      <c r="B70" s="90" t="s">
        <v>281</v>
      </c>
      <c r="C70" s="220" t="s">
        <v>526</v>
      </c>
    </row>
    <row r="71" spans="1:6" s="206" customFormat="1" ht="15" customHeight="1">
      <c r="A71" s="214" t="s">
        <v>314</v>
      </c>
      <c r="B71" s="206" t="s">
        <v>282</v>
      </c>
      <c r="C71" s="219" t="s">
        <v>527</v>
      </c>
      <c r="D71" s="206">
        <v>10221</v>
      </c>
    </row>
    <row r="72" spans="1:6" s="90" customFormat="1" ht="15" customHeight="1">
      <c r="A72" s="214" t="s">
        <v>315</v>
      </c>
      <c r="B72" s="90" t="s">
        <v>283</v>
      </c>
      <c r="C72" s="220" t="s">
        <v>527</v>
      </c>
      <c r="D72" s="90">
        <f>SUM(D71:D71)</f>
        <v>10221</v>
      </c>
      <c r="E72" s="90">
        <f>SUM(E71:E71)</f>
        <v>0</v>
      </c>
      <c r="F72" s="90">
        <f>SUM(F71:F71)</f>
        <v>0</v>
      </c>
    </row>
    <row r="73" spans="1:6" s="206" customFormat="1" ht="15" customHeight="1">
      <c r="A73" s="219" t="s">
        <v>316</v>
      </c>
      <c r="B73" s="206" t="s">
        <v>284</v>
      </c>
      <c r="C73" s="219" t="s">
        <v>528</v>
      </c>
    </row>
    <row r="74" spans="1:6" s="90" customFormat="1" ht="15" customHeight="1">
      <c r="A74" s="214" t="s">
        <v>317</v>
      </c>
      <c r="B74" s="90" t="s">
        <v>285</v>
      </c>
      <c r="C74" s="220" t="s">
        <v>529</v>
      </c>
      <c r="D74" s="90">
        <f>SUM(D73:D73)</f>
        <v>0</v>
      </c>
      <c r="E74" s="90">
        <f>SUM(E73:E73)</f>
        <v>0</v>
      </c>
      <c r="F74" s="90">
        <f>SUM(F73:F73)</f>
        <v>0</v>
      </c>
    </row>
    <row r="75" spans="1:6" s="90" customFormat="1" ht="15" customHeight="1">
      <c r="A75" s="214" t="s">
        <v>318</v>
      </c>
      <c r="B75" s="90" t="s">
        <v>286</v>
      </c>
      <c r="C75" s="220" t="s">
        <v>530</v>
      </c>
    </row>
    <row r="76" spans="1:6" s="90" customFormat="1" ht="15" customHeight="1">
      <c r="A76" s="214" t="s">
        <v>319</v>
      </c>
      <c r="B76" s="90" t="s">
        <v>75</v>
      </c>
      <c r="C76" s="220" t="s">
        <v>531</v>
      </c>
      <c r="D76" s="90">
        <f>SUM(D69,D70,D72,D74,D75)</f>
        <v>10221</v>
      </c>
    </row>
    <row r="77" spans="1:6" s="70" customFormat="1" ht="15" customHeight="1">
      <c r="A77" s="214" t="s">
        <v>320</v>
      </c>
      <c r="B77" s="70" t="s">
        <v>111</v>
      </c>
      <c r="C77" s="214"/>
      <c r="D77" s="70">
        <f>SUM(D65,D76)</f>
        <v>36154</v>
      </c>
    </row>
    <row r="84" spans="2:6" ht="15" customHeight="1">
      <c r="B84" s="70"/>
      <c r="C84" s="70"/>
      <c r="D84" s="70"/>
      <c r="E84" s="70"/>
      <c r="F84" s="70"/>
    </row>
    <row r="85" spans="2:6" ht="15" customHeight="1">
      <c r="B85" s="70"/>
      <c r="C85" s="70"/>
      <c r="D85" s="70"/>
      <c r="E85" s="70"/>
      <c r="F85" s="70"/>
    </row>
    <row r="86" spans="2:6" ht="15" customHeight="1">
      <c r="B86" s="70"/>
      <c r="C86" s="70"/>
      <c r="D86" s="70"/>
      <c r="E86" s="70"/>
      <c r="F86" s="70"/>
    </row>
    <row r="87" spans="2:6" ht="15" customHeight="1">
      <c r="B87" s="70"/>
      <c r="C87" s="70"/>
      <c r="D87" s="70"/>
      <c r="E87" s="70"/>
      <c r="F87" s="70"/>
    </row>
    <row r="88" spans="2:6" ht="15" customHeight="1">
      <c r="B88" s="70"/>
      <c r="C88" s="70"/>
      <c r="D88" s="70"/>
      <c r="E88" s="70"/>
      <c r="F88" s="70"/>
    </row>
    <row r="89" spans="2:6" ht="15" customHeight="1">
      <c r="B89" s="70"/>
      <c r="C89" s="70"/>
      <c r="D89" s="70"/>
      <c r="E89" s="70"/>
      <c r="F89" s="70"/>
    </row>
    <row r="90" spans="2:6" ht="15" customHeight="1">
      <c r="B90" s="70"/>
      <c r="C90" s="70"/>
      <c r="D90" s="70"/>
      <c r="E90" s="70"/>
      <c r="F90" s="70"/>
    </row>
    <row r="91" spans="2:6" ht="15" customHeight="1">
      <c r="B91" s="70"/>
      <c r="C91" s="70"/>
      <c r="D91" s="70"/>
      <c r="E91" s="70"/>
      <c r="F91" s="70"/>
    </row>
    <row r="92" spans="2:6" ht="15" customHeight="1">
      <c r="B92" s="70"/>
      <c r="C92" s="70"/>
      <c r="D92" s="70"/>
      <c r="E92" s="70"/>
      <c r="F92" s="70"/>
    </row>
    <row r="93" spans="2:6" ht="15" customHeight="1">
      <c r="B93" s="70"/>
      <c r="C93" s="70"/>
      <c r="D93" s="70"/>
      <c r="E93" s="70"/>
      <c r="F93" s="70"/>
    </row>
    <row r="94" spans="2:6" ht="15" customHeight="1">
      <c r="B94" s="70"/>
      <c r="C94" s="70"/>
      <c r="D94" s="70"/>
      <c r="E94" s="70"/>
      <c r="F94" s="70"/>
    </row>
    <row r="95" spans="2:6" ht="15" customHeight="1">
      <c r="B95" s="70"/>
      <c r="C95" s="70"/>
      <c r="D95" s="70"/>
      <c r="E95" s="70"/>
      <c r="F95" s="70"/>
    </row>
    <row r="96" spans="2:6" ht="15" customHeight="1">
      <c r="B96" s="70"/>
      <c r="C96" s="70"/>
      <c r="D96" s="70"/>
      <c r="E96" s="70"/>
      <c r="F96" s="70"/>
    </row>
    <row r="97" spans="2:6" ht="15" customHeight="1">
      <c r="B97" s="70"/>
      <c r="C97" s="70"/>
      <c r="D97" s="70"/>
      <c r="E97" s="70"/>
      <c r="F97" s="70"/>
    </row>
    <row r="98" spans="2:6" ht="15" customHeight="1">
      <c r="B98" s="70"/>
      <c r="C98" s="70"/>
      <c r="D98" s="70"/>
      <c r="E98" s="70"/>
      <c r="F98" s="70"/>
    </row>
    <row r="99" spans="2:6" ht="15" customHeight="1">
      <c r="B99" s="70"/>
      <c r="C99" s="70"/>
      <c r="D99" s="70"/>
      <c r="E99" s="70"/>
      <c r="F99" s="70"/>
    </row>
    <row r="100" spans="2:6" ht="15" customHeight="1">
      <c r="B100" s="70"/>
      <c r="C100" s="70"/>
      <c r="D100" s="70"/>
      <c r="E100" s="70"/>
      <c r="F100" s="70"/>
    </row>
    <row r="101" spans="2:6" ht="15" customHeight="1">
      <c r="B101" s="70"/>
      <c r="C101" s="70"/>
      <c r="D101" s="70"/>
      <c r="E101" s="70"/>
      <c r="F101" s="70"/>
    </row>
    <row r="102" spans="2:6" ht="15" customHeight="1">
      <c r="B102" s="70"/>
      <c r="C102" s="70"/>
      <c r="D102" s="70"/>
      <c r="E102" s="70"/>
      <c r="F102" s="70"/>
    </row>
    <row r="103" spans="2:6" ht="15" customHeight="1">
      <c r="B103" s="70"/>
      <c r="C103" s="70"/>
      <c r="D103" s="70"/>
      <c r="E103" s="70"/>
      <c r="F103" s="70"/>
    </row>
    <row r="104" spans="2:6" ht="15" customHeight="1">
      <c r="B104" s="70"/>
      <c r="C104" s="70"/>
      <c r="D104" s="70"/>
      <c r="E104" s="70"/>
      <c r="F104" s="70"/>
    </row>
    <row r="105" spans="2:6" ht="15" customHeight="1">
      <c r="B105" s="70"/>
      <c r="C105" s="70"/>
      <c r="D105" s="70"/>
      <c r="E105" s="70"/>
      <c r="F105" s="70"/>
    </row>
    <row r="106" spans="2:6" ht="15" customHeight="1">
      <c r="B106" s="70"/>
      <c r="C106" s="70"/>
      <c r="D106" s="70"/>
      <c r="E106" s="70"/>
      <c r="F106" s="70"/>
    </row>
    <row r="107" spans="2:6" ht="15" customHeight="1">
      <c r="B107" s="70"/>
      <c r="C107" s="70"/>
      <c r="D107" s="70"/>
      <c r="E107" s="70"/>
      <c r="F107" s="70"/>
    </row>
    <row r="108" spans="2:6" ht="15" customHeight="1">
      <c r="B108" s="70"/>
      <c r="C108" s="70"/>
      <c r="D108" s="70"/>
      <c r="E108" s="70"/>
      <c r="F108" s="70"/>
    </row>
    <row r="109" spans="2:6" ht="15" customHeight="1">
      <c r="B109" s="70"/>
      <c r="C109" s="70"/>
      <c r="D109" s="70"/>
      <c r="E109" s="70"/>
      <c r="F109" s="70"/>
    </row>
    <row r="110" spans="2:6" ht="15" customHeight="1">
      <c r="B110" s="70"/>
      <c r="C110" s="70"/>
      <c r="D110" s="70"/>
      <c r="E110" s="70"/>
      <c r="F110" s="70"/>
    </row>
    <row r="111" spans="2:6" ht="15" customHeight="1">
      <c r="B111" s="70"/>
      <c r="C111" s="70"/>
      <c r="D111" s="70"/>
      <c r="E111" s="70"/>
      <c r="F111" s="70"/>
    </row>
    <row r="112" spans="2:6" ht="15" customHeight="1">
      <c r="B112" s="70"/>
      <c r="C112" s="70"/>
      <c r="D112" s="70"/>
      <c r="E112" s="70"/>
      <c r="F112" s="70"/>
    </row>
    <row r="113" spans="2:6" ht="15" customHeight="1">
      <c r="B113" s="70"/>
      <c r="C113" s="70"/>
      <c r="D113" s="70"/>
      <c r="E113" s="70"/>
      <c r="F113" s="70"/>
    </row>
    <row r="114" spans="2:6" ht="15" customHeight="1">
      <c r="B114" s="70"/>
      <c r="C114" s="70"/>
      <c r="D114" s="70"/>
      <c r="E114" s="70"/>
      <c r="F114" s="70"/>
    </row>
    <row r="115" spans="2:6" ht="15" customHeight="1">
      <c r="B115" s="70"/>
      <c r="C115" s="70"/>
      <c r="D115" s="70"/>
      <c r="E115" s="70"/>
      <c r="F115" s="70"/>
    </row>
    <row r="116" spans="2:6" ht="15" customHeight="1">
      <c r="B116" s="70"/>
      <c r="C116" s="70"/>
      <c r="D116" s="70"/>
      <c r="E116" s="70"/>
      <c r="F116" s="70"/>
    </row>
    <row r="117" spans="2:6" ht="15" customHeight="1">
      <c r="B117" s="70"/>
      <c r="C117" s="70"/>
      <c r="D117" s="70"/>
      <c r="E117" s="70"/>
      <c r="F117" s="70"/>
    </row>
    <row r="118" spans="2:6" ht="15" customHeight="1">
      <c r="B118" s="70"/>
      <c r="C118" s="70"/>
      <c r="D118" s="70"/>
      <c r="E118" s="70"/>
      <c r="F118" s="70"/>
    </row>
    <row r="119" spans="2:6" ht="15" customHeight="1">
      <c r="B119" s="70"/>
      <c r="C119" s="70"/>
      <c r="D119" s="70"/>
      <c r="E119" s="70"/>
      <c r="F119" s="70"/>
    </row>
    <row r="120" spans="2:6" ht="15" customHeight="1">
      <c r="B120" s="70"/>
      <c r="C120" s="70"/>
      <c r="D120" s="70"/>
      <c r="E120" s="70"/>
      <c r="F120" s="70"/>
    </row>
    <row r="121" spans="2:6" ht="15" customHeight="1">
      <c r="B121" s="70"/>
      <c r="C121" s="70"/>
      <c r="D121" s="70"/>
      <c r="E121" s="70"/>
      <c r="F121" s="70"/>
    </row>
    <row r="122" spans="2:6" ht="15" customHeight="1">
      <c r="B122" s="70"/>
      <c r="C122" s="70"/>
      <c r="D122" s="70"/>
      <c r="E122" s="70"/>
      <c r="F122" s="70"/>
    </row>
    <row r="123" spans="2:6" ht="15" customHeight="1">
      <c r="B123" s="70"/>
      <c r="C123" s="70"/>
      <c r="D123" s="70"/>
      <c r="E123" s="70"/>
      <c r="F123" s="70"/>
    </row>
    <row r="124" spans="2:6" ht="15" customHeight="1">
      <c r="B124" s="70"/>
      <c r="C124" s="70"/>
      <c r="D124" s="70"/>
      <c r="E124" s="70"/>
      <c r="F124" s="70"/>
    </row>
    <row r="125" spans="2:6" ht="15" customHeight="1">
      <c r="B125" s="70"/>
      <c r="C125" s="70"/>
      <c r="D125" s="70"/>
      <c r="E125" s="70"/>
      <c r="F125" s="70"/>
    </row>
    <row r="126" spans="2:6" ht="15" customHeight="1">
      <c r="B126" s="70"/>
      <c r="C126" s="70"/>
      <c r="D126" s="70"/>
      <c r="E126" s="70"/>
      <c r="F126" s="70"/>
    </row>
    <row r="127" spans="2:6" ht="15" customHeight="1">
      <c r="B127" s="70"/>
      <c r="C127" s="70"/>
      <c r="D127" s="70"/>
      <c r="E127" s="70"/>
      <c r="F127" s="70"/>
    </row>
    <row r="128" spans="2:6" ht="15" customHeight="1">
      <c r="B128" s="70"/>
      <c r="C128" s="70"/>
      <c r="D128" s="70"/>
      <c r="E128" s="70"/>
      <c r="F128" s="70"/>
    </row>
    <row r="129" spans="2:6" ht="15" customHeight="1">
      <c r="B129" s="70"/>
      <c r="C129" s="70"/>
      <c r="D129" s="70"/>
      <c r="E129" s="70"/>
      <c r="F129" s="70"/>
    </row>
    <row r="130" spans="2:6" ht="15" customHeight="1">
      <c r="B130" s="70"/>
      <c r="C130" s="70"/>
      <c r="D130" s="70"/>
      <c r="E130" s="70"/>
      <c r="F130" s="70"/>
    </row>
    <row r="131" spans="2:6" ht="15" customHeight="1">
      <c r="B131" s="70"/>
      <c r="C131" s="70"/>
      <c r="D131" s="70"/>
      <c r="E131" s="70"/>
      <c r="F131" s="70"/>
    </row>
    <row r="132" spans="2:6" ht="15" customHeight="1">
      <c r="B132" s="70"/>
      <c r="C132" s="70"/>
      <c r="D132" s="70"/>
      <c r="E132" s="70"/>
      <c r="F132" s="70"/>
    </row>
    <row r="133" spans="2:6" ht="15" customHeight="1">
      <c r="B133" s="70"/>
      <c r="C133" s="70"/>
      <c r="D133" s="70"/>
      <c r="E133" s="70"/>
      <c r="F133" s="70"/>
    </row>
    <row r="134" spans="2:6" ht="15" customHeight="1">
      <c r="B134" s="70"/>
      <c r="C134" s="70"/>
      <c r="D134" s="70"/>
      <c r="E134" s="70"/>
      <c r="F134" s="70"/>
    </row>
    <row r="135" spans="2:6" ht="15" customHeight="1">
      <c r="B135" s="70"/>
      <c r="C135" s="70"/>
      <c r="D135" s="70"/>
      <c r="E135" s="70"/>
      <c r="F135" s="70"/>
    </row>
    <row r="136" spans="2:6" ht="15" customHeight="1">
      <c r="B136" s="70"/>
      <c r="C136" s="70"/>
      <c r="D136" s="70"/>
      <c r="E136" s="70"/>
      <c r="F136" s="70"/>
    </row>
    <row r="137" spans="2:6" ht="15" customHeight="1">
      <c r="B137" s="70"/>
      <c r="C137" s="70"/>
      <c r="D137" s="70"/>
      <c r="E137" s="70"/>
      <c r="F137" s="70"/>
    </row>
    <row r="138" spans="2:6" ht="15" customHeight="1">
      <c r="B138" s="70"/>
      <c r="C138" s="70"/>
      <c r="D138" s="70"/>
      <c r="E138" s="70"/>
      <c r="F138" s="70"/>
    </row>
    <row r="139" spans="2:6" ht="15" customHeight="1">
      <c r="B139" s="70"/>
      <c r="C139" s="70"/>
      <c r="D139" s="70"/>
      <c r="E139" s="70"/>
      <c r="F139" s="70"/>
    </row>
    <row r="140" spans="2:6" ht="15" customHeight="1">
      <c r="B140" s="70"/>
      <c r="C140" s="70"/>
      <c r="D140" s="70"/>
      <c r="E140" s="70"/>
      <c r="F140" s="70"/>
    </row>
    <row r="141" spans="2:6" ht="15" customHeight="1">
      <c r="B141" s="70"/>
      <c r="C141" s="70"/>
      <c r="D141" s="70"/>
      <c r="E141" s="70"/>
      <c r="F141" s="70"/>
    </row>
    <row r="142" spans="2:6" ht="15" customHeight="1">
      <c r="B142" s="70"/>
      <c r="C142" s="70"/>
      <c r="D142" s="70"/>
      <c r="E142" s="70"/>
      <c r="F142" s="70"/>
    </row>
    <row r="143" spans="2:6" ht="15" customHeight="1">
      <c r="B143" s="70"/>
      <c r="C143" s="70"/>
      <c r="D143" s="70"/>
      <c r="E143" s="70"/>
      <c r="F143" s="70"/>
    </row>
    <row r="144" spans="2:6" ht="15" customHeight="1">
      <c r="B144" s="70"/>
      <c r="C144" s="70"/>
      <c r="D144" s="70"/>
      <c r="E144" s="70"/>
      <c r="F144" s="70"/>
    </row>
    <row r="145" spans="2:6" ht="15" customHeight="1">
      <c r="B145" s="70"/>
      <c r="C145" s="70"/>
      <c r="D145" s="70"/>
      <c r="E145" s="70"/>
      <c r="F145" s="70"/>
    </row>
    <row r="146" spans="2:6" ht="15" customHeight="1">
      <c r="B146" s="70"/>
      <c r="C146" s="70"/>
      <c r="D146" s="70"/>
      <c r="E146" s="70"/>
      <c r="F146" s="70"/>
    </row>
    <row r="147" spans="2:6" ht="15" customHeight="1">
      <c r="B147" s="70"/>
      <c r="C147" s="70"/>
      <c r="D147" s="70"/>
      <c r="E147" s="70"/>
      <c r="F147" s="70"/>
    </row>
    <row r="148" spans="2:6" ht="15" customHeight="1">
      <c r="B148" s="70"/>
      <c r="C148" s="70"/>
      <c r="D148" s="70"/>
      <c r="E148" s="70"/>
      <c r="F148" s="70"/>
    </row>
    <row r="149" spans="2:6" ht="15" customHeight="1">
      <c r="B149" s="70"/>
      <c r="C149" s="70"/>
      <c r="D149" s="70"/>
      <c r="E149" s="70"/>
      <c r="F149" s="70"/>
    </row>
    <row r="150" spans="2:6" ht="15" customHeight="1">
      <c r="B150" s="70"/>
      <c r="C150" s="70"/>
      <c r="D150" s="70"/>
      <c r="E150" s="70"/>
      <c r="F150" s="70"/>
    </row>
    <row r="151" spans="2:6" ht="15" customHeight="1">
      <c r="B151" s="70"/>
      <c r="C151" s="70"/>
      <c r="D151" s="70"/>
      <c r="E151" s="70"/>
      <c r="F151" s="70"/>
    </row>
    <row r="152" spans="2:6" ht="15" customHeight="1">
      <c r="B152" s="70"/>
      <c r="C152" s="70"/>
      <c r="D152" s="70"/>
      <c r="E152" s="70"/>
      <c r="F152" s="70"/>
    </row>
    <row r="153" spans="2:6" ht="15" customHeight="1">
      <c r="B153" s="70"/>
      <c r="C153" s="70"/>
      <c r="D153" s="70"/>
      <c r="E153" s="70"/>
      <c r="F153" s="70"/>
    </row>
    <row r="154" spans="2:6" ht="15" customHeight="1">
      <c r="B154" s="70"/>
      <c r="C154" s="70"/>
      <c r="D154" s="70"/>
      <c r="E154" s="70"/>
      <c r="F154" s="70"/>
    </row>
    <row r="155" spans="2:6" ht="15" customHeight="1">
      <c r="B155" s="70"/>
      <c r="C155" s="70"/>
      <c r="D155" s="70"/>
      <c r="E155" s="70"/>
      <c r="F155" s="70"/>
    </row>
    <row r="156" spans="2:6" ht="15" customHeight="1">
      <c r="B156" s="70"/>
      <c r="C156" s="70"/>
      <c r="D156" s="70"/>
      <c r="E156" s="70"/>
      <c r="F156" s="70"/>
    </row>
    <row r="157" spans="2:6" ht="15" customHeight="1">
      <c r="B157" s="70"/>
      <c r="C157" s="70"/>
      <c r="D157" s="70"/>
      <c r="E157" s="70"/>
      <c r="F157" s="70"/>
    </row>
    <row r="158" spans="2:6" ht="15" customHeight="1">
      <c r="B158" s="70"/>
      <c r="C158" s="70"/>
      <c r="D158" s="70"/>
      <c r="E158" s="70"/>
      <c r="F158" s="70"/>
    </row>
    <row r="159" spans="2:6" ht="15" customHeight="1">
      <c r="B159" s="70"/>
      <c r="C159" s="70"/>
      <c r="D159" s="70"/>
      <c r="E159" s="70"/>
      <c r="F159" s="70"/>
    </row>
    <row r="160" spans="2:6" ht="15" customHeight="1">
      <c r="B160" s="70"/>
      <c r="C160" s="70"/>
      <c r="D160" s="70"/>
      <c r="E160" s="70"/>
      <c r="F160" s="70"/>
    </row>
    <row r="161" spans="2:6" ht="15" customHeight="1">
      <c r="B161" s="70"/>
      <c r="C161" s="70"/>
      <c r="D161" s="70"/>
      <c r="E161" s="70"/>
      <c r="F161" s="70"/>
    </row>
    <row r="162" spans="2:6" ht="15" customHeight="1">
      <c r="B162" s="70"/>
      <c r="C162" s="70"/>
      <c r="D162" s="70"/>
      <c r="E162" s="70"/>
      <c r="F162" s="70"/>
    </row>
    <row r="163" spans="2:6" ht="15" customHeight="1">
      <c r="B163" s="70"/>
      <c r="C163" s="70"/>
      <c r="D163" s="70"/>
      <c r="E163" s="70"/>
      <c r="F163" s="70"/>
    </row>
    <row r="164" spans="2:6" ht="15" customHeight="1">
      <c r="B164" s="70"/>
      <c r="C164" s="70"/>
      <c r="D164" s="70"/>
      <c r="E164" s="70"/>
      <c r="F164" s="70"/>
    </row>
    <row r="165" spans="2:6" ht="15" customHeight="1">
      <c r="B165" s="70"/>
      <c r="C165" s="70"/>
      <c r="D165" s="70"/>
      <c r="E165" s="70"/>
      <c r="F165" s="70"/>
    </row>
    <row r="166" spans="2:6" ht="15" customHeight="1">
      <c r="B166" s="70"/>
      <c r="C166" s="70"/>
      <c r="D166" s="70"/>
      <c r="E166" s="70"/>
      <c r="F166" s="70"/>
    </row>
    <row r="167" spans="2:6" ht="15" customHeight="1">
      <c r="B167" s="70"/>
      <c r="C167" s="70"/>
      <c r="D167" s="70"/>
      <c r="E167" s="70"/>
      <c r="F167" s="70"/>
    </row>
    <row r="168" spans="2:6" ht="15" customHeight="1">
      <c r="B168" s="70"/>
      <c r="C168" s="70"/>
      <c r="D168" s="70"/>
      <c r="E168" s="70"/>
      <c r="F168" s="70"/>
    </row>
    <row r="169" spans="2:6" ht="15" customHeight="1">
      <c r="B169" s="70"/>
      <c r="C169" s="70"/>
      <c r="D169" s="70"/>
      <c r="E169" s="70"/>
      <c r="F169" s="70"/>
    </row>
    <row r="170" spans="2:6" ht="15" customHeight="1">
      <c r="B170" s="70"/>
      <c r="C170" s="70"/>
      <c r="D170" s="70"/>
      <c r="E170" s="70"/>
      <c r="F170" s="70"/>
    </row>
    <row r="171" spans="2:6" ht="15" customHeight="1">
      <c r="B171" s="70"/>
      <c r="C171" s="70"/>
      <c r="D171" s="70"/>
      <c r="E171" s="70"/>
      <c r="F171" s="70"/>
    </row>
    <row r="172" spans="2:6" ht="15" customHeight="1">
      <c r="B172" s="70"/>
      <c r="C172" s="70"/>
      <c r="D172" s="70"/>
      <c r="E172" s="70"/>
      <c r="F172" s="70"/>
    </row>
    <row r="173" spans="2:6" ht="15" customHeight="1">
      <c r="B173" s="70"/>
      <c r="C173" s="70"/>
      <c r="D173" s="70"/>
      <c r="E173" s="70"/>
      <c r="F173" s="70"/>
    </row>
    <row r="174" spans="2:6" ht="15" customHeight="1">
      <c r="B174" s="70"/>
      <c r="C174" s="70"/>
      <c r="D174" s="70"/>
      <c r="E174" s="70"/>
      <c r="F174" s="70"/>
    </row>
    <row r="175" spans="2:6" ht="15" customHeight="1">
      <c r="B175" s="70"/>
      <c r="C175" s="70"/>
      <c r="D175" s="70"/>
      <c r="E175" s="70"/>
      <c r="F175" s="70"/>
    </row>
    <row r="176" spans="2:6" ht="15" customHeight="1">
      <c r="B176" s="70"/>
      <c r="C176" s="70"/>
      <c r="D176" s="70"/>
      <c r="E176" s="70"/>
      <c r="F176" s="70"/>
    </row>
    <row r="177" spans="2:6" ht="15" customHeight="1">
      <c r="B177" s="70"/>
      <c r="C177" s="70"/>
      <c r="D177" s="70"/>
      <c r="E177" s="70"/>
      <c r="F177" s="70"/>
    </row>
    <row r="178" spans="2:6" ht="15" customHeight="1">
      <c r="B178" s="70"/>
      <c r="C178" s="70"/>
      <c r="D178" s="70"/>
      <c r="E178" s="70"/>
      <c r="F178" s="70"/>
    </row>
    <row r="179" spans="2:6" ht="15" customHeight="1">
      <c r="B179" s="70"/>
      <c r="C179" s="70"/>
      <c r="D179" s="70"/>
      <c r="E179" s="70"/>
      <c r="F179" s="70"/>
    </row>
    <row r="180" spans="2:6" ht="15" customHeight="1">
      <c r="B180" s="70"/>
      <c r="C180" s="70"/>
      <c r="D180" s="70"/>
      <c r="E180" s="70"/>
      <c r="F180" s="70"/>
    </row>
    <row r="181" spans="2:6" ht="15" customHeight="1">
      <c r="B181" s="70"/>
      <c r="C181" s="70"/>
      <c r="D181" s="70"/>
      <c r="E181" s="70"/>
      <c r="F181" s="70"/>
    </row>
    <row r="182" spans="2:6" ht="15" customHeight="1">
      <c r="B182" s="70"/>
      <c r="C182" s="70"/>
      <c r="D182" s="70"/>
      <c r="E182" s="70"/>
      <c r="F182" s="70"/>
    </row>
    <row r="183" spans="2:6" ht="15" customHeight="1">
      <c r="B183" s="70"/>
      <c r="C183" s="70"/>
      <c r="D183" s="70"/>
      <c r="E183" s="70"/>
      <c r="F183" s="70"/>
    </row>
    <row r="184" spans="2:6" ht="15" customHeight="1">
      <c r="B184" s="70"/>
      <c r="C184" s="70"/>
      <c r="D184" s="70"/>
      <c r="E184" s="70"/>
      <c r="F184" s="70"/>
    </row>
    <row r="185" spans="2:6" ht="15" customHeight="1">
      <c r="B185" s="70"/>
      <c r="C185" s="70"/>
      <c r="D185" s="70"/>
      <c r="E185" s="70"/>
      <c r="F185" s="70"/>
    </row>
    <row r="186" spans="2:6" ht="15" customHeight="1">
      <c r="B186" s="70"/>
      <c r="C186" s="70"/>
      <c r="D186" s="70"/>
      <c r="E186" s="70"/>
      <c r="F186" s="70"/>
    </row>
    <row r="187" spans="2:6" ht="15" customHeight="1">
      <c r="B187" s="70"/>
      <c r="C187" s="70"/>
      <c r="D187" s="70"/>
      <c r="E187" s="70"/>
      <c r="F187" s="70"/>
    </row>
    <row r="188" spans="2:6" ht="15" customHeight="1">
      <c r="B188" s="70"/>
      <c r="C188" s="70"/>
      <c r="D188" s="70"/>
      <c r="E188" s="70"/>
      <c r="F188" s="70"/>
    </row>
    <row r="189" spans="2:6" ht="15" customHeight="1">
      <c r="B189" s="70"/>
      <c r="C189" s="70"/>
      <c r="D189" s="70"/>
      <c r="E189" s="70"/>
      <c r="F189" s="70"/>
    </row>
    <row r="190" spans="2:6" ht="15" customHeight="1">
      <c r="B190" s="70"/>
      <c r="C190" s="70"/>
      <c r="D190" s="70"/>
      <c r="E190" s="70"/>
      <c r="F190" s="70"/>
    </row>
    <row r="191" spans="2:6" ht="15" customHeight="1">
      <c r="B191" s="70"/>
      <c r="C191" s="70"/>
      <c r="D191" s="70"/>
      <c r="E191" s="70"/>
      <c r="F191" s="70"/>
    </row>
    <row r="192" spans="2:6" ht="15" customHeight="1">
      <c r="B192" s="70"/>
      <c r="C192" s="70"/>
      <c r="D192" s="70"/>
      <c r="E192" s="70"/>
      <c r="F192" s="70"/>
    </row>
    <row r="193" spans="2:6" ht="15" customHeight="1">
      <c r="B193" s="70"/>
      <c r="C193" s="70"/>
      <c r="D193" s="70"/>
      <c r="E193" s="70"/>
      <c r="F193" s="70"/>
    </row>
    <row r="194" spans="2:6" ht="15" customHeight="1">
      <c r="B194" s="70"/>
      <c r="C194" s="70"/>
      <c r="D194" s="70"/>
      <c r="E194" s="70"/>
      <c r="F194" s="70"/>
    </row>
    <row r="195" spans="2:6" ht="15" customHeight="1">
      <c r="B195" s="70"/>
      <c r="C195" s="70"/>
      <c r="D195" s="70"/>
      <c r="E195" s="70"/>
      <c r="F195" s="70"/>
    </row>
    <row r="196" spans="2:6" ht="15" customHeight="1">
      <c r="B196" s="70"/>
      <c r="C196" s="70"/>
      <c r="D196" s="70"/>
      <c r="E196" s="70"/>
      <c r="F196" s="70"/>
    </row>
  </sheetData>
  <mergeCells count="3">
    <mergeCell ref="D5:F5"/>
    <mergeCell ref="A1:C1"/>
    <mergeCell ref="A2:B2"/>
  </mergeCells>
  <phoneticPr fontId="0" type="noConversion"/>
  <pageMargins left="0.78740157480314965" right="0.78740157480314965" top="0.59055118110236227" bottom="0.59055118110236227" header="0" footer="0"/>
  <pageSetup paperSize="256" scale="68" orientation="portrait" horizontalDpi="300" verticalDpi="300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0"/>
  <sheetViews>
    <sheetView view="pageBreakPreview" zoomScaleNormal="100" workbookViewId="0">
      <selection activeCell="A2" sqref="A2"/>
    </sheetView>
  </sheetViews>
  <sheetFormatPr defaultRowHeight="18.75"/>
  <cols>
    <col min="1" max="1" width="8.88671875" style="2"/>
    <col min="2" max="2" width="8.88671875" style="187"/>
    <col min="3" max="3" width="32.6640625" style="187" customWidth="1"/>
    <col min="4" max="4" width="7.6640625" style="187" bestFit="1" customWidth="1"/>
    <col min="5" max="5" width="5.77734375" style="187" customWidth="1"/>
    <col min="6" max="6" width="7" style="187" customWidth="1"/>
    <col min="7" max="7" width="6.44140625" style="187" customWidth="1"/>
    <col min="8" max="8" width="7.109375" style="187" customWidth="1"/>
    <col min="9" max="9" width="5.44140625" style="187" customWidth="1"/>
    <col min="10" max="10" width="9.5546875" style="187" customWidth="1"/>
    <col min="11" max="16384" width="8.88671875" style="73"/>
  </cols>
  <sheetData>
    <row r="1" spans="1:10">
      <c r="A1" s="316" t="s">
        <v>676</v>
      </c>
      <c r="B1" s="317"/>
      <c r="C1" s="318"/>
      <c r="D1" s="212"/>
    </row>
    <row r="2" spans="1:10">
      <c r="C2" s="193"/>
      <c r="D2" s="193" t="s">
        <v>663</v>
      </c>
      <c r="J2" s="216"/>
    </row>
    <row r="3" spans="1:10">
      <c r="C3" s="193"/>
      <c r="D3" s="221"/>
    </row>
    <row r="4" spans="1:10">
      <c r="C4" s="193"/>
      <c r="D4" s="221"/>
      <c r="J4" s="216"/>
    </row>
    <row r="5" spans="1:10" s="215" customFormat="1">
      <c r="A5" s="82"/>
      <c r="B5" s="188" t="s">
        <v>1</v>
      </c>
      <c r="C5" s="188" t="s">
        <v>2</v>
      </c>
      <c r="D5" s="188" t="s">
        <v>3</v>
      </c>
      <c r="E5" s="188" t="s">
        <v>4</v>
      </c>
      <c r="F5" s="188" t="s">
        <v>5</v>
      </c>
      <c r="G5" s="188" t="s">
        <v>6</v>
      </c>
      <c r="H5" s="188" t="s">
        <v>7</v>
      </c>
      <c r="I5" s="188" t="s">
        <v>8</v>
      </c>
      <c r="J5" s="188" t="s">
        <v>10</v>
      </c>
    </row>
    <row r="6" spans="1:10" ht="56.25">
      <c r="A6" s="4">
        <v>1</v>
      </c>
      <c r="B6" s="189"/>
      <c r="C6" s="194" t="s">
        <v>19</v>
      </c>
      <c r="D6" s="198" t="s">
        <v>112</v>
      </c>
      <c r="E6" s="199" t="s">
        <v>35</v>
      </c>
      <c r="F6" s="198" t="s">
        <v>36</v>
      </c>
      <c r="G6" s="198" t="s">
        <v>37</v>
      </c>
      <c r="H6" s="198" t="s">
        <v>119</v>
      </c>
      <c r="I6" s="199" t="s">
        <v>187</v>
      </c>
      <c r="J6" s="200" t="s">
        <v>38</v>
      </c>
    </row>
    <row r="7" spans="1:10">
      <c r="A7" s="4">
        <v>2</v>
      </c>
      <c r="B7" s="190"/>
      <c r="C7" s="197" t="s">
        <v>120</v>
      </c>
      <c r="D7" s="201"/>
      <c r="E7" s="202"/>
      <c r="F7" s="201"/>
      <c r="G7" s="201"/>
      <c r="H7" s="201"/>
      <c r="I7" s="199"/>
      <c r="J7" s="200"/>
    </row>
    <row r="8" spans="1:10">
      <c r="A8" s="4">
        <v>3</v>
      </c>
      <c r="B8" s="191">
        <v>11130</v>
      </c>
      <c r="C8" s="195" t="s">
        <v>182</v>
      </c>
      <c r="D8" s="244">
        <v>2916</v>
      </c>
      <c r="E8" s="245">
        <v>650</v>
      </c>
      <c r="F8" s="244">
        <v>1250</v>
      </c>
      <c r="G8" s="244">
        <f>D8+E8+F8</f>
        <v>4816</v>
      </c>
      <c r="H8" s="244">
        <v>2515</v>
      </c>
      <c r="I8" s="245">
        <v>10139</v>
      </c>
      <c r="J8" s="204">
        <f>G8+H8+I8</f>
        <v>17470</v>
      </c>
    </row>
    <row r="9" spans="1:10">
      <c r="A9" s="4">
        <v>4</v>
      </c>
      <c r="B9" s="192">
        <v>66020</v>
      </c>
      <c r="C9" s="195" t="s">
        <v>183</v>
      </c>
      <c r="D9" s="244"/>
      <c r="E9" s="245"/>
      <c r="F9" s="244">
        <v>635</v>
      </c>
      <c r="G9" s="244">
        <f t="shared" ref="G9:G19" si="0">D9+E9+F9</f>
        <v>635</v>
      </c>
      <c r="H9" s="244"/>
      <c r="I9" s="245"/>
      <c r="J9" s="204">
        <f>G9+H9+I9</f>
        <v>635</v>
      </c>
    </row>
    <row r="10" spans="1:10" s="9" customFormat="1" ht="15.75">
      <c r="A10" s="4">
        <v>5</v>
      </c>
      <c r="B10" s="191">
        <v>64010</v>
      </c>
      <c r="C10" s="196" t="s">
        <v>184</v>
      </c>
      <c r="D10" s="246"/>
      <c r="E10" s="246"/>
      <c r="F10" s="246">
        <v>1780</v>
      </c>
      <c r="G10" s="244">
        <f t="shared" si="0"/>
        <v>1780</v>
      </c>
      <c r="H10" s="244"/>
      <c r="I10" s="246"/>
      <c r="J10" s="204">
        <f t="shared" ref="J10:J18" si="1">G10+H10+I10</f>
        <v>1780</v>
      </c>
    </row>
    <row r="11" spans="1:10" s="9" customFormat="1" ht="15.75">
      <c r="A11" s="4">
        <v>6</v>
      </c>
      <c r="B11" s="191">
        <v>66010</v>
      </c>
      <c r="C11" s="195" t="s">
        <v>321</v>
      </c>
      <c r="D11" s="247"/>
      <c r="E11" s="247"/>
      <c r="F11" s="247">
        <v>970</v>
      </c>
      <c r="G11" s="244">
        <f t="shared" si="0"/>
        <v>970</v>
      </c>
      <c r="H11" s="244"/>
      <c r="I11" s="247"/>
      <c r="J11" s="204">
        <f t="shared" si="1"/>
        <v>970</v>
      </c>
    </row>
    <row r="12" spans="1:10">
      <c r="A12" s="4">
        <v>7</v>
      </c>
      <c r="B12" s="191">
        <v>82092</v>
      </c>
      <c r="C12" s="196" t="s">
        <v>201</v>
      </c>
      <c r="D12" s="247">
        <v>161</v>
      </c>
      <c r="E12" s="247">
        <v>40</v>
      </c>
      <c r="F12" s="247">
        <v>1830</v>
      </c>
      <c r="G12" s="244">
        <f t="shared" si="0"/>
        <v>2031</v>
      </c>
      <c r="H12" s="244"/>
      <c r="I12" s="247"/>
      <c r="J12" s="204">
        <f t="shared" si="1"/>
        <v>2031</v>
      </c>
    </row>
    <row r="13" spans="1:10">
      <c r="A13" s="4">
        <v>8</v>
      </c>
      <c r="B13" s="191">
        <v>862101</v>
      </c>
      <c r="C13" s="196" t="s">
        <v>645</v>
      </c>
      <c r="D13" s="247"/>
      <c r="E13" s="247"/>
      <c r="F13" s="247">
        <v>13</v>
      </c>
      <c r="G13" s="244">
        <f>F13</f>
        <v>13</v>
      </c>
      <c r="H13" s="244"/>
      <c r="I13" s="247"/>
      <c r="J13" s="204">
        <f t="shared" si="1"/>
        <v>13</v>
      </c>
    </row>
    <row r="14" spans="1:10">
      <c r="A14" s="4">
        <v>9</v>
      </c>
      <c r="B14" s="191">
        <v>960302</v>
      </c>
      <c r="C14" s="196" t="s">
        <v>644</v>
      </c>
      <c r="D14" s="247"/>
      <c r="E14" s="247"/>
      <c r="F14" s="247">
        <v>180</v>
      </c>
      <c r="G14" s="244">
        <f>F14</f>
        <v>180</v>
      </c>
      <c r="H14" s="244"/>
      <c r="I14" s="247"/>
      <c r="J14" s="204">
        <f t="shared" si="1"/>
        <v>180</v>
      </c>
    </row>
    <row r="15" spans="1:10">
      <c r="A15" s="4">
        <v>10</v>
      </c>
      <c r="B15" s="191">
        <v>931102</v>
      </c>
      <c r="C15" s="196" t="s">
        <v>646</v>
      </c>
      <c r="D15" s="247"/>
      <c r="E15" s="247"/>
      <c r="F15" s="247">
        <v>381</v>
      </c>
      <c r="G15" s="244">
        <f>SUM(D15:F15)</f>
        <v>381</v>
      </c>
      <c r="H15" s="244">
        <v>500</v>
      </c>
      <c r="I15" s="247"/>
      <c r="J15" s="204">
        <f>G15+H15</f>
        <v>881</v>
      </c>
    </row>
    <row r="16" spans="1:10">
      <c r="A16" s="4">
        <v>11</v>
      </c>
      <c r="B16" s="191">
        <v>107055</v>
      </c>
      <c r="C16" s="196" t="s">
        <v>185</v>
      </c>
      <c r="D16" s="247">
        <v>2302</v>
      </c>
      <c r="E16" s="247">
        <v>532</v>
      </c>
      <c r="F16" s="247">
        <v>960</v>
      </c>
      <c r="G16" s="244">
        <f t="shared" si="0"/>
        <v>3794</v>
      </c>
      <c r="H16" s="244"/>
      <c r="I16" s="247"/>
      <c r="J16" s="204">
        <f t="shared" si="1"/>
        <v>3794</v>
      </c>
    </row>
    <row r="17" spans="1:11">
      <c r="A17" s="4">
        <v>12</v>
      </c>
      <c r="B17" s="213">
        <v>890442</v>
      </c>
      <c r="C17" s="195" t="s">
        <v>647</v>
      </c>
      <c r="D17" s="247">
        <v>4500</v>
      </c>
      <c r="E17" s="247">
        <v>1500</v>
      </c>
      <c r="F17" s="247"/>
      <c r="G17" s="244">
        <f t="shared" si="0"/>
        <v>6000</v>
      </c>
      <c r="H17" s="244"/>
      <c r="I17" s="247"/>
      <c r="J17" s="204">
        <f t="shared" si="1"/>
        <v>6000</v>
      </c>
      <c r="K17" s="205"/>
    </row>
    <row r="18" spans="1:11">
      <c r="A18" s="4">
        <v>13</v>
      </c>
      <c r="B18" s="213">
        <v>106020</v>
      </c>
      <c r="C18" s="195" t="s">
        <v>648</v>
      </c>
      <c r="D18" s="247"/>
      <c r="E18" s="247"/>
      <c r="F18" s="247"/>
      <c r="G18" s="244">
        <f t="shared" si="0"/>
        <v>0</v>
      </c>
      <c r="H18" s="244">
        <v>2400</v>
      </c>
      <c r="I18" s="247"/>
      <c r="J18" s="204">
        <f t="shared" si="1"/>
        <v>2400</v>
      </c>
      <c r="K18" s="205"/>
    </row>
    <row r="19" spans="1:11">
      <c r="A19" s="4">
        <v>14</v>
      </c>
      <c r="B19" s="213">
        <v>52020</v>
      </c>
      <c r="C19" s="195" t="s">
        <v>632</v>
      </c>
      <c r="D19" s="195"/>
      <c r="E19" s="195"/>
      <c r="F19" s="195"/>
      <c r="G19" s="203">
        <f t="shared" si="0"/>
        <v>0</v>
      </c>
      <c r="H19" s="203"/>
      <c r="I19" s="195"/>
      <c r="J19" s="204">
        <f>SUM(I19)</f>
        <v>0</v>
      </c>
      <c r="K19" s="205"/>
    </row>
    <row r="20" spans="1:11">
      <c r="A20" s="4">
        <v>15</v>
      </c>
      <c r="B20" s="192"/>
      <c r="C20" s="197" t="s">
        <v>186</v>
      </c>
      <c r="D20" s="195">
        <f t="shared" ref="D20:I20" si="2">SUM(D8:D19)</f>
        <v>9879</v>
      </c>
      <c r="E20" s="195">
        <f t="shared" si="2"/>
        <v>2722</v>
      </c>
      <c r="F20" s="195">
        <f t="shared" si="2"/>
        <v>7999</v>
      </c>
      <c r="G20" s="195">
        <f>SUM(G8:G19)</f>
        <v>20600</v>
      </c>
      <c r="H20" s="195">
        <f>SUM(H8:H19)</f>
        <v>5415</v>
      </c>
      <c r="I20" s="195">
        <f t="shared" si="2"/>
        <v>10139</v>
      </c>
      <c r="J20" s="204">
        <f>G20+H20+I20</f>
        <v>36154</v>
      </c>
    </row>
  </sheetData>
  <mergeCells count="1">
    <mergeCell ref="A1:C1"/>
  </mergeCells>
  <phoneticPr fontId="14" type="noConversion"/>
  <pageMargins left="0.7" right="0.7" top="0.75" bottom="0.75" header="0.3" footer="0.3"/>
  <pageSetup paperSize="256" orientation="landscape" horizontalDpi="300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BZ107"/>
  <sheetViews>
    <sheetView view="pageBreakPreview" zoomScaleNormal="100" zoomScaleSheetLayoutView="115" workbookViewId="0">
      <pane xSplit="2" ySplit="6" topLeftCell="C91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1.25"/>
  <cols>
    <col min="1" max="1" width="8.88671875" style="269"/>
    <col min="2" max="2" width="23.77734375" style="255" customWidth="1"/>
    <col min="3" max="3" width="6.33203125" style="255" customWidth="1"/>
    <col min="4" max="6" width="6" style="255" customWidth="1"/>
    <col min="7" max="11" width="6.109375" style="255" customWidth="1"/>
    <col min="12" max="12" width="5.6640625" style="255" bestFit="1" customWidth="1"/>
    <col min="13" max="13" width="5.6640625" style="255" customWidth="1"/>
    <col min="14" max="14" width="5.5546875" style="255" bestFit="1" customWidth="1"/>
    <col min="15" max="15" width="5.6640625" style="255" bestFit="1" customWidth="1"/>
    <col min="16" max="16" width="5.6640625" style="255" customWidth="1"/>
    <col min="17" max="17" width="5.88671875" style="255" customWidth="1"/>
    <col min="18" max="18" width="7" style="255" bestFit="1" customWidth="1"/>
    <col min="19" max="16384" width="8.88671875" style="255"/>
  </cols>
  <sheetData>
    <row r="1" spans="1:47" s="265" customFormat="1" ht="15.75">
      <c r="A1" s="321" t="s">
        <v>677</v>
      </c>
      <c r="B1" s="322"/>
      <c r="C1" s="263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64"/>
    </row>
    <row r="2" spans="1:47" s="248" customFormat="1">
      <c r="A2" s="266"/>
    </row>
    <row r="3" spans="1:47" s="248" customFormat="1" ht="15.75">
      <c r="A3" s="266"/>
      <c r="B3" s="267" t="s">
        <v>664</v>
      </c>
      <c r="C3" s="267"/>
    </row>
    <row r="4" spans="1:47" s="249" customFormat="1">
      <c r="A4" s="268" t="s">
        <v>1</v>
      </c>
      <c r="B4" s="249" t="s">
        <v>2</v>
      </c>
      <c r="C4" s="249" t="s">
        <v>3</v>
      </c>
      <c r="D4" s="249" t="s">
        <v>9</v>
      </c>
      <c r="E4" s="249" t="s">
        <v>10</v>
      </c>
      <c r="F4" s="249" t="s">
        <v>14</v>
      </c>
      <c r="G4" s="249" t="s">
        <v>15</v>
      </c>
      <c r="H4" s="249" t="s">
        <v>629</v>
      </c>
      <c r="I4" s="249" t="s">
        <v>629</v>
      </c>
      <c r="K4" s="249" t="s">
        <v>16</v>
      </c>
      <c r="L4" s="249" t="s">
        <v>164</v>
      </c>
      <c r="M4" s="249" t="s">
        <v>165</v>
      </c>
      <c r="N4" s="249" t="s">
        <v>166</v>
      </c>
      <c r="O4" s="249" t="s">
        <v>167</v>
      </c>
      <c r="Q4" s="249" t="s">
        <v>168</v>
      </c>
      <c r="R4" s="249" t="s">
        <v>630</v>
      </c>
    </row>
    <row r="5" spans="1:47" s="269" customFormat="1" ht="36.75" customHeight="1">
      <c r="A5" s="269" t="s">
        <v>21</v>
      </c>
      <c r="C5" s="270"/>
      <c r="D5" s="319" t="s">
        <v>120</v>
      </c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</row>
    <row r="6" spans="1:47" s="254" customFormat="1" ht="46.5" customHeight="1">
      <c r="A6" s="271" t="s">
        <v>22</v>
      </c>
      <c r="B6" s="254" t="s">
        <v>19</v>
      </c>
      <c r="C6" s="272" t="s">
        <v>462</v>
      </c>
      <c r="D6" s="250" t="s">
        <v>409</v>
      </c>
      <c r="E6" s="250" t="s">
        <v>410</v>
      </c>
      <c r="F6" s="250" t="s">
        <v>411</v>
      </c>
      <c r="G6" s="250" t="s">
        <v>412</v>
      </c>
      <c r="H6" s="250" t="s">
        <v>413</v>
      </c>
      <c r="I6" s="250" t="s">
        <v>651</v>
      </c>
      <c r="J6" s="250" t="s">
        <v>650</v>
      </c>
      <c r="K6" s="250" t="s">
        <v>414</v>
      </c>
      <c r="L6" s="250" t="s">
        <v>656</v>
      </c>
      <c r="M6" s="250" t="s">
        <v>416</v>
      </c>
      <c r="N6" s="250" t="s">
        <v>417</v>
      </c>
      <c r="O6" s="250" t="s">
        <v>418</v>
      </c>
      <c r="P6" s="250" t="s">
        <v>642</v>
      </c>
      <c r="Q6" s="250" t="s">
        <v>649</v>
      </c>
      <c r="R6" s="250" t="s">
        <v>186</v>
      </c>
    </row>
    <row r="7" spans="1:47" ht="18" customHeight="1">
      <c r="A7" s="271" t="s">
        <v>23</v>
      </c>
      <c r="B7" s="251" t="s">
        <v>408</v>
      </c>
      <c r="C7" s="273" t="s">
        <v>532</v>
      </c>
      <c r="D7" s="251"/>
      <c r="E7" s="251"/>
      <c r="F7" s="251"/>
      <c r="G7" s="251">
        <v>2074</v>
      </c>
      <c r="H7" s="251"/>
      <c r="I7" s="251"/>
      <c r="J7" s="251"/>
      <c r="K7" s="251"/>
      <c r="L7" s="251"/>
      <c r="M7" s="251"/>
      <c r="N7" s="251"/>
      <c r="O7" s="251"/>
      <c r="P7" s="251"/>
      <c r="Q7" s="251">
        <v>4500</v>
      </c>
      <c r="R7" s="253">
        <f t="shared" ref="R7:R70" si="0">SUM(D7:Q7)</f>
        <v>6574</v>
      </c>
    </row>
    <row r="8" spans="1:47" ht="18" customHeight="1">
      <c r="A8" s="271" t="s">
        <v>24</v>
      </c>
      <c r="B8" s="251" t="s">
        <v>322</v>
      </c>
      <c r="C8" s="273" t="s">
        <v>533</v>
      </c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3">
        <f t="shared" si="0"/>
        <v>0</v>
      </c>
    </row>
    <row r="9" spans="1:47" ht="18" customHeight="1">
      <c r="A9" s="271" t="s">
        <v>25</v>
      </c>
      <c r="B9" s="251" t="s">
        <v>323</v>
      </c>
      <c r="C9" s="273" t="s">
        <v>534</v>
      </c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3">
        <f t="shared" si="0"/>
        <v>0</v>
      </c>
    </row>
    <row r="10" spans="1:47" ht="18" customHeight="1">
      <c r="A10" s="271" t="s">
        <v>28</v>
      </c>
      <c r="B10" s="251" t="s">
        <v>327</v>
      </c>
      <c r="C10" s="273" t="s">
        <v>535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3">
        <f t="shared" si="0"/>
        <v>0</v>
      </c>
    </row>
    <row r="11" spans="1:47" ht="18" customHeight="1">
      <c r="A11" s="271" t="s">
        <v>31</v>
      </c>
      <c r="B11" s="251" t="s">
        <v>122</v>
      </c>
      <c r="C11" s="273" t="s">
        <v>536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3">
        <f t="shared" si="0"/>
        <v>0</v>
      </c>
    </row>
    <row r="12" spans="1:47" ht="18" customHeight="1">
      <c r="A12" s="271" t="s">
        <v>32</v>
      </c>
      <c r="B12" s="251" t="s">
        <v>113</v>
      </c>
      <c r="C12" s="273" t="s">
        <v>537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3">
        <f t="shared" si="0"/>
        <v>0</v>
      </c>
    </row>
    <row r="13" spans="1:47" s="275" customFormat="1" ht="18" customHeight="1">
      <c r="A13" s="271" t="s">
        <v>147</v>
      </c>
      <c r="B13" s="252" t="s">
        <v>324</v>
      </c>
      <c r="C13" s="274" t="s">
        <v>538</v>
      </c>
      <c r="D13" s="252"/>
      <c r="E13" s="252"/>
      <c r="F13" s="252"/>
      <c r="G13" s="252">
        <v>228</v>
      </c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>
        <f t="shared" si="0"/>
        <v>228</v>
      </c>
    </row>
    <row r="14" spans="1:47" ht="18" customHeight="1">
      <c r="A14" s="271" t="s">
        <v>149</v>
      </c>
      <c r="B14" s="251" t="s">
        <v>325</v>
      </c>
      <c r="C14" s="273" t="s">
        <v>539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3">
        <f t="shared" si="0"/>
        <v>0</v>
      </c>
    </row>
    <row r="15" spans="1:47" s="275" customFormat="1" ht="18" customHeight="1">
      <c r="A15" s="271" t="s">
        <v>151</v>
      </c>
      <c r="B15" s="252" t="s">
        <v>326</v>
      </c>
      <c r="C15" s="274" t="s">
        <v>540</v>
      </c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3">
        <f t="shared" si="0"/>
        <v>0</v>
      </c>
    </row>
    <row r="16" spans="1:47" ht="18" customHeight="1">
      <c r="A16" s="271" t="s">
        <v>153</v>
      </c>
      <c r="B16" s="251" t="s">
        <v>328</v>
      </c>
      <c r="C16" s="273" t="s">
        <v>541</v>
      </c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3">
        <f t="shared" si="0"/>
        <v>0</v>
      </c>
    </row>
    <row r="17" spans="1:18" ht="18" customHeight="1">
      <c r="A17" s="271" t="s">
        <v>155</v>
      </c>
      <c r="B17" s="251" t="s">
        <v>329</v>
      </c>
      <c r="C17" s="273" t="s">
        <v>542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3">
        <f t="shared" si="0"/>
        <v>0</v>
      </c>
    </row>
    <row r="18" spans="1:18" s="275" customFormat="1" ht="18" customHeight="1">
      <c r="A18" s="271" t="s">
        <v>157</v>
      </c>
      <c r="B18" s="252" t="s">
        <v>330</v>
      </c>
      <c r="C18" s="274" t="s">
        <v>543</v>
      </c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>
        <f t="shared" si="0"/>
        <v>0</v>
      </c>
    </row>
    <row r="19" spans="1:18" s="275" customFormat="1" ht="18" customHeight="1">
      <c r="A19" s="271" t="s">
        <v>159</v>
      </c>
      <c r="B19" s="252" t="s">
        <v>331</v>
      </c>
      <c r="C19" s="274" t="s">
        <v>544</v>
      </c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3">
        <f t="shared" si="0"/>
        <v>0</v>
      </c>
    </row>
    <row r="20" spans="1:18" s="278" customFormat="1" ht="18" customHeight="1">
      <c r="A20" s="276" t="s">
        <v>161</v>
      </c>
      <c r="B20" s="253" t="s">
        <v>336</v>
      </c>
      <c r="C20" s="277" t="s">
        <v>545</v>
      </c>
      <c r="D20" s="253">
        <f>SUM(D7:D19)</f>
        <v>0</v>
      </c>
      <c r="E20" s="253">
        <f t="shared" ref="E20:Q20" si="1">SUM(E7:E19)</f>
        <v>0</v>
      </c>
      <c r="F20" s="253">
        <f t="shared" si="1"/>
        <v>0</v>
      </c>
      <c r="G20" s="253">
        <f t="shared" si="1"/>
        <v>2302</v>
      </c>
      <c r="H20" s="253">
        <f t="shared" si="1"/>
        <v>0</v>
      </c>
      <c r="I20" s="253">
        <f>SUM(I7:I19)</f>
        <v>0</v>
      </c>
      <c r="J20" s="253">
        <f>SUM(J7:J19)</f>
        <v>0</v>
      </c>
      <c r="K20" s="253">
        <f t="shared" si="1"/>
        <v>0</v>
      </c>
      <c r="L20" s="253">
        <f t="shared" si="1"/>
        <v>0</v>
      </c>
      <c r="M20" s="253">
        <f t="shared" si="1"/>
        <v>0</v>
      </c>
      <c r="N20" s="253">
        <f t="shared" si="1"/>
        <v>0</v>
      </c>
      <c r="O20" s="253">
        <f t="shared" si="1"/>
        <v>0</v>
      </c>
      <c r="P20" s="253">
        <f t="shared" si="1"/>
        <v>0</v>
      </c>
      <c r="Q20" s="253">
        <f t="shared" si="1"/>
        <v>4500</v>
      </c>
      <c r="R20" s="253">
        <f t="shared" si="0"/>
        <v>6802</v>
      </c>
    </row>
    <row r="21" spans="1:18" s="275" customFormat="1" ht="18" customHeight="1">
      <c r="A21" s="271" t="s">
        <v>162</v>
      </c>
      <c r="B21" s="252" t="s">
        <v>332</v>
      </c>
      <c r="C21" s="274" t="s">
        <v>546</v>
      </c>
      <c r="D21" s="252">
        <v>2916</v>
      </c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3">
        <f t="shared" si="0"/>
        <v>2916</v>
      </c>
    </row>
    <row r="22" spans="1:18" ht="18" customHeight="1">
      <c r="A22" s="271" t="s">
        <v>196</v>
      </c>
      <c r="B22" s="251" t="s">
        <v>333</v>
      </c>
      <c r="C22" s="273" t="s">
        <v>547</v>
      </c>
      <c r="D22" s="251"/>
      <c r="E22" s="251"/>
      <c r="F22" s="251">
        <v>161</v>
      </c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3">
        <f t="shared" si="0"/>
        <v>161</v>
      </c>
    </row>
    <row r="23" spans="1:18" ht="18" customHeight="1">
      <c r="A23" s="271" t="s">
        <v>197</v>
      </c>
      <c r="B23" s="251" t="s">
        <v>334</v>
      </c>
      <c r="C23" s="273" t="s">
        <v>548</v>
      </c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3">
        <f t="shared" si="0"/>
        <v>0</v>
      </c>
    </row>
    <row r="24" spans="1:18" s="278" customFormat="1" ht="18" customHeight="1">
      <c r="A24" s="276" t="s">
        <v>198</v>
      </c>
      <c r="B24" s="253" t="s">
        <v>335</v>
      </c>
      <c r="C24" s="277" t="s">
        <v>549</v>
      </c>
      <c r="D24" s="253">
        <v>2916</v>
      </c>
      <c r="E24" s="253">
        <f t="shared" ref="E24:Q24" si="2">SUM(E21:E23)</f>
        <v>0</v>
      </c>
      <c r="F24" s="253">
        <f t="shared" si="2"/>
        <v>161</v>
      </c>
      <c r="G24" s="253">
        <f t="shared" si="2"/>
        <v>0</v>
      </c>
      <c r="H24" s="253">
        <f t="shared" si="2"/>
        <v>0</v>
      </c>
      <c r="I24" s="253">
        <f>SUM(I21:I23)</f>
        <v>0</v>
      </c>
      <c r="J24" s="253">
        <f>SUM(J21:J23)</f>
        <v>0</v>
      </c>
      <c r="K24" s="253">
        <f t="shared" si="2"/>
        <v>0</v>
      </c>
      <c r="L24" s="253">
        <f t="shared" si="2"/>
        <v>0</v>
      </c>
      <c r="M24" s="253">
        <f t="shared" si="2"/>
        <v>0</v>
      </c>
      <c r="N24" s="253">
        <f t="shared" si="2"/>
        <v>0</v>
      </c>
      <c r="O24" s="253">
        <f t="shared" si="2"/>
        <v>0</v>
      </c>
      <c r="P24" s="253">
        <f t="shared" si="2"/>
        <v>0</v>
      </c>
      <c r="Q24" s="253">
        <f t="shared" si="2"/>
        <v>0</v>
      </c>
      <c r="R24" s="253">
        <f t="shared" si="0"/>
        <v>3077</v>
      </c>
    </row>
    <row r="25" spans="1:18" s="278" customFormat="1" ht="18" customHeight="1">
      <c r="A25" s="276" t="s">
        <v>203</v>
      </c>
      <c r="B25" s="253" t="s">
        <v>58</v>
      </c>
      <c r="C25" s="277" t="s">
        <v>550</v>
      </c>
      <c r="D25" s="253">
        <f>SUM(D20,D24)</f>
        <v>2916</v>
      </c>
      <c r="E25" s="253">
        <f t="shared" ref="E25:Q25" si="3">SUM(E20,E24)</f>
        <v>0</v>
      </c>
      <c r="F25" s="253">
        <f t="shared" si="3"/>
        <v>161</v>
      </c>
      <c r="G25" s="253">
        <f t="shared" si="3"/>
        <v>2302</v>
      </c>
      <c r="H25" s="253">
        <f t="shared" si="3"/>
        <v>0</v>
      </c>
      <c r="I25" s="253">
        <f>SUM(I20,I24)</f>
        <v>0</v>
      </c>
      <c r="J25" s="253">
        <f>J24</f>
        <v>0</v>
      </c>
      <c r="K25" s="253">
        <f t="shared" si="3"/>
        <v>0</v>
      </c>
      <c r="L25" s="253">
        <f t="shared" si="3"/>
        <v>0</v>
      </c>
      <c r="M25" s="253">
        <f t="shared" si="3"/>
        <v>0</v>
      </c>
      <c r="N25" s="253">
        <f t="shared" si="3"/>
        <v>0</v>
      </c>
      <c r="O25" s="253">
        <f t="shared" si="3"/>
        <v>0</v>
      </c>
      <c r="P25" s="253">
        <f t="shared" si="3"/>
        <v>0</v>
      </c>
      <c r="Q25" s="253">
        <f t="shared" si="3"/>
        <v>4500</v>
      </c>
      <c r="R25" s="253">
        <f t="shared" si="0"/>
        <v>9879</v>
      </c>
    </row>
    <row r="26" spans="1:18" s="278" customFormat="1" ht="18" customHeight="1">
      <c r="A26" s="276" t="s">
        <v>204</v>
      </c>
      <c r="B26" s="253" t="s">
        <v>337</v>
      </c>
      <c r="C26" s="277" t="s">
        <v>551</v>
      </c>
      <c r="D26" s="253">
        <v>650</v>
      </c>
      <c r="E26" s="253"/>
      <c r="F26" s="253">
        <v>40</v>
      </c>
      <c r="G26" s="253">
        <v>532</v>
      </c>
      <c r="H26" s="253"/>
      <c r="I26" s="253"/>
      <c r="J26" s="253">
        <v>0</v>
      </c>
      <c r="K26" s="253"/>
      <c r="L26" s="253"/>
      <c r="M26" s="253"/>
      <c r="N26" s="253"/>
      <c r="O26" s="253"/>
      <c r="P26" s="253"/>
      <c r="Q26" s="253">
        <v>1500</v>
      </c>
      <c r="R26" s="253">
        <f t="shared" si="0"/>
        <v>2722</v>
      </c>
    </row>
    <row r="27" spans="1:18" ht="18" customHeight="1">
      <c r="A27" s="271" t="s">
        <v>205</v>
      </c>
      <c r="B27" s="251" t="s">
        <v>338</v>
      </c>
      <c r="C27" s="273" t="s">
        <v>552</v>
      </c>
      <c r="D27" s="251">
        <v>100</v>
      </c>
      <c r="E27" s="251">
        <v>200</v>
      </c>
      <c r="F27" s="251">
        <v>500</v>
      </c>
      <c r="G27" s="251">
        <v>20</v>
      </c>
      <c r="H27" s="251"/>
      <c r="I27" s="251"/>
      <c r="J27" s="251">
        <v>50</v>
      </c>
      <c r="K27" s="251"/>
      <c r="L27" s="251"/>
      <c r="M27" s="251"/>
      <c r="N27" s="251"/>
      <c r="O27" s="251"/>
      <c r="P27" s="251"/>
      <c r="Q27" s="251"/>
      <c r="R27" s="253">
        <f t="shared" si="0"/>
        <v>870</v>
      </c>
    </row>
    <row r="28" spans="1:18" s="275" customFormat="1" ht="18" customHeight="1">
      <c r="A28" s="271" t="s">
        <v>206</v>
      </c>
      <c r="B28" s="252" t="s">
        <v>339</v>
      </c>
      <c r="C28" s="274" t="s">
        <v>553</v>
      </c>
      <c r="D28" s="252">
        <v>30</v>
      </c>
      <c r="E28" s="252">
        <v>60</v>
      </c>
      <c r="F28" s="252"/>
      <c r="G28" s="252">
        <v>340</v>
      </c>
      <c r="H28" s="252">
        <v>200</v>
      </c>
      <c r="I28" s="252"/>
      <c r="J28" s="252">
        <v>50</v>
      </c>
      <c r="K28" s="252"/>
      <c r="L28" s="252"/>
      <c r="M28" s="252"/>
      <c r="N28" s="252"/>
      <c r="O28" s="252"/>
      <c r="P28" s="252"/>
      <c r="Q28" s="252"/>
      <c r="R28" s="253">
        <f t="shared" si="0"/>
        <v>680</v>
      </c>
    </row>
    <row r="29" spans="1:18" ht="18" customHeight="1">
      <c r="A29" s="271" t="s">
        <v>207</v>
      </c>
      <c r="B29" s="251" t="s">
        <v>340</v>
      </c>
      <c r="C29" s="273" t="s">
        <v>554</v>
      </c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3">
        <f t="shared" si="0"/>
        <v>0</v>
      </c>
    </row>
    <row r="30" spans="1:18" s="278" customFormat="1" ht="18" customHeight="1">
      <c r="A30" s="276" t="s">
        <v>208</v>
      </c>
      <c r="B30" s="253" t="s">
        <v>114</v>
      </c>
      <c r="C30" s="277" t="s">
        <v>555</v>
      </c>
      <c r="D30" s="253">
        <f>SUM(D27:D29)</f>
        <v>130</v>
      </c>
      <c r="E30" s="253">
        <f t="shared" ref="E30:Q30" si="4">SUM(E27:E29)</f>
        <v>260</v>
      </c>
      <c r="F30" s="253">
        <f t="shared" si="4"/>
        <v>500</v>
      </c>
      <c r="G30" s="253">
        <f t="shared" si="4"/>
        <v>360</v>
      </c>
      <c r="H30" s="253">
        <f t="shared" si="4"/>
        <v>200</v>
      </c>
      <c r="I30" s="253">
        <f>SUM(I27:I29)</f>
        <v>0</v>
      </c>
      <c r="J30" s="253">
        <f>SUM(J27:J29)</f>
        <v>100</v>
      </c>
      <c r="K30" s="253">
        <f t="shared" si="4"/>
        <v>0</v>
      </c>
      <c r="L30" s="253">
        <f t="shared" si="4"/>
        <v>0</v>
      </c>
      <c r="M30" s="253">
        <f t="shared" si="4"/>
        <v>0</v>
      </c>
      <c r="N30" s="253">
        <f t="shared" si="4"/>
        <v>0</v>
      </c>
      <c r="O30" s="253">
        <f t="shared" si="4"/>
        <v>0</v>
      </c>
      <c r="P30" s="253">
        <f t="shared" si="4"/>
        <v>0</v>
      </c>
      <c r="Q30" s="253">
        <f t="shared" si="4"/>
        <v>0</v>
      </c>
      <c r="R30" s="253">
        <f t="shared" si="0"/>
        <v>1550</v>
      </c>
    </row>
    <row r="31" spans="1:18" ht="18" customHeight="1">
      <c r="A31" s="271" t="s">
        <v>209</v>
      </c>
      <c r="B31" s="251" t="s">
        <v>341</v>
      </c>
      <c r="C31" s="273" t="s">
        <v>556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3">
        <f t="shared" si="0"/>
        <v>0</v>
      </c>
    </row>
    <row r="32" spans="1:18" ht="18" customHeight="1">
      <c r="A32" s="271" t="s">
        <v>210</v>
      </c>
      <c r="B32" s="251" t="s">
        <v>342</v>
      </c>
      <c r="C32" s="273" t="s">
        <v>557</v>
      </c>
      <c r="D32" s="251">
        <v>110</v>
      </c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3">
        <f t="shared" si="0"/>
        <v>110</v>
      </c>
    </row>
    <row r="33" spans="1:19" s="278" customFormat="1" ht="18" customHeight="1">
      <c r="A33" s="276" t="s">
        <v>211</v>
      </c>
      <c r="B33" s="253" t="s">
        <v>343</v>
      </c>
      <c r="C33" s="277" t="s">
        <v>558</v>
      </c>
      <c r="D33" s="253">
        <f>SUM(D31:D32)</f>
        <v>110</v>
      </c>
      <c r="E33" s="253">
        <f t="shared" ref="E33:Q33" si="5">SUM(E31:E32)</f>
        <v>0</v>
      </c>
      <c r="F33" s="253">
        <f t="shared" si="5"/>
        <v>0</v>
      </c>
      <c r="G33" s="253">
        <f t="shared" si="5"/>
        <v>0</v>
      </c>
      <c r="H33" s="253">
        <f t="shared" si="5"/>
        <v>0</v>
      </c>
      <c r="I33" s="253">
        <f>SUM(I31:I32)</f>
        <v>0</v>
      </c>
      <c r="J33" s="253">
        <f>SUM(J31:J32)</f>
        <v>0</v>
      </c>
      <c r="K33" s="253">
        <f t="shared" si="5"/>
        <v>0</v>
      </c>
      <c r="L33" s="253">
        <f t="shared" si="5"/>
        <v>0</v>
      </c>
      <c r="M33" s="253">
        <f t="shared" si="5"/>
        <v>0</v>
      </c>
      <c r="N33" s="253">
        <f t="shared" si="5"/>
        <v>0</v>
      </c>
      <c r="O33" s="253">
        <f t="shared" si="5"/>
        <v>0</v>
      </c>
      <c r="P33" s="253">
        <f t="shared" si="5"/>
        <v>0</v>
      </c>
      <c r="Q33" s="253">
        <f t="shared" si="5"/>
        <v>0</v>
      </c>
      <c r="R33" s="253">
        <f t="shared" si="0"/>
        <v>110</v>
      </c>
    </row>
    <row r="34" spans="1:19" ht="18" customHeight="1">
      <c r="A34" s="271" t="s">
        <v>212</v>
      </c>
      <c r="B34" s="251" t="s">
        <v>344</v>
      </c>
      <c r="C34" s="273" t="s">
        <v>559</v>
      </c>
      <c r="D34" s="251"/>
      <c r="E34" s="251">
        <v>40</v>
      </c>
      <c r="F34" s="251">
        <v>382</v>
      </c>
      <c r="G34" s="251"/>
      <c r="H34" s="251"/>
      <c r="I34" s="251">
        <v>40</v>
      </c>
      <c r="J34" s="251">
        <v>200</v>
      </c>
      <c r="K34" s="251">
        <v>1000</v>
      </c>
      <c r="L34" s="251"/>
      <c r="M34" s="251"/>
      <c r="N34" s="251"/>
      <c r="O34" s="251"/>
      <c r="P34" s="251"/>
      <c r="Q34" s="251"/>
      <c r="R34" s="253">
        <f t="shared" si="0"/>
        <v>1662</v>
      </c>
    </row>
    <row r="35" spans="1:19" s="275" customFormat="1" ht="18" customHeight="1">
      <c r="A35" s="271" t="s">
        <v>213</v>
      </c>
      <c r="B35" s="252" t="s">
        <v>115</v>
      </c>
      <c r="C35" s="274" t="s">
        <v>560</v>
      </c>
      <c r="D35" s="252">
        <v>200</v>
      </c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3">
        <f t="shared" si="0"/>
        <v>200</v>
      </c>
    </row>
    <row r="36" spans="1:19" ht="18" customHeight="1">
      <c r="A36" s="271" t="s">
        <v>214</v>
      </c>
      <c r="B36" s="251" t="s">
        <v>345</v>
      </c>
      <c r="C36" s="273" t="s">
        <v>561</v>
      </c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3">
        <f t="shared" si="0"/>
        <v>0</v>
      </c>
    </row>
    <row r="37" spans="1:19" ht="18" customHeight="1">
      <c r="A37" s="271" t="s">
        <v>215</v>
      </c>
      <c r="B37" s="251" t="s">
        <v>346</v>
      </c>
      <c r="C37" s="273" t="s">
        <v>562</v>
      </c>
      <c r="D37" s="251"/>
      <c r="E37" s="251"/>
      <c r="F37" s="251"/>
      <c r="G37" s="251">
        <v>250</v>
      </c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3">
        <f t="shared" si="0"/>
        <v>250</v>
      </c>
    </row>
    <row r="38" spans="1:19" s="275" customFormat="1" ht="18" customHeight="1">
      <c r="A38" s="271" t="s">
        <v>216</v>
      </c>
      <c r="B38" s="252" t="s">
        <v>347</v>
      </c>
      <c r="C38" s="274" t="s">
        <v>563</v>
      </c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3">
        <f t="shared" si="0"/>
        <v>0</v>
      </c>
    </row>
    <row r="39" spans="1:19" ht="18" customHeight="1">
      <c r="A39" s="271" t="s">
        <v>217</v>
      </c>
      <c r="B39" s="251" t="s">
        <v>348</v>
      </c>
      <c r="C39" s="273" t="s">
        <v>564</v>
      </c>
      <c r="D39" s="251">
        <v>250</v>
      </c>
      <c r="E39" s="251"/>
      <c r="F39" s="251"/>
      <c r="G39" s="251">
        <v>150</v>
      </c>
      <c r="H39" s="251">
        <v>500</v>
      </c>
      <c r="I39" s="251"/>
      <c r="J39" s="251"/>
      <c r="K39" s="251"/>
      <c r="L39" s="251"/>
      <c r="M39" s="251"/>
      <c r="N39" s="251"/>
      <c r="O39" s="251"/>
      <c r="P39" s="251"/>
      <c r="Q39" s="251"/>
      <c r="R39" s="253">
        <f t="shared" si="0"/>
        <v>900</v>
      </c>
    </row>
    <row r="40" spans="1:19" ht="18" customHeight="1">
      <c r="A40" s="271" t="s">
        <v>218</v>
      </c>
      <c r="B40" s="251" t="s">
        <v>349</v>
      </c>
      <c r="C40" s="273" t="s">
        <v>565</v>
      </c>
      <c r="D40" s="251">
        <v>310</v>
      </c>
      <c r="E40" s="251">
        <v>200</v>
      </c>
      <c r="F40" s="251">
        <v>448</v>
      </c>
      <c r="G40" s="251"/>
      <c r="H40" s="251"/>
      <c r="I40" s="251">
        <v>100</v>
      </c>
      <c r="J40" s="251"/>
      <c r="K40" s="251">
        <v>400</v>
      </c>
      <c r="L40" s="251">
        <v>10</v>
      </c>
      <c r="M40" s="251"/>
      <c r="N40" s="251"/>
      <c r="O40" s="251"/>
      <c r="P40" s="251"/>
      <c r="Q40" s="251"/>
      <c r="R40" s="253">
        <f t="shared" si="0"/>
        <v>1468</v>
      </c>
    </row>
    <row r="41" spans="1:19" s="278" customFormat="1" ht="18" customHeight="1">
      <c r="A41" s="276" t="s">
        <v>219</v>
      </c>
      <c r="B41" s="253" t="s">
        <v>350</v>
      </c>
      <c r="C41" s="277" t="s">
        <v>566</v>
      </c>
      <c r="D41" s="253">
        <f>SUM(D34:D40)</f>
        <v>760</v>
      </c>
      <c r="E41" s="253">
        <f t="shared" ref="E41:Q41" si="6">SUM(E34:E40)</f>
        <v>240</v>
      </c>
      <c r="F41" s="253">
        <f t="shared" si="6"/>
        <v>830</v>
      </c>
      <c r="G41" s="253">
        <f t="shared" si="6"/>
        <v>400</v>
      </c>
      <c r="H41" s="253">
        <f t="shared" si="6"/>
        <v>500</v>
      </c>
      <c r="I41" s="253">
        <f>SUM(I34:I40)</f>
        <v>140</v>
      </c>
      <c r="J41" s="253">
        <f>SUM(J34:J40)</f>
        <v>200</v>
      </c>
      <c r="K41" s="253">
        <f t="shared" si="6"/>
        <v>1400</v>
      </c>
      <c r="L41" s="253">
        <f t="shared" si="6"/>
        <v>10</v>
      </c>
      <c r="M41" s="253">
        <f t="shared" si="6"/>
        <v>0</v>
      </c>
      <c r="N41" s="253">
        <f t="shared" si="6"/>
        <v>0</v>
      </c>
      <c r="O41" s="253">
        <f t="shared" si="6"/>
        <v>0</v>
      </c>
      <c r="P41" s="253">
        <f t="shared" si="6"/>
        <v>0</v>
      </c>
      <c r="Q41" s="253">
        <f t="shared" si="6"/>
        <v>0</v>
      </c>
      <c r="R41" s="253">
        <f t="shared" si="0"/>
        <v>4480</v>
      </c>
    </row>
    <row r="42" spans="1:19" s="275" customFormat="1" ht="18" customHeight="1">
      <c r="A42" s="271" t="s">
        <v>220</v>
      </c>
      <c r="B42" s="252" t="s">
        <v>351</v>
      </c>
      <c r="C42" s="274" t="s">
        <v>567</v>
      </c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3">
        <f t="shared" si="0"/>
        <v>0</v>
      </c>
    </row>
    <row r="43" spans="1:19" ht="18" customHeight="1">
      <c r="A43" s="271" t="s">
        <v>221</v>
      </c>
      <c r="B43" s="251" t="s">
        <v>352</v>
      </c>
      <c r="C43" s="273" t="s">
        <v>568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3">
        <f t="shared" si="0"/>
        <v>0</v>
      </c>
    </row>
    <row r="44" spans="1:19" s="278" customFormat="1" ht="18" customHeight="1">
      <c r="A44" s="276" t="s">
        <v>287</v>
      </c>
      <c r="B44" s="253" t="s">
        <v>353</v>
      </c>
      <c r="C44" s="277" t="s">
        <v>569</v>
      </c>
      <c r="D44" s="253">
        <f>SUM(D42:D43)</f>
        <v>0</v>
      </c>
      <c r="E44" s="253">
        <f t="shared" ref="E44:Q44" si="7">SUM(E42:E43)</f>
        <v>0</v>
      </c>
      <c r="F44" s="253">
        <f t="shared" si="7"/>
        <v>0</v>
      </c>
      <c r="G44" s="253">
        <f t="shared" si="7"/>
        <v>0</v>
      </c>
      <c r="H44" s="253">
        <f t="shared" si="7"/>
        <v>0</v>
      </c>
      <c r="I44" s="253">
        <f>SUM(I42:I43)</f>
        <v>0</v>
      </c>
      <c r="J44" s="253">
        <f t="shared" si="7"/>
        <v>0</v>
      </c>
      <c r="K44" s="253">
        <f t="shared" si="7"/>
        <v>0</v>
      </c>
      <c r="L44" s="253">
        <f t="shared" si="7"/>
        <v>0</v>
      </c>
      <c r="M44" s="253">
        <f t="shared" si="7"/>
        <v>0</v>
      </c>
      <c r="N44" s="253">
        <f t="shared" si="7"/>
        <v>0</v>
      </c>
      <c r="O44" s="253">
        <f t="shared" si="7"/>
        <v>0</v>
      </c>
      <c r="P44" s="253">
        <f t="shared" si="7"/>
        <v>0</v>
      </c>
      <c r="Q44" s="253">
        <f t="shared" si="7"/>
        <v>0</v>
      </c>
      <c r="R44" s="253">
        <f t="shared" si="0"/>
        <v>0</v>
      </c>
    </row>
    <row r="45" spans="1:19" s="275" customFormat="1" ht="18" customHeight="1">
      <c r="A45" s="271" t="s">
        <v>288</v>
      </c>
      <c r="B45" s="252" t="s">
        <v>354</v>
      </c>
      <c r="C45" s="274" t="s">
        <v>570</v>
      </c>
      <c r="D45" s="252">
        <v>250</v>
      </c>
      <c r="E45" s="252">
        <v>135</v>
      </c>
      <c r="F45" s="252">
        <v>500</v>
      </c>
      <c r="G45" s="252">
        <v>200</v>
      </c>
      <c r="H45" s="252">
        <v>270</v>
      </c>
      <c r="I45" s="252">
        <v>40</v>
      </c>
      <c r="J45" s="252">
        <v>81</v>
      </c>
      <c r="K45" s="252">
        <v>380</v>
      </c>
      <c r="L45" s="252">
        <v>3</v>
      </c>
      <c r="M45" s="252"/>
      <c r="N45" s="252"/>
      <c r="O45" s="252"/>
      <c r="P45" s="252"/>
      <c r="Q45" s="252"/>
      <c r="R45" s="253">
        <f t="shared" si="0"/>
        <v>1859</v>
      </c>
      <c r="S45" s="252">
        <f>SUM(S44,S42,S15)</f>
        <v>0</v>
      </c>
    </row>
    <row r="46" spans="1:19" ht="18" customHeight="1">
      <c r="A46" s="271" t="s">
        <v>289</v>
      </c>
      <c r="B46" s="251" t="s">
        <v>355</v>
      </c>
      <c r="C46" s="273" t="s">
        <v>571</v>
      </c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3">
        <f t="shared" si="0"/>
        <v>0</v>
      </c>
    </row>
    <row r="47" spans="1:19" ht="18" customHeight="1">
      <c r="A47" s="271" t="s">
        <v>290</v>
      </c>
      <c r="B47" s="251" t="s">
        <v>188</v>
      </c>
      <c r="C47" s="273" t="s">
        <v>572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3">
        <f t="shared" si="0"/>
        <v>0</v>
      </c>
    </row>
    <row r="48" spans="1:19" ht="18" customHeight="1">
      <c r="A48" s="271" t="s">
        <v>291</v>
      </c>
      <c r="B48" s="251" t="s">
        <v>356</v>
      </c>
      <c r="C48" s="273" t="s">
        <v>573</v>
      </c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3">
        <f t="shared" si="0"/>
        <v>0</v>
      </c>
    </row>
    <row r="49" spans="1:78" ht="18" customHeight="1">
      <c r="A49" s="271" t="s">
        <v>292</v>
      </c>
      <c r="B49" s="251" t="s">
        <v>357</v>
      </c>
      <c r="C49" s="273" t="s">
        <v>574</v>
      </c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3">
        <f t="shared" si="0"/>
        <v>0</v>
      </c>
    </row>
    <row r="50" spans="1:78" s="278" customFormat="1" ht="18" customHeight="1">
      <c r="A50" s="276" t="s">
        <v>293</v>
      </c>
      <c r="B50" s="253" t="s">
        <v>358</v>
      </c>
      <c r="C50" s="277" t="s">
        <v>575</v>
      </c>
      <c r="D50" s="253">
        <f t="shared" ref="D50:Q50" si="8">SUM(D45:D49)</f>
        <v>250</v>
      </c>
      <c r="E50" s="253">
        <f t="shared" si="8"/>
        <v>135</v>
      </c>
      <c r="F50" s="253">
        <f t="shared" si="8"/>
        <v>500</v>
      </c>
      <c r="G50" s="253">
        <f t="shared" si="8"/>
        <v>200</v>
      </c>
      <c r="H50" s="253">
        <f t="shared" si="8"/>
        <v>270</v>
      </c>
      <c r="I50" s="253">
        <f>SUM(I45:I49)</f>
        <v>40</v>
      </c>
      <c r="J50" s="253">
        <f t="shared" si="8"/>
        <v>81</v>
      </c>
      <c r="K50" s="253">
        <f t="shared" si="8"/>
        <v>380</v>
      </c>
      <c r="L50" s="253">
        <f t="shared" si="8"/>
        <v>3</v>
      </c>
      <c r="M50" s="253">
        <f t="shared" si="8"/>
        <v>0</v>
      </c>
      <c r="N50" s="253">
        <f t="shared" si="8"/>
        <v>0</v>
      </c>
      <c r="O50" s="253">
        <f t="shared" si="8"/>
        <v>0</v>
      </c>
      <c r="P50" s="253">
        <f t="shared" si="8"/>
        <v>0</v>
      </c>
      <c r="Q50" s="253">
        <f t="shared" si="8"/>
        <v>0</v>
      </c>
      <c r="R50" s="253">
        <f t="shared" si="0"/>
        <v>1859</v>
      </c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3"/>
      <c r="BQ50" s="253"/>
      <c r="BR50" s="253"/>
      <c r="BS50" s="253"/>
      <c r="BT50" s="253"/>
      <c r="BU50" s="253"/>
      <c r="BV50" s="253"/>
      <c r="BW50" s="253"/>
      <c r="BX50" s="253"/>
      <c r="BY50" s="253"/>
      <c r="BZ50" s="253"/>
    </row>
    <row r="51" spans="1:78" s="278" customFormat="1" ht="18" customHeight="1">
      <c r="A51" s="276" t="s">
        <v>294</v>
      </c>
      <c r="B51" s="253" t="s">
        <v>36</v>
      </c>
      <c r="C51" s="277" t="s">
        <v>576</v>
      </c>
      <c r="D51" s="253">
        <f>SUM(D30,D33,D41,D44,D50)</f>
        <v>1250</v>
      </c>
      <c r="E51" s="253">
        <f t="shared" ref="E51:Q51" si="9">SUM(E30,E33,E41,E44,E50)</f>
        <v>635</v>
      </c>
      <c r="F51" s="253">
        <f t="shared" si="9"/>
        <v>1830</v>
      </c>
      <c r="G51" s="253">
        <f t="shared" si="9"/>
        <v>960</v>
      </c>
      <c r="H51" s="253">
        <f t="shared" si="9"/>
        <v>970</v>
      </c>
      <c r="I51" s="253">
        <f>SUM(I30,I33,I41,I44,I50)</f>
        <v>180</v>
      </c>
      <c r="J51" s="253">
        <f t="shared" si="9"/>
        <v>381</v>
      </c>
      <c r="K51" s="253">
        <f t="shared" si="9"/>
        <v>1780</v>
      </c>
      <c r="L51" s="253">
        <f t="shared" si="9"/>
        <v>13</v>
      </c>
      <c r="M51" s="253">
        <f t="shared" si="9"/>
        <v>0</v>
      </c>
      <c r="N51" s="253">
        <f t="shared" si="9"/>
        <v>0</v>
      </c>
      <c r="O51" s="253">
        <f t="shared" si="9"/>
        <v>0</v>
      </c>
      <c r="P51" s="253">
        <f t="shared" si="9"/>
        <v>0</v>
      </c>
      <c r="Q51" s="253">
        <f t="shared" si="9"/>
        <v>0</v>
      </c>
      <c r="R51" s="253">
        <f t="shared" si="0"/>
        <v>7999</v>
      </c>
    </row>
    <row r="52" spans="1:78" s="254" customFormat="1" ht="36" customHeight="1">
      <c r="A52" s="272" t="s">
        <v>295</v>
      </c>
      <c r="B52" s="254" t="s">
        <v>19</v>
      </c>
      <c r="C52" s="272"/>
      <c r="D52" s="250" t="s">
        <v>409</v>
      </c>
      <c r="E52" s="250" t="s">
        <v>410</v>
      </c>
      <c r="F52" s="250" t="s">
        <v>411</v>
      </c>
      <c r="G52" s="250" t="s">
        <v>412</v>
      </c>
      <c r="H52" s="250" t="s">
        <v>413</v>
      </c>
      <c r="I52" s="250" t="s">
        <v>413</v>
      </c>
      <c r="J52" s="250" t="s">
        <v>650</v>
      </c>
      <c r="K52" s="250" t="s">
        <v>414</v>
      </c>
      <c r="L52" s="250" t="s">
        <v>415</v>
      </c>
      <c r="M52" s="250" t="s">
        <v>416</v>
      </c>
      <c r="N52" s="250" t="s">
        <v>417</v>
      </c>
      <c r="O52" s="250" t="s">
        <v>418</v>
      </c>
      <c r="P52" s="250" t="s">
        <v>642</v>
      </c>
      <c r="Q52" s="250" t="s">
        <v>637</v>
      </c>
      <c r="R52" s="253">
        <f t="shared" si="0"/>
        <v>0</v>
      </c>
    </row>
    <row r="53" spans="1:78" s="254" customFormat="1" ht="17.25" customHeight="1">
      <c r="A53" s="271" t="s">
        <v>296</v>
      </c>
      <c r="B53" s="255" t="s">
        <v>359</v>
      </c>
      <c r="C53" s="269" t="s">
        <v>577</v>
      </c>
      <c r="D53" s="251"/>
      <c r="F53" s="255"/>
      <c r="G53" s="251"/>
      <c r="R53" s="253">
        <f t="shared" si="0"/>
        <v>0</v>
      </c>
    </row>
    <row r="54" spans="1:78" ht="18" customHeight="1">
      <c r="A54" s="271" t="s">
        <v>297</v>
      </c>
      <c r="B54" s="251" t="s">
        <v>360</v>
      </c>
      <c r="C54" s="273" t="s">
        <v>578</v>
      </c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3">
        <f t="shared" si="0"/>
        <v>0</v>
      </c>
    </row>
    <row r="55" spans="1:78" ht="18" customHeight="1">
      <c r="A55" s="271" t="s">
        <v>298</v>
      </c>
      <c r="B55" s="251" t="s">
        <v>361</v>
      </c>
      <c r="C55" s="273" t="s">
        <v>579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3">
        <f t="shared" si="0"/>
        <v>0</v>
      </c>
    </row>
    <row r="56" spans="1:78" ht="18" customHeight="1">
      <c r="A56" s="271" t="s">
        <v>299</v>
      </c>
      <c r="B56" s="251" t="s">
        <v>362</v>
      </c>
      <c r="C56" s="273" t="s">
        <v>580</v>
      </c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3">
        <f t="shared" si="0"/>
        <v>0</v>
      </c>
    </row>
    <row r="57" spans="1:78" ht="18" customHeight="1">
      <c r="A57" s="271" t="s">
        <v>300</v>
      </c>
      <c r="B57" s="251" t="s">
        <v>363</v>
      </c>
      <c r="C57" s="273" t="s">
        <v>581</v>
      </c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3">
        <f t="shared" si="0"/>
        <v>0</v>
      </c>
    </row>
    <row r="58" spans="1:78" ht="18" customHeight="1">
      <c r="A58" s="271" t="s">
        <v>301</v>
      </c>
      <c r="B58" s="251" t="s">
        <v>364</v>
      </c>
      <c r="C58" s="273" t="s">
        <v>582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3">
        <f t="shared" si="0"/>
        <v>0</v>
      </c>
    </row>
    <row r="59" spans="1:78" ht="18" customHeight="1">
      <c r="A59" s="271" t="s">
        <v>302</v>
      </c>
      <c r="B59" s="251" t="s">
        <v>365</v>
      </c>
      <c r="C59" s="273" t="s">
        <v>583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3">
        <f t="shared" si="0"/>
        <v>0</v>
      </c>
    </row>
    <row r="60" spans="1:78" ht="18" customHeight="1">
      <c r="A60" s="271" t="s">
        <v>303</v>
      </c>
      <c r="B60" s="251" t="s">
        <v>366</v>
      </c>
      <c r="C60" s="273" t="s">
        <v>584</v>
      </c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>
        <v>2400</v>
      </c>
      <c r="P60" s="251"/>
      <c r="Q60" s="251"/>
      <c r="R60" s="253">
        <f t="shared" si="0"/>
        <v>2400</v>
      </c>
    </row>
    <row r="61" spans="1:78" s="278" customFormat="1" ht="18" customHeight="1">
      <c r="A61" s="272" t="s">
        <v>304</v>
      </c>
      <c r="B61" s="253" t="s">
        <v>367</v>
      </c>
      <c r="C61" s="277" t="s">
        <v>585</v>
      </c>
      <c r="D61" s="253">
        <f>SUM(D53:D60)</f>
        <v>0</v>
      </c>
      <c r="E61" s="253">
        <f t="shared" ref="E61:Q61" si="10">SUM(E53:E60)</f>
        <v>0</v>
      </c>
      <c r="F61" s="253">
        <f t="shared" si="10"/>
        <v>0</v>
      </c>
      <c r="G61" s="253">
        <f t="shared" si="10"/>
        <v>0</v>
      </c>
      <c r="H61" s="253">
        <f t="shared" si="10"/>
        <v>0</v>
      </c>
      <c r="I61" s="253">
        <f>SUM(I53:I60)</f>
        <v>0</v>
      </c>
      <c r="J61" s="253">
        <f t="shared" si="10"/>
        <v>0</v>
      </c>
      <c r="K61" s="253">
        <f t="shared" si="10"/>
        <v>0</v>
      </c>
      <c r="L61" s="253">
        <f t="shared" si="10"/>
        <v>0</v>
      </c>
      <c r="M61" s="253">
        <f t="shared" si="10"/>
        <v>0</v>
      </c>
      <c r="N61" s="253">
        <f t="shared" si="10"/>
        <v>0</v>
      </c>
      <c r="O61" s="253">
        <f t="shared" si="10"/>
        <v>2400</v>
      </c>
      <c r="P61" s="253">
        <f t="shared" si="10"/>
        <v>0</v>
      </c>
      <c r="Q61" s="253">
        <f t="shared" si="10"/>
        <v>0</v>
      </c>
      <c r="R61" s="253">
        <f t="shared" si="0"/>
        <v>2400</v>
      </c>
    </row>
    <row r="62" spans="1:78" s="275" customFormat="1" ht="18" customHeight="1">
      <c r="A62" s="271" t="s">
        <v>305</v>
      </c>
      <c r="B62" s="252" t="s">
        <v>368</v>
      </c>
      <c r="C62" s="274" t="s">
        <v>586</v>
      </c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3">
        <f t="shared" si="0"/>
        <v>0</v>
      </c>
    </row>
    <row r="63" spans="1:78" ht="18" customHeight="1">
      <c r="A63" s="271" t="s">
        <v>306</v>
      </c>
      <c r="B63" s="251" t="s">
        <v>229</v>
      </c>
      <c r="C63" s="273" t="s">
        <v>587</v>
      </c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3">
        <f t="shared" si="0"/>
        <v>0</v>
      </c>
    </row>
    <row r="64" spans="1:78" s="275" customFormat="1" ht="18" customHeight="1">
      <c r="A64" s="271" t="s">
        <v>307</v>
      </c>
      <c r="B64" s="252" t="s">
        <v>369</v>
      </c>
      <c r="C64" s="274" t="s">
        <v>588</v>
      </c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3">
        <f t="shared" si="0"/>
        <v>0</v>
      </c>
    </row>
    <row r="65" spans="1:18" ht="18" customHeight="1">
      <c r="A65" s="271" t="s">
        <v>308</v>
      </c>
      <c r="B65" s="251" t="s">
        <v>370</v>
      </c>
      <c r="C65" s="273" t="s">
        <v>589</v>
      </c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3">
        <f t="shared" si="0"/>
        <v>0</v>
      </c>
    </row>
    <row r="66" spans="1:18" ht="18" customHeight="1">
      <c r="A66" s="271" t="s">
        <v>309</v>
      </c>
      <c r="B66" s="251" t="s">
        <v>371</v>
      </c>
      <c r="C66" s="273" t="s">
        <v>590</v>
      </c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3">
        <f t="shared" si="0"/>
        <v>0</v>
      </c>
    </row>
    <row r="67" spans="1:18" ht="18" customHeight="1">
      <c r="A67" s="271" t="s">
        <v>310</v>
      </c>
      <c r="B67" s="251" t="s">
        <v>372</v>
      </c>
      <c r="C67" s="273" t="s">
        <v>591</v>
      </c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3">
        <f t="shared" si="0"/>
        <v>0</v>
      </c>
    </row>
    <row r="68" spans="1:18" ht="18" customHeight="1">
      <c r="A68" s="271" t="s">
        <v>311</v>
      </c>
      <c r="B68" s="252" t="s">
        <v>373</v>
      </c>
      <c r="C68" s="274" t="s">
        <v>592</v>
      </c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3">
        <f t="shared" si="0"/>
        <v>0</v>
      </c>
    </row>
    <row r="69" spans="1:18" ht="18" customHeight="1">
      <c r="A69" s="271" t="s">
        <v>312</v>
      </c>
      <c r="B69" s="251" t="s">
        <v>374</v>
      </c>
      <c r="C69" s="273" t="s">
        <v>593</v>
      </c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O69" s="251"/>
      <c r="P69" s="251"/>
      <c r="Q69" s="251"/>
      <c r="R69" s="253">
        <f t="shared" si="0"/>
        <v>0</v>
      </c>
    </row>
    <row r="70" spans="1:18" ht="18" customHeight="1">
      <c r="A70" s="271" t="s">
        <v>313</v>
      </c>
      <c r="B70" s="251" t="s">
        <v>375</v>
      </c>
      <c r="C70" s="273" t="s">
        <v>594</v>
      </c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O70" s="251"/>
      <c r="P70" s="251"/>
      <c r="Q70" s="251"/>
      <c r="R70" s="253">
        <f t="shared" si="0"/>
        <v>0</v>
      </c>
    </row>
    <row r="71" spans="1:18" ht="18" customHeight="1">
      <c r="A71" s="271" t="s">
        <v>314</v>
      </c>
      <c r="B71" s="251" t="s">
        <v>376</v>
      </c>
      <c r="C71" s="273" t="s">
        <v>595</v>
      </c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3">
        <f t="shared" ref="R71:R107" si="11">SUM(D71:Q71)</f>
        <v>0</v>
      </c>
    </row>
    <row r="72" spans="1:18" s="275" customFormat="1" ht="18" customHeight="1">
      <c r="A72" s="271" t="s">
        <v>315</v>
      </c>
      <c r="B72" s="252" t="s">
        <v>377</v>
      </c>
      <c r="C72" s="274" t="s">
        <v>596</v>
      </c>
      <c r="D72" s="252">
        <v>2515</v>
      </c>
      <c r="E72" s="252"/>
      <c r="F72" s="252"/>
      <c r="G72" s="252"/>
      <c r="H72" s="252"/>
      <c r="I72" s="252"/>
      <c r="J72" s="252">
        <v>500</v>
      </c>
      <c r="K72" s="252"/>
      <c r="L72" s="252"/>
      <c r="M72" s="252"/>
      <c r="N72" s="252"/>
      <c r="O72" s="252"/>
      <c r="P72" s="252"/>
      <c r="Q72" s="252"/>
      <c r="R72" s="253">
        <f t="shared" si="11"/>
        <v>3015</v>
      </c>
    </row>
    <row r="73" spans="1:18" ht="18" customHeight="1">
      <c r="A73" s="271" t="s">
        <v>316</v>
      </c>
      <c r="B73" s="251" t="s">
        <v>86</v>
      </c>
      <c r="C73" s="273" t="s">
        <v>597</v>
      </c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3">
        <f t="shared" si="11"/>
        <v>0</v>
      </c>
    </row>
    <row r="74" spans="1:18" s="278" customFormat="1" ht="18" customHeight="1">
      <c r="A74" s="272" t="s">
        <v>317</v>
      </c>
      <c r="B74" s="253" t="s">
        <v>378</v>
      </c>
      <c r="C74" s="277" t="s">
        <v>598</v>
      </c>
      <c r="D74" s="253">
        <f>SUM(D62:D73)</f>
        <v>2515</v>
      </c>
      <c r="E74" s="253">
        <f t="shared" ref="E74:Q74" si="12">SUM(E62:E73)</f>
        <v>0</v>
      </c>
      <c r="F74" s="253">
        <f t="shared" si="12"/>
        <v>0</v>
      </c>
      <c r="G74" s="253">
        <f t="shared" si="12"/>
        <v>0</v>
      </c>
      <c r="H74" s="253">
        <f t="shared" si="12"/>
        <v>0</v>
      </c>
      <c r="I74" s="253">
        <f>SUM(I62:I73)</f>
        <v>0</v>
      </c>
      <c r="J74" s="253">
        <f t="shared" si="12"/>
        <v>500</v>
      </c>
      <c r="K74" s="253">
        <f t="shared" si="12"/>
        <v>0</v>
      </c>
      <c r="L74" s="253">
        <f t="shared" si="12"/>
        <v>0</v>
      </c>
      <c r="M74" s="253">
        <f t="shared" si="12"/>
        <v>0</v>
      </c>
      <c r="N74" s="253">
        <f t="shared" si="12"/>
        <v>0</v>
      </c>
      <c r="O74" s="253">
        <f t="shared" si="12"/>
        <v>0</v>
      </c>
      <c r="P74" s="253">
        <f>SUM(O62:O73)</f>
        <v>0</v>
      </c>
      <c r="Q74" s="253">
        <f t="shared" si="12"/>
        <v>0</v>
      </c>
      <c r="R74" s="253">
        <f t="shared" si="11"/>
        <v>3015</v>
      </c>
    </row>
    <row r="75" spans="1:18" s="275" customFormat="1" ht="18" customHeight="1">
      <c r="A75" s="271" t="s">
        <v>318</v>
      </c>
      <c r="B75" s="252" t="s">
        <v>379</v>
      </c>
      <c r="C75" s="274" t="s">
        <v>599</v>
      </c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3">
        <f t="shared" si="11"/>
        <v>0</v>
      </c>
    </row>
    <row r="76" spans="1:18" ht="18" customHeight="1">
      <c r="A76" s="271" t="s">
        <v>319</v>
      </c>
      <c r="B76" s="251" t="s">
        <v>380</v>
      </c>
      <c r="C76" s="273" t="s">
        <v>600</v>
      </c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3">
        <f t="shared" si="11"/>
        <v>0</v>
      </c>
    </row>
    <row r="77" spans="1:18" s="275" customFormat="1" ht="18" customHeight="1">
      <c r="A77" s="271" t="s">
        <v>320</v>
      </c>
      <c r="B77" s="252" t="s">
        <v>381</v>
      </c>
      <c r="C77" s="274" t="s">
        <v>601</v>
      </c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3">
        <f t="shared" si="11"/>
        <v>0</v>
      </c>
    </row>
    <row r="78" spans="1:18" ht="18" customHeight="1">
      <c r="A78" s="271" t="s">
        <v>419</v>
      </c>
      <c r="B78" s="251" t="s">
        <v>382</v>
      </c>
      <c r="C78" s="273" t="s">
        <v>602</v>
      </c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3">
        <f t="shared" si="11"/>
        <v>0</v>
      </c>
    </row>
    <row r="79" spans="1:18" s="275" customFormat="1" ht="18" customHeight="1">
      <c r="A79" s="271" t="s">
        <v>420</v>
      </c>
      <c r="B79" s="252" t="s">
        <v>383</v>
      </c>
      <c r="C79" s="274" t="s">
        <v>603</v>
      </c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3">
        <f t="shared" si="11"/>
        <v>0</v>
      </c>
    </row>
    <row r="80" spans="1:18" ht="18" customHeight="1">
      <c r="A80" s="271" t="s">
        <v>421</v>
      </c>
      <c r="B80" s="251" t="s">
        <v>384</v>
      </c>
      <c r="C80" s="273" t="s">
        <v>604</v>
      </c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3">
        <f t="shared" si="11"/>
        <v>0</v>
      </c>
    </row>
    <row r="81" spans="1:18" s="275" customFormat="1" ht="18" customHeight="1">
      <c r="A81" s="271" t="s">
        <v>422</v>
      </c>
      <c r="B81" s="252" t="s">
        <v>385</v>
      </c>
      <c r="C81" s="274" t="s">
        <v>605</v>
      </c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3">
        <f t="shared" si="11"/>
        <v>0</v>
      </c>
    </row>
    <row r="82" spans="1:18" s="278" customFormat="1" ht="18" customHeight="1">
      <c r="A82" s="276" t="s">
        <v>423</v>
      </c>
      <c r="B82" s="253" t="s">
        <v>189</v>
      </c>
      <c r="C82" s="277" t="s">
        <v>606</v>
      </c>
      <c r="D82" s="253">
        <f>SUM(D75:D81)</f>
        <v>0</v>
      </c>
      <c r="E82" s="253">
        <f t="shared" ref="E82:Q82" si="13">SUM(E75:E81)</f>
        <v>0</v>
      </c>
      <c r="F82" s="253">
        <f t="shared" si="13"/>
        <v>0</v>
      </c>
      <c r="G82" s="253">
        <f t="shared" si="13"/>
        <v>0</v>
      </c>
      <c r="H82" s="253">
        <f t="shared" si="13"/>
        <v>0</v>
      </c>
      <c r="I82" s="253">
        <f>SUM(I75:I81)</f>
        <v>0</v>
      </c>
      <c r="J82" s="253">
        <f t="shared" si="13"/>
        <v>0</v>
      </c>
      <c r="K82" s="253">
        <f t="shared" si="13"/>
        <v>0</v>
      </c>
      <c r="L82" s="253">
        <f t="shared" si="13"/>
        <v>0</v>
      </c>
      <c r="M82" s="253">
        <f t="shared" si="13"/>
        <v>0</v>
      </c>
      <c r="N82" s="253">
        <f t="shared" si="13"/>
        <v>0</v>
      </c>
      <c r="O82" s="253">
        <f t="shared" si="13"/>
        <v>0</v>
      </c>
      <c r="P82" s="253">
        <f t="shared" si="13"/>
        <v>0</v>
      </c>
      <c r="Q82" s="253">
        <f t="shared" si="13"/>
        <v>0</v>
      </c>
      <c r="R82" s="253">
        <f t="shared" si="11"/>
        <v>0</v>
      </c>
    </row>
    <row r="83" spans="1:18" ht="18" customHeight="1">
      <c r="A83" s="271" t="s">
        <v>424</v>
      </c>
      <c r="B83" s="251" t="s">
        <v>386</v>
      </c>
      <c r="C83" s="273" t="s">
        <v>607</v>
      </c>
      <c r="D83" s="251">
        <v>8000</v>
      </c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3">
        <f t="shared" si="11"/>
        <v>8000</v>
      </c>
    </row>
    <row r="84" spans="1:18" s="275" customFormat="1" ht="18" customHeight="1">
      <c r="A84" s="271" t="s">
        <v>425</v>
      </c>
      <c r="B84" s="252" t="s">
        <v>387</v>
      </c>
      <c r="C84" s="274" t="s">
        <v>608</v>
      </c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3">
        <f t="shared" si="11"/>
        <v>0</v>
      </c>
    </row>
    <row r="85" spans="1:18" ht="18" customHeight="1">
      <c r="A85" s="271" t="s">
        <v>426</v>
      </c>
      <c r="B85" s="251" t="s">
        <v>388</v>
      </c>
      <c r="C85" s="273" t="s">
        <v>609</v>
      </c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3">
        <f t="shared" si="11"/>
        <v>0</v>
      </c>
    </row>
    <row r="86" spans="1:18" ht="18" customHeight="1">
      <c r="A86" s="271" t="s">
        <v>427</v>
      </c>
      <c r="B86" s="251" t="s">
        <v>389</v>
      </c>
      <c r="C86" s="273" t="s">
        <v>610</v>
      </c>
      <c r="D86" s="251">
        <v>2139</v>
      </c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3">
        <f t="shared" si="11"/>
        <v>2139</v>
      </c>
    </row>
    <row r="87" spans="1:18" s="254" customFormat="1" ht="18" customHeight="1">
      <c r="A87" s="272" t="s">
        <v>428</v>
      </c>
      <c r="B87" s="256" t="s">
        <v>135</v>
      </c>
      <c r="C87" s="279" t="s">
        <v>611</v>
      </c>
      <c r="D87" s="256">
        <f>SUM(D83:D86)</f>
        <v>10139</v>
      </c>
      <c r="E87" s="256">
        <f t="shared" ref="E87:Q87" si="14">SUM(E83:E86)</f>
        <v>0</v>
      </c>
      <c r="F87" s="256">
        <f t="shared" si="14"/>
        <v>0</v>
      </c>
      <c r="G87" s="256">
        <f t="shared" si="14"/>
        <v>0</v>
      </c>
      <c r="H87" s="256">
        <f t="shared" si="14"/>
        <v>0</v>
      </c>
      <c r="I87" s="256">
        <f>SUM(I83:I86)</f>
        <v>0</v>
      </c>
      <c r="J87" s="256">
        <f t="shared" si="14"/>
        <v>0</v>
      </c>
      <c r="K87" s="256">
        <f t="shared" si="14"/>
        <v>0</v>
      </c>
      <c r="L87" s="256">
        <f t="shared" si="14"/>
        <v>0</v>
      </c>
      <c r="M87" s="256">
        <f t="shared" si="14"/>
        <v>0</v>
      </c>
      <c r="N87" s="256">
        <f t="shared" si="14"/>
        <v>0</v>
      </c>
      <c r="O87" s="256">
        <f t="shared" si="14"/>
        <v>0</v>
      </c>
      <c r="P87" s="256">
        <f t="shared" si="14"/>
        <v>0</v>
      </c>
      <c r="Q87" s="256">
        <f t="shared" si="14"/>
        <v>0</v>
      </c>
      <c r="R87" s="253">
        <f t="shared" si="11"/>
        <v>10139</v>
      </c>
    </row>
    <row r="88" spans="1:18" s="275" customFormat="1" ht="18" customHeight="1">
      <c r="A88" s="271" t="s">
        <v>429</v>
      </c>
      <c r="B88" s="252" t="s">
        <v>390</v>
      </c>
      <c r="C88" s="274" t="s">
        <v>612</v>
      </c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3">
        <f t="shared" si="11"/>
        <v>0</v>
      </c>
    </row>
    <row r="89" spans="1:18" ht="18" customHeight="1">
      <c r="A89" s="271" t="s">
        <v>430</v>
      </c>
      <c r="B89" s="251" t="s">
        <v>391</v>
      </c>
      <c r="C89" s="273" t="s">
        <v>613</v>
      </c>
      <c r="D89" s="251"/>
      <c r="E89" s="251"/>
      <c r="F89" s="251"/>
      <c r="G89" s="25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3">
        <f t="shared" si="11"/>
        <v>0</v>
      </c>
    </row>
    <row r="90" spans="1:18" ht="18" customHeight="1">
      <c r="A90" s="271" t="s">
        <v>431</v>
      </c>
      <c r="B90" s="251" t="s">
        <v>392</v>
      </c>
      <c r="C90" s="273" t="s">
        <v>614</v>
      </c>
      <c r="D90" s="251"/>
      <c r="E90" s="251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3">
        <f t="shared" si="11"/>
        <v>0</v>
      </c>
    </row>
    <row r="91" spans="1:18" ht="18" customHeight="1">
      <c r="A91" s="271" t="s">
        <v>432</v>
      </c>
      <c r="B91" s="251" t="s">
        <v>393</v>
      </c>
      <c r="C91" s="273" t="s">
        <v>615</v>
      </c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3">
        <f t="shared" si="11"/>
        <v>0</v>
      </c>
    </row>
    <row r="92" spans="1:18" ht="18" customHeight="1">
      <c r="A92" s="271" t="s">
        <v>433</v>
      </c>
      <c r="B92" s="252" t="s">
        <v>394</v>
      </c>
      <c r="C92" s="274" t="s">
        <v>616</v>
      </c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3">
        <f t="shared" si="11"/>
        <v>0</v>
      </c>
    </row>
    <row r="93" spans="1:18" s="275" customFormat="1" ht="18" customHeight="1">
      <c r="A93" s="271" t="s">
        <v>434</v>
      </c>
      <c r="B93" s="251" t="s">
        <v>395</v>
      </c>
      <c r="C93" s="273" t="s">
        <v>617</v>
      </c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3">
        <f t="shared" si="11"/>
        <v>0</v>
      </c>
    </row>
    <row r="94" spans="1:18" ht="18" customHeight="1">
      <c r="A94" s="271" t="s">
        <v>435</v>
      </c>
      <c r="B94" s="251" t="s">
        <v>396</v>
      </c>
      <c r="C94" s="273" t="s">
        <v>618</v>
      </c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3">
        <f t="shared" si="11"/>
        <v>0</v>
      </c>
    </row>
    <row r="95" spans="1:18" ht="18" customHeight="1">
      <c r="A95" s="271" t="s">
        <v>436</v>
      </c>
      <c r="B95" s="252" t="s">
        <v>397</v>
      </c>
      <c r="C95" s="274" t="s">
        <v>619</v>
      </c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3">
        <f t="shared" si="11"/>
        <v>0</v>
      </c>
    </row>
    <row r="96" spans="1:18" s="254" customFormat="1" ht="18" customHeight="1">
      <c r="A96" s="272" t="s">
        <v>437</v>
      </c>
      <c r="B96" s="256" t="s">
        <v>398</v>
      </c>
      <c r="C96" s="279" t="s">
        <v>620</v>
      </c>
      <c r="D96" s="256">
        <f>SUM(D88:D95)</f>
        <v>0</v>
      </c>
      <c r="E96" s="256">
        <f t="shared" ref="E96:Q96" si="15">SUM(E88:E95)</f>
        <v>0</v>
      </c>
      <c r="F96" s="256">
        <f t="shared" si="15"/>
        <v>0</v>
      </c>
      <c r="G96" s="256">
        <f t="shared" si="15"/>
        <v>0</v>
      </c>
      <c r="H96" s="256">
        <f t="shared" si="15"/>
        <v>0</v>
      </c>
      <c r="I96" s="256">
        <f>SUM(I88:I95)</f>
        <v>0</v>
      </c>
      <c r="J96" s="256">
        <f t="shared" si="15"/>
        <v>0</v>
      </c>
      <c r="K96" s="256">
        <f t="shared" si="15"/>
        <v>0</v>
      </c>
      <c r="L96" s="256">
        <f t="shared" si="15"/>
        <v>0</v>
      </c>
      <c r="M96" s="256">
        <f t="shared" si="15"/>
        <v>0</v>
      </c>
      <c r="N96" s="256">
        <f t="shared" si="15"/>
        <v>0</v>
      </c>
      <c r="O96" s="256">
        <f t="shared" si="15"/>
        <v>0</v>
      </c>
      <c r="P96" s="256">
        <f t="shared" si="15"/>
        <v>0</v>
      </c>
      <c r="Q96" s="256">
        <f t="shared" si="15"/>
        <v>0</v>
      </c>
      <c r="R96" s="253">
        <f t="shared" si="11"/>
        <v>0</v>
      </c>
    </row>
    <row r="97" spans="1:18" s="278" customFormat="1" ht="18" customHeight="1">
      <c r="A97" s="272" t="s">
        <v>438</v>
      </c>
      <c r="B97" s="253" t="s">
        <v>399</v>
      </c>
      <c r="C97" s="277" t="s">
        <v>621</v>
      </c>
      <c r="D97" s="253">
        <f>SUM(D25,D26,D51,D61,D74,D82,D87,D96)</f>
        <v>17470</v>
      </c>
      <c r="E97" s="253">
        <f t="shared" ref="E97:Q97" si="16">SUM(E25,E26,E51,E61,E74,E82,E87,E96)</f>
        <v>635</v>
      </c>
      <c r="F97" s="253">
        <f t="shared" si="16"/>
        <v>2031</v>
      </c>
      <c r="G97" s="253">
        <f t="shared" si="16"/>
        <v>3794</v>
      </c>
      <c r="H97" s="253">
        <f t="shared" si="16"/>
        <v>970</v>
      </c>
      <c r="I97" s="253">
        <f>SUM(I25,I26,I51,I61,I74,I82,I87,I96)</f>
        <v>180</v>
      </c>
      <c r="J97" s="253">
        <f t="shared" si="16"/>
        <v>881</v>
      </c>
      <c r="K97" s="253">
        <f t="shared" si="16"/>
        <v>1780</v>
      </c>
      <c r="L97" s="253">
        <f t="shared" si="16"/>
        <v>13</v>
      </c>
      <c r="M97" s="253">
        <f t="shared" si="16"/>
        <v>0</v>
      </c>
      <c r="N97" s="253">
        <f t="shared" si="16"/>
        <v>0</v>
      </c>
      <c r="O97" s="253">
        <f>SUM(O25,O26,O51,O61,P74,O82,O87,O96)</f>
        <v>2400</v>
      </c>
      <c r="P97" s="253">
        <f>SUM(P25,P26,P51,P61,Q74,P82,P87,P96)</f>
        <v>0</v>
      </c>
      <c r="Q97" s="253">
        <f t="shared" si="16"/>
        <v>6000</v>
      </c>
      <c r="R97" s="253">
        <f t="shared" si="11"/>
        <v>36154</v>
      </c>
    </row>
    <row r="98" spans="1:18" ht="18" customHeight="1">
      <c r="A98" s="271" t="s">
        <v>439</v>
      </c>
      <c r="B98" s="251" t="s">
        <v>400</v>
      </c>
      <c r="C98" s="273" t="s">
        <v>622</v>
      </c>
      <c r="D98" s="251"/>
      <c r="E98" s="251"/>
      <c r="F98" s="251"/>
      <c r="G98" s="251"/>
      <c r="H98" s="251"/>
      <c r="I98" s="251"/>
      <c r="J98" s="251"/>
      <c r="K98" s="251"/>
      <c r="L98" s="251"/>
      <c r="M98" s="251"/>
      <c r="N98" s="251"/>
      <c r="O98" s="251"/>
      <c r="P98" s="251"/>
      <c r="Q98" s="251"/>
      <c r="R98" s="253">
        <f t="shared" si="11"/>
        <v>0</v>
      </c>
    </row>
    <row r="99" spans="1:18" ht="18" customHeight="1">
      <c r="A99" s="271" t="s">
        <v>440</v>
      </c>
      <c r="B99" s="251" t="s">
        <v>401</v>
      </c>
      <c r="C99" s="273" t="s">
        <v>623</v>
      </c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  <c r="O99" s="251"/>
      <c r="P99" s="251"/>
      <c r="Q99" s="251"/>
      <c r="R99" s="253">
        <f t="shared" si="11"/>
        <v>0</v>
      </c>
    </row>
    <row r="100" spans="1:18" ht="18" customHeight="1">
      <c r="A100" s="271" t="s">
        <v>441</v>
      </c>
      <c r="B100" s="251" t="s">
        <v>402</v>
      </c>
      <c r="C100" s="273" t="s">
        <v>624</v>
      </c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3">
        <f t="shared" si="11"/>
        <v>0</v>
      </c>
    </row>
    <row r="101" spans="1:18" s="278" customFormat="1" ht="18" customHeight="1">
      <c r="A101" s="272" t="s">
        <v>442</v>
      </c>
      <c r="B101" s="253" t="s">
        <v>403</v>
      </c>
      <c r="C101" s="277" t="s">
        <v>622</v>
      </c>
      <c r="D101" s="253">
        <f>SUM(D98:D100)</f>
        <v>0</v>
      </c>
      <c r="E101" s="253">
        <f t="shared" ref="E101:Q101" si="17">SUM(E98:E100)</f>
        <v>0</v>
      </c>
      <c r="F101" s="253">
        <f t="shared" si="17"/>
        <v>0</v>
      </c>
      <c r="G101" s="253">
        <f t="shared" si="17"/>
        <v>0</v>
      </c>
      <c r="H101" s="253">
        <f t="shared" si="17"/>
        <v>0</v>
      </c>
      <c r="I101" s="253">
        <f>SUM(I98:I100)</f>
        <v>0</v>
      </c>
      <c r="J101" s="253">
        <f t="shared" si="17"/>
        <v>0</v>
      </c>
      <c r="K101" s="253">
        <f t="shared" si="17"/>
        <v>0</v>
      </c>
      <c r="L101" s="253">
        <f t="shared" si="17"/>
        <v>0</v>
      </c>
      <c r="M101" s="253">
        <f t="shared" si="17"/>
        <v>0</v>
      </c>
      <c r="N101" s="253">
        <f t="shared" si="17"/>
        <v>0</v>
      </c>
      <c r="O101" s="253">
        <f t="shared" si="17"/>
        <v>0</v>
      </c>
      <c r="P101" s="253">
        <f t="shared" si="17"/>
        <v>0</v>
      </c>
      <c r="Q101" s="253">
        <f t="shared" si="17"/>
        <v>0</v>
      </c>
      <c r="R101" s="253">
        <f t="shared" si="11"/>
        <v>0</v>
      </c>
    </row>
    <row r="102" spans="1:18" s="278" customFormat="1" ht="18" customHeight="1">
      <c r="A102" s="272" t="s">
        <v>443</v>
      </c>
      <c r="B102" s="253" t="s">
        <v>404</v>
      </c>
      <c r="C102" s="277" t="s">
        <v>623</v>
      </c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>
        <f t="shared" si="11"/>
        <v>0</v>
      </c>
    </row>
    <row r="103" spans="1:18" s="275" customFormat="1" ht="18" customHeight="1">
      <c r="A103" s="271" t="s">
        <v>444</v>
      </c>
      <c r="B103" s="252" t="s">
        <v>405</v>
      </c>
      <c r="C103" s="274" t="s">
        <v>625</v>
      </c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3">
        <f t="shared" si="11"/>
        <v>0</v>
      </c>
    </row>
    <row r="104" spans="1:18" s="278" customFormat="1" ht="18" customHeight="1">
      <c r="A104" s="272" t="s">
        <v>445</v>
      </c>
      <c r="B104" s="253" t="s">
        <v>406</v>
      </c>
      <c r="C104" s="277" t="s">
        <v>626</v>
      </c>
      <c r="D104" s="253">
        <f>SUM(D103:D103)</f>
        <v>0</v>
      </c>
      <c r="E104" s="253">
        <f t="shared" ref="E104:Q104" si="18">SUM(E103:E103)</f>
        <v>0</v>
      </c>
      <c r="F104" s="253">
        <f t="shared" si="18"/>
        <v>0</v>
      </c>
      <c r="G104" s="253">
        <f t="shared" si="18"/>
        <v>0</v>
      </c>
      <c r="H104" s="253">
        <f t="shared" si="18"/>
        <v>0</v>
      </c>
      <c r="I104" s="253">
        <f>SUM(I103:I103)</f>
        <v>0</v>
      </c>
      <c r="J104" s="253">
        <f t="shared" si="18"/>
        <v>0</v>
      </c>
      <c r="K104" s="253">
        <f t="shared" si="18"/>
        <v>0</v>
      </c>
      <c r="L104" s="253"/>
      <c r="M104" s="253">
        <f t="shared" si="18"/>
        <v>0</v>
      </c>
      <c r="N104" s="253">
        <f t="shared" si="18"/>
        <v>0</v>
      </c>
      <c r="O104" s="253">
        <f t="shared" si="18"/>
        <v>0</v>
      </c>
      <c r="P104" s="253">
        <f t="shared" si="18"/>
        <v>0</v>
      </c>
      <c r="Q104" s="253">
        <f t="shared" si="18"/>
        <v>0</v>
      </c>
      <c r="R104" s="253">
        <f t="shared" si="11"/>
        <v>0</v>
      </c>
    </row>
    <row r="105" spans="1:18" s="278" customFormat="1" ht="18" customHeight="1">
      <c r="A105" s="272" t="s">
        <v>446</v>
      </c>
      <c r="B105" s="253" t="s">
        <v>407</v>
      </c>
      <c r="C105" s="277" t="s">
        <v>627</v>
      </c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>
        <f t="shared" si="11"/>
        <v>0</v>
      </c>
    </row>
    <row r="106" spans="1:18" s="254" customFormat="1" ht="15.75" customHeight="1">
      <c r="A106" s="272" t="s">
        <v>447</v>
      </c>
      <c r="B106" s="256" t="s">
        <v>87</v>
      </c>
      <c r="C106" s="279" t="s">
        <v>628</v>
      </c>
      <c r="D106" s="256">
        <f>SUM(D101,D102,D104,D105)</f>
        <v>0</v>
      </c>
      <c r="E106" s="256">
        <f t="shared" ref="E106:Q106" si="19">SUM(E101,E102,E104,E105)</f>
        <v>0</v>
      </c>
      <c r="F106" s="256">
        <f t="shared" si="19"/>
        <v>0</v>
      </c>
      <c r="G106" s="256">
        <f t="shared" si="19"/>
        <v>0</v>
      </c>
      <c r="H106" s="256">
        <f t="shared" si="19"/>
        <v>0</v>
      </c>
      <c r="I106" s="256">
        <f>SUM(I101,I102,I104,I105)</f>
        <v>0</v>
      </c>
      <c r="J106" s="256">
        <f t="shared" si="19"/>
        <v>0</v>
      </c>
      <c r="K106" s="256">
        <f t="shared" si="19"/>
        <v>0</v>
      </c>
      <c r="L106" s="256"/>
      <c r="M106" s="256">
        <f t="shared" si="19"/>
        <v>0</v>
      </c>
      <c r="N106" s="256">
        <f t="shared" si="19"/>
        <v>0</v>
      </c>
      <c r="O106" s="256">
        <f t="shared" si="19"/>
        <v>0</v>
      </c>
      <c r="P106" s="256">
        <f t="shared" si="19"/>
        <v>0</v>
      </c>
      <c r="Q106" s="256">
        <f t="shared" si="19"/>
        <v>0</v>
      </c>
      <c r="R106" s="253">
        <f t="shared" si="11"/>
        <v>0</v>
      </c>
    </row>
    <row r="107" spans="1:18" s="254" customFormat="1" ht="15" customHeight="1">
      <c r="A107" s="272" t="s">
        <v>448</v>
      </c>
      <c r="B107" s="256" t="s">
        <v>88</v>
      </c>
      <c r="C107" s="279"/>
      <c r="D107" s="256">
        <f>SUM(D97,D106)</f>
        <v>17470</v>
      </c>
      <c r="E107" s="256">
        <f t="shared" ref="E107:Q107" si="20">SUM(E97,E106)</f>
        <v>635</v>
      </c>
      <c r="F107" s="256">
        <f t="shared" si="20"/>
        <v>2031</v>
      </c>
      <c r="G107" s="256">
        <f t="shared" si="20"/>
        <v>3794</v>
      </c>
      <c r="H107" s="256">
        <f t="shared" si="20"/>
        <v>970</v>
      </c>
      <c r="I107" s="256">
        <f>SUM(I97,I106)</f>
        <v>180</v>
      </c>
      <c r="J107" s="256">
        <f t="shared" si="20"/>
        <v>881</v>
      </c>
      <c r="K107" s="256">
        <f t="shared" si="20"/>
        <v>1780</v>
      </c>
      <c r="L107" s="256">
        <f t="shared" si="20"/>
        <v>13</v>
      </c>
      <c r="M107" s="256">
        <f t="shared" si="20"/>
        <v>0</v>
      </c>
      <c r="N107" s="256">
        <f t="shared" si="20"/>
        <v>0</v>
      </c>
      <c r="O107" s="256">
        <f>SUM(O97,O106)</f>
        <v>2400</v>
      </c>
      <c r="P107" s="256">
        <f>SUM(P97,P106)</f>
        <v>0</v>
      </c>
      <c r="Q107" s="256">
        <f t="shared" si="20"/>
        <v>6000</v>
      </c>
      <c r="R107" s="253">
        <f t="shared" si="11"/>
        <v>36154</v>
      </c>
    </row>
  </sheetData>
  <mergeCells count="2">
    <mergeCell ref="D5:Q5"/>
    <mergeCell ref="A1:B1"/>
  </mergeCells>
  <phoneticPr fontId="14" type="noConversion"/>
  <pageMargins left="0" right="0.70866141732283472" top="0" bottom="0" header="0.31496062992125984" footer="0.31496062992125984"/>
  <pageSetup paperSize="256" scale="84" fitToHeight="2" orientation="landscape" horizontalDpi="300" verticalDpi="300" r:id="rId1"/>
  <rowBreaks count="1" manualBreakCount="1">
    <brk id="51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26"/>
  <sheetViews>
    <sheetView view="pageBreakPreview" zoomScaleNormal="100" workbookViewId="0">
      <pane xSplit="2" ySplit="7" topLeftCell="C8" activePane="bottomRight" state="frozen"/>
      <selection activeCell="F34" sqref="F34"/>
      <selection pane="topRight" activeCell="F34" sqref="F34"/>
      <selection pane="bottomLeft" activeCell="F34" sqref="F34"/>
      <selection pane="bottomRight" activeCell="A2" sqref="A2"/>
    </sheetView>
  </sheetViews>
  <sheetFormatPr defaultRowHeight="15.75"/>
  <cols>
    <col min="1" max="1" width="9.5546875" style="76" customWidth="1"/>
    <col min="2" max="2" width="38.44140625" style="76" customWidth="1"/>
    <col min="3" max="3" width="17" style="76" customWidth="1"/>
    <col min="4" max="4" width="11.109375" style="76" customWidth="1"/>
    <col min="5" max="5" width="9.77734375" style="76" bestFit="1" customWidth="1"/>
    <col min="6" max="16384" width="8.88671875" style="76"/>
  </cols>
  <sheetData>
    <row r="1" spans="1:4" ht="18.75">
      <c r="A1" s="75" t="s">
        <v>678</v>
      </c>
      <c r="B1" s="75"/>
      <c r="C1" s="75"/>
      <c r="D1" s="230"/>
    </row>
    <row r="2" spans="1:4" ht="18.75">
      <c r="A2" s="75"/>
      <c r="B2" s="75"/>
      <c r="C2" s="75"/>
      <c r="D2" s="230"/>
    </row>
    <row r="3" spans="1:4" ht="18.75">
      <c r="A3" s="323" t="s">
        <v>665</v>
      </c>
      <c r="B3" s="324"/>
      <c r="C3" s="324"/>
      <c r="D3" s="230"/>
    </row>
    <row r="4" spans="1:4" ht="18.75">
      <c r="A4" s="152"/>
      <c r="B4" s="231"/>
      <c r="C4" s="231"/>
      <c r="D4" s="230"/>
    </row>
    <row r="5" spans="1:4" s="179" customFormat="1" ht="18.75">
      <c r="A5" s="180"/>
      <c r="B5" s="180" t="s">
        <v>1</v>
      </c>
      <c r="C5" s="180" t="s">
        <v>2</v>
      </c>
      <c r="D5" s="231"/>
    </row>
    <row r="6" spans="1:4" ht="18.75">
      <c r="A6" s="78" t="s">
        <v>21</v>
      </c>
      <c r="B6" s="14" t="s">
        <v>19</v>
      </c>
      <c r="C6" s="14" t="s">
        <v>30</v>
      </c>
      <c r="D6" s="230"/>
    </row>
    <row r="7" spans="1:4" ht="18.75">
      <c r="A7" s="78" t="s">
        <v>22</v>
      </c>
      <c r="B7" s="15" t="s">
        <v>127</v>
      </c>
      <c r="C7" s="257"/>
      <c r="D7" s="230"/>
    </row>
    <row r="8" spans="1:4" ht="18.75">
      <c r="A8" s="78" t="s">
        <v>23</v>
      </c>
      <c r="B8" s="15" t="s">
        <v>128</v>
      </c>
      <c r="C8" s="257">
        <v>1157370</v>
      </c>
      <c r="D8" s="230"/>
    </row>
    <row r="9" spans="1:4" ht="18.75">
      <c r="A9" s="78" t="s">
        <v>24</v>
      </c>
      <c r="B9" s="15" t="s">
        <v>190</v>
      </c>
      <c r="C9" s="257">
        <v>1536000</v>
      </c>
      <c r="D9" s="230"/>
    </row>
    <row r="10" spans="1:4" ht="18.75">
      <c r="A10" s="78" t="s">
        <v>25</v>
      </c>
      <c r="B10" s="15" t="s">
        <v>129</v>
      </c>
      <c r="C10" s="257">
        <v>100000</v>
      </c>
      <c r="D10" s="230"/>
    </row>
    <row r="11" spans="1:4" ht="18.75">
      <c r="A11" s="78" t="s">
        <v>28</v>
      </c>
      <c r="B11" s="15" t="s">
        <v>130</v>
      </c>
      <c r="C11" s="257">
        <v>749100</v>
      </c>
      <c r="D11" s="230"/>
    </row>
    <row r="12" spans="1:4" ht="18.75">
      <c r="A12" s="78" t="s">
        <v>31</v>
      </c>
      <c r="B12" s="15" t="s">
        <v>20</v>
      </c>
      <c r="C12" s="257">
        <f>SUM(C8:C11)</f>
        <v>3542470</v>
      </c>
      <c r="D12" s="230"/>
    </row>
    <row r="13" spans="1:4" ht="18.75">
      <c r="A13" s="78" t="s">
        <v>32</v>
      </c>
      <c r="B13" s="15" t="s">
        <v>131</v>
      </c>
      <c r="C13" s="257"/>
      <c r="D13" s="230"/>
    </row>
    <row r="14" spans="1:4" s="93" customFormat="1" ht="18.75">
      <c r="A14" s="91" t="s">
        <v>147</v>
      </c>
      <c r="B14" s="16" t="s">
        <v>132</v>
      </c>
      <c r="C14" s="258"/>
      <c r="D14" s="92"/>
    </row>
    <row r="15" spans="1:4" ht="18.75">
      <c r="A15" s="78" t="s">
        <v>149</v>
      </c>
      <c r="B15" s="15" t="s">
        <v>0</v>
      </c>
      <c r="C15" s="257">
        <v>5000000</v>
      </c>
      <c r="D15" s="230"/>
    </row>
    <row r="16" spans="1:4" s="93" customFormat="1" ht="18.75">
      <c r="A16" s="91" t="s">
        <v>151</v>
      </c>
      <c r="B16" s="16" t="s">
        <v>133</v>
      </c>
      <c r="C16" s="258">
        <f>SUM(C14:C15)</f>
        <v>5000000</v>
      </c>
      <c r="D16" s="92"/>
    </row>
    <row r="17" spans="1:4" ht="24.75" customHeight="1">
      <c r="A17" s="78" t="s">
        <v>153</v>
      </c>
      <c r="B17" s="94" t="s">
        <v>191</v>
      </c>
      <c r="C17" s="257">
        <v>3075289</v>
      </c>
      <c r="D17" s="230"/>
    </row>
    <row r="18" spans="1:4" ht="24" customHeight="1">
      <c r="A18" s="78" t="s">
        <v>155</v>
      </c>
      <c r="B18" s="94" t="s">
        <v>185</v>
      </c>
      <c r="C18" s="257">
        <v>2500000</v>
      </c>
      <c r="D18" s="230"/>
    </row>
    <row r="19" spans="1:4" ht="24" customHeight="1">
      <c r="A19" s="78" t="s">
        <v>157</v>
      </c>
      <c r="B19" s="94" t="s">
        <v>631</v>
      </c>
      <c r="C19" s="257">
        <v>1200000</v>
      </c>
      <c r="D19" s="230"/>
    </row>
    <row r="20" spans="1:4" ht="24.75" customHeight="1">
      <c r="A20" s="78" t="s">
        <v>159</v>
      </c>
      <c r="B20" s="15" t="s">
        <v>449</v>
      </c>
      <c r="C20" s="257">
        <v>2366000</v>
      </c>
      <c r="D20" s="77"/>
    </row>
    <row r="21" spans="1:4" ht="24.75" customHeight="1">
      <c r="A21" s="78" t="s">
        <v>161</v>
      </c>
      <c r="B21" s="15" t="s">
        <v>657</v>
      </c>
      <c r="C21" s="257"/>
      <c r="D21" s="77"/>
    </row>
    <row r="22" spans="1:4" ht="24.75" customHeight="1">
      <c r="A22" s="78" t="s">
        <v>162</v>
      </c>
      <c r="B22" s="15" t="s">
        <v>652</v>
      </c>
      <c r="C22" s="257"/>
      <c r="D22" s="77"/>
    </row>
    <row r="23" spans="1:4" ht="36.75" customHeight="1">
      <c r="A23" s="78" t="s">
        <v>196</v>
      </c>
      <c r="B23" s="16" t="s">
        <v>33</v>
      </c>
      <c r="C23" s="258">
        <f>SUM(C12,C16,C17,C18,C19,C20,C21,C22)</f>
        <v>17683759</v>
      </c>
      <c r="D23" s="230"/>
    </row>
    <row r="24" spans="1:4" ht="18.75">
      <c r="A24" s="77"/>
      <c r="B24" s="79"/>
      <c r="C24" s="79"/>
      <c r="D24" s="230"/>
    </row>
    <row r="25" spans="1:4" ht="18.75">
      <c r="A25" s="77"/>
      <c r="B25" s="79"/>
      <c r="C25" s="79"/>
      <c r="D25" s="230"/>
    </row>
    <row r="26" spans="1:4" ht="18.75">
      <c r="A26" s="77"/>
      <c r="B26" s="79"/>
      <c r="C26" s="77"/>
      <c r="D26" s="230"/>
    </row>
  </sheetData>
  <mergeCells count="1">
    <mergeCell ref="A3:C3"/>
  </mergeCells>
  <phoneticPr fontId="14" type="noConversion"/>
  <pageMargins left="0.75" right="0.75" top="1" bottom="1" header="0.5" footer="0.5"/>
  <pageSetup paperSize="256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4:D20"/>
  <sheetViews>
    <sheetView view="pageBreakPreview" zoomScale="115" zoomScaleNormal="100" workbookViewId="0">
      <selection activeCell="B5" sqref="B5:D5"/>
    </sheetView>
  </sheetViews>
  <sheetFormatPr defaultRowHeight="15.75"/>
  <cols>
    <col min="1" max="1" width="8.88671875" style="74"/>
    <col min="2" max="2" width="8.88671875" style="2"/>
    <col min="3" max="3" width="46.109375" style="2" bestFit="1" customWidth="1"/>
    <col min="4" max="4" width="10" style="18" bestFit="1" customWidth="1"/>
    <col min="5" max="16384" width="8.88671875" style="2"/>
  </cols>
  <sheetData>
    <row r="4" spans="1:4">
      <c r="A4" s="326" t="s">
        <v>679</v>
      </c>
      <c r="B4" s="327"/>
      <c r="C4" s="327"/>
    </row>
    <row r="5" spans="1:4">
      <c r="B5" s="325" t="s">
        <v>666</v>
      </c>
      <c r="C5" s="325"/>
      <c r="D5" s="325"/>
    </row>
    <row r="6" spans="1:4">
      <c r="B6" s="80"/>
      <c r="C6" s="80"/>
      <c r="D6" s="80"/>
    </row>
    <row r="7" spans="1:4" s="74" customFormat="1">
      <c r="A7" s="82"/>
      <c r="B7" s="83" t="s">
        <v>1</v>
      </c>
      <c r="C7" s="83" t="s">
        <v>2</v>
      </c>
      <c r="D7" s="83" t="s">
        <v>3</v>
      </c>
    </row>
    <row r="8" spans="1:4" ht="31.5">
      <c r="A8" s="82" t="s">
        <v>21</v>
      </c>
      <c r="B8" s="4"/>
      <c r="C8" s="4"/>
      <c r="D8" s="84" t="s">
        <v>73</v>
      </c>
    </row>
    <row r="9" spans="1:4">
      <c r="A9" s="82" t="s">
        <v>22</v>
      </c>
      <c r="B9" s="83" t="s">
        <v>126</v>
      </c>
      <c r="C9" s="85" t="s">
        <v>135</v>
      </c>
      <c r="D9" s="86"/>
    </row>
    <row r="10" spans="1:4">
      <c r="A10" s="82" t="s">
        <v>23</v>
      </c>
      <c r="B10" s="82"/>
      <c r="C10" s="232" t="s">
        <v>653</v>
      </c>
      <c r="D10" s="233">
        <v>4000</v>
      </c>
    </row>
    <row r="11" spans="1:4">
      <c r="A11" s="82" t="s">
        <v>24</v>
      </c>
      <c r="B11" s="82"/>
      <c r="C11" s="2" t="s">
        <v>659</v>
      </c>
      <c r="D11" s="2">
        <v>4000</v>
      </c>
    </row>
    <row r="12" spans="1:4">
      <c r="A12" s="82" t="s">
        <v>25</v>
      </c>
      <c r="B12" s="4"/>
      <c r="C12" s="232" t="s">
        <v>655</v>
      </c>
      <c r="D12" s="233"/>
    </row>
    <row r="13" spans="1:4">
      <c r="A13" s="82" t="s">
        <v>28</v>
      </c>
      <c r="B13" s="3"/>
      <c r="C13" s="85" t="s">
        <v>117</v>
      </c>
      <c r="D13" s="86">
        <f>SUM(D10:D12)</f>
        <v>8000</v>
      </c>
    </row>
    <row r="14" spans="1:4">
      <c r="A14" s="82" t="s">
        <v>31</v>
      </c>
      <c r="B14" s="83" t="s">
        <v>134</v>
      </c>
      <c r="C14" s="3" t="s">
        <v>189</v>
      </c>
      <c r="D14" s="88"/>
    </row>
    <row r="15" spans="1:4">
      <c r="A15" s="82" t="s">
        <v>32</v>
      </c>
      <c r="B15" s="82"/>
      <c r="C15" s="4"/>
      <c r="D15" s="88"/>
    </row>
    <row r="16" spans="1:4">
      <c r="A16" s="82" t="s">
        <v>147</v>
      </c>
      <c r="B16" s="83" t="s">
        <v>654</v>
      </c>
      <c r="C16" s="3" t="s">
        <v>660</v>
      </c>
      <c r="D16" s="88">
        <v>2139</v>
      </c>
    </row>
    <row r="17" spans="1:4">
      <c r="A17" s="82" t="s">
        <v>149</v>
      </c>
      <c r="D17" s="2"/>
    </row>
    <row r="18" spans="1:4" s="1" customFormat="1">
      <c r="A18" s="82" t="s">
        <v>151</v>
      </c>
      <c r="B18" s="3"/>
      <c r="C18" s="3" t="s">
        <v>72</v>
      </c>
      <c r="D18" s="87">
        <f>SUM(D13,D16,D17)</f>
        <v>10139</v>
      </c>
    </row>
    <row r="20" spans="1:4" s="1" customFormat="1">
      <c r="A20" s="80"/>
      <c r="C20" s="2"/>
      <c r="D20" s="18"/>
    </row>
  </sheetData>
  <mergeCells count="2">
    <mergeCell ref="B5:D5"/>
    <mergeCell ref="A4:C4"/>
  </mergeCells>
  <phoneticPr fontId="0" type="noConversion"/>
  <pageMargins left="0.75" right="0.75" top="1" bottom="1" header="0.5" footer="0.5"/>
  <pageSetup paperSize="256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4"/>
  <sheetViews>
    <sheetView view="pageBreakPreview" zoomScaleNormal="100" zoomScaleSheetLayoutView="100" workbookViewId="0">
      <selection activeCell="A2" sqref="A2"/>
    </sheetView>
  </sheetViews>
  <sheetFormatPr defaultRowHeight="15.75"/>
  <cols>
    <col min="1" max="1" width="8.88671875" style="74"/>
    <col min="2" max="2" width="27.33203125" style="2" customWidth="1"/>
    <col min="3" max="3" width="7.33203125" style="2" customWidth="1"/>
    <col min="4" max="4" width="6.77734375" style="2" customWidth="1"/>
    <col min="5" max="6" width="7.88671875" style="2" customWidth="1"/>
    <col min="7" max="7" width="7.5546875" style="2" customWidth="1"/>
    <col min="8" max="8" width="8.44140625" style="2" customWidth="1"/>
    <col min="9" max="16384" width="8.88671875" style="2"/>
  </cols>
  <sheetData>
    <row r="1" spans="1:8" ht="18.75">
      <c r="A1" s="328" t="s">
        <v>680</v>
      </c>
      <c r="B1" s="328"/>
      <c r="C1" s="329"/>
      <c r="D1" s="329"/>
    </row>
    <row r="3" spans="1:8">
      <c r="B3" s="325" t="s">
        <v>667</v>
      </c>
      <c r="C3" s="325"/>
      <c r="D3" s="325"/>
      <c r="E3" s="325"/>
      <c r="F3" s="325"/>
      <c r="G3" s="325"/>
    </row>
    <row r="4" spans="1:8">
      <c r="B4" s="80"/>
      <c r="C4" s="80"/>
      <c r="D4" s="80"/>
      <c r="E4" s="80"/>
      <c r="F4" s="80"/>
      <c r="G4" s="80"/>
    </row>
    <row r="5" spans="1:8" s="74" customFormat="1" ht="33" customHeight="1">
      <c r="A5" s="82"/>
      <c r="B5" s="82" t="s">
        <v>1</v>
      </c>
      <c r="C5" s="82" t="s">
        <v>2</v>
      </c>
      <c r="D5" s="82" t="s">
        <v>3</v>
      </c>
      <c r="E5" s="82" t="s">
        <v>4</v>
      </c>
      <c r="F5" s="82" t="s">
        <v>5</v>
      </c>
      <c r="G5" s="82" t="s">
        <v>6</v>
      </c>
      <c r="H5" s="82" t="s">
        <v>7</v>
      </c>
    </row>
    <row r="6" spans="1:8" hidden="1">
      <c r="A6" s="82"/>
      <c r="B6" s="4"/>
      <c r="C6" s="4"/>
      <c r="D6" s="4"/>
      <c r="E6" s="4"/>
      <c r="F6" s="4"/>
      <c r="G6" s="4"/>
      <c r="H6" s="4"/>
    </row>
    <row r="7" spans="1:8" ht="1.5" hidden="1" customHeight="1">
      <c r="A7" s="82"/>
      <c r="B7" s="4"/>
      <c r="C7" s="4"/>
      <c r="D7" s="4"/>
      <c r="E7" s="4"/>
      <c r="F7" s="4"/>
      <c r="G7" s="4"/>
      <c r="H7" s="4"/>
    </row>
    <row r="8" spans="1:8" ht="6" hidden="1" customHeight="1">
      <c r="A8" s="82"/>
      <c r="B8" s="4"/>
      <c r="C8" s="4"/>
      <c r="D8" s="4"/>
      <c r="E8" s="4"/>
      <c r="F8" s="4"/>
      <c r="G8" s="4"/>
      <c r="H8" s="4"/>
    </row>
    <row r="9" spans="1:8" s="1" customFormat="1" ht="61.5" customHeight="1">
      <c r="A9" s="82" t="s">
        <v>21</v>
      </c>
      <c r="B9" s="3" t="s">
        <v>19</v>
      </c>
      <c r="C9" s="10" t="s">
        <v>79</v>
      </c>
      <c r="D9" s="10" t="s">
        <v>80</v>
      </c>
      <c r="E9" s="10" t="s">
        <v>81</v>
      </c>
      <c r="F9" s="71" t="s">
        <v>116</v>
      </c>
      <c r="G9" s="10" t="s">
        <v>118</v>
      </c>
      <c r="H9" s="11" t="s">
        <v>20</v>
      </c>
    </row>
    <row r="10" spans="1:8" ht="33.75" customHeight="1">
      <c r="A10" s="82" t="s">
        <v>22</v>
      </c>
      <c r="B10" s="4"/>
      <c r="C10" s="12" t="s">
        <v>673</v>
      </c>
      <c r="D10" s="12" t="s">
        <v>673</v>
      </c>
      <c r="E10" s="12" t="s">
        <v>673</v>
      </c>
      <c r="F10" s="72" t="s">
        <v>673</v>
      </c>
      <c r="G10" s="12" t="s">
        <v>673</v>
      </c>
      <c r="H10" s="13" t="s">
        <v>673</v>
      </c>
    </row>
    <row r="11" spans="1:8">
      <c r="A11" s="82" t="s">
        <v>23</v>
      </c>
      <c r="B11" s="3" t="s">
        <v>120</v>
      </c>
      <c r="C11" s="4"/>
      <c r="D11" s="4"/>
      <c r="E11" s="4"/>
      <c r="F11" s="3"/>
      <c r="G11" s="4"/>
      <c r="H11" s="3"/>
    </row>
    <row r="12" spans="1:8">
      <c r="A12" s="82" t="s">
        <v>24</v>
      </c>
      <c r="B12" s="4" t="s">
        <v>185</v>
      </c>
      <c r="C12" s="4"/>
      <c r="D12" s="4">
        <v>1</v>
      </c>
      <c r="E12" s="4"/>
      <c r="F12" s="3">
        <f>SUM(C12:E12)</f>
        <v>1</v>
      </c>
      <c r="G12" s="4"/>
      <c r="H12" s="3">
        <f>SUM(F12:G12)</f>
        <v>1</v>
      </c>
    </row>
    <row r="13" spans="1:8">
      <c r="A13" s="82" t="s">
        <v>25</v>
      </c>
      <c r="B13" s="4" t="s">
        <v>121</v>
      </c>
      <c r="C13" s="4"/>
      <c r="D13" s="4"/>
      <c r="E13" s="4"/>
      <c r="F13" s="3">
        <f>SUM(C13:E13)</f>
        <v>0</v>
      </c>
      <c r="G13" s="4">
        <v>6</v>
      </c>
      <c r="H13" s="3">
        <f>SUM(F13:G13)</f>
        <v>6</v>
      </c>
    </row>
    <row r="14" spans="1:8" s="1" customFormat="1">
      <c r="A14" s="82" t="s">
        <v>28</v>
      </c>
      <c r="B14" s="3" t="s">
        <v>27</v>
      </c>
      <c r="C14" s="3">
        <f t="shared" ref="C14:H14" si="0">SUM(C12:C13)</f>
        <v>0</v>
      </c>
      <c r="D14" s="3">
        <f t="shared" si="0"/>
        <v>1</v>
      </c>
      <c r="E14" s="3">
        <f t="shared" si="0"/>
        <v>0</v>
      </c>
      <c r="F14" s="3">
        <f t="shared" si="0"/>
        <v>1</v>
      </c>
      <c r="G14" s="3">
        <f t="shared" si="0"/>
        <v>6</v>
      </c>
      <c r="H14" s="3">
        <f t="shared" si="0"/>
        <v>7</v>
      </c>
    </row>
  </sheetData>
  <mergeCells count="2">
    <mergeCell ref="B3:G3"/>
    <mergeCell ref="A1:D1"/>
  </mergeCells>
  <phoneticPr fontId="0" type="noConversion"/>
  <printOptions horizontalCentered="1" verticalCentered="1"/>
  <pageMargins left="0.78740157480314965" right="0.78740157480314965" top="0" bottom="1.0236220472440944" header="0.51181102362204722" footer="0.51181102362204722"/>
  <pageSetup paperSize="256" scale="82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48"/>
  <sheetViews>
    <sheetView view="pageBreakPreview" zoomScale="85" zoomScaleNormal="100" workbookViewId="0">
      <pane xSplit="1" ySplit="8" topLeftCell="B18" activePane="bottomRight" state="frozen"/>
      <selection activeCell="F34" sqref="F34"/>
      <selection pane="topRight" activeCell="F34" sqref="F34"/>
      <selection pane="bottomLeft" activeCell="F34" sqref="F34"/>
      <selection pane="bottomRight" sqref="A1:C1"/>
    </sheetView>
  </sheetViews>
  <sheetFormatPr defaultRowHeight="15.75"/>
  <cols>
    <col min="1" max="1" width="8.88671875" style="234"/>
    <col min="2" max="2" width="42.5546875" style="18" customWidth="1"/>
    <col min="3" max="3" width="10.44140625" style="284" bestFit="1" customWidth="1"/>
    <col min="4" max="16384" width="8.88671875" style="18"/>
  </cols>
  <sheetData>
    <row r="1" spans="1:7" ht="17.25" customHeight="1">
      <c r="A1" s="331" t="s">
        <v>681</v>
      </c>
      <c r="B1" s="327"/>
      <c r="C1" s="327"/>
    </row>
    <row r="2" spans="1:7" ht="36" customHeight="1">
      <c r="B2" s="330" t="s">
        <v>668</v>
      </c>
      <c r="C2" s="330"/>
      <c r="D2" s="235"/>
      <c r="E2" s="235"/>
      <c r="F2" s="235"/>
      <c r="G2" s="235"/>
    </row>
    <row r="3" spans="1:7" ht="21" customHeight="1">
      <c r="B3" s="236"/>
      <c r="C3" s="280"/>
      <c r="D3" s="235"/>
      <c r="E3" s="235"/>
      <c r="F3" s="235"/>
      <c r="G3" s="235"/>
    </row>
    <row r="4" spans="1:7" ht="37.5" hidden="1" customHeight="1">
      <c r="B4" s="236"/>
      <c r="C4" s="280"/>
      <c r="D4" s="235"/>
      <c r="E4" s="235"/>
      <c r="F4" s="235"/>
      <c r="G4" s="235"/>
    </row>
    <row r="5" spans="1:7">
      <c r="A5" s="237"/>
      <c r="B5" s="87" t="s">
        <v>19</v>
      </c>
      <c r="C5" s="281" t="s">
        <v>658</v>
      </c>
    </row>
    <row r="6" spans="1:7" s="235" customFormat="1">
      <c r="A6" s="238"/>
      <c r="B6" s="239" t="s">
        <v>1</v>
      </c>
      <c r="C6" s="282" t="s">
        <v>2</v>
      </c>
    </row>
    <row r="7" spans="1:7">
      <c r="A7" s="237">
        <v>1</v>
      </c>
      <c r="B7" s="86" t="s">
        <v>84</v>
      </c>
      <c r="C7" s="283"/>
    </row>
    <row r="8" spans="1:7" s="240" customFormat="1">
      <c r="A8" s="237">
        <v>2</v>
      </c>
      <c r="B8" s="87"/>
      <c r="C8" s="281"/>
    </row>
    <row r="9" spans="1:7">
      <c r="A9" s="237">
        <v>3</v>
      </c>
      <c r="B9" s="241" t="s">
        <v>454</v>
      </c>
      <c r="C9" s="283">
        <v>17684</v>
      </c>
      <c r="D9" s="18" t="s">
        <v>83</v>
      </c>
    </row>
    <row r="10" spans="1:7" ht="15" customHeight="1">
      <c r="A10" s="237">
        <v>4</v>
      </c>
      <c r="B10" s="88" t="s">
        <v>455</v>
      </c>
      <c r="C10" s="283">
        <v>6000</v>
      </c>
    </row>
    <row r="11" spans="1:7" ht="18.75" customHeight="1">
      <c r="A11" s="237">
        <v>5</v>
      </c>
      <c r="B11" s="241" t="s">
        <v>243</v>
      </c>
      <c r="C11" s="283"/>
    </row>
    <row r="12" spans="1:7">
      <c r="A12" s="237">
        <v>6</v>
      </c>
      <c r="B12" s="88" t="s">
        <v>178</v>
      </c>
      <c r="C12" s="283">
        <v>2249</v>
      </c>
    </row>
    <row r="13" spans="1:7">
      <c r="A13" s="237">
        <v>7</v>
      </c>
      <c r="B13" s="88" t="s">
        <v>262</v>
      </c>
      <c r="C13" s="283"/>
    </row>
    <row r="14" spans="1:7">
      <c r="A14" s="237">
        <v>8</v>
      </c>
      <c r="B14" s="88" t="s">
        <v>457</v>
      </c>
      <c r="C14" s="283"/>
    </row>
    <row r="15" spans="1:7">
      <c r="A15" s="237">
        <v>9</v>
      </c>
      <c r="B15" s="88" t="s">
        <v>280</v>
      </c>
      <c r="C15" s="283"/>
    </row>
    <row r="16" spans="1:7">
      <c r="A16" s="237">
        <v>10</v>
      </c>
      <c r="B16" s="88" t="s">
        <v>281</v>
      </c>
      <c r="C16" s="283"/>
    </row>
    <row r="17" spans="1:3">
      <c r="A17" s="237">
        <v>11</v>
      </c>
      <c r="B17" s="88" t="s">
        <v>56</v>
      </c>
      <c r="C17" s="283"/>
    </row>
    <row r="18" spans="1:3" s="240" customFormat="1">
      <c r="A18" s="237">
        <v>12</v>
      </c>
      <c r="B18" s="87" t="s">
        <v>57</v>
      </c>
      <c r="C18" s="281">
        <f>SUM(C9:C17)</f>
        <v>25933</v>
      </c>
    </row>
    <row r="19" spans="1:3">
      <c r="A19" s="237">
        <v>13</v>
      </c>
      <c r="B19" s="88" t="s">
        <v>58</v>
      </c>
      <c r="C19" s="283">
        <v>9879</v>
      </c>
    </row>
    <row r="20" spans="1:3">
      <c r="A20" s="237">
        <v>14</v>
      </c>
      <c r="B20" s="88" t="s">
        <v>40</v>
      </c>
      <c r="C20" s="283">
        <v>2722</v>
      </c>
    </row>
    <row r="21" spans="1:3">
      <c r="A21" s="237">
        <v>15</v>
      </c>
      <c r="B21" s="241" t="s">
        <v>450</v>
      </c>
      <c r="C21" s="283">
        <v>7999</v>
      </c>
    </row>
    <row r="22" spans="1:3">
      <c r="A22" s="237">
        <v>16</v>
      </c>
      <c r="B22" s="88" t="s">
        <v>451</v>
      </c>
      <c r="C22" s="283"/>
    </row>
    <row r="23" spans="1:3">
      <c r="A23" s="237">
        <v>17</v>
      </c>
      <c r="B23" s="88" t="s">
        <v>452</v>
      </c>
      <c r="C23" s="283">
        <v>3015</v>
      </c>
    </row>
    <row r="24" spans="1:3">
      <c r="A24" s="237">
        <v>18</v>
      </c>
      <c r="B24" s="88" t="s">
        <v>367</v>
      </c>
      <c r="C24" s="283">
        <v>2400</v>
      </c>
    </row>
    <row r="25" spans="1:3">
      <c r="A25" s="237">
        <v>19</v>
      </c>
      <c r="B25" s="88" t="s">
        <v>403</v>
      </c>
      <c r="C25" s="283"/>
    </row>
    <row r="26" spans="1:3">
      <c r="A26" s="237">
        <v>20</v>
      </c>
      <c r="B26" s="88" t="s">
        <v>404</v>
      </c>
      <c r="C26" s="283"/>
    </row>
    <row r="27" spans="1:3">
      <c r="A27" s="237">
        <v>21</v>
      </c>
      <c r="B27" s="88" t="s">
        <v>82</v>
      </c>
      <c r="C27" s="283"/>
    </row>
    <row r="28" spans="1:3" s="240" customFormat="1">
      <c r="A28" s="237">
        <v>22</v>
      </c>
      <c r="B28" s="87" t="s">
        <v>59</v>
      </c>
      <c r="C28" s="281">
        <f>SUM(C19:C27)</f>
        <v>26015</v>
      </c>
    </row>
    <row r="29" spans="1:3">
      <c r="A29" s="237">
        <v>23</v>
      </c>
      <c r="B29" s="88"/>
      <c r="C29" s="283"/>
    </row>
    <row r="30" spans="1:3">
      <c r="A30" s="237">
        <v>24</v>
      </c>
      <c r="B30" s="86" t="s">
        <v>60</v>
      </c>
      <c r="C30" s="283"/>
    </row>
    <row r="31" spans="1:3">
      <c r="A31" s="237">
        <v>25</v>
      </c>
      <c r="B31" s="88" t="s">
        <v>456</v>
      </c>
      <c r="C31" s="283"/>
    </row>
    <row r="32" spans="1:3">
      <c r="A32" s="237">
        <v>26</v>
      </c>
      <c r="B32" s="88" t="s">
        <v>176</v>
      </c>
      <c r="C32" s="283"/>
    </row>
    <row r="33" spans="1:3" s="240" customFormat="1">
      <c r="A33" s="237">
        <v>27</v>
      </c>
      <c r="B33" s="88" t="s">
        <v>458</v>
      </c>
      <c r="C33" s="283"/>
    </row>
    <row r="34" spans="1:3">
      <c r="A34" s="237">
        <v>28</v>
      </c>
      <c r="B34" s="88" t="s">
        <v>280</v>
      </c>
      <c r="C34" s="283"/>
    </row>
    <row r="35" spans="1:3">
      <c r="A35" s="237">
        <v>29</v>
      </c>
      <c r="B35" s="88" t="s">
        <v>281</v>
      </c>
      <c r="C35" s="283"/>
    </row>
    <row r="36" spans="1:3">
      <c r="A36" s="237">
        <v>30</v>
      </c>
      <c r="B36" s="88" t="s">
        <v>76</v>
      </c>
      <c r="C36" s="283">
        <v>10221</v>
      </c>
    </row>
    <row r="37" spans="1:3">
      <c r="A37" s="237">
        <v>31</v>
      </c>
      <c r="B37" s="87" t="s">
        <v>26</v>
      </c>
      <c r="C37" s="281">
        <f>SUM(C31:C36)</f>
        <v>10221</v>
      </c>
    </row>
    <row r="38" spans="1:3">
      <c r="A38" s="237">
        <v>32</v>
      </c>
      <c r="B38" s="88" t="s">
        <v>189</v>
      </c>
      <c r="C38" s="283"/>
    </row>
    <row r="39" spans="1:3">
      <c r="A39" s="237">
        <v>33</v>
      </c>
      <c r="B39" s="88" t="s">
        <v>71</v>
      </c>
      <c r="C39" s="283">
        <v>10139</v>
      </c>
    </row>
    <row r="40" spans="1:3">
      <c r="A40" s="237">
        <v>34</v>
      </c>
      <c r="B40" s="88" t="s">
        <v>453</v>
      </c>
      <c r="C40" s="283"/>
    </row>
    <row r="41" spans="1:3" s="240" customFormat="1">
      <c r="A41" s="237">
        <v>35</v>
      </c>
      <c r="B41" s="88" t="s">
        <v>108</v>
      </c>
      <c r="C41" s="283"/>
    </row>
    <row r="42" spans="1:3">
      <c r="A42" s="237">
        <v>36</v>
      </c>
      <c r="B42" s="88" t="s">
        <v>403</v>
      </c>
      <c r="C42" s="283"/>
    </row>
    <row r="43" spans="1:3">
      <c r="A43" s="237">
        <v>37</v>
      </c>
      <c r="B43" s="88" t="s">
        <v>404</v>
      </c>
      <c r="C43" s="283"/>
    </row>
    <row r="44" spans="1:3">
      <c r="A44" s="237">
        <v>38</v>
      </c>
      <c r="B44" s="88" t="s">
        <v>82</v>
      </c>
      <c r="C44" s="283"/>
    </row>
    <row r="45" spans="1:3">
      <c r="A45" s="237">
        <v>39</v>
      </c>
      <c r="B45" s="87" t="s">
        <v>78</v>
      </c>
      <c r="C45" s="281">
        <f>SUM(C38:C44)</f>
        <v>10139</v>
      </c>
    </row>
    <row r="46" spans="1:3">
      <c r="A46" s="237">
        <v>40</v>
      </c>
      <c r="B46" s="88"/>
      <c r="C46" s="283"/>
    </row>
    <row r="47" spans="1:3">
      <c r="A47" s="237">
        <v>41</v>
      </c>
      <c r="B47" s="87" t="s">
        <v>61</v>
      </c>
      <c r="C47" s="281">
        <f>SUM(C37,C18)</f>
        <v>36154</v>
      </c>
    </row>
    <row r="48" spans="1:3">
      <c r="A48" s="237">
        <v>42</v>
      </c>
      <c r="B48" s="87" t="s">
        <v>62</v>
      </c>
      <c r="C48" s="281">
        <f>SUM(C45,C28)</f>
        <v>36154</v>
      </c>
    </row>
  </sheetData>
  <mergeCells count="2">
    <mergeCell ref="B2:C2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256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37"/>
  <sheetViews>
    <sheetView view="pageBreakPreview" zoomScale="80" zoomScaleNormal="100" zoomScaleSheetLayoutView="80" workbookViewId="0">
      <pane xSplit="2" ySplit="8" topLeftCell="C9" activePane="bottomRight" state="frozen"/>
      <selection activeCell="AU120" sqref="AU120"/>
      <selection pane="topRight" activeCell="AU120" sqref="AU120"/>
      <selection pane="bottomLeft" activeCell="AU120" sqref="AU120"/>
      <selection pane="bottomRight" activeCell="A2" sqref="A2"/>
    </sheetView>
  </sheetViews>
  <sheetFormatPr defaultRowHeight="15.75"/>
  <cols>
    <col min="1" max="1" width="4.33203125" style="286" customWidth="1"/>
    <col min="2" max="2" width="33.6640625" style="286" customWidth="1"/>
    <col min="3" max="3" width="7.44140625" style="286" customWidth="1"/>
    <col min="4" max="4" width="6.5546875" style="286" customWidth="1"/>
    <col min="5" max="5" width="7.109375" style="286" customWidth="1"/>
    <col min="6" max="6" width="7.5546875" style="286" customWidth="1"/>
    <col min="7" max="7" width="7.21875" style="286" customWidth="1"/>
    <col min="8" max="8" width="7.6640625" style="286" customWidth="1"/>
    <col min="9" max="9" width="6.33203125" style="286" customWidth="1"/>
    <col min="10" max="11" width="7.77734375" style="286" customWidth="1"/>
    <col min="12" max="16384" width="8.88671875" style="286"/>
  </cols>
  <sheetData>
    <row r="1" spans="1:16">
      <c r="A1" s="332" t="s">
        <v>682</v>
      </c>
      <c r="B1" s="333"/>
      <c r="C1" s="333"/>
      <c r="D1" s="333"/>
      <c r="E1" s="333"/>
      <c r="F1" s="333"/>
      <c r="G1" s="285"/>
      <c r="H1" s="285"/>
      <c r="I1" s="285"/>
      <c r="J1" s="285"/>
      <c r="K1" s="285"/>
      <c r="L1" s="285"/>
      <c r="M1" s="285"/>
      <c r="N1" s="285"/>
      <c r="O1" s="285"/>
    </row>
    <row r="2" spans="1:16">
      <c r="A2" s="285"/>
      <c r="B2" s="335" t="s">
        <v>669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</row>
    <row r="3" spans="1:16">
      <c r="A3" s="28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</row>
    <row r="4" spans="1:16">
      <c r="A4" s="28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</row>
    <row r="5" spans="1:16">
      <c r="A5" s="285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</row>
    <row r="6" spans="1:16">
      <c r="A6" s="288"/>
      <c r="B6" s="289" t="s">
        <v>1</v>
      </c>
      <c r="C6" s="289" t="s">
        <v>2</v>
      </c>
      <c r="D6" s="289" t="s">
        <v>3</v>
      </c>
      <c r="E6" s="289" t="s">
        <v>4</v>
      </c>
      <c r="F6" s="289" t="s">
        <v>5</v>
      </c>
      <c r="G6" s="289" t="s">
        <v>6</v>
      </c>
      <c r="H6" s="289" t="s">
        <v>7</v>
      </c>
      <c r="I6" s="289" t="s">
        <v>8</v>
      </c>
      <c r="J6" s="289" t="s">
        <v>9</v>
      </c>
      <c r="K6" s="289" t="s">
        <v>10</v>
      </c>
      <c r="L6" s="289" t="s">
        <v>11</v>
      </c>
      <c r="M6" s="289" t="s">
        <v>12</v>
      </c>
      <c r="N6" s="289" t="s">
        <v>13</v>
      </c>
      <c r="O6" s="289" t="s">
        <v>14</v>
      </c>
    </row>
    <row r="7" spans="1:16">
      <c r="A7" s="290" t="s">
        <v>21</v>
      </c>
      <c r="B7" s="291" t="s">
        <v>19</v>
      </c>
      <c r="C7" s="291" t="s">
        <v>63</v>
      </c>
      <c r="D7" s="291" t="s">
        <v>64</v>
      </c>
      <c r="E7" s="291" t="s">
        <v>65</v>
      </c>
      <c r="F7" s="291" t="s">
        <v>66</v>
      </c>
      <c r="G7" s="291" t="s">
        <v>67</v>
      </c>
      <c r="H7" s="291" t="s">
        <v>68</v>
      </c>
      <c r="I7" s="291" t="s">
        <v>69</v>
      </c>
      <c r="J7" s="291" t="s">
        <v>169</v>
      </c>
      <c r="K7" s="291" t="s">
        <v>170</v>
      </c>
      <c r="L7" s="291" t="s">
        <v>171</v>
      </c>
      <c r="M7" s="291" t="s">
        <v>172</v>
      </c>
      <c r="N7" s="291" t="s">
        <v>173</v>
      </c>
      <c r="O7" s="291" t="s">
        <v>27</v>
      </c>
    </row>
    <row r="8" spans="1:16">
      <c r="A8" s="290" t="s">
        <v>22</v>
      </c>
      <c r="B8" s="334" t="s">
        <v>70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292"/>
    </row>
    <row r="9" spans="1:16">
      <c r="A9" s="290" t="s">
        <v>23</v>
      </c>
      <c r="B9" s="293" t="s">
        <v>454</v>
      </c>
      <c r="C9" s="294">
        <v>1474</v>
      </c>
      <c r="D9" s="294">
        <v>1474</v>
      </c>
      <c r="E9" s="294">
        <v>1474</v>
      </c>
      <c r="F9" s="294">
        <v>1474</v>
      </c>
      <c r="G9" s="294">
        <v>1474</v>
      </c>
      <c r="H9" s="294">
        <v>1474</v>
      </c>
      <c r="I9" s="294">
        <v>1474</v>
      </c>
      <c r="J9" s="294">
        <v>1474</v>
      </c>
      <c r="K9" s="294">
        <v>1474</v>
      </c>
      <c r="L9" s="294">
        <v>1474</v>
      </c>
      <c r="M9" s="294">
        <v>1474</v>
      </c>
      <c r="N9" s="294">
        <v>1470</v>
      </c>
      <c r="O9" s="295">
        <f>SUM(B9:N9)</f>
        <v>17684</v>
      </c>
      <c r="P9" s="296"/>
    </row>
    <row r="10" spans="1:16">
      <c r="A10" s="290" t="s">
        <v>24</v>
      </c>
      <c r="B10" s="297" t="s">
        <v>455</v>
      </c>
      <c r="C10" s="294">
        <v>500</v>
      </c>
      <c r="D10" s="294">
        <v>500</v>
      </c>
      <c r="E10" s="294">
        <v>500</v>
      </c>
      <c r="F10" s="294">
        <v>500</v>
      </c>
      <c r="G10" s="294">
        <v>500</v>
      </c>
      <c r="H10" s="294">
        <v>500</v>
      </c>
      <c r="I10" s="294">
        <v>500</v>
      </c>
      <c r="J10" s="294">
        <v>500</v>
      </c>
      <c r="K10" s="294">
        <v>500</v>
      </c>
      <c r="L10" s="294">
        <v>500</v>
      </c>
      <c r="M10" s="294">
        <v>500</v>
      </c>
      <c r="N10" s="294">
        <v>500</v>
      </c>
      <c r="O10" s="295">
        <f t="shared" ref="O10:O21" si="0">SUM(B10:N10)</f>
        <v>6000</v>
      </c>
      <c r="P10" s="296"/>
    </row>
    <row r="11" spans="1:16">
      <c r="A11" s="290" t="s">
        <v>25</v>
      </c>
      <c r="B11" s="293" t="s">
        <v>243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5">
        <f t="shared" si="0"/>
        <v>0</v>
      </c>
      <c r="P11" s="296"/>
    </row>
    <row r="12" spans="1:16">
      <c r="A12" s="290" t="s">
        <v>28</v>
      </c>
      <c r="B12" s="297" t="s">
        <v>178</v>
      </c>
      <c r="C12" s="294">
        <v>188</v>
      </c>
      <c r="D12" s="294">
        <v>188</v>
      </c>
      <c r="E12" s="294">
        <v>188</v>
      </c>
      <c r="F12" s="294">
        <v>188</v>
      </c>
      <c r="G12" s="294">
        <v>188</v>
      </c>
      <c r="H12" s="294">
        <v>188</v>
      </c>
      <c r="I12" s="294">
        <v>188</v>
      </c>
      <c r="J12" s="294">
        <v>188</v>
      </c>
      <c r="K12" s="294">
        <v>188</v>
      </c>
      <c r="L12" s="294">
        <v>188</v>
      </c>
      <c r="M12" s="294">
        <v>188</v>
      </c>
      <c r="N12" s="294">
        <v>181</v>
      </c>
      <c r="O12" s="295">
        <f t="shared" si="0"/>
        <v>2249</v>
      </c>
      <c r="P12" s="296"/>
    </row>
    <row r="13" spans="1:16">
      <c r="A13" s="290" t="s">
        <v>31</v>
      </c>
      <c r="B13" s="297" t="s">
        <v>262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5">
        <f t="shared" si="0"/>
        <v>0</v>
      </c>
      <c r="P13" s="296"/>
    </row>
    <row r="14" spans="1:16">
      <c r="A14" s="290" t="s">
        <v>32</v>
      </c>
      <c r="B14" s="297" t="s">
        <v>271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5">
        <f t="shared" si="0"/>
        <v>0</v>
      </c>
    </row>
    <row r="15" spans="1:16">
      <c r="A15" s="290" t="s">
        <v>147</v>
      </c>
      <c r="B15" s="297" t="s">
        <v>280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5">
        <f t="shared" si="0"/>
        <v>0</v>
      </c>
      <c r="P15" s="296"/>
    </row>
    <row r="16" spans="1:16">
      <c r="A16" s="290" t="s">
        <v>149</v>
      </c>
      <c r="B16" s="297" t="s">
        <v>281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5">
        <f t="shared" si="0"/>
        <v>0</v>
      </c>
    </row>
    <row r="17" spans="1:17">
      <c r="A17" s="290" t="s">
        <v>151</v>
      </c>
      <c r="B17" s="297" t="s">
        <v>456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5">
        <f t="shared" si="0"/>
        <v>0</v>
      </c>
    </row>
    <row r="18" spans="1:17">
      <c r="A18" s="290" t="s">
        <v>153</v>
      </c>
      <c r="B18" s="297" t="s">
        <v>176</v>
      </c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5">
        <f t="shared" si="0"/>
        <v>0</v>
      </c>
    </row>
    <row r="19" spans="1:17">
      <c r="A19" s="290" t="s">
        <v>155</v>
      </c>
      <c r="B19" s="297" t="s">
        <v>458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5">
        <f t="shared" si="0"/>
        <v>0</v>
      </c>
    </row>
    <row r="20" spans="1:17">
      <c r="A20" s="290" t="s">
        <v>157</v>
      </c>
      <c r="B20" s="297" t="s">
        <v>76</v>
      </c>
      <c r="C20" s="294">
        <v>852</v>
      </c>
      <c r="D20" s="294">
        <v>852</v>
      </c>
      <c r="E20" s="294">
        <v>852</v>
      </c>
      <c r="F20" s="294">
        <v>852</v>
      </c>
      <c r="G20" s="294">
        <v>852</v>
      </c>
      <c r="H20" s="294">
        <v>852</v>
      </c>
      <c r="I20" s="294">
        <v>852</v>
      </c>
      <c r="J20" s="294">
        <v>852</v>
      </c>
      <c r="K20" s="294">
        <v>852</v>
      </c>
      <c r="L20" s="294">
        <v>852</v>
      </c>
      <c r="M20" s="294">
        <v>852</v>
      </c>
      <c r="N20" s="294">
        <v>849</v>
      </c>
      <c r="O20" s="295">
        <f t="shared" si="0"/>
        <v>10221</v>
      </c>
    </row>
    <row r="21" spans="1:17">
      <c r="A21" s="290" t="s">
        <v>159</v>
      </c>
      <c r="B21" s="299" t="s">
        <v>77</v>
      </c>
      <c r="C21" s="295">
        <f>SUM(C9:C20)</f>
        <v>3014</v>
      </c>
      <c r="D21" s="295">
        <f t="shared" ref="D21:N21" si="1">SUM(D9:D20)</f>
        <v>3014</v>
      </c>
      <c r="E21" s="295">
        <f t="shared" si="1"/>
        <v>3014</v>
      </c>
      <c r="F21" s="295">
        <f t="shared" si="1"/>
        <v>3014</v>
      </c>
      <c r="G21" s="295">
        <f t="shared" si="1"/>
        <v>3014</v>
      </c>
      <c r="H21" s="295">
        <f t="shared" si="1"/>
        <v>3014</v>
      </c>
      <c r="I21" s="295">
        <f t="shared" si="1"/>
        <v>3014</v>
      </c>
      <c r="J21" s="295">
        <f t="shared" si="1"/>
        <v>3014</v>
      </c>
      <c r="K21" s="295">
        <f t="shared" si="1"/>
        <v>3014</v>
      </c>
      <c r="L21" s="295">
        <f t="shared" si="1"/>
        <v>3014</v>
      </c>
      <c r="M21" s="295">
        <f t="shared" si="1"/>
        <v>3014</v>
      </c>
      <c r="N21" s="295">
        <f t="shared" si="1"/>
        <v>3000</v>
      </c>
      <c r="O21" s="295">
        <f t="shared" si="0"/>
        <v>36154</v>
      </c>
      <c r="P21" s="296"/>
      <c r="Q21" s="296"/>
    </row>
    <row r="22" spans="1:17">
      <c r="A22" s="290" t="s">
        <v>161</v>
      </c>
      <c r="B22" s="334" t="s">
        <v>34</v>
      </c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</row>
    <row r="23" spans="1:17">
      <c r="A23" s="290" t="s">
        <v>162</v>
      </c>
      <c r="B23" s="300" t="s">
        <v>58</v>
      </c>
      <c r="C23" s="294">
        <v>823</v>
      </c>
      <c r="D23" s="294">
        <v>823</v>
      </c>
      <c r="E23" s="294">
        <v>823</v>
      </c>
      <c r="F23" s="294">
        <v>823</v>
      </c>
      <c r="G23" s="294">
        <v>823</v>
      </c>
      <c r="H23" s="294">
        <v>823</v>
      </c>
      <c r="I23" s="294">
        <v>823</v>
      </c>
      <c r="J23" s="294">
        <v>823</v>
      </c>
      <c r="K23" s="294">
        <v>823</v>
      </c>
      <c r="L23" s="294">
        <v>823</v>
      </c>
      <c r="M23" s="294">
        <v>823</v>
      </c>
      <c r="N23" s="294">
        <v>826</v>
      </c>
      <c r="O23" s="295">
        <f>SUM(B23:N23)</f>
        <v>9879</v>
      </c>
      <c r="P23" s="296"/>
      <c r="Q23" s="296"/>
    </row>
    <row r="24" spans="1:17">
      <c r="A24" s="290" t="s">
        <v>196</v>
      </c>
      <c r="B24" s="300" t="s">
        <v>74</v>
      </c>
      <c r="C24" s="294">
        <v>227</v>
      </c>
      <c r="D24" s="294">
        <v>227</v>
      </c>
      <c r="E24" s="294">
        <v>227</v>
      </c>
      <c r="F24" s="294">
        <v>227</v>
      </c>
      <c r="G24" s="294">
        <v>227</v>
      </c>
      <c r="H24" s="294">
        <v>227</v>
      </c>
      <c r="I24" s="294">
        <v>227</v>
      </c>
      <c r="J24" s="294">
        <v>227</v>
      </c>
      <c r="K24" s="294">
        <v>227</v>
      </c>
      <c r="L24" s="294">
        <v>227</v>
      </c>
      <c r="M24" s="294">
        <v>227</v>
      </c>
      <c r="N24" s="294">
        <v>225</v>
      </c>
      <c r="O24" s="295">
        <f t="shared" ref="O24:O36" si="2">SUM(B24:N24)</f>
        <v>2722</v>
      </c>
      <c r="P24" s="296"/>
      <c r="Q24" s="296"/>
    </row>
    <row r="25" spans="1:17">
      <c r="A25" s="290" t="s">
        <v>197</v>
      </c>
      <c r="B25" s="300" t="s">
        <v>85</v>
      </c>
      <c r="C25" s="294">
        <v>667</v>
      </c>
      <c r="D25" s="294">
        <v>667</v>
      </c>
      <c r="E25" s="294">
        <v>667</v>
      </c>
      <c r="F25" s="294">
        <v>667</v>
      </c>
      <c r="G25" s="294">
        <v>667</v>
      </c>
      <c r="H25" s="294">
        <v>667</v>
      </c>
      <c r="I25" s="294">
        <v>667</v>
      </c>
      <c r="J25" s="294">
        <v>667</v>
      </c>
      <c r="K25" s="294">
        <v>667</v>
      </c>
      <c r="L25" s="294">
        <v>667</v>
      </c>
      <c r="M25" s="294">
        <v>667</v>
      </c>
      <c r="N25" s="294">
        <v>662</v>
      </c>
      <c r="O25" s="295">
        <f t="shared" si="2"/>
        <v>7999</v>
      </c>
      <c r="P25" s="296"/>
      <c r="Q25" s="296"/>
    </row>
    <row r="26" spans="1:17">
      <c r="A26" s="290" t="s">
        <v>198</v>
      </c>
      <c r="B26" s="297" t="s">
        <v>451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5">
        <f t="shared" si="2"/>
        <v>0</v>
      </c>
      <c r="P26" s="296"/>
      <c r="Q26" s="296"/>
    </row>
    <row r="27" spans="1:17">
      <c r="A27" s="290" t="s">
        <v>203</v>
      </c>
      <c r="B27" s="297" t="s">
        <v>452</v>
      </c>
      <c r="C27" s="294">
        <v>251</v>
      </c>
      <c r="D27" s="294">
        <v>251</v>
      </c>
      <c r="E27" s="294">
        <v>251</v>
      </c>
      <c r="F27" s="294">
        <v>251</v>
      </c>
      <c r="G27" s="294">
        <v>251</v>
      </c>
      <c r="H27" s="294">
        <v>251</v>
      </c>
      <c r="I27" s="294">
        <v>251</v>
      </c>
      <c r="J27" s="294">
        <v>251</v>
      </c>
      <c r="K27" s="294">
        <v>251</v>
      </c>
      <c r="L27" s="294">
        <v>251</v>
      </c>
      <c r="M27" s="294">
        <v>251</v>
      </c>
      <c r="N27" s="294">
        <v>254</v>
      </c>
      <c r="O27" s="295">
        <f>SUM(C27:N27)</f>
        <v>3015</v>
      </c>
      <c r="P27" s="296"/>
      <c r="Q27" s="296"/>
    </row>
    <row r="28" spans="1:17">
      <c r="A28" s="290" t="s">
        <v>204</v>
      </c>
      <c r="B28" s="297" t="s">
        <v>367</v>
      </c>
      <c r="C28" s="294">
        <v>200</v>
      </c>
      <c r="D28" s="294">
        <v>200</v>
      </c>
      <c r="E28" s="294">
        <v>200</v>
      </c>
      <c r="F28" s="294">
        <v>200</v>
      </c>
      <c r="G28" s="294">
        <v>200</v>
      </c>
      <c r="H28" s="294">
        <v>200</v>
      </c>
      <c r="I28" s="294">
        <v>200</v>
      </c>
      <c r="J28" s="294">
        <v>200</v>
      </c>
      <c r="K28" s="294">
        <v>200</v>
      </c>
      <c r="L28" s="294">
        <v>200</v>
      </c>
      <c r="M28" s="294">
        <v>200</v>
      </c>
      <c r="N28" s="294">
        <v>200</v>
      </c>
      <c r="O28" s="295">
        <f t="shared" si="2"/>
        <v>2400</v>
      </c>
      <c r="P28" s="296"/>
      <c r="Q28" s="296"/>
    </row>
    <row r="29" spans="1:17">
      <c r="A29" s="290" t="s">
        <v>205</v>
      </c>
      <c r="B29" s="297" t="s">
        <v>189</v>
      </c>
      <c r="O29" s="295">
        <f t="shared" si="2"/>
        <v>0</v>
      </c>
      <c r="P29" s="296"/>
      <c r="Q29" s="296"/>
    </row>
    <row r="30" spans="1:17">
      <c r="A30" s="290" t="s">
        <v>206</v>
      </c>
      <c r="B30" s="297" t="s">
        <v>71</v>
      </c>
      <c r="C30" s="294">
        <v>845</v>
      </c>
      <c r="D30" s="294">
        <v>845</v>
      </c>
      <c r="E30" s="294">
        <v>845</v>
      </c>
      <c r="F30" s="294">
        <v>845</v>
      </c>
      <c r="G30" s="294">
        <v>845</v>
      </c>
      <c r="H30" s="294">
        <v>845</v>
      </c>
      <c r="I30" s="294">
        <v>845</v>
      </c>
      <c r="J30" s="294">
        <v>845</v>
      </c>
      <c r="K30" s="294">
        <v>845</v>
      </c>
      <c r="L30" s="294">
        <v>845</v>
      </c>
      <c r="M30" s="294">
        <v>845</v>
      </c>
      <c r="N30" s="294">
        <v>844</v>
      </c>
      <c r="O30" s="295">
        <f>SUM(B30:N30)</f>
        <v>10139</v>
      </c>
      <c r="P30" s="296"/>
      <c r="Q30" s="296"/>
    </row>
    <row r="31" spans="1:17">
      <c r="A31" s="290" t="s">
        <v>207</v>
      </c>
      <c r="B31" s="297" t="s">
        <v>453</v>
      </c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5">
        <f t="shared" si="2"/>
        <v>0</v>
      </c>
      <c r="P31" s="296"/>
      <c r="Q31" s="296"/>
    </row>
    <row r="32" spans="1:17">
      <c r="A32" s="290" t="s">
        <v>208</v>
      </c>
      <c r="B32" s="297" t="s">
        <v>108</v>
      </c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5">
        <f t="shared" si="2"/>
        <v>0</v>
      </c>
      <c r="P32" s="296"/>
      <c r="Q32" s="296"/>
    </row>
    <row r="33" spans="1:17">
      <c r="A33" s="290" t="s">
        <v>209</v>
      </c>
      <c r="B33" s="297" t="s">
        <v>403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5">
        <f t="shared" si="2"/>
        <v>0</v>
      </c>
      <c r="P33" s="296"/>
      <c r="Q33" s="296"/>
    </row>
    <row r="34" spans="1:17" s="292" customFormat="1">
      <c r="A34" s="290" t="s">
        <v>210</v>
      </c>
      <c r="B34" s="297" t="s">
        <v>404</v>
      </c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295">
        <f t="shared" si="2"/>
        <v>0</v>
      </c>
      <c r="Q34" s="302"/>
    </row>
    <row r="35" spans="1:17">
      <c r="A35" s="290" t="s">
        <v>211</v>
      </c>
      <c r="B35" s="297" t="s">
        <v>82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5">
        <f t="shared" si="2"/>
        <v>0</v>
      </c>
      <c r="P35" s="296"/>
      <c r="Q35" s="296"/>
    </row>
    <row r="36" spans="1:17">
      <c r="A36" s="290" t="s">
        <v>212</v>
      </c>
      <c r="B36" s="299" t="s">
        <v>88</v>
      </c>
      <c r="C36" s="295">
        <f>SUM(C23:C35)</f>
        <v>3013</v>
      </c>
      <c r="D36" s="295">
        <f t="shared" ref="D36:N36" si="3">SUM(D23:D35)</f>
        <v>3013</v>
      </c>
      <c r="E36" s="295">
        <f t="shared" si="3"/>
        <v>3013</v>
      </c>
      <c r="F36" s="295">
        <f t="shared" si="3"/>
        <v>3013</v>
      </c>
      <c r="G36" s="295">
        <f t="shared" si="3"/>
        <v>3013</v>
      </c>
      <c r="H36" s="295">
        <f t="shared" si="3"/>
        <v>3013</v>
      </c>
      <c r="I36" s="295">
        <f t="shared" si="3"/>
        <v>3013</v>
      </c>
      <c r="J36" s="295">
        <f t="shared" si="3"/>
        <v>3013</v>
      </c>
      <c r="K36" s="295">
        <f t="shared" si="3"/>
        <v>3013</v>
      </c>
      <c r="L36" s="295">
        <f t="shared" si="3"/>
        <v>3013</v>
      </c>
      <c r="M36" s="295">
        <f t="shared" si="3"/>
        <v>3013</v>
      </c>
      <c r="N36" s="295">
        <f t="shared" si="3"/>
        <v>3011</v>
      </c>
      <c r="O36" s="295">
        <f t="shared" si="2"/>
        <v>36154</v>
      </c>
      <c r="P36" s="296"/>
      <c r="Q36" s="296"/>
    </row>
    <row r="37" spans="1:17">
      <c r="A37" s="290" t="s">
        <v>213</v>
      </c>
      <c r="B37" s="303" t="s">
        <v>89</v>
      </c>
      <c r="C37" s="304">
        <f>C21-C36</f>
        <v>1</v>
      </c>
      <c r="D37" s="304">
        <f t="shared" ref="D37:O37" si="4">D21-D36</f>
        <v>1</v>
      </c>
      <c r="E37" s="304">
        <f t="shared" si="4"/>
        <v>1</v>
      </c>
      <c r="F37" s="304">
        <f t="shared" si="4"/>
        <v>1</v>
      </c>
      <c r="G37" s="304">
        <f t="shared" si="4"/>
        <v>1</v>
      </c>
      <c r="H37" s="304">
        <f t="shared" si="4"/>
        <v>1</v>
      </c>
      <c r="I37" s="304">
        <f t="shared" si="4"/>
        <v>1</v>
      </c>
      <c r="J37" s="304">
        <f t="shared" si="4"/>
        <v>1</v>
      </c>
      <c r="K37" s="304">
        <f t="shared" si="4"/>
        <v>1</v>
      </c>
      <c r="L37" s="304">
        <f t="shared" si="4"/>
        <v>1</v>
      </c>
      <c r="M37" s="304">
        <f t="shared" si="4"/>
        <v>1</v>
      </c>
      <c r="N37" s="304">
        <f t="shared" si="4"/>
        <v>-11</v>
      </c>
      <c r="O37" s="304">
        <f t="shared" si="4"/>
        <v>0</v>
      </c>
      <c r="P37" s="296"/>
    </row>
  </sheetData>
  <mergeCells count="4">
    <mergeCell ref="A1:F1"/>
    <mergeCell ref="B8:O8"/>
    <mergeCell ref="B2:O4"/>
    <mergeCell ref="B22:O22"/>
  </mergeCells>
  <phoneticPr fontId="14" type="noConversion"/>
  <pageMargins left="0.75" right="0.75" top="1" bottom="1" header="0.5" footer="0.5"/>
  <pageSetup paperSize="256"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1.sz.melléklet</vt:lpstr>
      <vt:lpstr>2sz..melléklet</vt:lpstr>
      <vt:lpstr>3. 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 melléklet</vt:lpstr>
      <vt:lpstr>11.sz. melléklet</vt:lpstr>
      <vt:lpstr>12.sz. melléklet</vt:lpstr>
      <vt:lpstr>13.sz.melléklet</vt:lpstr>
      <vt:lpstr>'1.sz.melléklet'!Nyomtatási_terület</vt:lpstr>
      <vt:lpstr>'10.sz. melléklet'!Nyomtatási_terület</vt:lpstr>
      <vt:lpstr>'2sz..melléklet'!Nyomtatási_terület</vt:lpstr>
      <vt:lpstr>'3. sz.melléklet'!Nyomtatási_terület</vt:lpstr>
      <vt:lpstr>'4.sz.melléklet'!Nyomtatási_terület</vt:lpstr>
      <vt:lpstr>'5.sz.melléklet'!Nyomtatási_terület</vt:lpstr>
      <vt:lpstr>'7.sz.melléklet'!Nyomtatási_terület</vt:lpstr>
      <vt:lpstr>'8.sz.melléklet'!Nyomtatási_terület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felhasználó</cp:lastModifiedBy>
  <cp:lastPrinted>2017-03-02T12:15:32Z</cp:lastPrinted>
  <dcterms:created xsi:type="dcterms:W3CDTF">2001-02-12T09:47:21Z</dcterms:created>
  <dcterms:modified xsi:type="dcterms:W3CDTF">2017-03-02T12:47:35Z</dcterms:modified>
</cp:coreProperties>
</file>