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Csömend\zárszám 2020\"/>
    </mc:Choice>
  </mc:AlternateContent>
  <xr:revisionPtr revIDLastSave="0" documentId="13_ncr:1_{11521B38-4B21-49B1-A0E4-1A098E929E1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3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1" i="1" l="1"/>
  <c r="O21" i="1"/>
  <c r="O22" i="1"/>
  <c r="B23" i="1" s="1"/>
  <c r="F25" i="1" l="1"/>
  <c r="G25" i="1"/>
  <c r="H25" i="1"/>
  <c r="I25" i="1"/>
  <c r="J25" i="1"/>
  <c r="K25" i="1"/>
  <c r="L25" i="1"/>
  <c r="N31" i="1" l="1"/>
  <c r="N26" i="1"/>
  <c r="M25" i="1"/>
  <c r="E25" i="1"/>
  <c r="D25" i="1"/>
  <c r="C25" i="1"/>
  <c r="B25" i="1"/>
  <c r="N23" i="1"/>
  <c r="M22" i="1"/>
  <c r="L22" i="1"/>
  <c r="K22" i="1"/>
  <c r="J22" i="1"/>
  <c r="I22" i="1"/>
  <c r="H22" i="1"/>
  <c r="G22" i="1"/>
  <c r="F22" i="1"/>
  <c r="E22" i="1"/>
  <c r="D22" i="1"/>
  <c r="C22" i="1"/>
  <c r="B22" i="1"/>
  <c r="O19" i="1"/>
  <c r="M18" i="1"/>
  <c r="K18" i="1"/>
  <c r="E18" i="1"/>
  <c r="C18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J21" i="1" l="1"/>
  <c r="G21" i="1"/>
  <c r="G27" i="1" s="1"/>
  <c r="H21" i="1"/>
  <c r="C21" i="1"/>
  <c r="C27" i="1" s="1"/>
  <c r="K21" i="1"/>
  <c r="K27" i="1" s="1"/>
  <c r="D21" i="1"/>
  <c r="D27" i="1" s="1"/>
  <c r="L21" i="1"/>
  <c r="E21" i="1"/>
  <c r="E27" i="1" s="1"/>
  <c r="I21" i="1"/>
  <c r="I27" i="1" s="1"/>
  <c r="M21" i="1"/>
  <c r="O27" i="1"/>
  <c r="G18" i="1"/>
  <c r="G19" i="1" s="1"/>
  <c r="B21" i="1"/>
  <c r="B27" i="1" s="1"/>
  <c r="F21" i="1"/>
  <c r="F27" i="1" s="1"/>
  <c r="K19" i="1"/>
  <c r="E19" i="1"/>
  <c r="I19" i="1"/>
  <c r="M19" i="1"/>
  <c r="I18" i="1"/>
  <c r="N12" i="1"/>
  <c r="N13" i="1"/>
  <c r="N14" i="1"/>
  <c r="N15" i="1"/>
  <c r="N16" i="1"/>
  <c r="N17" i="1"/>
  <c r="N25" i="1"/>
  <c r="H27" i="1"/>
  <c r="J27" i="1"/>
  <c r="L27" i="1"/>
  <c r="M27" i="1"/>
  <c r="N11" i="1"/>
  <c r="C19" i="1"/>
  <c r="B18" i="1"/>
  <c r="B19" i="1" s="1"/>
  <c r="D18" i="1"/>
  <c r="D19" i="1" s="1"/>
  <c r="F18" i="1"/>
  <c r="F19" i="1" s="1"/>
  <c r="H18" i="1"/>
  <c r="H19" i="1" s="1"/>
  <c r="J18" i="1"/>
  <c r="J19" i="1" s="1"/>
  <c r="L18" i="1"/>
  <c r="L19" i="1" s="1"/>
  <c r="N22" i="1"/>
  <c r="N21" i="1" l="1"/>
  <c r="N27" i="1" s="1"/>
  <c r="N19" i="1"/>
  <c r="N18" i="1"/>
</calcChain>
</file>

<file path=xl/sharedStrings.xml><?xml version="1.0" encoding="utf-8"?>
<sst xmlns="http://schemas.openxmlformats.org/spreadsheetml/2006/main" count="36" uniqueCount="36">
  <si>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</si>
  <si>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</si>
  <si>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</si>
  <si>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</si>
  <si>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</si>
  <si>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</si>
  <si>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</si>
  <si>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</si>
  <si>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</si>
  <si>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</si>
  <si>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</si>
  <si>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</si>
  <si>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</si>
  <si>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</si>
  <si>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</si>
  <si>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</si>
  <si>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</si>
  <si>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pe.</t>
  </si>
  <si>
    <t>4.Önk.műk.-i célú ktgv.tám.</t>
  </si>
  <si>
    <t>5.Műk.-i célú tám.értékű b.</t>
  </si>
  <si>
    <t>6.Felhalm.-i célú bev.</t>
  </si>
  <si>
    <t>7.Tám.-i kölcsön vtér.</t>
  </si>
  <si>
    <t>8.Pénzmaradvány ig.-be v.</t>
  </si>
  <si>
    <t>Kiadások</t>
  </si>
  <si>
    <t>10.Működési kiadások</t>
  </si>
  <si>
    <t>11.Felújítási kiadások</t>
  </si>
  <si>
    <t>12.Beruházási kiadások</t>
  </si>
  <si>
    <t>13.Hiteltörlesztés</t>
  </si>
  <si>
    <t>14.Tartalék</t>
  </si>
  <si>
    <t>15. Tám.-i kölcsön áh-n k.</t>
  </si>
  <si>
    <t>Ft-ban</t>
  </si>
  <si>
    <t>9. Bevételek (1-8):</t>
  </si>
  <si>
    <t>16. Kiadások (10-15):</t>
  </si>
  <si>
    <t>13. melléklet</t>
  </si>
  <si>
    <t xml:space="preserve"> Az Önkormányzat 2019. évi előirányzat-felhasználási ütemterve</t>
  </si>
  <si>
    <t>a 3/2020. 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</si>
</sst>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Symbol"/>
      <family val="1"/>
      <charset val="2"/>
    </font>
    <font>
      <sz val="11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Border="1"/>
    <xf numFmtId="0" fontId="1" fillId="0" borderId="0" xfId="0" applyFont="1"/>
    <xf numFmtId="10" fontId="4" fillId="0" borderId="0" xfId="0" applyNumberFormat="1" applyFont="1"/>
    <xf numFmtId="9" fontId="4" fillId="0" borderId="0" xfId="0" applyNumberFormat="1" applyFont="1"/>
    <xf numFmtId="0" fontId="5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8" fillId="0" borderId="0" xfId="0" applyFont="1"/>
    <xf numFmtId="0" fontId="3" fillId="0" borderId="0" xfId="0" applyFont="1"/>
    <xf numFmtId="10" fontId="9" fillId="0" borderId="0" xfId="0" applyNumberFormat="1" applyFont="1"/>
    <xf numFmtId="10" fontId="3" fillId="0" borderId="0" xfId="0" applyNumberFormat="1" applyFont="1"/>
    <xf numFmtId="3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zoomScaleNormal="100" workbookViewId="0">
      <selection activeCell="D3" sqref="D3"/>
    </sheetView>
  </sheetViews>
  <sheetFormatPr defaultRowHeight="14.4" x14ac:dyDescent="0.3"/>
  <cols>
    <col min="1" max="1" width="21" style="1" customWidth="1"/>
    <col min="2" max="2" width="9" style="1" customWidth="1"/>
    <col min="3" max="5" width="8.5546875" style="1" customWidth="1"/>
    <col min="6" max="6" width="7.5546875" style="1" customWidth="1"/>
    <col min="7" max="7" width="7.88671875" style="1" customWidth="1"/>
    <col min="8" max="8" width="8.109375" style="1" customWidth="1"/>
    <col min="9" max="9" width="7.5546875" style="1" customWidth="1"/>
    <col min="10" max="10" width="8.44140625" style="1" customWidth="1"/>
    <col min="11" max="11" width="8.5546875" style="1" customWidth="1"/>
    <col min="12" max="12" width="7.6640625" style="1" customWidth="1"/>
    <col min="13" max="13" width="7.88671875" style="1" customWidth="1"/>
    <col min="14" max="14" width="9.5546875" style="1" customWidth="1"/>
    <col min="15" max="15" width="11.109375" style="2" bestFit="1" customWidth="1"/>
    <col min="16" max="16" width="9.109375" style="21"/>
    <col min="17" max="17" width="10" style="21" bestFit="1" customWidth="1"/>
    <col min="18" max="24" width="9.109375" style="10"/>
  </cols>
  <sheetData>
    <row r="1" spans="1:24" ht="18" customHeight="1" x14ac:dyDescent="0.3">
      <c r="A1" s="30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24" ht="21.75" customHeight="1" x14ac:dyDescent="0.3">
      <c r="A2" s="30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24" ht="15.6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24" s="3" customFormat="1" ht="15" customHeight="1" x14ac:dyDescent="0.3">
      <c r="A4" s="20"/>
      <c r="B4" s="23" t="s">
        <v>34</v>
      </c>
      <c r="C4" s="23"/>
      <c r="D4" s="23"/>
      <c r="E4" s="23"/>
      <c r="F4" s="23"/>
      <c r="G4" s="23"/>
      <c r="H4" s="23"/>
      <c r="I4" s="23"/>
      <c r="J4" s="23"/>
      <c r="K4" s="23"/>
      <c r="L4" s="20"/>
      <c r="M4" s="20"/>
      <c r="N4" s="20"/>
      <c r="O4" s="2"/>
      <c r="P4" s="21"/>
      <c r="Q4" s="21"/>
      <c r="R4" s="10"/>
      <c r="S4" s="10"/>
      <c r="T4" s="10"/>
      <c r="U4" s="10"/>
      <c r="V4" s="10"/>
      <c r="W4" s="10"/>
      <c r="X4" s="10"/>
    </row>
    <row r="5" spans="1:24" s="3" customFormat="1" ht="15" customHeight="1" x14ac:dyDescent="0.3">
      <c r="A5" s="20"/>
      <c r="B5" s="23"/>
      <c r="C5" s="23"/>
      <c r="D5" s="23"/>
      <c r="E5" s="23"/>
      <c r="F5" s="23"/>
      <c r="G5" s="23"/>
      <c r="H5" s="23"/>
      <c r="I5" s="23"/>
      <c r="J5" s="23"/>
      <c r="K5" s="23"/>
      <c r="L5" s="20"/>
      <c r="M5" s="20"/>
      <c r="N5" s="20"/>
      <c r="O5" s="2"/>
      <c r="P5" s="21"/>
      <c r="Q5" s="21"/>
      <c r="R5" s="10"/>
      <c r="S5" s="10"/>
      <c r="T5" s="10"/>
      <c r="U5" s="10"/>
      <c r="V5" s="10"/>
      <c r="W5" s="10"/>
      <c r="X5" s="10"/>
    </row>
    <row r="6" spans="1:24" s="3" customFormat="1" ht="15" customHeight="1" x14ac:dyDescent="0.3">
      <c r="A6" s="20"/>
      <c r="B6" s="23"/>
      <c r="C6" s="23"/>
      <c r="D6" s="23"/>
      <c r="E6" s="23"/>
      <c r="F6" s="23"/>
      <c r="G6" s="23"/>
      <c r="H6" s="23"/>
      <c r="I6" s="23"/>
      <c r="J6" s="23"/>
      <c r="K6" s="23"/>
      <c r="L6" s="20"/>
      <c r="M6" s="20"/>
      <c r="N6" s="20"/>
      <c r="O6" s="2"/>
      <c r="P6" s="21"/>
      <c r="Q6" s="21"/>
      <c r="R6" s="10"/>
      <c r="S6" s="10"/>
      <c r="T6" s="10"/>
      <c r="U6" s="10"/>
      <c r="V6" s="10"/>
      <c r="W6" s="10"/>
      <c r="X6" s="10"/>
    </row>
    <row r="8" spans="1:24" s="3" customFormat="1" x14ac:dyDescent="0.3">
      <c r="A8" s="1"/>
      <c r="B8" s="4"/>
      <c r="C8" s="4"/>
      <c r="D8" s="5"/>
      <c r="E8" s="4"/>
      <c r="F8" s="4"/>
      <c r="G8" s="4"/>
      <c r="H8" s="4"/>
      <c r="I8" s="4"/>
      <c r="J8" s="5"/>
      <c r="K8" s="4"/>
      <c r="L8" s="4"/>
      <c r="M8" s="4"/>
      <c r="N8" s="6" t="s">
        <v>30</v>
      </c>
      <c r="O8" s="2"/>
      <c r="P8" s="21"/>
      <c r="Q8" s="21"/>
      <c r="R8" s="10"/>
      <c r="S8" s="10"/>
      <c r="T8" s="10"/>
      <c r="U8" s="10"/>
      <c r="V8" s="10"/>
      <c r="W8" s="10"/>
      <c r="X8" s="10"/>
    </row>
    <row r="9" spans="1:24" s="3" customFormat="1" ht="18" customHeight="1" x14ac:dyDescent="0.3">
      <c r="A9" s="18" t="s">
        <v>0</v>
      </c>
      <c r="B9" s="18" t="s">
        <v>1</v>
      </c>
      <c r="C9" s="18" t="s">
        <v>2</v>
      </c>
      <c r="D9" s="18" t="s">
        <v>3</v>
      </c>
      <c r="E9" s="18" t="s">
        <v>4</v>
      </c>
      <c r="F9" s="18" t="s">
        <v>5</v>
      </c>
      <c r="G9" s="18" t="s">
        <v>6</v>
      </c>
      <c r="H9" s="18" t="s">
        <v>7</v>
      </c>
      <c r="I9" s="18" t="s">
        <v>8</v>
      </c>
      <c r="J9" s="18" t="s">
        <v>9</v>
      </c>
      <c r="K9" s="18" t="s">
        <v>10</v>
      </c>
      <c r="L9" s="18" t="s">
        <v>11</v>
      </c>
      <c r="M9" s="18" t="s">
        <v>12</v>
      </c>
      <c r="N9" s="19" t="s">
        <v>13</v>
      </c>
      <c r="O9" s="2"/>
      <c r="P9" s="21"/>
      <c r="Q9" s="21"/>
      <c r="R9" s="10"/>
      <c r="S9" s="10"/>
      <c r="T9" s="10"/>
      <c r="U9" s="10"/>
      <c r="V9" s="10"/>
      <c r="W9" s="10"/>
      <c r="X9" s="10"/>
    </row>
    <row r="10" spans="1:24" s="3" customFormat="1" ht="18" customHeight="1" x14ac:dyDescent="0.3">
      <c r="A10" s="24" t="s">
        <v>14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"/>
      <c r="O10" s="2"/>
      <c r="P10" s="21"/>
      <c r="Q10" s="21"/>
      <c r="R10" s="10"/>
      <c r="S10" s="10"/>
      <c r="T10" s="10"/>
      <c r="U10" s="10"/>
      <c r="V10" s="10"/>
      <c r="W10" s="10"/>
      <c r="X10" s="10"/>
    </row>
    <row r="11" spans="1:24" s="3" customFormat="1" ht="18" customHeight="1" x14ac:dyDescent="0.3">
      <c r="A11" s="15" t="s">
        <v>15</v>
      </c>
      <c r="B11" s="14">
        <f t="shared" ref="B11:M11" si="0">B31*$O$11</f>
        <v>303365.51999999996</v>
      </c>
      <c r="C11" s="14">
        <f t="shared" si="0"/>
        <v>202243.68</v>
      </c>
      <c r="D11" s="14">
        <f t="shared" si="0"/>
        <v>202243.68</v>
      </c>
      <c r="E11" s="14">
        <f t="shared" si="0"/>
        <v>202243.68</v>
      </c>
      <c r="F11" s="14">
        <f t="shared" si="0"/>
        <v>202243.68</v>
      </c>
      <c r="G11" s="14">
        <f t="shared" si="0"/>
        <v>202243.68</v>
      </c>
      <c r="H11" s="14">
        <f t="shared" si="0"/>
        <v>202243.68</v>
      </c>
      <c r="I11" s="14">
        <f t="shared" si="0"/>
        <v>202243.68</v>
      </c>
      <c r="J11" s="14">
        <f t="shared" si="0"/>
        <v>202243.68</v>
      </c>
      <c r="K11" s="14">
        <f t="shared" si="0"/>
        <v>202243.68</v>
      </c>
      <c r="L11" s="14">
        <f t="shared" si="0"/>
        <v>202243.68</v>
      </c>
      <c r="M11" s="14">
        <f t="shared" si="0"/>
        <v>202243.68</v>
      </c>
      <c r="N11" s="14">
        <f>SUM(B11:M11)</f>
        <v>2528046</v>
      </c>
      <c r="O11" s="7">
        <f>1468323+1059723</f>
        <v>2528046</v>
      </c>
      <c r="P11" s="21"/>
      <c r="Q11" s="21"/>
      <c r="R11" s="10"/>
      <c r="S11" s="10"/>
      <c r="T11" s="10"/>
      <c r="U11" s="10"/>
      <c r="V11" s="10"/>
      <c r="W11" s="10"/>
      <c r="X11" s="10"/>
    </row>
    <row r="12" spans="1:24" s="3" customFormat="1" ht="18" customHeight="1" x14ac:dyDescent="0.3">
      <c r="A12" s="15" t="s">
        <v>16</v>
      </c>
      <c r="B12" s="14">
        <f t="shared" ref="B12:M12" si="1">B31*$O$12</f>
        <v>504585.83999999997</v>
      </c>
      <c r="C12" s="14">
        <f t="shared" si="1"/>
        <v>336390.56</v>
      </c>
      <c r="D12" s="14">
        <f t="shared" si="1"/>
        <v>336390.56</v>
      </c>
      <c r="E12" s="14">
        <f t="shared" si="1"/>
        <v>336390.56</v>
      </c>
      <c r="F12" s="14">
        <f t="shared" si="1"/>
        <v>336390.56</v>
      </c>
      <c r="G12" s="14">
        <f t="shared" si="1"/>
        <v>336390.56</v>
      </c>
      <c r="H12" s="14">
        <f t="shared" si="1"/>
        <v>336390.56</v>
      </c>
      <c r="I12" s="14">
        <f t="shared" si="1"/>
        <v>336390.56</v>
      </c>
      <c r="J12" s="14">
        <f t="shared" si="1"/>
        <v>336390.56</v>
      </c>
      <c r="K12" s="14">
        <f t="shared" si="1"/>
        <v>336390.56</v>
      </c>
      <c r="L12" s="14">
        <f t="shared" si="1"/>
        <v>336390.56</v>
      </c>
      <c r="M12" s="14">
        <f t="shared" si="1"/>
        <v>336390.56</v>
      </c>
      <c r="N12" s="14">
        <f t="shared" ref="N12:N26" si="2">SUM(B12:M12)</f>
        <v>4204882</v>
      </c>
      <c r="O12" s="7">
        <v>4204882</v>
      </c>
      <c r="P12" s="21"/>
      <c r="Q12" s="21"/>
      <c r="R12" s="10"/>
      <c r="S12" s="10"/>
      <c r="T12" s="10"/>
      <c r="U12" s="10"/>
      <c r="V12" s="10"/>
      <c r="W12" s="10"/>
      <c r="X12" s="10"/>
    </row>
    <row r="13" spans="1:24" s="3" customFormat="1" ht="18" customHeight="1" x14ac:dyDescent="0.3">
      <c r="A13" s="15" t="s">
        <v>17</v>
      </c>
      <c r="B13" s="14">
        <f t="shared" ref="B13:M13" si="3">B31*$O$13</f>
        <v>50751.96</v>
      </c>
      <c r="C13" s="14">
        <f t="shared" si="3"/>
        <v>33834.639999999999</v>
      </c>
      <c r="D13" s="14">
        <f t="shared" si="3"/>
        <v>33834.639999999999</v>
      </c>
      <c r="E13" s="14">
        <f t="shared" si="3"/>
        <v>33834.639999999999</v>
      </c>
      <c r="F13" s="14">
        <f t="shared" si="3"/>
        <v>33834.639999999999</v>
      </c>
      <c r="G13" s="14">
        <f t="shared" si="3"/>
        <v>33834.639999999999</v>
      </c>
      <c r="H13" s="14">
        <f t="shared" si="3"/>
        <v>33834.639999999999</v>
      </c>
      <c r="I13" s="14">
        <f t="shared" si="3"/>
        <v>33834.639999999999</v>
      </c>
      <c r="J13" s="14">
        <f t="shared" si="3"/>
        <v>33834.639999999999</v>
      </c>
      <c r="K13" s="14">
        <f t="shared" si="3"/>
        <v>33834.639999999999</v>
      </c>
      <c r="L13" s="14">
        <f t="shared" si="3"/>
        <v>33834.639999999999</v>
      </c>
      <c r="M13" s="14">
        <f t="shared" si="3"/>
        <v>33834.639999999999</v>
      </c>
      <c r="N13" s="14">
        <f t="shared" si="2"/>
        <v>422933.00000000012</v>
      </c>
      <c r="O13" s="8">
        <v>422933</v>
      </c>
      <c r="P13" s="21"/>
      <c r="Q13" s="21"/>
      <c r="R13" s="10"/>
      <c r="S13" s="10"/>
      <c r="T13" s="10"/>
      <c r="U13" s="10"/>
      <c r="V13" s="10"/>
      <c r="W13" s="10"/>
      <c r="X13" s="10"/>
    </row>
    <row r="14" spans="1:24" s="3" customFormat="1" ht="18" customHeight="1" x14ac:dyDescent="0.3">
      <c r="A14" s="15" t="s">
        <v>18</v>
      </c>
      <c r="B14" s="14">
        <f t="shared" ref="B14:M14" si="4">B31*$O$14</f>
        <v>3364171.32</v>
      </c>
      <c r="C14" s="14">
        <f t="shared" si="4"/>
        <v>2242780.88</v>
      </c>
      <c r="D14" s="14">
        <f t="shared" si="4"/>
        <v>2242780.88</v>
      </c>
      <c r="E14" s="14">
        <f t="shared" si="4"/>
        <v>2242780.88</v>
      </c>
      <c r="F14" s="14">
        <f t="shared" si="4"/>
        <v>2242780.88</v>
      </c>
      <c r="G14" s="14">
        <f t="shared" si="4"/>
        <v>2242780.88</v>
      </c>
      <c r="H14" s="14">
        <f t="shared" si="4"/>
        <v>2242780.88</v>
      </c>
      <c r="I14" s="14">
        <f t="shared" si="4"/>
        <v>2242780.88</v>
      </c>
      <c r="J14" s="14">
        <f t="shared" si="4"/>
        <v>2242780.88</v>
      </c>
      <c r="K14" s="14">
        <f t="shared" si="4"/>
        <v>2242780.88</v>
      </c>
      <c r="L14" s="14">
        <f t="shared" si="4"/>
        <v>2242780.88</v>
      </c>
      <c r="M14" s="14">
        <f t="shared" si="4"/>
        <v>2242780.88</v>
      </c>
      <c r="N14" s="14">
        <f t="shared" si="2"/>
        <v>28034760.999999993</v>
      </c>
      <c r="O14" s="7">
        <v>28034761</v>
      </c>
      <c r="P14" s="21"/>
      <c r="Q14" s="21"/>
      <c r="R14" s="10"/>
      <c r="S14" s="10"/>
      <c r="T14" s="10"/>
      <c r="U14" s="10"/>
      <c r="V14" s="10"/>
      <c r="W14" s="10"/>
      <c r="X14" s="10"/>
    </row>
    <row r="15" spans="1:24" s="3" customFormat="1" ht="18" customHeight="1" x14ac:dyDescent="0.3">
      <c r="A15" s="15" t="s">
        <v>19</v>
      </c>
      <c r="B15" s="14">
        <f t="shared" ref="B15:M15" si="5">B31*$O$15</f>
        <v>356676.72</v>
      </c>
      <c r="C15" s="14">
        <f t="shared" si="5"/>
        <v>237784.48</v>
      </c>
      <c r="D15" s="14">
        <f t="shared" si="5"/>
        <v>237784.48</v>
      </c>
      <c r="E15" s="14">
        <f t="shared" si="5"/>
        <v>237784.48</v>
      </c>
      <c r="F15" s="14">
        <f t="shared" si="5"/>
        <v>237784.48</v>
      </c>
      <c r="G15" s="14">
        <f t="shared" si="5"/>
        <v>237784.48</v>
      </c>
      <c r="H15" s="14">
        <f t="shared" si="5"/>
        <v>237784.48</v>
      </c>
      <c r="I15" s="14">
        <f t="shared" si="5"/>
        <v>237784.48</v>
      </c>
      <c r="J15" s="14">
        <f t="shared" si="5"/>
        <v>237784.48</v>
      </c>
      <c r="K15" s="14">
        <f t="shared" si="5"/>
        <v>237784.48</v>
      </c>
      <c r="L15" s="14">
        <f t="shared" si="5"/>
        <v>237784.48</v>
      </c>
      <c r="M15" s="14">
        <f t="shared" si="5"/>
        <v>237784.48</v>
      </c>
      <c r="N15" s="14">
        <f t="shared" si="2"/>
        <v>2972306</v>
      </c>
      <c r="O15" s="7">
        <v>2972306</v>
      </c>
      <c r="P15" s="21"/>
      <c r="Q15" s="21"/>
      <c r="R15" s="10"/>
      <c r="S15" s="10"/>
      <c r="T15" s="10"/>
      <c r="U15" s="10"/>
      <c r="V15" s="10"/>
      <c r="W15" s="10"/>
      <c r="X15" s="10"/>
    </row>
    <row r="16" spans="1:24" s="3" customFormat="1" ht="18" customHeight="1" x14ac:dyDescent="0.3">
      <c r="A16" s="15" t="s">
        <v>20</v>
      </c>
      <c r="B16" s="14">
        <f t="shared" ref="B16:M16" si="6">B31*$O$16</f>
        <v>5120163</v>
      </c>
      <c r="C16" s="14">
        <f t="shared" si="6"/>
        <v>3413442</v>
      </c>
      <c r="D16" s="14">
        <f t="shared" si="6"/>
        <v>3413442</v>
      </c>
      <c r="E16" s="14">
        <f t="shared" si="6"/>
        <v>3413442</v>
      </c>
      <c r="F16" s="14">
        <f t="shared" si="6"/>
        <v>3413442</v>
      </c>
      <c r="G16" s="14">
        <f t="shared" si="6"/>
        <v>3413442</v>
      </c>
      <c r="H16" s="14">
        <f t="shared" si="6"/>
        <v>3413442</v>
      </c>
      <c r="I16" s="14">
        <f t="shared" si="6"/>
        <v>3413442</v>
      </c>
      <c r="J16" s="14">
        <f t="shared" si="6"/>
        <v>3413442</v>
      </c>
      <c r="K16" s="14">
        <f t="shared" si="6"/>
        <v>3413442</v>
      </c>
      <c r="L16" s="14">
        <f t="shared" si="6"/>
        <v>3413442</v>
      </c>
      <c r="M16" s="14">
        <f t="shared" si="6"/>
        <v>3413442</v>
      </c>
      <c r="N16" s="14">
        <f t="shared" si="2"/>
        <v>42668025</v>
      </c>
      <c r="O16" s="8">
        <v>42668025</v>
      </c>
      <c r="P16" s="21"/>
      <c r="Q16" s="21"/>
      <c r="R16" s="10"/>
      <c r="S16" s="10"/>
      <c r="T16" s="10"/>
      <c r="U16" s="10"/>
      <c r="V16" s="10"/>
      <c r="W16" s="10"/>
      <c r="X16" s="10"/>
    </row>
    <row r="17" spans="1:17" ht="18" customHeight="1" x14ac:dyDescent="0.3">
      <c r="A17" s="15" t="s">
        <v>21</v>
      </c>
      <c r="B17" s="14">
        <f t="shared" ref="B17:M17" si="7">B31*$O$17</f>
        <v>0</v>
      </c>
      <c r="C17" s="14">
        <f t="shared" si="7"/>
        <v>0</v>
      </c>
      <c r="D17" s="14">
        <f t="shared" si="7"/>
        <v>0</v>
      </c>
      <c r="E17" s="14">
        <f t="shared" si="7"/>
        <v>0</v>
      </c>
      <c r="F17" s="14">
        <f t="shared" si="7"/>
        <v>0</v>
      </c>
      <c r="G17" s="14">
        <f t="shared" si="7"/>
        <v>0</v>
      </c>
      <c r="H17" s="14">
        <f t="shared" si="7"/>
        <v>0</v>
      </c>
      <c r="I17" s="14">
        <f t="shared" si="7"/>
        <v>0</v>
      </c>
      <c r="J17" s="14">
        <f t="shared" si="7"/>
        <v>0</v>
      </c>
      <c r="K17" s="14">
        <f t="shared" si="7"/>
        <v>0</v>
      </c>
      <c r="L17" s="14">
        <f t="shared" si="7"/>
        <v>0</v>
      </c>
      <c r="M17" s="14">
        <f t="shared" si="7"/>
        <v>0</v>
      </c>
      <c r="N17" s="14">
        <f t="shared" si="2"/>
        <v>0</v>
      </c>
      <c r="O17" s="9">
        <v>0</v>
      </c>
    </row>
    <row r="18" spans="1:17" ht="18" customHeight="1" x14ac:dyDescent="0.3">
      <c r="A18" s="15" t="s">
        <v>22</v>
      </c>
      <c r="B18" s="14">
        <f t="shared" ref="B18:M18" si="8">B31*$O$18</f>
        <v>2318767.6799999997</v>
      </c>
      <c r="C18" s="14">
        <f t="shared" si="8"/>
        <v>1545845.12</v>
      </c>
      <c r="D18" s="14">
        <f t="shared" si="8"/>
        <v>1545845.12</v>
      </c>
      <c r="E18" s="14">
        <f t="shared" si="8"/>
        <v>1545845.12</v>
      </c>
      <c r="F18" s="14">
        <f t="shared" si="8"/>
        <v>1545845.12</v>
      </c>
      <c r="G18" s="14">
        <f t="shared" si="8"/>
        <v>1545845.12</v>
      </c>
      <c r="H18" s="14">
        <f t="shared" si="8"/>
        <v>1545845.12</v>
      </c>
      <c r="I18" s="14">
        <f t="shared" si="8"/>
        <v>1545845.12</v>
      </c>
      <c r="J18" s="14">
        <f t="shared" si="8"/>
        <v>1545845.12</v>
      </c>
      <c r="K18" s="14">
        <f t="shared" si="8"/>
        <v>1545845.12</v>
      </c>
      <c r="L18" s="14">
        <f t="shared" si="8"/>
        <v>1545845.12</v>
      </c>
      <c r="M18" s="14">
        <f t="shared" si="8"/>
        <v>1545845.12</v>
      </c>
      <c r="N18" s="14">
        <f t="shared" si="2"/>
        <v>19323064.000000007</v>
      </c>
      <c r="O18" s="9">
        <v>19323064</v>
      </c>
    </row>
    <row r="19" spans="1:17" ht="18" customHeight="1" x14ac:dyDescent="0.3">
      <c r="A19" s="16" t="s">
        <v>31</v>
      </c>
      <c r="B19" s="14">
        <f>SUM(B11:B18)</f>
        <v>12018482.039999999</v>
      </c>
      <c r="C19" s="14">
        <f t="shared" ref="C19:M19" si="9">SUM(C11:C18)</f>
        <v>8012321.3600000003</v>
      </c>
      <c r="D19" s="14">
        <f t="shared" si="9"/>
        <v>8012321.3600000003</v>
      </c>
      <c r="E19" s="14">
        <f t="shared" si="9"/>
        <v>8012321.3600000003</v>
      </c>
      <c r="F19" s="14">
        <f t="shared" si="9"/>
        <v>8012321.3600000003</v>
      </c>
      <c r="G19" s="14">
        <f t="shared" si="9"/>
        <v>8012321.3600000003</v>
      </c>
      <c r="H19" s="14">
        <f t="shared" si="9"/>
        <v>8012321.3600000003</v>
      </c>
      <c r="I19" s="14">
        <f t="shared" si="9"/>
        <v>8012321.3600000003</v>
      </c>
      <c r="J19" s="14">
        <f t="shared" si="9"/>
        <v>8012321.3600000003</v>
      </c>
      <c r="K19" s="14">
        <f t="shared" si="9"/>
        <v>8012321.3600000003</v>
      </c>
      <c r="L19" s="14">
        <f t="shared" si="9"/>
        <v>8012321.3600000003</v>
      </c>
      <c r="M19" s="14">
        <f t="shared" si="9"/>
        <v>8012321.3600000003</v>
      </c>
      <c r="N19" s="17">
        <f t="shared" si="2"/>
        <v>100154017</v>
      </c>
      <c r="O19" s="9">
        <f>SUM(O11:O18)</f>
        <v>100154017</v>
      </c>
    </row>
    <row r="20" spans="1:17" ht="18" customHeight="1" x14ac:dyDescent="0.3">
      <c r="A20" s="27" t="s">
        <v>23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</row>
    <row r="21" spans="1:17" ht="18" customHeight="1" x14ac:dyDescent="0.3">
      <c r="A21" s="15" t="s">
        <v>24</v>
      </c>
      <c r="B21" s="14">
        <f t="shared" ref="B21:M21" si="10">B31*$O$21</f>
        <v>3939134.04</v>
      </c>
      <c r="C21" s="14">
        <f t="shared" si="10"/>
        <v>2626089.36</v>
      </c>
      <c r="D21" s="14">
        <f t="shared" si="10"/>
        <v>2626089.36</v>
      </c>
      <c r="E21" s="14">
        <f t="shared" si="10"/>
        <v>2626089.36</v>
      </c>
      <c r="F21" s="14">
        <f t="shared" si="10"/>
        <v>2626089.36</v>
      </c>
      <c r="G21" s="14">
        <f t="shared" si="10"/>
        <v>2626089.36</v>
      </c>
      <c r="H21" s="14">
        <f t="shared" si="10"/>
        <v>2626089.36</v>
      </c>
      <c r="I21" s="14">
        <f t="shared" si="10"/>
        <v>2626089.36</v>
      </c>
      <c r="J21" s="14">
        <f t="shared" si="10"/>
        <v>2626089.36</v>
      </c>
      <c r="K21" s="14">
        <f t="shared" si="10"/>
        <v>2626089.36</v>
      </c>
      <c r="L21" s="14">
        <f t="shared" si="10"/>
        <v>2626089.36</v>
      </c>
      <c r="M21" s="14">
        <f t="shared" si="10"/>
        <v>2626089.36</v>
      </c>
      <c r="N21" s="14">
        <f t="shared" si="2"/>
        <v>32826116.999999996</v>
      </c>
      <c r="O21" s="9">
        <f>38386657-801625-17640-5725815+984540</f>
        <v>32826117</v>
      </c>
    </row>
    <row r="22" spans="1:17" ht="18" customHeight="1" x14ac:dyDescent="0.3">
      <c r="A22" s="15" t="s">
        <v>25</v>
      </c>
      <c r="B22" s="14">
        <f t="shared" ref="B22:M23" si="11">B31*$O$22</f>
        <v>98311.8</v>
      </c>
      <c r="C22" s="14">
        <f t="shared" si="11"/>
        <v>65541.2</v>
      </c>
      <c r="D22" s="14">
        <f t="shared" si="11"/>
        <v>65541.2</v>
      </c>
      <c r="E22" s="14">
        <f t="shared" si="11"/>
        <v>65541.2</v>
      </c>
      <c r="F22" s="14">
        <f t="shared" si="11"/>
        <v>65541.2</v>
      </c>
      <c r="G22" s="14">
        <f t="shared" si="11"/>
        <v>65541.2</v>
      </c>
      <c r="H22" s="14">
        <f t="shared" si="11"/>
        <v>65541.2</v>
      </c>
      <c r="I22" s="14">
        <f t="shared" si="11"/>
        <v>65541.2</v>
      </c>
      <c r="J22" s="14">
        <f t="shared" si="11"/>
        <v>65541.2</v>
      </c>
      <c r="K22" s="14">
        <f t="shared" si="11"/>
        <v>65541.2</v>
      </c>
      <c r="L22" s="14">
        <f t="shared" si="11"/>
        <v>65541.2</v>
      </c>
      <c r="M22" s="14">
        <f t="shared" si="11"/>
        <v>65541.2</v>
      </c>
      <c r="N22" s="14">
        <f t="shared" si="2"/>
        <v>819264.99999999988</v>
      </c>
      <c r="O22" s="9">
        <f>801625+17640</f>
        <v>819265</v>
      </c>
    </row>
    <row r="23" spans="1:17" ht="18" customHeight="1" x14ac:dyDescent="0.3">
      <c r="A23" s="15" t="s">
        <v>26</v>
      </c>
      <c r="B23" s="14">
        <f t="shared" si="11"/>
        <v>0</v>
      </c>
      <c r="C23" s="14">
        <v>0</v>
      </c>
      <c r="D23" s="14">
        <v>2725815</v>
      </c>
      <c r="E23" s="14">
        <v>0</v>
      </c>
      <c r="F23" s="14">
        <v>2000000</v>
      </c>
      <c r="G23" s="14">
        <v>0</v>
      </c>
      <c r="H23" s="14">
        <v>1000000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f t="shared" si="2"/>
        <v>5725815</v>
      </c>
      <c r="O23" s="9">
        <v>5725815</v>
      </c>
    </row>
    <row r="24" spans="1:17" ht="18" customHeight="1" x14ac:dyDescent="0.3">
      <c r="A24" s="15" t="s">
        <v>27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9">
        <v>0</v>
      </c>
    </row>
    <row r="25" spans="1:17" ht="18" customHeight="1" x14ac:dyDescent="0.3">
      <c r="A25" s="15" t="s">
        <v>28</v>
      </c>
      <c r="B25" s="14">
        <f t="shared" ref="B25:M25" si="12">B31*$O$25</f>
        <v>0</v>
      </c>
      <c r="C25" s="14">
        <f t="shared" si="12"/>
        <v>0</v>
      </c>
      <c r="D25" s="14">
        <f t="shared" si="12"/>
        <v>0</v>
      </c>
      <c r="E25" s="14">
        <f t="shared" si="12"/>
        <v>0</v>
      </c>
      <c r="F25" s="14">
        <f t="shared" si="12"/>
        <v>0</v>
      </c>
      <c r="G25" s="14">
        <f t="shared" si="12"/>
        <v>0</v>
      </c>
      <c r="H25" s="14">
        <f t="shared" si="12"/>
        <v>0</v>
      </c>
      <c r="I25" s="14">
        <f t="shared" si="12"/>
        <v>0</v>
      </c>
      <c r="J25" s="14">
        <f t="shared" si="12"/>
        <v>0</v>
      </c>
      <c r="K25" s="14">
        <f t="shared" si="12"/>
        <v>0</v>
      </c>
      <c r="L25" s="14">
        <f t="shared" si="12"/>
        <v>0</v>
      </c>
      <c r="M25" s="14">
        <f t="shared" si="12"/>
        <v>0</v>
      </c>
      <c r="N25" s="14">
        <f t="shared" si="2"/>
        <v>0</v>
      </c>
      <c r="O25" s="9">
        <v>0</v>
      </c>
    </row>
    <row r="26" spans="1:17" ht="18" customHeight="1" x14ac:dyDescent="0.3">
      <c r="A26" s="15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f t="shared" si="2"/>
        <v>0</v>
      </c>
      <c r="O26" s="9">
        <v>0</v>
      </c>
    </row>
    <row r="27" spans="1:17" ht="18" customHeight="1" x14ac:dyDescent="0.3">
      <c r="A27" s="16" t="s">
        <v>32</v>
      </c>
      <c r="B27" s="14">
        <f>SUM(B21:B26)</f>
        <v>4037445.84</v>
      </c>
      <c r="C27" s="14">
        <f t="shared" ref="C27:M27" si="13">SUM(C21:C26)</f>
        <v>2691630.56</v>
      </c>
      <c r="D27" s="14">
        <f t="shared" si="13"/>
        <v>5417445.5600000005</v>
      </c>
      <c r="E27" s="14">
        <f t="shared" si="13"/>
        <v>2691630.56</v>
      </c>
      <c r="F27" s="14">
        <f t="shared" si="13"/>
        <v>4691630.5600000005</v>
      </c>
      <c r="G27" s="14">
        <f t="shared" si="13"/>
        <v>2691630.56</v>
      </c>
      <c r="H27" s="14">
        <f t="shared" si="13"/>
        <v>3691630.56</v>
      </c>
      <c r="I27" s="14">
        <f t="shared" si="13"/>
        <v>2691630.56</v>
      </c>
      <c r="J27" s="14">
        <f t="shared" si="13"/>
        <v>2691630.56</v>
      </c>
      <c r="K27" s="14">
        <f t="shared" si="13"/>
        <v>2691630.56</v>
      </c>
      <c r="L27" s="14">
        <f t="shared" si="13"/>
        <v>2691630.56</v>
      </c>
      <c r="M27" s="14">
        <f t="shared" si="13"/>
        <v>2691630.56</v>
      </c>
      <c r="N27" s="17">
        <f>SUM(N20:N26)</f>
        <v>39371196.999999993</v>
      </c>
      <c r="O27" s="7">
        <f>SUM(O21:O26)</f>
        <v>39371197</v>
      </c>
    </row>
    <row r="28" spans="1:17" s="3" customFormat="1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2"/>
      <c r="P28" s="21"/>
      <c r="Q28" s="21"/>
    </row>
    <row r="29" spans="1:17" s="21" customFormat="1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"/>
    </row>
    <row r="30" spans="1:17" s="21" customFormat="1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"/>
    </row>
    <row r="31" spans="1:17" s="3" customFormat="1" x14ac:dyDescent="0.3">
      <c r="A31" s="11"/>
      <c r="B31" s="12">
        <v>0.12</v>
      </c>
      <c r="C31" s="12">
        <v>0.08</v>
      </c>
      <c r="D31" s="12">
        <v>0.08</v>
      </c>
      <c r="E31" s="12">
        <v>0.08</v>
      </c>
      <c r="F31" s="12">
        <v>0.08</v>
      </c>
      <c r="G31" s="12">
        <v>0.08</v>
      </c>
      <c r="H31" s="12">
        <v>0.08</v>
      </c>
      <c r="I31" s="12">
        <v>0.08</v>
      </c>
      <c r="J31" s="12">
        <v>0.08</v>
      </c>
      <c r="K31" s="12">
        <v>0.08</v>
      </c>
      <c r="L31" s="12">
        <v>0.08</v>
      </c>
      <c r="M31" s="12">
        <v>0.08</v>
      </c>
      <c r="N31" s="13">
        <f>SUM(B31:M31)</f>
        <v>0.99999999999999978</v>
      </c>
      <c r="O31" s="2"/>
    </row>
    <row r="32" spans="1:17" s="21" customFormat="1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"/>
    </row>
    <row r="33" spans="1:17" s="21" customFormat="1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"/>
    </row>
    <row r="34" spans="1:17" s="3" customFormat="1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2"/>
      <c r="P34" s="21"/>
      <c r="Q34" s="21"/>
    </row>
  </sheetData>
  <mergeCells count="5">
    <mergeCell ref="B4:K6"/>
    <mergeCell ref="A10:N10"/>
    <mergeCell ref="A20:N20"/>
    <mergeCell ref="A1:N1"/>
    <mergeCell ref="A2:N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2020-07-06T19:43:26Z</cp:lastPrinted>
  <dcterms:created xsi:type="dcterms:W3CDTF">2016-02-04T18:08:19Z</dcterms:created>
  <dcterms:modified xsi:type="dcterms:W3CDTF">2020-07-06T19:43:26Z</dcterms:modified>
</cp:coreProperties>
</file>