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1840" windowHeight="9525" activeTab="11"/>
  </bookViews>
  <sheets>
    <sheet name="1." sheetId="18" r:id="rId1"/>
    <sheet name="részl. 1." sheetId="23" r:id="rId2"/>
    <sheet name="2A" sheetId="17" r:id="rId3"/>
    <sheet name=" részl. 2A" sheetId="25" r:id="rId4"/>
    <sheet name="2B" sheetId="19" r:id="rId5"/>
    <sheet name="részl. 2B" sheetId="26" r:id="rId6"/>
    <sheet name="3. m" sheetId="1" r:id="rId7"/>
    <sheet name="4. m" sheetId="2" r:id="rId8"/>
    <sheet name="5. m" sheetId="3" r:id="rId9"/>
    <sheet name="6. m" sheetId="4" r:id="rId10"/>
    <sheet name="7. m" sheetId="5" r:id="rId11"/>
    <sheet name="8. m" sheetId="6" r:id="rId12"/>
    <sheet name="9," sheetId="7" r:id="rId13"/>
    <sheet name="10." sheetId="8" r:id="rId14"/>
    <sheet name="11. m" sheetId="9" r:id="rId15"/>
    <sheet name="12. m." sheetId="13" r:id="rId16"/>
    <sheet name="13. m." sheetId="14" r:id="rId17"/>
    <sheet name="14. m" sheetId="15" r:id="rId18"/>
    <sheet name="15.m" sheetId="11" r:id="rId19"/>
    <sheet name="16. m" sheetId="10" r:id="rId20"/>
  </sheets>
  <calcPr calcId="145621"/>
</workbook>
</file>

<file path=xl/calcChain.xml><?xml version="1.0" encoding="utf-8"?>
<calcChain xmlns="http://schemas.openxmlformats.org/spreadsheetml/2006/main">
  <c r="C46" i="23" l="1"/>
  <c r="C34" i="23"/>
  <c r="C19" i="23"/>
  <c r="C35" i="23" s="1"/>
  <c r="C13" i="25"/>
  <c r="C41" i="25"/>
  <c r="C68" i="26"/>
  <c r="C56" i="26"/>
  <c r="C44" i="26"/>
  <c r="C12" i="26"/>
  <c r="C48" i="23" l="1"/>
  <c r="C260" i="23"/>
  <c r="C249" i="23"/>
  <c r="C237" i="23"/>
  <c r="C225" i="23"/>
  <c r="C214" i="23"/>
  <c r="C203" i="23"/>
  <c r="C193" i="23"/>
  <c r="C179" i="23"/>
  <c r="C170" i="23"/>
  <c r="C149" i="23"/>
  <c r="C137" i="23"/>
  <c r="C129" i="23"/>
  <c r="C120" i="23"/>
  <c r="C107" i="23"/>
  <c r="C94" i="23"/>
  <c r="C57" i="23"/>
  <c r="C58" i="18"/>
  <c r="B58" i="18"/>
  <c r="C49" i="18"/>
  <c r="C44" i="18" s="1"/>
  <c r="C67" i="18" s="1"/>
  <c r="B49" i="18"/>
  <c r="B44" i="18" s="1"/>
  <c r="C23" i="18"/>
  <c r="B23" i="18"/>
  <c r="C8" i="18"/>
  <c r="C34" i="18" s="1"/>
  <c r="B8" i="18"/>
  <c r="B67" i="18" l="1"/>
  <c r="B34" i="18"/>
  <c r="D29" i="17"/>
  <c r="D41" i="17" s="1"/>
  <c r="C29" i="17"/>
  <c r="C41" i="17" s="1"/>
  <c r="D24" i="17"/>
  <c r="C24" i="17"/>
  <c r="D21" i="19"/>
  <c r="D25" i="19" s="1"/>
  <c r="C21" i="19"/>
  <c r="C25" i="19" s="1"/>
  <c r="N23" i="13"/>
  <c r="N19" i="13"/>
  <c r="B20" i="13"/>
  <c r="C20" i="13"/>
  <c r="D20" i="13"/>
  <c r="E20" i="13"/>
  <c r="F20" i="13"/>
  <c r="G20" i="13"/>
  <c r="H20" i="13"/>
  <c r="I20" i="13"/>
  <c r="J20" i="13"/>
  <c r="K20" i="13"/>
  <c r="L20" i="13"/>
  <c r="M20" i="13"/>
  <c r="F31" i="11" l="1"/>
  <c r="G31" i="11" s="1"/>
  <c r="L31" i="11" s="1"/>
  <c r="F29" i="11"/>
  <c r="G29" i="11" s="1"/>
  <c r="L29" i="11" s="1"/>
  <c r="F27" i="11"/>
  <c r="G27" i="11" s="1"/>
  <c r="L27" i="11" s="1"/>
  <c r="F25" i="11"/>
  <c r="G25" i="11" s="1"/>
  <c r="L25" i="11" s="1"/>
  <c r="F23" i="11"/>
  <c r="G23" i="11" s="1"/>
  <c r="L23" i="11" s="1"/>
  <c r="F21" i="11"/>
  <c r="G21" i="11" s="1"/>
  <c r="L21" i="11" s="1"/>
  <c r="F19" i="11"/>
  <c r="G19" i="11" s="1"/>
  <c r="L19" i="11" s="1"/>
  <c r="C16" i="11"/>
  <c r="C18" i="11" s="1"/>
  <c r="C20" i="11" s="1"/>
  <c r="C22" i="11" s="1"/>
  <c r="C24" i="11" s="1"/>
  <c r="C26" i="11" s="1"/>
  <c r="C28" i="11" s="1"/>
  <c r="C30" i="11" s="1"/>
  <c r="C32" i="11" s="1"/>
  <c r="F17" i="11"/>
  <c r="G17" i="11" s="1"/>
  <c r="L17" i="11" s="1"/>
  <c r="F15" i="11"/>
  <c r="G15" i="11" s="1"/>
  <c r="L15" i="11" s="1"/>
  <c r="F13" i="11"/>
  <c r="G13" i="11" s="1"/>
  <c r="L13" i="11" s="1"/>
  <c r="F11" i="11"/>
  <c r="G11" i="11" s="1"/>
  <c r="L11" i="11" s="1"/>
  <c r="E12" i="11"/>
  <c r="E14" i="11" s="1"/>
  <c r="E16" i="11" s="1"/>
  <c r="E18" i="11" s="1"/>
  <c r="E20" i="11" s="1"/>
  <c r="E22" i="11" s="1"/>
  <c r="E24" i="11" s="1"/>
  <c r="E26" i="11" s="1"/>
  <c r="E28" i="11" s="1"/>
  <c r="E30" i="11" s="1"/>
  <c r="E32" i="11" s="1"/>
  <c r="D12" i="11"/>
  <c r="D14" i="11" s="1"/>
  <c r="D16" i="11" s="1"/>
  <c r="D18" i="11" s="1"/>
  <c r="D20" i="11" s="1"/>
  <c r="D22" i="11" s="1"/>
  <c r="D24" i="11" s="1"/>
  <c r="D26" i="11" s="1"/>
  <c r="D28" i="11" s="1"/>
  <c r="D30" i="11" s="1"/>
  <c r="D32" i="11" s="1"/>
  <c r="B16" i="8"/>
  <c r="F12" i="11" l="1"/>
  <c r="F10" i="11"/>
  <c r="G10" i="11" s="1"/>
  <c r="L10" i="11" s="1"/>
  <c r="F9" i="11"/>
  <c r="G9" i="11" s="1"/>
  <c r="L9" i="11" s="1"/>
  <c r="C30" i="13"/>
  <c r="D30" i="13"/>
  <c r="E30" i="13"/>
  <c r="F30" i="13"/>
  <c r="G30" i="13"/>
  <c r="H30" i="13"/>
  <c r="I30" i="13"/>
  <c r="J30" i="13"/>
  <c r="K30" i="13"/>
  <c r="L30" i="13"/>
  <c r="M30" i="13"/>
  <c r="B30" i="13"/>
  <c r="N27" i="13"/>
  <c r="N24" i="13"/>
  <c r="N29" i="13"/>
  <c r="N26" i="13"/>
  <c r="N25" i="13"/>
  <c r="N22" i="13"/>
  <c r="N21" i="13"/>
  <c r="N30" i="13" s="1"/>
  <c r="N16" i="13"/>
  <c r="N14" i="13"/>
  <c r="N11" i="13"/>
  <c r="N10" i="13"/>
  <c r="N9" i="13"/>
  <c r="N20" i="13" l="1"/>
  <c r="G12" i="11"/>
  <c r="L12" i="11" s="1"/>
  <c r="F14" i="11"/>
  <c r="C13" i="10"/>
  <c r="D13" i="10"/>
  <c r="E13" i="10"/>
  <c r="F13" i="10"/>
  <c r="G13" i="10"/>
  <c r="H13" i="10"/>
  <c r="B13" i="10"/>
  <c r="B11" i="9"/>
  <c r="B23" i="6"/>
  <c r="B19" i="6"/>
  <c r="B14" i="5"/>
  <c r="C15" i="2"/>
  <c r="C18" i="2" s="1"/>
  <c r="B57" i="1"/>
  <c r="G14" i="11" l="1"/>
  <c r="L14" i="11" s="1"/>
  <c r="F16" i="11"/>
  <c r="B27" i="1"/>
  <c r="B7" i="1"/>
  <c r="F18" i="11" l="1"/>
  <c r="G16" i="11"/>
  <c r="L16" i="11" s="1"/>
  <c r="B107" i="1"/>
  <c r="G18" i="11" l="1"/>
  <c r="L18" i="11" s="1"/>
  <c r="F20" i="11"/>
  <c r="F22" i="11" l="1"/>
  <c r="G20" i="11"/>
  <c r="L20" i="11" s="1"/>
  <c r="G22" i="11" l="1"/>
  <c r="L22" i="11" s="1"/>
  <c r="F24" i="11"/>
  <c r="G24" i="11" l="1"/>
  <c r="L24" i="11" s="1"/>
  <c r="F26" i="11"/>
  <c r="G26" i="11" l="1"/>
  <c r="L26" i="11" s="1"/>
  <c r="F28" i="11"/>
  <c r="F30" i="11" l="1"/>
  <c r="G28" i="11"/>
  <c r="L28" i="11" s="1"/>
  <c r="F32" i="11" l="1"/>
  <c r="G32" i="11" s="1"/>
  <c r="L32" i="11" s="1"/>
  <c r="G30" i="11"/>
  <c r="L30" i="11" s="1"/>
  <c r="C185" i="23"/>
</calcChain>
</file>

<file path=xl/sharedStrings.xml><?xml version="1.0" encoding="utf-8"?>
<sst xmlns="http://schemas.openxmlformats.org/spreadsheetml/2006/main" count="838" uniqueCount="544">
  <si>
    <t>II. Köznev. És gyermek étk. Feladatok támogatása:</t>
  </si>
  <si>
    <t xml:space="preserve">     II. 1. 2 segítők létszáma alapj.</t>
  </si>
  <si>
    <t xml:space="preserve">     II. 1. 1 óvodapedagógusok létszáma alapj. </t>
  </si>
  <si>
    <t xml:space="preserve">     II. 1. 2 óvodapedagógusok létsz. Alapj. Pótlólagos</t>
  </si>
  <si>
    <t xml:space="preserve">     II. 1. 3 segítők száma alapj. </t>
  </si>
  <si>
    <t xml:space="preserve">     II. 2. 1 gyermekek nevelése nem éri el a 8 óra/nap</t>
  </si>
  <si>
    <t xml:space="preserve">     II. 2. 2 gyermekek nevelése eléri a 8 óra/nap</t>
  </si>
  <si>
    <t xml:space="preserve">     II. 2. 1 gyermekek nevelése nem éri el  a 8 óra/nap</t>
  </si>
  <si>
    <t>III. Szociális és gyermekjóléti támogatás</t>
  </si>
  <si>
    <t>III. 1. Hozzájárulás szociális ellátásokhoz</t>
  </si>
  <si>
    <t>III. 2. Egyes szociális feladatok ellátása:</t>
  </si>
  <si>
    <t xml:space="preserve">     III. 2. 1 családsegítés</t>
  </si>
  <si>
    <t xml:space="preserve">    III. 3. 1 gyermekjóléti szolg.</t>
  </si>
  <si>
    <t>III. 4 Időskorúak intézményi ellátása</t>
  </si>
  <si>
    <t>III. 5 Gyermekek napközbeni ellátása</t>
  </si>
  <si>
    <t xml:space="preserve">      III. 5. 1 Bölcsődei ellátás</t>
  </si>
  <si>
    <t xml:space="preserve">      III. 5. 2 szociális feladatok</t>
  </si>
  <si>
    <t>III. 6 Szakmai dolgozók bértámogatása</t>
  </si>
  <si>
    <t xml:space="preserve">      III. 6. 1 segítői munkatárs</t>
  </si>
  <si>
    <t xml:space="preserve">      III. 6. 2 üzemeltetési támogatás</t>
  </si>
  <si>
    <t xml:space="preserve">Támogatások Összesen: </t>
  </si>
  <si>
    <t>2014. év</t>
  </si>
  <si>
    <t>Mecseknádasd Község Önkormányzata</t>
  </si>
  <si>
    <t xml:space="preserve">     8 hónapra:</t>
  </si>
  <si>
    <t xml:space="preserve">     4 hónapra:</t>
  </si>
  <si>
    <t>III. 3. Gyermekjóléti szolgálat alapszolg.</t>
  </si>
  <si>
    <t>Beszámítás:</t>
  </si>
  <si>
    <t>I. Általános támogatás összesen:</t>
  </si>
  <si>
    <t>I. 1. a) Hivatali működés támogatása</t>
  </si>
  <si>
    <t>I. 1. b) Üzemeltetési feladatok összesen:</t>
  </si>
  <si>
    <t>I. 1. c) Egyéb feladatok támogatása:</t>
  </si>
  <si>
    <t>II. 1. Óvodapedagógusok és segítőik bértámogatása:</t>
  </si>
  <si>
    <t xml:space="preserve">    III. 3. 3  Szociális étkeztetés</t>
  </si>
  <si>
    <t>Bölcsődében elhelyezett gyerekek étkezt. 2013-ban</t>
  </si>
  <si>
    <t xml:space="preserve">      III. 4. 2 demens személyek nap. Ellátása</t>
  </si>
  <si>
    <t>Megj.: 7,25 fő x 4580000Ft/fő/év=33205000 Ft</t>
  </si>
  <si>
    <r>
      <t xml:space="preserve">       </t>
    </r>
    <r>
      <rPr>
        <b/>
        <sz val="11"/>
        <color theme="1"/>
        <rFont val="Calibri"/>
        <family val="2"/>
        <charset val="238"/>
        <scheme val="minor"/>
      </rPr>
      <t xml:space="preserve"> Zöldterület: </t>
    </r>
    <r>
      <rPr>
        <sz val="11"/>
        <color theme="1"/>
        <rFont val="Calibri"/>
        <family val="2"/>
        <charset val="238"/>
        <scheme val="minor"/>
      </rPr>
      <t>(Közigazg. Határadatbázis alapj.)</t>
    </r>
  </si>
  <si>
    <r>
      <t xml:space="preserve">        </t>
    </r>
    <r>
      <rPr>
        <b/>
        <sz val="11"/>
        <color theme="1"/>
        <rFont val="Calibri"/>
        <family val="2"/>
        <charset val="238"/>
        <scheme val="minor"/>
      </rPr>
      <t xml:space="preserve">Köztemető: </t>
    </r>
    <r>
      <rPr>
        <sz val="11"/>
        <color theme="1"/>
        <rFont val="Calibri"/>
        <family val="2"/>
        <charset val="238"/>
        <scheme val="minor"/>
      </rPr>
      <t>(KSH adatai alapj.)</t>
    </r>
  </si>
  <si>
    <r>
      <t xml:space="preserve">        </t>
    </r>
    <r>
      <rPr>
        <b/>
        <sz val="11"/>
        <color theme="1"/>
        <rFont val="Calibri"/>
        <family val="2"/>
        <charset val="238"/>
        <scheme val="minor"/>
      </rPr>
      <t>Közvilágítás:</t>
    </r>
    <r>
      <rPr>
        <sz val="11"/>
        <color theme="1"/>
        <rFont val="Calibri"/>
        <family val="2"/>
        <charset val="238"/>
        <scheme val="minor"/>
      </rPr>
      <t xml:space="preserve"> (KSH adatai alapj.)</t>
    </r>
  </si>
  <si>
    <t>Megj.: A minimumot kaptuk meg.</t>
  </si>
  <si>
    <t>Megj.: 22300Ft/hektár x 161,9 hektár=3610370 Ft
(De a beszámítás miatt csak 1656358 Ft-ot kaptunk.)</t>
  </si>
  <si>
    <t>Megj.: 283200 Ft/km x 16,3 km=4616160 Ft</t>
  </si>
  <si>
    <t>Megj.: 227000 Ft/km x 19,022 km= 4317994 Ft</t>
  </si>
  <si>
    <r>
      <t xml:space="preserve">       </t>
    </r>
    <r>
      <rPr>
        <b/>
        <sz val="11"/>
        <color theme="1"/>
        <rFont val="Calibri"/>
        <family val="2"/>
        <charset val="238"/>
        <scheme val="minor"/>
      </rPr>
      <t xml:space="preserve"> Közutak:</t>
    </r>
    <r>
      <rPr>
        <sz val="11"/>
        <color theme="1"/>
        <rFont val="Calibri"/>
        <family val="2"/>
        <charset val="238"/>
        <scheme val="minor"/>
      </rPr>
      <t xml:space="preserve"> (KSH adatai alapj.)</t>
    </r>
  </si>
  <si>
    <t xml:space="preserve">     II. 1. 1 óvodapedagógusok elismert létszáma alapj.</t>
  </si>
  <si>
    <t>Megj.: 334333Ft/hó x 4,7fő x 8 hó = 12570933 Ft</t>
  </si>
  <si>
    <t>Megj.: 150000Ft/hó x 3 fő x 8 hó = 3600000 Ft</t>
  </si>
  <si>
    <t>Megj.: 334333Ft/hó x 4,5 fő x 4 hó = 6018000 Ft</t>
  </si>
  <si>
    <t>Megj.: 34400 Ft x 4,5 fő =154800 Ft</t>
  </si>
  <si>
    <t>Megj.: 150000Ft/hó x 3 fő x 4 hó = 1800000 Ft</t>
  </si>
  <si>
    <t>II. 2. Óvodaműködtetési támogatás (56000 Ft/fő/év)</t>
  </si>
  <si>
    <t>Megj.: 56000/12=4666 x 1 fő x 8 hó = 37333 Ft</t>
  </si>
  <si>
    <t>Megj.: 56000/12=4666 x 49 fő x 8 hó =1829333 Ft</t>
  </si>
  <si>
    <t>Megj.: 56000/12=4666 x 1 fő x 4 hó = 18667 Ft</t>
  </si>
  <si>
    <t>Megj.: 56000/12=4666 x 46 fő x 4 hó = 858667 Ft</t>
  </si>
  <si>
    <t>Megj.: A segélyekhez biztosított önrész alapján és
 lakosságszám alapján számították ki központilag.</t>
  </si>
  <si>
    <t>Megj.: 5117fő / 5000 x 3950000 Ft= 4042430 Ft 
2021215 Ft családsegítés és 2021215 Ft gyermekjóléti szolg.</t>
  </si>
  <si>
    <t>Megj.: 300 Ft/fő x 5117 fő = 1535100 Ft</t>
  </si>
  <si>
    <t>Megj.: Előző számításból.</t>
  </si>
  <si>
    <t xml:space="preserve">     III. 2. 2 Társulási kiegészítés - családsegítés</t>
  </si>
  <si>
    <t xml:space="preserve">    III. 3. 2 Társulási kiegészítés - gyermek jóléti szolg.</t>
  </si>
  <si>
    <t>Megj.: 300 Ft/fő x 822 fő x 4 =986400 Ft
(A társulás miatt 4-szerese igényelhető, 
ezért szorzunk 4-gyel)</t>
  </si>
  <si>
    <t>Megj.: 55360Ft/fő x 30 fő = 1660800 Ft</t>
  </si>
  <si>
    <t xml:space="preserve">    III. 3. 4 Házi segítség nyújtás (145000 Ft/fő/év)</t>
  </si>
  <si>
    <t>Megj.: 145000Ft x 37 fő x 1,3 = 6974500 Ft
A társulás miatt 130%-osan vehető igénybe.)</t>
  </si>
  <si>
    <t>Megj.: 109000 x 35 fő = 3815000 Ft</t>
  </si>
  <si>
    <t xml:space="preserve">      III. 4. 1 időskorúak nappali ellátása </t>
  </si>
  <si>
    <t>Megj.: 500000 Ft/fő x 7 = 3500000 Ft</t>
  </si>
  <si>
    <t>Megj.: 494100 Ft/fő x 8 fő = 3952800 Ft</t>
  </si>
  <si>
    <t>Megj.: 1000 Ft/fő x 1607 fő = 1607000 Ft</t>
  </si>
  <si>
    <t>Megj.: 2606040 Ft x 7 fő =18242280 Ft</t>
  </si>
  <si>
    <t>Megj.:Központilag számították ki a támogatás mértékét.</t>
  </si>
  <si>
    <t>Megj.: 1632000 Ft x 3,74 fő = 6103680 Ft</t>
  </si>
  <si>
    <r>
      <t xml:space="preserve">Szociális gondozási központ működési támogatása:
    </t>
    </r>
    <r>
      <rPr>
        <sz val="11"/>
        <color theme="1"/>
        <rFont val="Calibri"/>
        <family val="2"/>
        <charset val="238"/>
        <scheme val="minor"/>
      </rPr>
      <t>alaptámogatás:               3000000 Ft
    szállító szolgáltatás:       2700000 Ft
    személyi segítés:             2400000 Ft</t>
    </r>
  </si>
  <si>
    <t>Megj.: 2700 Ft/fő x 1607 fő = 4338900, de a beszámítás
miatt csak 2169450-et kaptunk. (50%-ot)</t>
  </si>
  <si>
    <t>Megj.: 2014-ben a beszámítás össszeg 5177211 Ft volt.</t>
  </si>
  <si>
    <t>III. 7 Gyermek étkeztetés</t>
  </si>
  <si>
    <t xml:space="preserve">      III. 7. 1 Finanszírozás szemp. Elismert dolgozók bértámog.</t>
  </si>
  <si>
    <t xml:space="preserve">      III. 7. 2 Üzemeltetési támogatás</t>
  </si>
  <si>
    <t>Közművelődési feladatok:</t>
  </si>
  <si>
    <t>Üdülőhelyi feladatok támogatása:</t>
  </si>
  <si>
    <t>Mecseknádasd Önkormányzat
2014. évi költségvetés
Központi költségvetésből származó működési és feadat alapú támogatások</t>
  </si>
  <si>
    <t>Mecseknádasd Önkormányzat
2014. évi költségvetés
Közhatalmi bevételek</t>
  </si>
  <si>
    <t>e Ft</t>
  </si>
  <si>
    <t>Megnevezés</t>
  </si>
  <si>
    <t>2014. évi
előirányzat</t>
  </si>
  <si>
    <t>Építményadó</t>
  </si>
  <si>
    <t>Telekadó</t>
  </si>
  <si>
    <t>Vállalkozók kommunális adója</t>
  </si>
  <si>
    <t>Magánszemélyek kommunális adója</t>
  </si>
  <si>
    <t>Idegenforgalmi adó</t>
  </si>
  <si>
    <t>Iparűzési adó</t>
  </si>
  <si>
    <t>Helyi adók összesen</t>
  </si>
  <si>
    <t>Gépjármű adó</t>
  </si>
  <si>
    <t>Pótlék,  bírság, egyéb</t>
  </si>
  <si>
    <t>Közhatalmi bevételek összesen</t>
  </si>
  <si>
    <t>Működési célú támogatások, bevételek</t>
  </si>
  <si>
    <t xml:space="preserve">     TB alapoktól</t>
  </si>
  <si>
    <t xml:space="preserve">                Orvosi ügyelet</t>
  </si>
  <si>
    <t xml:space="preserve">                Védőnői szolgálat</t>
  </si>
  <si>
    <t xml:space="preserve">      Központi költségvetési szervtől</t>
  </si>
  <si>
    <t xml:space="preserve">      Helyi önkormányzatoktól</t>
  </si>
  <si>
    <t>Működési célú átvett pénzeszközök</t>
  </si>
  <si>
    <t>Eredeti előirányzat</t>
  </si>
  <si>
    <t>Összesen:</t>
  </si>
  <si>
    <t>Felhalmozási célú támogatások, bevételek</t>
  </si>
  <si>
    <t>Felhalmozási célú átvett pénzeszközök</t>
  </si>
  <si>
    <t>Pénzeszköz átadások</t>
  </si>
  <si>
    <t xml:space="preserve">     Önkormányzati igazgatás</t>
  </si>
  <si>
    <t xml:space="preserve">                Egyesületek</t>
  </si>
  <si>
    <t xml:space="preserve">     Bursa Hungarica</t>
  </si>
  <si>
    <t>Támogatás értékű kiadások</t>
  </si>
  <si>
    <t xml:space="preserve">                Pécsváradi orvosi ügyelet</t>
  </si>
  <si>
    <t>Mecseknádasd Önkormányzat
2014. évi költségvetés
Egyéb működési célú kiadások</t>
  </si>
  <si>
    <t>Társadalom biztosítási ellátások</t>
  </si>
  <si>
    <t>Családi támogatások</t>
  </si>
  <si>
    <t>Pénzbeli kárpótlások, kártérítések</t>
  </si>
  <si>
    <t>Betegséggel kapcsolatos (nem TB) ellátások</t>
  </si>
  <si>
    <t xml:space="preserve">       Közgyógyellátás</t>
  </si>
  <si>
    <t>Foglalkoztatással, munkanélküliséggel kapcsolatos ellátások</t>
  </si>
  <si>
    <t xml:space="preserve">      Foglalkoztatást helyettesítő támogatás</t>
  </si>
  <si>
    <t>Lakhatással kapcsolatos ellátások</t>
  </si>
  <si>
    <t xml:space="preserve">      Lakásfenntartási támogatás</t>
  </si>
  <si>
    <t xml:space="preserve">      Adósságcsökkentési támogatás</t>
  </si>
  <si>
    <t>Intézményi ellátottak pénzbeli juttatásai</t>
  </si>
  <si>
    <t>Egyéb nem intézményi ellátások</t>
  </si>
  <si>
    <t xml:space="preserve">     Rendszeres szociális támogatás</t>
  </si>
  <si>
    <t xml:space="preserve">     Önkormányzati segélyek</t>
  </si>
  <si>
    <t>Önkormányzat által folyósított ellátások összesen</t>
  </si>
  <si>
    <t>Mecseknádasd Önkormányzat
2014. évi költségvetés
Ellátottak pénzbeli juttatásai</t>
  </si>
  <si>
    <t xml:space="preserve">     Ápolási díj </t>
  </si>
  <si>
    <t>Mecseknádasd Önkormányzat
2014. évi költségvetés
Felújítások</t>
  </si>
  <si>
    <t>Felújítási cél</t>
  </si>
  <si>
    <t xml:space="preserve">Mecseknádasd Önkormányzat </t>
  </si>
  <si>
    <t>Mecseknádasd Önkormányzat
2014. évi költségvetés
Beruházások</t>
  </si>
  <si>
    <t>Beruházási cél:</t>
  </si>
  <si>
    <t xml:space="preserve">    IKSZT</t>
  </si>
  <si>
    <t xml:space="preserve">    Bérelhető szolg. Egységek kialakítása</t>
  </si>
  <si>
    <t xml:space="preserve">    Egészségre nevelő programok</t>
  </si>
  <si>
    <t xml:space="preserve">    "Talpra Nádasd" - Egészségre nevelő program</t>
  </si>
  <si>
    <t xml:space="preserve">    Támogató szolgálat mikrobusz</t>
  </si>
  <si>
    <t xml:space="preserve">    Senior apartmanház</t>
  </si>
  <si>
    <t>Mecseknádasd Önkormányzat
2014. évi költségvetés
Tartalékok</t>
  </si>
  <si>
    <t>Általános tartalék</t>
  </si>
  <si>
    <t>Céltartalék</t>
  </si>
  <si>
    <t xml:space="preserve">     Felhalmozási céltartalék</t>
  </si>
  <si>
    <t>Költségvetési szerv</t>
  </si>
  <si>
    <t>Nyitó létszám</t>
  </si>
  <si>
    <t>Zárólétszám</t>
  </si>
  <si>
    <t>Közalkalmazott</t>
  </si>
  <si>
    <t>Képviselő</t>
  </si>
  <si>
    <t>Közfoglalkoztatott</t>
  </si>
  <si>
    <t>Egyéb</t>
  </si>
  <si>
    <t>Közös Hivatal</t>
  </si>
  <si>
    <t>Mecseknádasdi 
Schlossgarten Óvoda</t>
  </si>
  <si>
    <t>Szociális és Gyermekjóléti Társulás</t>
  </si>
  <si>
    <t>Mecseknádasd Önkormányzata</t>
  </si>
  <si>
    <t>Mecseknádasd Önkormányzata összesen:</t>
  </si>
  <si>
    <t>Mecseknádasd Önkormányzat
2014. évi költségvetés
Létszám</t>
  </si>
  <si>
    <t>Helyi adók</t>
  </si>
  <si>
    <t>Mecseknádasd Önkormányzat
2014. évi költségvetés
Előirányzat 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</si>
  <si>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</si>
  <si>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</si>
  <si>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</si>
  <si>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</si>
  <si>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</si>
  <si>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</si>
  <si>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</si>
  <si>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</si>
  <si>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</si>
  <si>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</si>
  <si>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</si>
  <si>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</si>
  <si>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</si>
  <si>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Személyi juttatások</t>
  </si>
  <si>
    <t>Járulékok</t>
  </si>
  <si>
    <t>Dologi kiadások</t>
  </si>
  <si>
    <t>Államháztartáson kívüli pe.átadás</t>
  </si>
  <si>
    <t>Támogatásértékű kiadás</t>
  </si>
  <si>
    <t>Ellátottak pénzbeli juttatásai</t>
  </si>
  <si>
    <t>Felújítások</t>
  </si>
  <si>
    <t>Beruházások</t>
  </si>
  <si>
    <t>Pénzforgalom nélküli kiadások</t>
  </si>
  <si>
    <t>Kiadások összesen</t>
  </si>
  <si>
    <t>Intézm. Működési bevételek</t>
  </si>
  <si>
    <t>Közhatalmi bevételek</t>
  </si>
  <si>
    <t>Ktgvetési támogatások</t>
  </si>
  <si>
    <t>Felhalmozási bevétel</t>
  </si>
  <si>
    <t>Támogatásértékű bevételek</t>
  </si>
  <si>
    <t>Átvett pénzeszközök</t>
  </si>
  <si>
    <t>Kölcsönök visszatérülése</t>
  </si>
  <si>
    <t>Hitelfelvétel</t>
  </si>
  <si>
    <t>Pénzforgalom nélküli bevétel</t>
  </si>
  <si>
    <t>Bevételek összesen</t>
  </si>
  <si>
    <t>Sorszám</t>
  </si>
  <si>
    <t>Szerződés
 szerinti
 összeg</t>
  </si>
  <si>
    <t>Hitelintézet
megneve
zése</t>
  </si>
  <si>
    <t>Hitel
megnevezése</t>
  </si>
  <si>
    <t>Hitelnyúj
tás dátuma</t>
  </si>
  <si>
    <t>Lejárat 
ideje</t>
  </si>
  <si>
    <t>Jelenlegi
állomány</t>
  </si>
  <si>
    <t>-</t>
  </si>
  <si>
    <t>Fizetési kötelezettség ezer forintban</t>
  </si>
  <si>
    <t>Jogcím</t>
  </si>
  <si>
    <t>Mentesség</t>
  </si>
  <si>
    <t>Kimutatás az önkormányzat közvetett támogatásairól</t>
  </si>
  <si>
    <t>Hónap</t>
  </si>
  <si>
    <t>Adat jellege</t>
  </si>
  <si>
    <t>Nyitó 
pénzáll.</t>
  </si>
  <si>
    <t>Pénzforgalmi</t>
  </si>
  <si>
    <t>Bevétel</t>
  </si>
  <si>
    <t>Kiadás</t>
  </si>
  <si>
    <t>Egyenleg</t>
  </si>
  <si>
    <t>Záró
pénzáll.</t>
  </si>
  <si>
    <t>Likviditás
milyensége</t>
  </si>
  <si>
    <t>Likviditási hitel</t>
  </si>
  <si>
    <t>Felvét</t>
  </si>
  <si>
    <t>Törlesztés</t>
  </si>
  <si>
    <t>Korrigált 
záró egy.</t>
  </si>
  <si>
    <t>Havi
halmozott</t>
  </si>
  <si>
    <t>Egyéb pályázatok, MT, MÉSZ, egyesületek:</t>
  </si>
  <si>
    <t>jó</t>
  </si>
  <si>
    <t>Mecseknádasd Önkormányzat
2014. évi költségvetés
Működésre átvett pénzeszközök és támogatások</t>
  </si>
  <si>
    <t>Mecseknádasd Önkormányzat
2014. évi költségvetés
Felhalmozásra átvett pénzeszközök és támogatások</t>
  </si>
  <si>
    <t>Mecseknádasd Önkormányzat
2014. évi költségvetés
Többéves kihatással előirányzatok</t>
  </si>
  <si>
    <t>Mecseknádasd Önkormányzat
2014. évi költségvetés
Likviditási terv</t>
  </si>
  <si>
    <t>Közszolgálati 
tisztviselő</t>
  </si>
  <si>
    <t>Finanszírozási kiadások</t>
  </si>
  <si>
    <t>Mecseknádasdi Schlossgarten Óvoda és Bölcsőde</t>
  </si>
  <si>
    <t>2014. évi költségvetése</t>
  </si>
  <si>
    <t>Összes bevétel, kiadás</t>
  </si>
  <si>
    <t>Ezer forintban !</t>
  </si>
  <si>
    <t>Száma</t>
  </si>
  <si>
    <t>Előirányzat-csoport, kiemelt előirányzat megnevezése</t>
  </si>
  <si>
    <t>2014. évi eredeti előirányzat</t>
  </si>
  <si>
    <t>Kötelező 
feladat</t>
  </si>
  <si>
    <t>Önként vállalt
Feladat</t>
  </si>
  <si>
    <t>Államigazgatási feladat</t>
  </si>
  <si>
    <t>Bevételek</t>
  </si>
  <si>
    <t>1.</t>
  </si>
  <si>
    <t xml:space="preserve">Működési bevételek </t>
  </si>
  <si>
    <t>1.5.</t>
  </si>
  <si>
    <t>Térítési díjak</t>
  </si>
  <si>
    <t>2.</t>
  </si>
  <si>
    <t xml:space="preserve">Működési célú támogatások államháztartáson belülről </t>
  </si>
  <si>
    <t>3.</t>
  </si>
  <si>
    <t>4.</t>
  </si>
  <si>
    <t xml:space="preserve">Felhalmozási célú támogatások államháztartáson belülről </t>
  </si>
  <si>
    <t>5.</t>
  </si>
  <si>
    <t xml:space="preserve">Felhalmozási bevételek 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</si>
  <si>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</si>
  <si>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</si>
  <si>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</si>
  <si>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</si>
  <si>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</si>
  <si>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</si>
  <si>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</si>
  <si>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7.</t>
  </si>
  <si>
    <t>9.</t>
  </si>
  <si>
    <t xml:space="preserve">Finanszírozási bevételek 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</si>
  <si>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</si>
  <si>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</si>
  <si>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</si>
  <si>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</si>
  <si>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</si>
  <si>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</si>
  <si>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</si>
  <si>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 xml:space="preserve">BEVÉTELEK ÖSSZESEN: </t>
  </si>
  <si>
    <t>Kiadások</t>
  </si>
  <si>
    <t>Működési költségvetés kiadásai (1.1+…+1.5.)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</si>
  <si>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</si>
  <si>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</si>
  <si>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</si>
  <si>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</si>
  <si>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</si>
  <si>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</si>
  <si>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</si>
  <si>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Egyéb működési célú kiadások</t>
  </si>
  <si>
    <t>Felhalmozási költségvetés kiadásai (2.1.+…+2.3.)</t>
  </si>
  <si>
    <t>2.1.</t>
  </si>
  <si>
    <t>2.2.</t>
  </si>
  <si>
    <t>2.3.</t>
  </si>
  <si>
    <t>Egyéb fejlesztési célú kiadások</t>
  </si>
  <si>
    <t>2.4.</t>
  </si>
  <si>
    <t xml:space="preserve"> - ebből EU-s forrásból tám. megvalósuló programok, projektek kiadásai</t>
  </si>
  <si>
    <t>KIADÁSOK ÖSSZESEN: (1.+2.)</t>
  </si>
  <si>
    <t xml:space="preserve">2/B melléklet </t>
  </si>
  <si>
    <t>Mecseknádasdi Közös Önkormányzati Hivatal</t>
  </si>
  <si>
    <t>1.6.</t>
  </si>
  <si>
    <t>Hozzájárulás a kirendeltségek működési kiadásaihoz</t>
  </si>
  <si>
    <t xml:space="preserve">2/A melléklet </t>
  </si>
  <si>
    <t>Mecseknádasd Önkormányzata
2014. évi konszolidált költségvetése</t>
  </si>
  <si>
    <t>ezer Ft-ban</t>
  </si>
  <si>
    <t>Kiemelt bevételi előirányzatok</t>
  </si>
  <si>
    <t>Kötelező
 feladat</t>
  </si>
  <si>
    <t>Önként vállalt
feladat</t>
  </si>
  <si>
    <t>Államigazgatási
feladat</t>
  </si>
  <si>
    <t>Működési költségvetés</t>
  </si>
  <si>
    <t xml:space="preserve">         I. Intézményi működési bevételek</t>
  </si>
  <si>
    <t xml:space="preserve">         II. Közhatalmi bevételek</t>
  </si>
  <si>
    <t xml:space="preserve">                 Helyi adók</t>
  </si>
  <si>
    <t xml:space="preserve">                 Gépjármű adó</t>
  </si>
  <si>
    <t xml:space="preserve">                 Bírságok, pótlékok és egyéb bevételek</t>
  </si>
  <si>
    <t xml:space="preserve">         III. Működési támogatások </t>
  </si>
  <si>
    <t xml:space="preserve">                 Működési és feladatalapú támogatás</t>
  </si>
  <si>
    <t xml:space="preserve">                 Egyéb költségvetési támogatás</t>
  </si>
  <si>
    <t xml:space="preserve">         IV. Működési célú támogatások államháztartáson belülről</t>
  </si>
  <si>
    <t xml:space="preserve">         V.  Működési célú átvett pénzeszközök
               államháztartáson kívülről</t>
  </si>
  <si>
    <t xml:space="preserve">         VI. Előző évi működési pénzmaradvány</t>
  </si>
  <si>
    <t xml:space="preserve">         VII. Finanszírozási bevételek</t>
  </si>
  <si>
    <t xml:space="preserve">                Likvidhitel</t>
  </si>
  <si>
    <t xml:space="preserve">                Működési hiány belső finanszírozását meghaladó összegének 
                külső fin. Bev.</t>
  </si>
  <si>
    <t>Felhalmozási költségvetés</t>
  </si>
  <si>
    <t xml:space="preserve">         I. Felhalmozási bevételek</t>
  </si>
  <si>
    <t xml:space="preserve">              Tárgyi eszközök, immateriális javak értékesítése</t>
  </si>
  <si>
    <t xml:space="preserve">              Pénzügyi befektetések bevétele</t>
  </si>
  <si>
    <t xml:space="preserve">         II. Felhalmozási támogatások</t>
  </si>
  <si>
    <t xml:space="preserve">              Egyéb költségvetési támogatás</t>
  </si>
  <si>
    <t xml:space="preserve">         III. Felhalmozási célú támogatások államháztartáson belülről</t>
  </si>
  <si>
    <t xml:space="preserve">         IV. Felhalmozási célú átvett pénzeszközök
               államháztartáson kívülről</t>
  </si>
  <si>
    <t xml:space="preserve">          V. Előző évi felhalmozási célú pénzmaradvány</t>
  </si>
  <si>
    <t xml:space="preserve">         VI. Finanszírozási bevételek</t>
  </si>
  <si>
    <t xml:space="preserve">               Feljlesztési hitel felvétele </t>
  </si>
  <si>
    <t>BEVÉTELEK ÖSSZESEN:</t>
  </si>
  <si>
    <t>Kiemelt kiadási előirányzatok</t>
  </si>
  <si>
    <t xml:space="preserve">           I. Személyi juttatások összesen</t>
  </si>
  <si>
    <t xml:space="preserve">           II. Munkaadókat terhelő járulékok </t>
  </si>
  <si>
    <t xml:space="preserve">           III. Dologi kiadások  és egyéb folyó kiadások</t>
  </si>
  <si>
    <t xml:space="preserve">           IV. Ellátottak pénzbeli juttatásai</t>
  </si>
  <si>
    <t xml:space="preserve">           V. Egyéb működési célú kiadások</t>
  </si>
  <si>
    <t xml:space="preserve">                   Működési célú támogatás értékű kiadás</t>
  </si>
  <si>
    <t xml:space="preserve">                   Működési célú pénzeszköz átadás</t>
  </si>
  <si>
    <t xml:space="preserve">          VI. Tartalékok</t>
  </si>
  <si>
    <t xml:space="preserve">                   Általános tartalék</t>
  </si>
  <si>
    <t xml:space="preserve">                   Működési céltartalék</t>
  </si>
  <si>
    <t xml:space="preserve">          VII. Finanszírozási kiadások</t>
  </si>
  <si>
    <t xml:space="preserve">                 Intézményfinanszírozás</t>
  </si>
  <si>
    <t xml:space="preserve">           I. Felújítások</t>
  </si>
  <si>
    <t xml:space="preserve">           II. Beruházások</t>
  </si>
  <si>
    <t xml:space="preserve">           III. Egyéb felhalmozási kiadások</t>
  </si>
  <si>
    <t xml:space="preserve">           IV. Tartalékok</t>
  </si>
  <si>
    <t xml:space="preserve">                     Felhalmozási céltartalék</t>
  </si>
  <si>
    <t xml:space="preserve">           V. Finanszírozási kiadások összesen</t>
  </si>
  <si>
    <t xml:space="preserve">                    Hiteltörlesztés államháztartáson kívülre</t>
  </si>
  <si>
    <t xml:space="preserve">                          Hosszú lejáratú hitelek visszafizetése 
                          pénzügyi vállalkozásnak</t>
  </si>
  <si>
    <t>KIADÁSOK ÖSSZESEN:</t>
  </si>
  <si>
    <t>1.  melléklet</t>
  </si>
  <si>
    <t>2014 terv</t>
  </si>
  <si>
    <t>KIADÁSOK</t>
  </si>
  <si>
    <t>Közvilágítás</t>
  </si>
  <si>
    <t>Önkormányzatok igazgatási tevékenysége</t>
  </si>
  <si>
    <t>Szolgáltatási bevétel ( hirdetés )</t>
  </si>
  <si>
    <t>ÁFA</t>
  </si>
  <si>
    <t>Kamat (lekötött betét)</t>
  </si>
  <si>
    <t>Térítési díj bevétel</t>
  </si>
  <si>
    <t>Önk. Átadott pe. ( Pécsvárad orv.ügy)</t>
  </si>
  <si>
    <t>Non profit szerv támogatása</t>
  </si>
  <si>
    <t>KÖSZ tagdíj</t>
  </si>
  <si>
    <t>Köztisztviselői alapilletmény</t>
  </si>
  <si>
    <t>Közalkalmazotti alapilletmény</t>
  </si>
  <si>
    <t>Költség ált.</t>
  </si>
  <si>
    <t xml:space="preserve">Munka törvénykönyve alá tartozó </t>
  </si>
  <si>
    <t>Kötelező cafeteria juttatás</t>
  </si>
  <si>
    <t>TB járulék 27%</t>
  </si>
  <si>
    <t>Folyóirat beszerzés</t>
  </si>
  <si>
    <t>Irodaszer, nyomtatvány</t>
  </si>
  <si>
    <t>Egyéb készlet besz.</t>
  </si>
  <si>
    <t>Szakmai anyag</t>
  </si>
  <si>
    <t>Kis értékű tárgyi eszköz</t>
  </si>
  <si>
    <t>Karbantartás</t>
  </si>
  <si>
    <t>Hajtó és kenőanyag</t>
  </si>
  <si>
    <t>Munkaruha, védőruha</t>
  </si>
  <si>
    <t>Telefon</t>
  </si>
  <si>
    <t>Internet</t>
  </si>
  <si>
    <t>Vásárolt élelmezés kiadása</t>
  </si>
  <si>
    <t>Egyéb üzemelt.  fennt.</t>
  </si>
  <si>
    <t>Reprezentáció</t>
  </si>
  <si>
    <t>ÁFA befiz.</t>
  </si>
  <si>
    <t>Reklám ( naptár készítés )</t>
  </si>
  <si>
    <t>Adómentesen adott reklám kiadás</t>
  </si>
  <si>
    <t>Egyéb dologi</t>
  </si>
  <si>
    <t>Egyéb befizetési kötelezettség</t>
  </si>
  <si>
    <t>Különf. Adók (jutalék,kezelési ktg., biztosítás)</t>
  </si>
  <si>
    <t>Díjak és egyéb befizetések</t>
  </si>
  <si>
    <t>Kamat</t>
  </si>
  <si>
    <t>Város-, és községgazdálkodás</t>
  </si>
  <si>
    <t>Koncessziós díj Dél-Kom</t>
  </si>
  <si>
    <t>Bérleti díjak</t>
  </si>
  <si>
    <t>Lakbér</t>
  </si>
  <si>
    <t xml:space="preserve">2014 terv </t>
  </si>
  <si>
    <t xml:space="preserve">Gázenergia </t>
  </si>
  <si>
    <t>Vill.energia</t>
  </si>
  <si>
    <t>Vízdíj</t>
  </si>
  <si>
    <t>Áfa befizetés</t>
  </si>
  <si>
    <t>Községgazdálkodási feladok KHT</t>
  </si>
  <si>
    <t>Működési kiadás összesen:</t>
  </si>
  <si>
    <t>Köztemető fenntart.</t>
  </si>
  <si>
    <t>Ravatalozás,sírhely</t>
  </si>
  <si>
    <t>Bevételek összesen:</t>
  </si>
  <si>
    <t>Kiadás:</t>
  </si>
  <si>
    <t>Víz-és csat.díj</t>
  </si>
  <si>
    <t>Kiadások összesen:</t>
  </si>
  <si>
    <t xml:space="preserve"> Védőnői szolgálat</t>
  </si>
  <si>
    <t>Közalk. alapill.</t>
  </si>
  <si>
    <t>Védőnői területi pótlék</t>
  </si>
  <si>
    <t>Kiegészítő illetmény</t>
  </si>
  <si>
    <t>Céges telefon használat</t>
  </si>
  <si>
    <t>Útiköltség</t>
  </si>
  <si>
    <t>Gyógyszer</t>
  </si>
  <si>
    <t>Egyéb készl. besz.</t>
  </si>
  <si>
    <t>Telefon ktg.</t>
  </si>
  <si>
    <t>Egyéb ü. Fent.</t>
  </si>
  <si>
    <t>Belf. kiküldetés</t>
  </si>
  <si>
    <t>Különféle adók kifizetői</t>
  </si>
  <si>
    <t>Ápolási díj alanyi jogon</t>
  </si>
  <si>
    <t>Ápolási díj normativ önerő</t>
  </si>
  <si>
    <t>Tb járulék 27% nyugdijb.jár önerő</t>
  </si>
  <si>
    <t>Lakásfenntartási támogatás normatív alapon</t>
  </si>
  <si>
    <t>Lakásfenntartási támogatás önerő</t>
  </si>
  <si>
    <t>Önkormányzati segély</t>
  </si>
  <si>
    <t>Foglalkoztatást helyettesítő támogatás
 (aktív korúak ellátása)</t>
  </si>
  <si>
    <t>BPJ Önerő</t>
  </si>
  <si>
    <t>Szoc.tv. Szerint rendszeres szoc.segély</t>
  </si>
  <si>
    <t xml:space="preserve">Közművelődési tevékenységek </t>
  </si>
  <si>
    <t>BEVÉTELEK</t>
  </si>
  <si>
    <t>Csorba Győző könyvtár</t>
  </si>
  <si>
    <t>Múzeumi belépők</t>
  </si>
  <si>
    <t xml:space="preserve">Bevétel összesen </t>
  </si>
  <si>
    <t>Tájház</t>
  </si>
  <si>
    <t>Vill. Energia</t>
  </si>
  <si>
    <t>karbantartás</t>
  </si>
  <si>
    <t>IKSZT épülete</t>
  </si>
  <si>
    <t>Kábel tv, internet, telefon</t>
  </si>
  <si>
    <t>Gáz díj</t>
  </si>
  <si>
    <t>Turinform iroda</t>
  </si>
  <si>
    <t>Kábel tv, telefon</t>
  </si>
  <si>
    <t>Civil szervezetek háza</t>
  </si>
  <si>
    <t>Áram díj</t>
  </si>
  <si>
    <t>Gázdíj</t>
  </si>
  <si>
    <t>Mecseknádasdi Közös Önkormányzati Hivatal
2014. évi költségvetése</t>
  </si>
  <si>
    <t>Hivatali működés támogatása</t>
  </si>
  <si>
    <t xml:space="preserve">Hozzájárulás a közös Hivalhoz </t>
  </si>
  <si>
    <t>Alapilletmények</t>
  </si>
  <si>
    <t>Illetménykiegészítés</t>
  </si>
  <si>
    <t>Nyelvpótlék</t>
  </si>
  <si>
    <t>Egyéb kötelező p. ( képzettség )</t>
  </si>
  <si>
    <t>Vezetői pótlék</t>
  </si>
  <si>
    <t>Belföldi kiküldetés</t>
  </si>
  <si>
    <t>Közlekedési költségtérítés (bérlet)</t>
  </si>
  <si>
    <t>Szakmai anyag ( jogtár,adó, iktatás,eper rendszer)</t>
  </si>
  <si>
    <t>Egyéb készlet beszerzés</t>
  </si>
  <si>
    <t>Telefondíj</t>
  </si>
  <si>
    <t>Gázenergia</t>
  </si>
  <si>
    <t>Villamos energia</t>
  </si>
  <si>
    <t>Víz-és csatorna</t>
  </si>
  <si>
    <t>Karbantartás, kisjavítás</t>
  </si>
  <si>
    <t>Egyéb üzemeltetés</t>
  </si>
  <si>
    <t>Áfa</t>
  </si>
  <si>
    <t>Számlázott szell.tev.</t>
  </si>
  <si>
    <t>Különféle adók</t>
  </si>
  <si>
    <t>Köztisztviselők továbbképzése</t>
  </si>
  <si>
    <t>Hozzájárulás a kirendeltségek
működési költségeihez</t>
  </si>
  <si>
    <t>Óvodai nevelés, ellátás</t>
  </si>
  <si>
    <t>Közoktatási alaphj.</t>
  </si>
  <si>
    <t>Társulás alapján járó normatíva</t>
  </si>
  <si>
    <t>Kedvezményes étkezés</t>
  </si>
  <si>
    <t>Pedagógus szakvizsga</t>
  </si>
  <si>
    <t xml:space="preserve">SNI gyermek </t>
  </si>
  <si>
    <t>Nemzeti etnikai nevelés</t>
  </si>
  <si>
    <t>Normatíva</t>
  </si>
  <si>
    <t>Közalk. Alapill.</t>
  </si>
  <si>
    <t>Kötelező pótlék ( vezetői, nemz.)</t>
  </si>
  <si>
    <t>Jubileumi jut.</t>
  </si>
  <si>
    <t>Sajátos juttatás</t>
  </si>
  <si>
    <t xml:space="preserve">Megbízási díj </t>
  </si>
  <si>
    <t>Élelmiszer</t>
  </si>
  <si>
    <t>Könyv</t>
  </si>
  <si>
    <t>Folyóirat</t>
  </si>
  <si>
    <t>Munkaruha</t>
  </si>
  <si>
    <t>Vásárolt élelmezés</t>
  </si>
  <si>
    <t>Belföldi kiküld.</t>
  </si>
  <si>
    <t>Díjak és egyéb bef.</t>
  </si>
  <si>
    <t>Karbantartás KHT</t>
  </si>
  <si>
    <r>
      <t xml:space="preserve"> </t>
    </r>
    <r>
      <rPr>
        <b/>
        <u/>
        <sz val="14"/>
        <rFont val="Times New Roman"/>
        <family val="1"/>
        <charset val="238"/>
      </rPr>
      <t>Bölcsődei ellátás</t>
    </r>
  </si>
  <si>
    <t>Bölcsődei ellátás normatíva</t>
  </si>
  <si>
    <t>Étkezési térítési díj</t>
  </si>
  <si>
    <t>Bevétel összesen:</t>
  </si>
  <si>
    <t xml:space="preserve">Közalk. Alapill. </t>
  </si>
  <si>
    <t>Munkáltatói döntésen alapuló</t>
  </si>
  <si>
    <t>Pótlékok (vezetői)</t>
  </si>
  <si>
    <t>Karbantartás, kisjavitás</t>
  </si>
  <si>
    <t>3.  melléklet</t>
  </si>
  <si>
    <t>4. melléklet</t>
  </si>
  <si>
    <t>5. melléklet</t>
  </si>
  <si>
    <t xml:space="preserve">6. melléklet </t>
  </si>
  <si>
    <t xml:space="preserve">7. melléklet </t>
  </si>
  <si>
    <t>8. melléklet</t>
  </si>
  <si>
    <t xml:space="preserve">9. melléklet </t>
  </si>
  <si>
    <t>10.  melléklet</t>
  </si>
  <si>
    <t>11. melléklet</t>
  </si>
  <si>
    <t xml:space="preserve">12. melléklet </t>
  </si>
  <si>
    <t xml:space="preserve">13. melléklet </t>
  </si>
  <si>
    <t xml:space="preserve">14. melléklet </t>
  </si>
  <si>
    <t>15. melléklet</t>
  </si>
  <si>
    <t>16.  melléklet</t>
  </si>
  <si>
    <t xml:space="preserve">Mecseknádasd Önkormányzatának </t>
  </si>
  <si>
    <t>2014. évi konszolidált költségvetése</t>
  </si>
  <si>
    <t>Tel.üzemeltetési és ig..feladatok</t>
  </si>
  <si>
    <t>Közös hivatal</t>
  </si>
  <si>
    <t>Egyéb kötelező önkormányzati feladatok</t>
  </si>
  <si>
    <t>Szociális feladatok</t>
  </si>
  <si>
    <t>Pénzbeli és term. szoc.ell.</t>
  </si>
  <si>
    <t>Gondozási Központ</t>
  </si>
  <si>
    <t xml:space="preserve">Támogató szolgálat </t>
  </si>
  <si>
    <t xml:space="preserve">Bölcsőde </t>
  </si>
  <si>
    <t>Óvoda</t>
  </si>
  <si>
    <t>Iskolai óvodai étkeztetés</t>
  </si>
  <si>
    <t>Gyermek étkeztetés üzemeltetési támogatás</t>
  </si>
  <si>
    <t>Üdülőhelyi feladatok</t>
  </si>
  <si>
    <t>Közművelődési feladatok, könyvtárak</t>
  </si>
  <si>
    <t>Állami támogatás összesen</t>
  </si>
  <si>
    <t>Helyi adók, gépjárműadó</t>
  </si>
  <si>
    <t>OEP támogatás</t>
  </si>
  <si>
    <t>Működési bevétel önkormányzat</t>
  </si>
  <si>
    <t>Működési bevétel ÖNO</t>
  </si>
  <si>
    <t>Működési bevétel Óvoda + Bölcsőde</t>
  </si>
  <si>
    <t>Működési bevétel Közös hivatal</t>
  </si>
  <si>
    <t>Pénzmaradvány Gondozási Központ</t>
  </si>
  <si>
    <t>Közös hivatal pénzmaradványa</t>
  </si>
  <si>
    <t>Pénzmaradvány Óvoda+Bölcsőde</t>
  </si>
  <si>
    <t xml:space="preserve">Tarr Kft. </t>
  </si>
  <si>
    <t>Bevétel egyesületi kölcsönökből</t>
  </si>
  <si>
    <t>Felhalmozási bevételek ( pályázatok )</t>
  </si>
  <si>
    <t>BEVÉTELEK MINDÖSSZESEN</t>
  </si>
  <si>
    <t>Óvoda működési kiadások+Bölcsőde</t>
  </si>
  <si>
    <t>Pénzeszköz átadás Szociális Társulásnak</t>
  </si>
  <si>
    <t>Pénzeszköz átadás Szociális Gondozási Központnak
(Támogató szolgálat)</t>
  </si>
  <si>
    <t>Közös Hivatal működési kiadások</t>
  </si>
  <si>
    <t>Önkormányzati működési  kiadások összesen</t>
  </si>
  <si>
    <t>Felhalmozási kiadások</t>
  </si>
  <si>
    <t>Kölcsön egyesületeknek</t>
  </si>
  <si>
    <t>Hitel+kamat (6%)</t>
  </si>
  <si>
    <t>Tartalékba helyezhető:</t>
  </si>
  <si>
    <t>Pénzmaradvány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</si>
</sst>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u/>
      <sz val="14"/>
      <name val="Times New Roman"/>
      <family val="1"/>
      <charset val="238"/>
    </font>
    <font>
      <sz val="10"/>
      <name val="Arial CE"/>
      <charset val="238"/>
    </font>
    <font>
      <b/>
      <sz val="12"/>
      <color indexed="10"/>
      <name val="Times New Roman"/>
      <family val="1"/>
      <charset val="238"/>
    </font>
    <font>
      <b/>
      <sz val="11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8"/>
      <name val="Times New Roman"/>
      <family val="1"/>
      <charset val="238"/>
    </font>
    <font>
      <b/>
      <sz val="14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b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11" fillId="0" borderId="0"/>
    <xf numFmtId="0" fontId="20" fillId="0" borderId="0"/>
  </cellStyleXfs>
  <cellXfs count="344">
    <xf numFmtId="0" fontId="0" fillId="0" borderId="0" xfId="0"/>
    <xf numFmtId="164" fontId="0" fillId="0" borderId="0" xfId="0" applyNumberFormat="1"/>
    <xf numFmtId="164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4" fillId="2" borderId="1" xfId="1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164" fontId="0" fillId="0" borderId="1" xfId="0" applyNumberFormat="1" applyBorder="1" applyAlignment="1">
      <alignment wrapText="1"/>
    </xf>
    <xf numFmtId="3" fontId="3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64" fontId="7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0" borderId="0" xfId="0" applyNumberFormat="1" applyBorder="1"/>
    <xf numFmtId="3" fontId="10" fillId="0" borderId="0" xfId="2" applyNumberFormat="1" applyFont="1" applyBorder="1" applyAlignment="1">
      <alignment horizontal="right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0" fillId="0" borderId="6" xfId="0" applyNumberFormat="1" applyBorder="1"/>
    <xf numFmtId="1" fontId="0" fillId="0" borderId="9" xfId="0" applyNumberFormat="1" applyBorder="1"/>
    <xf numFmtId="1" fontId="2" fillId="0" borderId="10" xfId="0" applyNumberFormat="1" applyFont="1" applyBorder="1"/>
    <xf numFmtId="1" fontId="0" fillId="0" borderId="13" xfId="0" applyNumberFormat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2" xfId="0" applyBorder="1"/>
    <xf numFmtId="0" fontId="2" fillId="0" borderId="1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14" xfId="0" applyFill="1" applyBorder="1"/>
    <xf numFmtId="0" fontId="2" fillId="0" borderId="10" xfId="0" applyFont="1" applyFill="1" applyBorder="1"/>
    <xf numFmtId="0" fontId="0" fillId="0" borderId="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2" fillId="0" borderId="10" xfId="0" applyFont="1" applyBorder="1" applyAlignment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12" fillId="0" borderId="0" xfId="3" applyNumberFormat="1" applyFont="1" applyFill="1" applyAlignment="1" applyProtection="1">
      <alignment vertical="center" wrapText="1"/>
    </xf>
    <xf numFmtId="0" fontId="13" fillId="0" borderId="0" xfId="3" applyFont="1" applyAlignment="1" applyProtection="1">
      <alignment horizontal="right" vertical="top"/>
    </xf>
    <xf numFmtId="0" fontId="14" fillId="0" borderId="23" xfId="3" applyFont="1" applyFill="1" applyBorder="1" applyAlignment="1" applyProtection="1">
      <alignment horizontal="center" vertical="center" wrapText="1"/>
    </xf>
    <xf numFmtId="0" fontId="14" fillId="0" borderId="27" xfId="3" applyFont="1" applyFill="1" applyBorder="1" applyAlignment="1" applyProtection="1">
      <alignment horizontal="center" vertical="center" wrapText="1"/>
    </xf>
    <xf numFmtId="0" fontId="14" fillId="0" borderId="30" xfId="3" applyFont="1" applyFill="1" applyBorder="1" applyAlignment="1" applyProtection="1">
      <alignment horizontal="center" vertical="center" wrapText="1"/>
    </xf>
    <xf numFmtId="0" fontId="14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horizontal="right"/>
    </xf>
    <xf numFmtId="0" fontId="14" fillId="0" borderId="34" xfId="3" applyFont="1" applyFill="1" applyBorder="1" applyAlignment="1" applyProtection="1">
      <alignment horizontal="center" vertical="center" wrapText="1"/>
    </xf>
    <xf numFmtId="0" fontId="14" fillId="0" borderId="35" xfId="3" applyFont="1" applyFill="1" applyBorder="1" applyAlignment="1" applyProtection="1">
      <alignment horizontal="center" vertical="center" wrapText="1"/>
    </xf>
    <xf numFmtId="0" fontId="16" fillId="0" borderId="39" xfId="3" applyFont="1" applyFill="1" applyBorder="1" applyAlignment="1" applyProtection="1">
      <alignment horizontal="center" vertical="center" wrapText="1"/>
    </xf>
    <xf numFmtId="0" fontId="16" fillId="0" borderId="40" xfId="3" applyFont="1" applyFill="1" applyBorder="1" applyAlignment="1" applyProtection="1">
      <alignment horizontal="center" vertical="center" wrapText="1"/>
    </xf>
    <xf numFmtId="0" fontId="16" fillId="0" borderId="41" xfId="3" applyFont="1" applyFill="1" applyBorder="1" applyAlignment="1" applyProtection="1">
      <alignment horizontal="center" vertical="center" wrapText="1"/>
    </xf>
    <xf numFmtId="0" fontId="16" fillId="0" borderId="10" xfId="3" applyFont="1" applyFill="1" applyBorder="1" applyAlignment="1" applyProtection="1">
      <alignment horizontal="center" vertical="center" wrapText="1"/>
    </xf>
    <xf numFmtId="0" fontId="14" fillId="0" borderId="42" xfId="3" applyFont="1" applyFill="1" applyBorder="1" applyAlignment="1" applyProtection="1">
      <alignment horizontal="center" vertical="center" wrapText="1"/>
    </xf>
    <xf numFmtId="0" fontId="14" fillId="0" borderId="40" xfId="3" applyFont="1" applyFill="1" applyBorder="1" applyAlignment="1" applyProtection="1">
      <alignment horizontal="center" vertical="center" wrapText="1"/>
    </xf>
    <xf numFmtId="165" fontId="14" fillId="0" borderId="43" xfId="3" applyNumberFormat="1" applyFont="1" applyFill="1" applyBorder="1" applyAlignment="1" applyProtection="1">
      <alignment horizontal="center" vertical="center" wrapText="1"/>
    </xf>
    <xf numFmtId="0" fontId="17" fillId="0" borderId="40" xfId="3" applyFont="1" applyFill="1" applyBorder="1" applyAlignment="1" applyProtection="1">
      <alignment horizontal="left" vertical="center" wrapText="1" indent="1"/>
    </xf>
    <xf numFmtId="165" fontId="18" fillId="0" borderId="40" xfId="3" applyNumberFormat="1" applyFont="1" applyFill="1" applyBorder="1" applyAlignment="1" applyProtection="1">
      <alignment horizontal="right" vertical="center" wrapText="1"/>
    </xf>
    <xf numFmtId="0" fontId="0" fillId="0" borderId="40" xfId="0" applyBorder="1"/>
    <xf numFmtId="49" fontId="19" fillId="0" borderId="5" xfId="3" applyNumberFormat="1" applyFont="1" applyFill="1" applyBorder="1" applyAlignment="1" applyProtection="1">
      <alignment horizontal="center"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165" fontId="11" fillId="0" borderId="15" xfId="3" applyNumberFormat="1" applyFont="1" applyFill="1" applyBorder="1" applyAlignment="1" applyProtection="1">
      <alignment horizontal="right" vertical="center" wrapText="1"/>
      <protection locked="0"/>
    </xf>
    <xf numFmtId="0" fontId="17" fillId="0" borderId="39" xfId="3" applyFont="1" applyFill="1" applyBorder="1" applyAlignment="1" applyProtection="1">
      <alignment horizontal="center" vertical="center" wrapText="1"/>
    </xf>
    <xf numFmtId="0" fontId="17" fillId="0" borderId="40" xfId="4" applyFont="1" applyFill="1" applyBorder="1" applyAlignment="1" applyProtection="1">
      <alignment horizontal="left" vertical="center" wrapText="1" indent="1"/>
    </xf>
    <xf numFmtId="49" fontId="19" fillId="0" borderId="11" xfId="3" applyNumberFormat="1" applyFont="1" applyFill="1" applyBorder="1" applyAlignment="1" applyProtection="1">
      <alignment horizontal="center" vertical="center" wrapText="1"/>
    </xf>
    <xf numFmtId="0" fontId="19" fillId="0" borderId="12" xfId="4" applyFont="1" applyFill="1" applyBorder="1" applyAlignment="1" applyProtection="1">
      <alignment horizontal="left" vertical="center" wrapText="1" indent="1"/>
    </xf>
    <xf numFmtId="165" fontId="19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4" applyFont="1" applyFill="1" applyBorder="1" applyAlignment="1" applyProtection="1">
      <alignment horizontal="left" vertical="center" wrapText="1" indent="1"/>
    </xf>
    <xf numFmtId="165" fontId="19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45" xfId="4" applyFont="1" applyFill="1" applyBorder="1" applyAlignment="1" applyProtection="1">
      <alignment horizontal="left" vertical="center" wrapText="1" indent="1"/>
    </xf>
    <xf numFmtId="165" fontId="19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3" applyNumberFormat="1" applyFont="1" applyFill="1" applyBorder="1" applyAlignment="1" applyProtection="1">
      <alignment vertical="center" wrapText="1"/>
      <protection locked="0"/>
    </xf>
    <xf numFmtId="0" fontId="22" fillId="0" borderId="39" xfId="3" applyFont="1" applyBorder="1" applyAlignment="1" applyProtection="1">
      <alignment horizontal="center" vertical="center" wrapText="1"/>
    </xf>
    <xf numFmtId="165" fontId="18" fillId="0" borderId="40" xfId="3" applyNumberFormat="1" applyFont="1" applyFill="1" applyBorder="1" applyAlignment="1" applyProtection="1">
      <alignment vertical="center" wrapText="1"/>
    </xf>
    <xf numFmtId="0" fontId="0" fillId="0" borderId="8" xfId="0" applyBorder="1"/>
    <xf numFmtId="0" fontId="23" fillId="0" borderId="38" xfId="3" applyFont="1" applyBorder="1" applyAlignment="1" applyProtection="1">
      <alignment horizontal="left" wrapText="1" indent="1"/>
    </xf>
    <xf numFmtId="0" fontId="21" fillId="0" borderId="0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left" vertical="center" wrapText="1" indent="1"/>
    </xf>
    <xf numFmtId="165" fontId="16" fillId="0" borderId="0" xfId="3" applyNumberFormat="1" applyFont="1" applyFill="1" applyBorder="1" applyAlignment="1" applyProtection="1">
      <alignment horizontal="right" vertical="center" wrapText="1" indent="1"/>
    </xf>
    <xf numFmtId="0" fontId="21" fillId="0" borderId="0" xfId="3" applyFont="1" applyFill="1" applyAlignment="1" applyProtection="1">
      <alignment horizontal="left" vertical="center" wrapText="1"/>
    </xf>
    <xf numFmtId="0" fontId="21" fillId="0" borderId="0" xfId="3" applyFont="1" applyFill="1" applyAlignment="1" applyProtection="1">
      <alignment vertical="center" wrapText="1"/>
    </xf>
    <xf numFmtId="0" fontId="21" fillId="0" borderId="0" xfId="3" applyFont="1" applyFill="1" applyAlignment="1" applyProtection="1">
      <alignment horizontal="right" vertical="center" wrapText="1" indent="1"/>
    </xf>
    <xf numFmtId="0" fontId="16" fillId="0" borderId="34" xfId="3" applyFont="1" applyFill="1" applyBorder="1" applyAlignment="1" applyProtection="1">
      <alignment horizontal="center" vertical="center" wrapText="1"/>
    </xf>
    <xf numFmtId="0" fontId="14" fillId="0" borderId="37" xfId="3" applyFont="1" applyFill="1" applyBorder="1" applyAlignment="1" applyProtection="1">
      <alignment horizontal="center" vertical="center" wrapText="1"/>
    </xf>
    <xf numFmtId="165" fontId="16" fillId="0" borderId="40" xfId="3" applyNumberFormat="1" applyFont="1" applyFill="1" applyBorder="1" applyAlignment="1" applyProtection="1">
      <alignment horizontal="right" vertical="center" wrapText="1" indent="1"/>
    </xf>
    <xf numFmtId="165" fontId="16" fillId="0" borderId="38" xfId="3" applyNumberFormat="1" applyFont="1" applyFill="1" applyBorder="1" applyAlignment="1" applyProtection="1">
      <alignment horizontal="right" vertical="center" wrapText="1" indent="1"/>
    </xf>
    <xf numFmtId="0" fontId="21" fillId="0" borderId="12" xfId="4" applyFont="1" applyFill="1" applyBorder="1" applyAlignment="1" applyProtection="1">
      <alignment horizontal="left" vertical="center" wrapText="1" indent="1"/>
    </xf>
    <xf numFmtId="165" fontId="11" fillId="0" borderId="12" xfId="3" applyNumberFormat="1" applyFont="1" applyFill="1" applyBorder="1" applyAlignment="1" applyProtection="1">
      <alignment vertical="center" wrapText="1"/>
      <protection locked="0"/>
    </xf>
    <xf numFmtId="165" fontId="19" fillId="0" borderId="12" xfId="3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" xfId="3" applyNumberFormat="1" applyFont="1" applyFill="1" applyBorder="1" applyAlignment="1" applyProtection="1">
      <alignment vertical="center" wrapText="1"/>
      <protection locked="0"/>
    </xf>
    <xf numFmtId="165" fontId="19" fillId="0" borderId="1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0" xfId="3" applyFont="1" applyFill="1" applyBorder="1" applyAlignment="1" applyProtection="1">
      <alignment horizontal="left" vertical="center" wrapText="1" indent="1"/>
    </xf>
    <xf numFmtId="165" fontId="24" fillId="0" borderId="40" xfId="3" applyNumberFormat="1" applyFont="1" applyFill="1" applyBorder="1" applyAlignment="1" applyProtection="1">
      <alignment horizontal="right" vertical="center" wrapText="1" indent="1"/>
    </xf>
    <xf numFmtId="0" fontId="18" fillId="0" borderId="38" xfId="3" applyFont="1" applyFill="1" applyBorder="1" applyAlignment="1" applyProtection="1">
      <alignment horizontal="right" vertical="center" wrapText="1"/>
    </xf>
    <xf numFmtId="49" fontId="19" fillId="0" borderId="47" xfId="3" applyNumberFormat="1" applyFont="1" applyFill="1" applyBorder="1" applyAlignment="1" applyProtection="1">
      <alignment horizontal="center" vertical="center" wrapText="1"/>
    </xf>
    <xf numFmtId="165" fontId="19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6" fillId="0" borderId="5" xfId="0" applyFont="1" applyBorder="1"/>
    <xf numFmtId="0" fontId="27" fillId="0" borderId="1" xfId="0" applyFont="1" applyBorder="1"/>
    <xf numFmtId="0" fontId="8" fillId="0" borderId="1" xfId="0" applyFont="1" applyBorder="1"/>
    <xf numFmtId="0" fontId="8" fillId="0" borderId="6" xfId="0" applyFont="1" applyBorder="1"/>
    <xf numFmtId="0" fontId="27" fillId="0" borderId="5" xfId="0" applyFont="1" applyBorder="1"/>
    <xf numFmtId="0" fontId="8" fillId="0" borderId="5" xfId="0" applyFont="1" applyBorder="1"/>
    <xf numFmtId="0" fontId="27" fillId="0" borderId="5" xfId="0" applyFont="1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8" fillId="0" borderId="18" xfId="0" applyFont="1" applyBorder="1"/>
    <xf numFmtId="0" fontId="27" fillId="0" borderId="19" xfId="0" applyFont="1" applyBorder="1"/>
    <xf numFmtId="0" fontId="8" fillId="0" borderId="19" xfId="0" applyFont="1" applyBorder="1"/>
    <xf numFmtId="0" fontId="8" fillId="0" borderId="48" xfId="0" applyFont="1" applyBorder="1"/>
    <xf numFmtId="0" fontId="8" fillId="0" borderId="0" xfId="0" applyFont="1"/>
    <xf numFmtId="0" fontId="8" fillId="0" borderId="27" xfId="0" applyFont="1" applyBorder="1"/>
    <xf numFmtId="0" fontId="8" fillId="0" borderId="0" xfId="0" applyFont="1" applyBorder="1"/>
    <xf numFmtId="0" fontId="8" fillId="0" borderId="5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3" fontId="0" fillId="0" borderId="0" xfId="0" applyNumberFormat="1"/>
    <xf numFmtId="0" fontId="10" fillId="0" borderId="0" xfId="0" applyFont="1" applyBorder="1"/>
    <xf numFmtId="0" fontId="28" fillId="0" borderId="10" xfId="0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28" fillId="0" borderId="10" xfId="0" applyNumberFormat="1" applyFont="1" applyBorder="1"/>
    <xf numFmtId="0" fontId="10" fillId="0" borderId="12" xfId="0" applyFont="1" applyBorder="1"/>
    <xf numFmtId="3" fontId="10" fillId="0" borderId="12" xfId="0" applyNumberFormat="1" applyFont="1" applyBorder="1"/>
    <xf numFmtId="0" fontId="29" fillId="0" borderId="0" xfId="0" applyFont="1"/>
    <xf numFmtId="0" fontId="10" fillId="0" borderId="0" xfId="0" applyFont="1"/>
    <xf numFmtId="0" fontId="10" fillId="0" borderId="10" xfId="0" applyFont="1" applyBorder="1"/>
    <xf numFmtId="0" fontId="28" fillId="0" borderId="10" xfId="0" applyFont="1" applyBorder="1" applyAlignment="1">
      <alignment horizontal="center"/>
    </xf>
    <xf numFmtId="3" fontId="10" fillId="0" borderId="3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30" fillId="0" borderId="0" xfId="0" applyFont="1" applyAlignment="1">
      <alignment horizontal="center"/>
    </xf>
    <xf numFmtId="0" fontId="29" fillId="0" borderId="0" xfId="0" applyFont="1" applyBorder="1"/>
    <xf numFmtId="0" fontId="31" fillId="0" borderId="0" xfId="0" applyFont="1" applyBorder="1"/>
    <xf numFmtId="0" fontId="10" fillId="0" borderId="8" xfId="0" applyFont="1" applyBorder="1"/>
    <xf numFmtId="3" fontId="10" fillId="0" borderId="8" xfId="0" applyNumberFormat="1" applyFont="1" applyBorder="1"/>
    <xf numFmtId="0" fontId="28" fillId="0" borderId="52" xfId="0" applyFont="1" applyBorder="1"/>
    <xf numFmtId="0" fontId="10" fillId="0" borderId="52" xfId="0" applyFont="1" applyBorder="1"/>
    <xf numFmtId="0" fontId="28" fillId="0" borderId="52" xfId="0" applyFont="1" applyBorder="1" applyAlignment="1">
      <alignment horizontal="center"/>
    </xf>
    <xf numFmtId="0" fontId="28" fillId="0" borderId="1" xfId="0" applyFont="1" applyBorder="1"/>
    <xf numFmtId="0" fontId="10" fillId="0" borderId="1" xfId="0" applyFont="1" applyBorder="1" applyAlignment="1">
      <alignment horizontal="right"/>
    </xf>
    <xf numFmtId="0" fontId="28" fillId="0" borderId="53" xfId="0" applyFont="1" applyBorder="1"/>
    <xf numFmtId="3" fontId="28" fillId="0" borderId="53" xfId="0" applyNumberFormat="1" applyFont="1" applyBorder="1"/>
    <xf numFmtId="0" fontId="32" fillId="0" borderId="0" xfId="0" applyFont="1" applyBorder="1" applyAlignment="1"/>
    <xf numFmtId="0" fontId="10" fillId="0" borderId="1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2" fillId="0" borderId="0" xfId="0" applyFont="1" applyFill="1" applyBorder="1"/>
    <xf numFmtId="0" fontId="10" fillId="0" borderId="14" xfId="0" applyFont="1" applyBorder="1"/>
    <xf numFmtId="3" fontId="10" fillId="0" borderId="14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28" fillId="0" borderId="10" xfId="0" applyNumberFormat="1" applyFont="1" applyBorder="1" applyAlignment="1">
      <alignment horizontal="right"/>
    </xf>
    <xf numFmtId="0" fontId="36" fillId="0" borderId="0" xfId="0" applyFont="1"/>
    <xf numFmtId="0" fontId="28" fillId="0" borderId="10" xfId="0" applyFont="1" applyBorder="1" applyAlignment="1">
      <alignment horizontal="left"/>
    </xf>
    <xf numFmtId="0" fontId="36" fillId="0" borderId="10" xfId="0" applyFont="1" applyBorder="1"/>
    <xf numFmtId="0" fontId="37" fillId="0" borderId="10" xfId="0" applyFont="1" applyBorder="1"/>
    <xf numFmtId="0" fontId="28" fillId="0" borderId="10" xfId="0" applyFont="1" applyFill="1" applyBorder="1"/>
    <xf numFmtId="3" fontId="38" fillId="0" borderId="10" xfId="0" applyNumberFormat="1" applyFont="1" applyBorder="1"/>
    <xf numFmtId="0" fontId="29" fillId="0" borderId="0" xfId="0" applyFont="1" applyBorder="1" applyAlignment="1">
      <alignment horizontal="left"/>
    </xf>
    <xf numFmtId="0" fontId="28" fillId="0" borderId="0" xfId="0" applyFont="1" applyBorder="1"/>
    <xf numFmtId="3" fontId="28" fillId="0" borderId="0" xfId="0" applyNumberFormat="1" applyFont="1" applyBorder="1" applyAlignment="1">
      <alignment horizontal="right"/>
    </xf>
    <xf numFmtId="0" fontId="38" fillId="0" borderId="0" xfId="0" applyFont="1"/>
    <xf numFmtId="0" fontId="28" fillId="0" borderId="1" xfId="0" applyFont="1" applyBorder="1" applyAlignment="1">
      <alignment horizontal="center"/>
    </xf>
    <xf numFmtId="0" fontId="36" fillId="0" borderId="53" xfId="0" applyFont="1" applyBorder="1"/>
    <xf numFmtId="0" fontId="28" fillId="0" borderId="53" xfId="0" applyFont="1" applyFill="1" applyBorder="1"/>
    <xf numFmtId="0" fontId="36" fillId="0" borderId="0" xfId="0" applyFont="1" applyBorder="1"/>
    <xf numFmtId="0" fontId="28" fillId="0" borderId="0" xfId="0" applyFont="1" applyFill="1" applyBorder="1"/>
    <xf numFmtId="0" fontId="10" fillId="0" borderId="14" xfId="0" applyFont="1" applyBorder="1" applyAlignment="1">
      <alignment horizontal="left"/>
    </xf>
    <xf numFmtId="0" fontId="10" fillId="0" borderId="14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3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10" fillId="0" borderId="19" xfId="0" applyFont="1" applyBorder="1"/>
    <xf numFmtId="0" fontId="34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8" fillId="0" borderId="12" xfId="0" applyFont="1" applyBorder="1"/>
    <xf numFmtId="0" fontId="10" fillId="0" borderId="12" xfId="0" applyFont="1" applyBorder="1" applyAlignment="1">
      <alignment horizontal="right"/>
    </xf>
    <xf numFmtId="0" fontId="10" fillId="0" borderId="12" xfId="0" applyFont="1" applyBorder="1" applyAlignment="1"/>
    <xf numFmtId="0" fontId="28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3" fontId="28" fillId="0" borderId="0" xfId="0" applyNumberFormat="1" applyFont="1" applyBorder="1"/>
    <xf numFmtId="0" fontId="41" fillId="0" borderId="32" xfId="0" applyFont="1" applyBorder="1" applyAlignment="1">
      <alignment horizontal="center"/>
    </xf>
    <xf numFmtId="0" fontId="41" fillId="0" borderId="10" xfId="0" applyFont="1" applyBorder="1"/>
    <xf numFmtId="0" fontId="41" fillId="0" borderId="10" xfId="0" applyFont="1" applyBorder="1" applyAlignment="1">
      <alignment horizontal="center"/>
    </xf>
    <xf numFmtId="3" fontId="41" fillId="0" borderId="10" xfId="0" applyNumberFormat="1" applyFont="1" applyBorder="1"/>
    <xf numFmtId="3" fontId="0" fillId="0" borderId="12" xfId="0" applyNumberFormat="1" applyBorder="1"/>
    <xf numFmtId="3" fontId="9" fillId="0" borderId="1" xfId="0" applyNumberFormat="1" applyFont="1" applyBorder="1"/>
    <xf numFmtId="0" fontId="43" fillId="0" borderId="0" xfId="0" applyFont="1"/>
    <xf numFmtId="0" fontId="44" fillId="0" borderId="0" xfId="0" applyFont="1"/>
    <xf numFmtId="0" fontId="28" fillId="0" borderId="54" xfId="0" applyFont="1" applyBorder="1"/>
    <xf numFmtId="0" fontId="10" fillId="0" borderId="54" xfId="0" applyFont="1" applyBorder="1"/>
    <xf numFmtId="0" fontId="28" fillId="0" borderId="54" xfId="0" applyFont="1" applyBorder="1" applyAlignment="1">
      <alignment horizontal="center"/>
    </xf>
    <xf numFmtId="0" fontId="28" fillId="0" borderId="55" xfId="0" applyFont="1" applyBorder="1"/>
    <xf numFmtId="0" fontId="10" fillId="0" borderId="55" xfId="0" applyFont="1" applyBorder="1"/>
    <xf numFmtId="0" fontId="28" fillId="0" borderId="57" xfId="0" applyFont="1" applyBorder="1"/>
    <xf numFmtId="0" fontId="10" fillId="0" borderId="57" xfId="0" applyFont="1" applyBorder="1"/>
    <xf numFmtId="0" fontId="10" fillId="0" borderId="57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10" fillId="0" borderId="60" xfId="0" applyFont="1" applyBorder="1"/>
    <xf numFmtId="3" fontId="10" fillId="0" borderId="60" xfId="0" applyNumberFormat="1" applyFont="1" applyBorder="1" applyAlignment="1">
      <alignment horizontal="right"/>
    </xf>
    <xf numFmtId="3" fontId="28" fillId="0" borderId="54" xfId="0" applyNumberFormat="1" applyFont="1" applyBorder="1"/>
    <xf numFmtId="0" fontId="10" fillId="0" borderId="61" xfId="0" applyFont="1" applyBorder="1"/>
    <xf numFmtId="0" fontId="36" fillId="0" borderId="54" xfId="0" applyFont="1" applyBorder="1"/>
    <xf numFmtId="0" fontId="10" fillId="0" borderId="62" xfId="0" applyFont="1" applyBorder="1" applyAlignment="1">
      <alignment horizontal="left"/>
    </xf>
    <xf numFmtId="0" fontId="10" fillId="0" borderId="62" xfId="0" applyFont="1" applyBorder="1"/>
    <xf numFmtId="3" fontId="10" fillId="0" borderId="62" xfId="0" applyNumberFormat="1" applyFont="1" applyBorder="1"/>
    <xf numFmtId="3" fontId="10" fillId="0" borderId="57" xfId="0" applyNumberFormat="1" applyFont="1" applyBorder="1"/>
    <xf numFmtId="0" fontId="10" fillId="0" borderId="63" xfId="0" applyFont="1" applyBorder="1" applyAlignment="1">
      <alignment horizontal="left"/>
    </xf>
    <xf numFmtId="0" fontId="10" fillId="0" borderId="63" xfId="0" applyFont="1" applyBorder="1"/>
    <xf numFmtId="3" fontId="10" fillId="0" borderId="63" xfId="0" applyNumberFormat="1" applyFont="1" applyBorder="1"/>
    <xf numFmtId="0" fontId="10" fillId="0" borderId="64" xfId="0" applyFont="1" applyBorder="1" applyAlignment="1">
      <alignment horizontal="left"/>
    </xf>
    <xf numFmtId="0" fontId="10" fillId="0" borderId="64" xfId="0" applyFont="1" applyBorder="1"/>
    <xf numFmtId="3" fontId="10" fillId="0" borderId="64" xfId="0" applyNumberFormat="1" applyFont="1" applyBorder="1"/>
    <xf numFmtId="0" fontId="28" fillId="0" borderId="65" xfId="0" applyFont="1" applyBorder="1"/>
    <xf numFmtId="0" fontId="10" fillId="0" borderId="65" xfId="0" applyFont="1" applyBorder="1"/>
    <xf numFmtId="0" fontId="28" fillId="0" borderId="65" xfId="0" applyFont="1" applyBorder="1" applyAlignment="1">
      <alignment horizontal="center"/>
    </xf>
    <xf numFmtId="0" fontId="28" fillId="0" borderId="66" xfId="0" applyFont="1" applyBorder="1"/>
    <xf numFmtId="0" fontId="10" fillId="0" borderId="66" xfId="0" applyFont="1" applyBorder="1"/>
    <xf numFmtId="3" fontId="10" fillId="0" borderId="66" xfId="0" applyNumberFormat="1" applyFont="1" applyBorder="1" applyAlignment="1">
      <alignment horizontal="right"/>
    </xf>
    <xf numFmtId="3" fontId="28" fillId="0" borderId="53" xfId="0" applyNumberFormat="1" applyFont="1" applyBorder="1" applyAlignment="1">
      <alignment horizontal="right"/>
    </xf>
    <xf numFmtId="0" fontId="10" fillId="0" borderId="54" xfId="0" applyFont="1" applyBorder="1" applyAlignment="1">
      <alignment horizontal="left"/>
    </xf>
    <xf numFmtId="0" fontId="28" fillId="0" borderId="0" xfId="2" applyFont="1" applyAlignment="1">
      <alignment horizontal="center"/>
    </xf>
    <xf numFmtId="0" fontId="10" fillId="0" borderId="0" xfId="2" applyFont="1"/>
    <xf numFmtId="0" fontId="45" fillId="0" borderId="67" xfId="2" applyFont="1" applyBorder="1"/>
    <xf numFmtId="0" fontId="28" fillId="0" borderId="67" xfId="2" applyFont="1" applyBorder="1" applyAlignment="1">
      <alignment horizontal="center"/>
    </xf>
    <xf numFmtId="0" fontId="10" fillId="0" borderId="67" xfId="2" applyFont="1" applyBorder="1"/>
    <xf numFmtId="3" fontId="10" fillId="0" borderId="67" xfId="2" applyNumberFormat="1" applyFont="1" applyFill="1" applyBorder="1"/>
    <xf numFmtId="0" fontId="9" fillId="0" borderId="0" xfId="2"/>
    <xf numFmtId="0" fontId="10" fillId="0" borderId="67" xfId="2" applyFont="1" applyFill="1" applyBorder="1"/>
    <xf numFmtId="0" fontId="10" fillId="0" borderId="68" xfId="2" applyFont="1" applyBorder="1"/>
    <xf numFmtId="3" fontId="10" fillId="0" borderId="68" xfId="2" applyNumberFormat="1" applyFont="1" applyFill="1" applyBorder="1"/>
    <xf numFmtId="0" fontId="28" fillId="0" borderId="39" xfId="2" applyFont="1" applyBorder="1"/>
    <xf numFmtId="3" fontId="28" fillId="0" borderId="40" xfId="2" applyNumberFormat="1" applyFont="1" applyBorder="1"/>
    <xf numFmtId="3" fontId="28" fillId="0" borderId="41" xfId="2" applyNumberFormat="1" applyFont="1" applyFill="1" applyBorder="1"/>
    <xf numFmtId="0" fontId="28" fillId="0" borderId="40" xfId="2" applyFont="1" applyBorder="1"/>
    <xf numFmtId="0" fontId="28" fillId="0" borderId="0" xfId="2" applyFont="1" applyBorder="1"/>
    <xf numFmtId="0" fontId="45" fillId="0" borderId="52" xfId="2" applyFont="1" applyBorder="1"/>
    <xf numFmtId="3" fontId="28" fillId="0" borderId="52" xfId="2" applyNumberFormat="1" applyFont="1" applyFill="1" applyBorder="1" applyAlignment="1">
      <alignment horizontal="center"/>
    </xf>
    <xf numFmtId="3" fontId="10" fillId="0" borderId="67" xfId="2" applyNumberFormat="1" applyFont="1" applyFill="1" applyBorder="1" applyAlignment="1">
      <alignment horizontal="right"/>
    </xf>
    <xf numFmtId="0" fontId="10" fillId="0" borderId="67" xfId="2" applyFont="1" applyBorder="1" applyAlignment="1">
      <alignment wrapText="1"/>
    </xf>
    <xf numFmtId="3" fontId="10" fillId="0" borderId="67" xfId="2" applyNumberFormat="1" applyFont="1" applyFill="1" applyBorder="1" applyAlignment="1">
      <alignment horizontal="right" vertical="center"/>
    </xf>
    <xf numFmtId="0" fontId="28" fillId="0" borderId="65" xfId="2" applyFont="1" applyFill="1" applyBorder="1" applyAlignment="1">
      <alignment horizontal="left"/>
    </xf>
    <xf numFmtId="3" fontId="28" fillId="0" borderId="65" xfId="2" applyNumberFormat="1" applyFont="1" applyBorder="1"/>
    <xf numFmtId="0" fontId="10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3" fontId="28" fillId="0" borderId="0" xfId="2" applyNumberFormat="1" applyFont="1" applyBorder="1"/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28" fillId="0" borderId="0" xfId="2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wrapText="1"/>
    </xf>
    <xf numFmtId="3" fontId="10" fillId="0" borderId="14" xfId="0" applyNumberFormat="1" applyFont="1" applyBorder="1" applyAlignment="1">
      <alignment horizontal="right"/>
    </xf>
    <xf numFmtId="3" fontId="10" fillId="0" borderId="45" xfId="0" applyNumberFormat="1" applyFont="1" applyBorder="1" applyAlignment="1">
      <alignment horizontal="right"/>
    </xf>
    <xf numFmtId="0" fontId="40" fillId="0" borderId="0" xfId="0" applyFont="1" applyAlignment="1">
      <alignment horizontal="center" vertical="center"/>
    </xf>
    <xf numFmtId="0" fontId="14" fillId="0" borderId="24" xfId="3" applyFont="1" applyFill="1" applyBorder="1" applyAlignment="1" applyProtection="1">
      <alignment horizontal="center" vertical="center"/>
    </xf>
    <xf numFmtId="0" fontId="14" fillId="0" borderId="25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8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4" fillId="0" borderId="29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horizontal="center" vertical="center"/>
    </xf>
    <xf numFmtId="0" fontId="14" fillId="0" borderId="33" xfId="3" applyFont="1" applyFill="1" applyBorder="1" applyAlignment="1" applyProtection="1">
      <alignment horizontal="center" vertical="center"/>
    </xf>
    <xf numFmtId="0" fontId="14" fillId="0" borderId="36" xfId="3" applyFont="1" applyFill="1" applyBorder="1" applyAlignment="1" applyProtection="1">
      <alignment horizontal="center" vertical="center" wrapText="1"/>
    </xf>
    <xf numFmtId="0" fontId="14" fillId="0" borderId="37" xfId="3" applyFont="1" applyFill="1" applyBorder="1" applyAlignment="1" applyProtection="1">
      <alignment horizontal="center" vertical="center" wrapText="1"/>
    </xf>
    <xf numFmtId="0" fontId="14" fillId="0" borderId="38" xfId="3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horizontal="center" wrapText="1"/>
    </xf>
    <xf numFmtId="0" fontId="42" fillId="0" borderId="0" xfId="0" applyFont="1" applyBorder="1" applyAlignment="1">
      <alignment horizontal="center"/>
    </xf>
    <xf numFmtId="3" fontId="10" fillId="0" borderId="56" xfId="0" applyNumberFormat="1" applyFont="1" applyBorder="1" applyAlignment="1">
      <alignment horizontal="right"/>
    </xf>
    <xf numFmtId="3" fontId="10" fillId="0" borderId="58" xfId="0" applyNumberFormat="1" applyFont="1" applyBorder="1" applyAlignment="1">
      <alignment horizontal="right"/>
    </xf>
    <xf numFmtId="3" fontId="10" fillId="0" borderId="59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3" fontId="10" fillId="0" borderId="0" xfId="2" applyNumberFormat="1" applyFont="1" applyBorder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wrapText="1"/>
    </xf>
  </cellXfs>
  <cellStyles count="5">
    <cellStyle name="40% - 5. jelölőszín" xfId="1" builtinId="47"/>
    <cellStyle name="Normál" xfId="0" builtinId="0"/>
    <cellStyle name="Normál 2" xfId="3"/>
    <cellStyle name="Normál_1. számú melléklet" xfId="2"/>
    <cellStyle name="Normál_KVRENMUNK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44" workbookViewId="0">
      <selection activeCell="A83" sqref="A83"/>
    </sheetView>
  </sheetViews>
  <sheetFormatPr defaultRowHeight="15" x14ac:dyDescent="0.25"/>
  <cols>
    <col min="1" max="1" width="59.140625" customWidth="1"/>
    <col min="2" max="2" width="14.7109375" customWidth="1"/>
    <col min="3" max="3" width="13.28515625" customWidth="1"/>
  </cols>
  <sheetData>
    <row r="1" spans="1:5" x14ac:dyDescent="0.25">
      <c r="A1" s="26" t="s">
        <v>346</v>
      </c>
      <c r="B1" s="26"/>
      <c r="C1" s="26"/>
    </row>
    <row r="2" spans="1:5" x14ac:dyDescent="0.25">
      <c r="A2" s="279" t="s">
        <v>291</v>
      </c>
      <c r="B2" s="280"/>
      <c r="C2" s="280"/>
      <c r="D2" s="280"/>
      <c r="E2" s="280"/>
    </row>
    <row r="3" spans="1:5" ht="15.75" thickBot="1" x14ac:dyDescent="0.3">
      <c r="A3" s="281"/>
      <c r="B3" s="281"/>
      <c r="C3" s="281"/>
      <c r="D3" s="281"/>
      <c r="E3" s="281"/>
    </row>
    <row r="4" spans="1:5" ht="16.5" thickBot="1" x14ac:dyDescent="0.3">
      <c r="A4" s="120"/>
      <c r="B4" s="120"/>
      <c r="C4" s="120"/>
      <c r="D4" s="282" t="s">
        <v>292</v>
      </c>
      <c r="E4" s="282"/>
    </row>
    <row r="5" spans="1:5" ht="18" customHeight="1" x14ac:dyDescent="0.25">
      <c r="A5" s="283" t="s">
        <v>238</v>
      </c>
      <c r="B5" s="284"/>
      <c r="C5" s="284"/>
      <c r="D5" s="284"/>
      <c r="E5" s="285"/>
    </row>
    <row r="6" spans="1:5" ht="18" customHeight="1" x14ac:dyDescent="0.25">
      <c r="A6" s="276" t="s">
        <v>293</v>
      </c>
      <c r="B6" s="286" t="s">
        <v>234</v>
      </c>
      <c r="C6" s="286"/>
      <c r="D6" s="286"/>
      <c r="E6" s="287"/>
    </row>
    <row r="7" spans="1:5" ht="18" customHeight="1" x14ac:dyDescent="0.25">
      <c r="A7" s="276"/>
      <c r="B7" s="63" t="s">
        <v>173</v>
      </c>
      <c r="C7" s="121" t="s">
        <v>294</v>
      </c>
      <c r="D7" s="121" t="s">
        <v>295</v>
      </c>
      <c r="E7" s="122" t="s">
        <v>296</v>
      </c>
    </row>
    <row r="8" spans="1:5" ht="18" customHeight="1" x14ac:dyDescent="0.25">
      <c r="A8" s="123" t="s">
        <v>297</v>
      </c>
      <c r="B8" s="124">
        <f>SUM(B9,B10,B14,B17,B18,B19)</f>
        <v>207825</v>
      </c>
      <c r="C8" s="124">
        <f>SUM(C9,C10,C14,C17,C18,C19)</f>
        <v>207825</v>
      </c>
      <c r="D8" s="125"/>
      <c r="E8" s="126"/>
    </row>
    <row r="9" spans="1:5" ht="18" customHeight="1" x14ac:dyDescent="0.25">
      <c r="A9" s="127" t="s">
        <v>298</v>
      </c>
      <c r="B9" s="125">
        <v>8404</v>
      </c>
      <c r="C9" s="125">
        <v>8404</v>
      </c>
      <c r="D9" s="125"/>
      <c r="E9" s="126"/>
    </row>
    <row r="10" spans="1:5" ht="18" customHeight="1" x14ac:dyDescent="0.25">
      <c r="A10" s="127" t="s">
        <v>299</v>
      </c>
      <c r="B10" s="125">
        <v>37403</v>
      </c>
      <c r="C10" s="125">
        <v>37403</v>
      </c>
      <c r="D10" s="125"/>
      <c r="E10" s="126"/>
    </row>
    <row r="11" spans="1:5" ht="18" customHeight="1" x14ac:dyDescent="0.25">
      <c r="A11" s="128" t="s">
        <v>300</v>
      </c>
      <c r="B11" s="125">
        <v>33489</v>
      </c>
      <c r="C11" s="125">
        <v>33489</v>
      </c>
      <c r="D11" s="125"/>
      <c r="E11" s="126"/>
    </row>
    <row r="12" spans="1:5" ht="18" customHeight="1" x14ac:dyDescent="0.25">
      <c r="A12" s="128" t="s">
        <v>301</v>
      </c>
      <c r="B12" s="125">
        <v>3985</v>
      </c>
      <c r="C12" s="125">
        <v>3985</v>
      </c>
      <c r="D12" s="125"/>
      <c r="E12" s="126"/>
    </row>
    <row r="13" spans="1:5" ht="18" customHeight="1" x14ac:dyDescent="0.25">
      <c r="A13" s="128" t="s">
        <v>302</v>
      </c>
      <c r="B13" s="125">
        <v>0</v>
      </c>
      <c r="C13" s="125">
        <v>0</v>
      </c>
      <c r="D13" s="125"/>
      <c r="E13" s="126"/>
    </row>
    <row r="14" spans="1:5" ht="18" customHeight="1" x14ac:dyDescent="0.25">
      <c r="A14" s="127" t="s">
        <v>303</v>
      </c>
      <c r="B14" s="125">
        <v>138851</v>
      </c>
      <c r="C14" s="125">
        <v>138851</v>
      </c>
      <c r="D14" s="125"/>
      <c r="E14" s="126"/>
    </row>
    <row r="15" spans="1:5" ht="18" customHeight="1" x14ac:dyDescent="0.25">
      <c r="A15" s="128" t="s">
        <v>304</v>
      </c>
      <c r="B15" s="125">
        <v>138851</v>
      </c>
      <c r="C15" s="125">
        <v>138851</v>
      </c>
      <c r="D15" s="125"/>
      <c r="E15" s="126"/>
    </row>
    <row r="16" spans="1:5" ht="18" customHeight="1" x14ac:dyDescent="0.25">
      <c r="A16" s="128" t="s">
        <v>305</v>
      </c>
      <c r="B16" s="125">
        <v>0</v>
      </c>
      <c r="C16" s="125">
        <v>0</v>
      </c>
      <c r="D16" s="125"/>
      <c r="E16" s="126"/>
    </row>
    <row r="17" spans="1:5" ht="18" customHeight="1" x14ac:dyDescent="0.25">
      <c r="A17" s="127" t="s">
        <v>306</v>
      </c>
      <c r="B17" s="125">
        <v>3396</v>
      </c>
      <c r="C17" s="125">
        <v>3396</v>
      </c>
      <c r="D17" s="125"/>
      <c r="E17" s="126"/>
    </row>
    <row r="18" spans="1:5" ht="26.45" customHeight="1" x14ac:dyDescent="0.25">
      <c r="A18" s="129" t="s">
        <v>307</v>
      </c>
      <c r="B18" s="125">
        <v>15616</v>
      </c>
      <c r="C18" s="125">
        <v>15616</v>
      </c>
      <c r="D18" s="125"/>
      <c r="E18" s="126"/>
    </row>
    <row r="19" spans="1:5" ht="18" customHeight="1" x14ac:dyDescent="0.25">
      <c r="A19" s="127" t="s">
        <v>308</v>
      </c>
      <c r="B19" s="125">
        <v>4155</v>
      </c>
      <c r="C19" s="125">
        <v>4155</v>
      </c>
      <c r="D19" s="125"/>
      <c r="E19" s="126"/>
    </row>
    <row r="20" spans="1:5" ht="18" customHeight="1" x14ac:dyDescent="0.25">
      <c r="A20" s="127" t="s">
        <v>309</v>
      </c>
      <c r="B20" s="125">
        <v>0</v>
      </c>
      <c r="C20" s="125">
        <v>0</v>
      </c>
      <c r="D20" s="125"/>
      <c r="E20" s="126"/>
    </row>
    <row r="21" spans="1:5" ht="18" customHeight="1" x14ac:dyDescent="0.25">
      <c r="A21" s="128" t="s">
        <v>310</v>
      </c>
      <c r="B21" s="125">
        <v>0</v>
      </c>
      <c r="C21" s="125">
        <v>0</v>
      </c>
      <c r="D21" s="125"/>
      <c r="E21" s="126"/>
    </row>
    <row r="22" spans="1:5" ht="31.15" customHeight="1" x14ac:dyDescent="0.25">
      <c r="A22" s="130" t="s">
        <v>311</v>
      </c>
      <c r="B22" s="125">
        <v>0</v>
      </c>
      <c r="C22" s="125">
        <v>0</v>
      </c>
      <c r="D22" s="125"/>
      <c r="E22" s="126"/>
    </row>
    <row r="23" spans="1:5" ht="18" customHeight="1" x14ac:dyDescent="0.25">
      <c r="A23" s="123" t="s">
        <v>312</v>
      </c>
      <c r="B23" s="124">
        <f>SUM(B29,B31,B32)</f>
        <v>431375</v>
      </c>
      <c r="C23" s="124">
        <f>SUM(C29,C31,C32)</f>
        <v>431375</v>
      </c>
      <c r="D23" s="125"/>
      <c r="E23" s="126"/>
    </row>
    <row r="24" spans="1:5" ht="18" customHeight="1" x14ac:dyDescent="0.25">
      <c r="A24" s="127" t="s">
        <v>313</v>
      </c>
      <c r="B24" s="125">
        <v>0</v>
      </c>
      <c r="C24" s="125">
        <v>0</v>
      </c>
      <c r="D24" s="125"/>
      <c r="E24" s="126"/>
    </row>
    <row r="25" spans="1:5" ht="18" customHeight="1" x14ac:dyDescent="0.25">
      <c r="A25" s="128" t="s">
        <v>314</v>
      </c>
      <c r="B25" s="125"/>
      <c r="C25" s="125"/>
      <c r="D25" s="125"/>
      <c r="E25" s="126"/>
    </row>
    <row r="26" spans="1:5" ht="18" customHeight="1" x14ac:dyDescent="0.25">
      <c r="A26" s="128" t="s">
        <v>315</v>
      </c>
      <c r="B26" s="125"/>
      <c r="C26" s="125"/>
      <c r="D26" s="125"/>
      <c r="E26" s="126"/>
    </row>
    <row r="27" spans="1:5" ht="18" customHeight="1" x14ac:dyDescent="0.25">
      <c r="A27" s="127" t="s">
        <v>316</v>
      </c>
      <c r="B27" s="125">
        <v>0</v>
      </c>
      <c r="C27" s="125">
        <v>0</v>
      </c>
      <c r="D27" s="125"/>
      <c r="E27" s="126"/>
    </row>
    <row r="28" spans="1:5" ht="18" customHeight="1" x14ac:dyDescent="0.25">
      <c r="A28" s="128" t="s">
        <v>317</v>
      </c>
      <c r="B28" s="125"/>
      <c r="C28" s="125"/>
      <c r="D28" s="125"/>
      <c r="E28" s="126"/>
    </row>
    <row r="29" spans="1:5" ht="18" customHeight="1" x14ac:dyDescent="0.25">
      <c r="A29" s="127" t="s">
        <v>318</v>
      </c>
      <c r="B29" s="125">
        <v>221375</v>
      </c>
      <c r="C29" s="125">
        <v>221375</v>
      </c>
      <c r="D29" s="125"/>
      <c r="E29" s="126"/>
    </row>
    <row r="30" spans="1:5" ht="30" customHeight="1" x14ac:dyDescent="0.25">
      <c r="A30" s="129" t="s">
        <v>319</v>
      </c>
      <c r="B30" s="125">
        <v>0</v>
      </c>
      <c r="C30" s="125"/>
      <c r="D30" s="125"/>
      <c r="E30" s="126"/>
    </row>
    <row r="31" spans="1:5" ht="18" customHeight="1" x14ac:dyDescent="0.25">
      <c r="A31" s="127" t="s">
        <v>320</v>
      </c>
      <c r="B31" s="125">
        <v>40000</v>
      </c>
      <c r="C31" s="125">
        <v>40000</v>
      </c>
      <c r="D31" s="125"/>
      <c r="E31" s="126"/>
    </row>
    <row r="32" spans="1:5" ht="18" customHeight="1" x14ac:dyDescent="0.25">
      <c r="A32" s="127" t="s">
        <v>321</v>
      </c>
      <c r="B32" s="125">
        <v>170000</v>
      </c>
      <c r="C32" s="125">
        <v>170000</v>
      </c>
      <c r="D32" s="125"/>
      <c r="E32" s="126"/>
    </row>
    <row r="33" spans="1:5" ht="18" customHeight="1" x14ac:dyDescent="0.25">
      <c r="A33" s="128" t="s">
        <v>322</v>
      </c>
      <c r="B33" s="125">
        <v>170000</v>
      </c>
      <c r="C33" s="125">
        <v>170000</v>
      </c>
      <c r="D33" s="125"/>
      <c r="E33" s="126"/>
    </row>
    <row r="34" spans="1:5" ht="18" customHeight="1" thickBot="1" x14ac:dyDescent="0.3">
      <c r="A34" s="131" t="s">
        <v>323</v>
      </c>
      <c r="B34" s="132">
        <f>SUM(B8,B23)</f>
        <v>639200</v>
      </c>
      <c r="C34" s="132">
        <f>SUM(C8,C23)</f>
        <v>639200</v>
      </c>
      <c r="D34" s="133"/>
      <c r="E34" s="134"/>
    </row>
    <row r="35" spans="1:5" ht="18" customHeight="1" x14ac:dyDescent="0.25">
      <c r="A35" s="135"/>
      <c r="B35" s="135"/>
      <c r="C35" s="135"/>
      <c r="D35" s="135"/>
      <c r="E35" s="135"/>
    </row>
    <row r="36" spans="1:5" ht="18" customHeight="1" x14ac:dyDescent="0.25">
      <c r="A36" s="135"/>
      <c r="B36" s="135"/>
      <c r="C36" s="135"/>
      <c r="D36" s="135"/>
      <c r="E36" s="135"/>
    </row>
    <row r="37" spans="1:5" ht="18" customHeight="1" x14ac:dyDescent="0.25">
      <c r="A37" s="135"/>
      <c r="B37" s="135"/>
      <c r="C37" s="135"/>
      <c r="D37" s="135"/>
      <c r="E37" s="135"/>
    </row>
    <row r="38" spans="1:5" ht="18" customHeight="1" x14ac:dyDescent="0.25">
      <c r="A38" s="135"/>
      <c r="B38" s="135"/>
      <c r="C38" s="135"/>
      <c r="D38" s="135"/>
      <c r="E38" s="135"/>
    </row>
    <row r="39" spans="1:5" ht="18" customHeight="1" thickBot="1" x14ac:dyDescent="0.3">
      <c r="A39" s="135"/>
      <c r="B39" s="135"/>
      <c r="C39" s="135"/>
      <c r="D39" s="135"/>
      <c r="E39" s="135"/>
    </row>
    <row r="40" spans="1:5" ht="18" customHeight="1" x14ac:dyDescent="0.25">
      <c r="A40" s="288" t="s">
        <v>268</v>
      </c>
      <c r="B40" s="289"/>
      <c r="C40" s="289"/>
      <c r="D40" s="289"/>
      <c r="E40" s="290"/>
    </row>
    <row r="41" spans="1:5" ht="18" customHeight="1" x14ac:dyDescent="0.25">
      <c r="A41" s="136"/>
      <c r="B41" s="137"/>
      <c r="C41" s="137"/>
      <c r="D41" s="137"/>
      <c r="E41" s="138"/>
    </row>
    <row r="42" spans="1:5" ht="18" customHeight="1" x14ac:dyDescent="0.25">
      <c r="A42" s="276" t="s">
        <v>324</v>
      </c>
      <c r="B42" s="277" t="s">
        <v>234</v>
      </c>
      <c r="C42" s="277"/>
      <c r="D42" s="277"/>
      <c r="E42" s="278"/>
    </row>
    <row r="43" spans="1:5" ht="18" customHeight="1" x14ac:dyDescent="0.25">
      <c r="A43" s="276"/>
      <c r="B43" s="139" t="s">
        <v>173</v>
      </c>
      <c r="C43" s="140" t="s">
        <v>235</v>
      </c>
      <c r="D43" s="140" t="s">
        <v>295</v>
      </c>
      <c r="E43" s="141" t="s">
        <v>296</v>
      </c>
    </row>
    <row r="44" spans="1:5" ht="18" customHeight="1" x14ac:dyDescent="0.25">
      <c r="A44" s="123" t="s">
        <v>297</v>
      </c>
      <c r="B44" s="124">
        <f>SUM(B45:B49,B52,B55)</f>
        <v>246421</v>
      </c>
      <c r="C44" s="124">
        <f>SUM(C45:C49,C52,C55)</f>
        <v>246421</v>
      </c>
      <c r="D44" s="125"/>
      <c r="E44" s="126"/>
    </row>
    <row r="45" spans="1:5" ht="18" customHeight="1" x14ac:dyDescent="0.25">
      <c r="A45" s="127" t="s">
        <v>325</v>
      </c>
      <c r="B45" s="125">
        <v>12432</v>
      </c>
      <c r="C45" s="125">
        <v>12432</v>
      </c>
      <c r="D45" s="125"/>
      <c r="E45" s="126"/>
    </row>
    <row r="46" spans="1:5" ht="18" customHeight="1" x14ac:dyDescent="0.25">
      <c r="A46" s="127" t="s">
        <v>326</v>
      </c>
      <c r="B46" s="125">
        <v>3163</v>
      </c>
      <c r="C46" s="125">
        <v>3163</v>
      </c>
      <c r="D46" s="125"/>
      <c r="E46" s="126"/>
    </row>
    <row r="47" spans="1:5" ht="18" customHeight="1" x14ac:dyDescent="0.25">
      <c r="A47" s="127" t="s">
        <v>327</v>
      </c>
      <c r="B47" s="125">
        <v>35828</v>
      </c>
      <c r="C47" s="125">
        <v>35828</v>
      </c>
      <c r="D47" s="125"/>
      <c r="E47" s="126"/>
    </row>
    <row r="48" spans="1:5" ht="18" customHeight="1" x14ac:dyDescent="0.25">
      <c r="A48" s="127" t="s">
        <v>328</v>
      </c>
      <c r="B48" s="125">
        <v>1539</v>
      </c>
      <c r="C48" s="125">
        <v>1539</v>
      </c>
      <c r="D48" s="125"/>
      <c r="E48" s="126"/>
    </row>
    <row r="49" spans="1:5" ht="18" customHeight="1" x14ac:dyDescent="0.25">
      <c r="A49" s="127" t="s">
        <v>329</v>
      </c>
      <c r="B49" s="125">
        <f>SUM(B50:B51)</f>
        <v>3533</v>
      </c>
      <c r="C49" s="125">
        <f>SUM(C50:C51)</f>
        <v>3533</v>
      </c>
      <c r="D49" s="125"/>
      <c r="E49" s="126"/>
    </row>
    <row r="50" spans="1:5" ht="18" customHeight="1" x14ac:dyDescent="0.25">
      <c r="A50" s="128" t="s">
        <v>330</v>
      </c>
      <c r="B50" s="125">
        <v>1500</v>
      </c>
      <c r="C50" s="125">
        <v>1500</v>
      </c>
      <c r="D50" s="125"/>
      <c r="E50" s="126"/>
    </row>
    <row r="51" spans="1:5" ht="18" customHeight="1" x14ac:dyDescent="0.25">
      <c r="A51" s="128" t="s">
        <v>331</v>
      </c>
      <c r="B51" s="125">
        <v>2033</v>
      </c>
      <c r="C51" s="125">
        <v>2033</v>
      </c>
      <c r="D51" s="125"/>
      <c r="E51" s="126"/>
    </row>
    <row r="52" spans="1:5" ht="18" customHeight="1" x14ac:dyDescent="0.25">
      <c r="A52" s="127" t="s">
        <v>332</v>
      </c>
      <c r="B52" s="125">
        <v>65103</v>
      </c>
      <c r="C52" s="125">
        <v>65103</v>
      </c>
      <c r="D52" s="125"/>
      <c r="E52" s="126"/>
    </row>
    <row r="53" spans="1:5" ht="18" customHeight="1" x14ac:dyDescent="0.25">
      <c r="A53" s="128" t="s">
        <v>333</v>
      </c>
      <c r="B53" s="125">
        <v>65103</v>
      </c>
      <c r="C53" s="125">
        <v>65103</v>
      </c>
      <c r="D53" s="125"/>
      <c r="E53" s="126"/>
    </row>
    <row r="54" spans="1:5" ht="18" customHeight="1" x14ac:dyDescent="0.25">
      <c r="A54" s="128" t="s">
        <v>334</v>
      </c>
      <c r="B54" s="125"/>
      <c r="C54" s="125"/>
      <c r="D54" s="125"/>
      <c r="E54" s="126"/>
    </row>
    <row r="55" spans="1:5" ht="18" customHeight="1" x14ac:dyDescent="0.25">
      <c r="A55" s="127" t="s">
        <v>335</v>
      </c>
      <c r="B55" s="125">
        <v>124823</v>
      </c>
      <c r="C55" s="125">
        <v>124823</v>
      </c>
      <c r="D55" s="125"/>
      <c r="E55" s="126"/>
    </row>
    <row r="56" spans="1:5" ht="18" customHeight="1" x14ac:dyDescent="0.25">
      <c r="A56" s="128" t="s">
        <v>336</v>
      </c>
      <c r="B56" s="125"/>
      <c r="C56" s="125"/>
      <c r="D56" s="125"/>
      <c r="E56" s="126"/>
    </row>
    <row r="57" spans="1:5" ht="18" customHeight="1" x14ac:dyDescent="0.25">
      <c r="A57" s="128"/>
      <c r="B57" s="125"/>
      <c r="C57" s="125"/>
      <c r="D57" s="125"/>
      <c r="E57" s="126"/>
    </row>
    <row r="58" spans="1:5" ht="18" customHeight="1" x14ac:dyDescent="0.25">
      <c r="A58" s="123" t="s">
        <v>312</v>
      </c>
      <c r="B58" s="124">
        <f>SUM(B60,B64)</f>
        <v>392779</v>
      </c>
      <c r="C58" s="124">
        <f>SUM(C60,C64)</f>
        <v>392779</v>
      </c>
      <c r="D58" s="125"/>
      <c r="E58" s="126"/>
    </row>
    <row r="59" spans="1:5" ht="18" customHeight="1" x14ac:dyDescent="0.25">
      <c r="A59" s="127" t="s">
        <v>337</v>
      </c>
      <c r="B59" s="125">
        <v>0</v>
      </c>
      <c r="C59" s="125"/>
      <c r="D59" s="125"/>
      <c r="E59" s="126"/>
    </row>
    <row r="60" spans="1:5" ht="18" customHeight="1" x14ac:dyDescent="0.25">
      <c r="A60" s="127" t="s">
        <v>338</v>
      </c>
      <c r="B60" s="125">
        <v>212579</v>
      </c>
      <c r="C60" s="125">
        <v>212579</v>
      </c>
      <c r="D60" s="125"/>
      <c r="E60" s="126"/>
    </row>
    <row r="61" spans="1:5" ht="18" customHeight="1" x14ac:dyDescent="0.25">
      <c r="A61" s="127" t="s">
        <v>339</v>
      </c>
      <c r="B61" s="125">
        <v>0</v>
      </c>
      <c r="C61" s="125">
        <v>0</v>
      </c>
      <c r="D61" s="125"/>
      <c r="E61" s="126"/>
    </row>
    <row r="62" spans="1:5" ht="18" customHeight="1" x14ac:dyDescent="0.25">
      <c r="A62" s="127" t="s">
        <v>340</v>
      </c>
      <c r="B62" s="125">
        <v>0</v>
      </c>
      <c r="C62" s="125">
        <v>0</v>
      </c>
      <c r="D62" s="125"/>
      <c r="E62" s="126"/>
    </row>
    <row r="63" spans="1:5" ht="18" customHeight="1" x14ac:dyDescent="0.25">
      <c r="A63" s="128" t="s">
        <v>341</v>
      </c>
      <c r="B63" s="125"/>
      <c r="C63" s="125"/>
      <c r="D63" s="125"/>
      <c r="E63" s="126"/>
    </row>
    <row r="64" spans="1:5" ht="18" customHeight="1" x14ac:dyDescent="0.25">
      <c r="A64" s="127" t="s">
        <v>342</v>
      </c>
      <c r="B64" s="125">
        <v>180200</v>
      </c>
      <c r="C64" s="125">
        <v>180200</v>
      </c>
      <c r="D64" s="125"/>
      <c r="E64" s="126"/>
    </row>
    <row r="65" spans="1:5" ht="18" customHeight="1" x14ac:dyDescent="0.25">
      <c r="A65" s="128" t="s">
        <v>343</v>
      </c>
      <c r="B65" s="125"/>
      <c r="C65" s="125"/>
      <c r="D65" s="125"/>
      <c r="E65" s="126"/>
    </row>
    <row r="66" spans="1:5" ht="25.15" customHeight="1" x14ac:dyDescent="0.25">
      <c r="A66" s="142" t="s">
        <v>344</v>
      </c>
      <c r="B66" s="125"/>
      <c r="C66" s="125"/>
      <c r="D66" s="125"/>
      <c r="E66" s="126"/>
    </row>
    <row r="67" spans="1:5" ht="18" customHeight="1" thickBot="1" x14ac:dyDescent="0.3">
      <c r="A67" s="131" t="s">
        <v>345</v>
      </c>
      <c r="B67" s="132">
        <f>SUM(B44,B58)</f>
        <v>639200</v>
      </c>
      <c r="C67" s="132">
        <f>SUM(C44,C58)</f>
        <v>639200</v>
      </c>
      <c r="D67" s="133"/>
      <c r="E67" s="134"/>
    </row>
  </sheetData>
  <mergeCells count="8">
    <mergeCell ref="A42:A43"/>
    <mergeCell ref="B42:E42"/>
    <mergeCell ref="A2:E3"/>
    <mergeCell ref="D4:E4"/>
    <mergeCell ref="A5:E5"/>
    <mergeCell ref="A6:A7"/>
    <mergeCell ref="B6:E6"/>
    <mergeCell ref="A40:E4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7" sqref="A17"/>
    </sheetView>
  </sheetViews>
  <sheetFormatPr defaultRowHeight="15" x14ac:dyDescent="0.25"/>
  <cols>
    <col min="1" max="1" width="36.7109375" customWidth="1"/>
    <col min="2" max="2" width="17.7109375" customWidth="1"/>
  </cols>
  <sheetData>
    <row r="1" spans="1:3" x14ac:dyDescent="0.25">
      <c r="A1" s="26" t="s">
        <v>494</v>
      </c>
      <c r="B1" s="26"/>
      <c r="C1" s="26"/>
    </row>
    <row r="3" spans="1:3" x14ac:dyDescent="0.25">
      <c r="A3" s="325" t="s">
        <v>223</v>
      </c>
      <c r="B3" s="325"/>
      <c r="C3" s="27"/>
    </row>
    <row r="4" spans="1:3" x14ac:dyDescent="0.25">
      <c r="A4" s="325"/>
      <c r="B4" s="325"/>
      <c r="C4" s="27"/>
    </row>
    <row r="5" spans="1:3" x14ac:dyDescent="0.25">
      <c r="A5" s="325"/>
      <c r="B5" s="325"/>
      <c r="C5" s="27"/>
    </row>
    <row r="7" spans="1:3" x14ac:dyDescent="0.25">
      <c r="A7" s="35" t="s">
        <v>84</v>
      </c>
      <c r="B7" s="35" t="s">
        <v>103</v>
      </c>
    </row>
    <row r="8" spans="1:3" x14ac:dyDescent="0.25">
      <c r="A8" s="36" t="s">
        <v>105</v>
      </c>
      <c r="B8" s="36">
        <v>0</v>
      </c>
    </row>
    <row r="9" spans="1:3" x14ac:dyDescent="0.25">
      <c r="A9" s="36" t="s">
        <v>106</v>
      </c>
      <c r="B9" s="36">
        <v>0</v>
      </c>
    </row>
    <row r="10" spans="1:3" x14ac:dyDescent="0.25">
      <c r="A10" s="35" t="s">
        <v>104</v>
      </c>
      <c r="B10" s="36">
        <v>0</v>
      </c>
    </row>
  </sheetData>
  <mergeCells count="1">
    <mergeCell ref="A3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9" sqref="A19"/>
    </sheetView>
  </sheetViews>
  <sheetFormatPr defaultRowHeight="15" x14ac:dyDescent="0.25"/>
  <cols>
    <col min="1" max="1" width="30.28515625" customWidth="1"/>
    <col min="2" max="2" width="19.7109375" customWidth="1"/>
  </cols>
  <sheetData>
    <row r="1" spans="1:3" x14ac:dyDescent="0.25">
      <c r="A1" s="26" t="s">
        <v>495</v>
      </c>
      <c r="B1" s="26"/>
      <c r="C1" s="26"/>
    </row>
    <row r="3" spans="1:3" x14ac:dyDescent="0.25">
      <c r="A3" s="325" t="s">
        <v>113</v>
      </c>
      <c r="B3" s="325"/>
      <c r="C3" s="27"/>
    </row>
    <row r="4" spans="1:3" x14ac:dyDescent="0.25">
      <c r="A4" s="325"/>
      <c r="B4" s="325"/>
      <c r="C4" s="27"/>
    </row>
    <row r="5" spans="1:3" x14ac:dyDescent="0.25">
      <c r="A5" s="325"/>
      <c r="B5" s="325"/>
      <c r="C5" s="27"/>
    </row>
    <row r="7" spans="1:3" x14ac:dyDescent="0.25">
      <c r="A7" s="35" t="s">
        <v>84</v>
      </c>
      <c r="B7" s="35" t="s">
        <v>103</v>
      </c>
    </row>
    <row r="8" spans="1:3" ht="19.899999999999999" customHeight="1" x14ac:dyDescent="0.25">
      <c r="A8" s="37" t="s">
        <v>107</v>
      </c>
      <c r="B8" s="36">
        <v>3500</v>
      </c>
    </row>
    <row r="9" spans="1:3" x14ac:dyDescent="0.25">
      <c r="A9" s="36" t="s">
        <v>108</v>
      </c>
      <c r="B9" s="36">
        <v>3500</v>
      </c>
    </row>
    <row r="10" spans="1:3" x14ac:dyDescent="0.25">
      <c r="A10" s="36" t="s">
        <v>109</v>
      </c>
      <c r="B10" s="36">
        <v>1500</v>
      </c>
    </row>
    <row r="11" spans="1:3" x14ac:dyDescent="0.25">
      <c r="A11" s="36" t="s">
        <v>112</v>
      </c>
      <c r="B11" s="36">
        <v>2000</v>
      </c>
    </row>
    <row r="12" spans="1:3" x14ac:dyDescent="0.25">
      <c r="A12" s="36" t="s">
        <v>110</v>
      </c>
      <c r="B12" s="36">
        <v>0</v>
      </c>
    </row>
    <row r="13" spans="1:3" ht="21" customHeight="1" x14ac:dyDescent="0.25">
      <c r="A13" s="37" t="s">
        <v>111</v>
      </c>
      <c r="B13" s="36">
        <v>0</v>
      </c>
    </row>
    <row r="14" spans="1:3" x14ac:dyDescent="0.25">
      <c r="A14" s="35" t="s">
        <v>104</v>
      </c>
      <c r="B14" s="36">
        <f>SUM(B8,B13)</f>
        <v>3500</v>
      </c>
    </row>
  </sheetData>
  <mergeCells count="1">
    <mergeCell ref="A3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C20" sqref="C20"/>
    </sheetView>
  </sheetViews>
  <sheetFormatPr defaultRowHeight="15" x14ac:dyDescent="0.25"/>
  <cols>
    <col min="1" max="1" width="49.5703125" customWidth="1"/>
    <col min="2" max="2" width="16.5703125" customWidth="1"/>
  </cols>
  <sheetData>
    <row r="1" spans="1:3" x14ac:dyDescent="0.25">
      <c r="A1" s="26" t="s">
        <v>496</v>
      </c>
      <c r="B1" s="26"/>
      <c r="C1" s="26"/>
    </row>
    <row r="3" spans="1:3" x14ac:dyDescent="0.25">
      <c r="A3" s="325" t="s">
        <v>129</v>
      </c>
      <c r="B3" s="325"/>
      <c r="C3" s="27"/>
    </row>
    <row r="4" spans="1:3" x14ac:dyDescent="0.25">
      <c r="A4" s="325"/>
      <c r="B4" s="325"/>
      <c r="C4" s="27"/>
    </row>
    <row r="5" spans="1:3" x14ac:dyDescent="0.25">
      <c r="A5" s="325"/>
      <c r="B5" s="325"/>
      <c r="C5" s="27"/>
    </row>
    <row r="7" spans="1:3" x14ac:dyDescent="0.25">
      <c r="A7" s="35" t="s">
        <v>84</v>
      </c>
      <c r="B7" s="35" t="s">
        <v>103</v>
      </c>
    </row>
    <row r="8" spans="1:3" x14ac:dyDescent="0.25">
      <c r="A8" s="35" t="s">
        <v>114</v>
      </c>
      <c r="B8" s="36">
        <v>0</v>
      </c>
    </row>
    <row r="9" spans="1:3" x14ac:dyDescent="0.25">
      <c r="A9" s="35" t="s">
        <v>115</v>
      </c>
      <c r="B9" s="36">
        <v>0</v>
      </c>
    </row>
    <row r="10" spans="1:3" x14ac:dyDescent="0.25">
      <c r="A10" s="35" t="s">
        <v>116</v>
      </c>
      <c r="B10" s="36">
        <v>0</v>
      </c>
    </row>
    <row r="11" spans="1:3" x14ac:dyDescent="0.25">
      <c r="A11" s="35" t="s">
        <v>117</v>
      </c>
      <c r="B11" s="36">
        <v>0</v>
      </c>
    </row>
    <row r="12" spans="1:3" x14ac:dyDescent="0.25">
      <c r="A12" s="36" t="s">
        <v>118</v>
      </c>
      <c r="B12" s="36">
        <v>0</v>
      </c>
    </row>
    <row r="13" spans="1:3" x14ac:dyDescent="0.25">
      <c r="A13" s="35" t="s">
        <v>119</v>
      </c>
      <c r="B13" s="36">
        <v>257</v>
      </c>
    </row>
    <row r="14" spans="1:3" x14ac:dyDescent="0.25">
      <c r="A14" s="36" t="s">
        <v>120</v>
      </c>
      <c r="B14" s="36">
        <v>257</v>
      </c>
    </row>
    <row r="15" spans="1:3" x14ac:dyDescent="0.25">
      <c r="A15" s="35" t="s">
        <v>121</v>
      </c>
      <c r="B15" s="36">
        <v>145</v>
      </c>
    </row>
    <row r="16" spans="1:3" x14ac:dyDescent="0.25">
      <c r="A16" s="36" t="s">
        <v>122</v>
      </c>
      <c r="B16" s="36">
        <v>145</v>
      </c>
    </row>
    <row r="17" spans="1:2" x14ac:dyDescent="0.25">
      <c r="A17" s="36" t="s">
        <v>123</v>
      </c>
      <c r="B17" s="36">
        <v>0</v>
      </c>
    </row>
    <row r="18" spans="1:2" x14ac:dyDescent="0.25">
      <c r="A18" s="35" t="s">
        <v>124</v>
      </c>
      <c r="B18" s="36">
        <v>0</v>
      </c>
    </row>
    <row r="19" spans="1:2" x14ac:dyDescent="0.25">
      <c r="A19" s="35" t="s">
        <v>125</v>
      </c>
      <c r="B19" s="36">
        <f>SUM(B20:B22)</f>
        <v>1137</v>
      </c>
    </row>
    <row r="20" spans="1:2" x14ac:dyDescent="0.25">
      <c r="A20" s="36" t="s">
        <v>126</v>
      </c>
      <c r="B20" s="36">
        <v>0</v>
      </c>
    </row>
    <row r="21" spans="1:2" x14ac:dyDescent="0.25">
      <c r="A21" s="36" t="s">
        <v>130</v>
      </c>
      <c r="B21" s="36">
        <v>460</v>
      </c>
    </row>
    <row r="22" spans="1:2" x14ac:dyDescent="0.25">
      <c r="A22" s="36" t="s">
        <v>127</v>
      </c>
      <c r="B22" s="36">
        <v>677</v>
      </c>
    </row>
    <row r="23" spans="1:2" x14ac:dyDescent="0.25">
      <c r="A23" s="35" t="s">
        <v>128</v>
      </c>
      <c r="B23" s="35">
        <f>SUM(B13,B15,B19)</f>
        <v>1539</v>
      </c>
    </row>
  </sheetData>
  <mergeCells count="1">
    <mergeCell ref="A3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7" sqref="B17"/>
    </sheetView>
  </sheetViews>
  <sheetFormatPr defaultRowHeight="15" x14ac:dyDescent="0.25"/>
  <cols>
    <col min="1" max="1" width="44.85546875" customWidth="1"/>
    <col min="2" max="2" width="17.28515625" customWidth="1"/>
  </cols>
  <sheetData>
    <row r="1" spans="1:2" x14ac:dyDescent="0.25">
      <c r="A1" s="26" t="s">
        <v>497</v>
      </c>
      <c r="B1" s="26"/>
    </row>
    <row r="3" spans="1:2" x14ac:dyDescent="0.25">
      <c r="A3" s="325" t="s">
        <v>131</v>
      </c>
      <c r="B3" s="325"/>
    </row>
    <row r="4" spans="1:2" x14ac:dyDescent="0.25">
      <c r="A4" s="325"/>
      <c r="B4" s="325"/>
    </row>
    <row r="5" spans="1:2" x14ac:dyDescent="0.25">
      <c r="A5" s="325"/>
      <c r="B5" s="325"/>
    </row>
    <row r="6" spans="1:2" x14ac:dyDescent="0.25">
      <c r="A6" s="38"/>
      <c r="B6" s="38"/>
    </row>
    <row r="7" spans="1:2" ht="25.15" customHeight="1" x14ac:dyDescent="0.25">
      <c r="A7" s="40" t="s">
        <v>132</v>
      </c>
      <c r="B7" s="39" t="s">
        <v>103</v>
      </c>
    </row>
    <row r="8" spans="1:2" x14ac:dyDescent="0.25">
      <c r="A8" s="35" t="s">
        <v>133</v>
      </c>
      <c r="B8" s="36">
        <v>0</v>
      </c>
    </row>
    <row r="9" spans="1:2" x14ac:dyDescent="0.25">
      <c r="A9" s="35" t="s">
        <v>104</v>
      </c>
      <c r="B9" s="36">
        <v>0</v>
      </c>
    </row>
  </sheetData>
  <mergeCells count="1">
    <mergeCell ref="A3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2" sqref="A2"/>
    </sheetView>
  </sheetViews>
  <sheetFormatPr defaultRowHeight="15" x14ac:dyDescent="0.25"/>
  <cols>
    <col min="1" max="1" width="45.7109375" customWidth="1"/>
    <col min="2" max="2" width="18.7109375" customWidth="1"/>
  </cols>
  <sheetData>
    <row r="1" spans="1:2" x14ac:dyDescent="0.25">
      <c r="A1" s="26" t="s">
        <v>498</v>
      </c>
      <c r="B1" s="26"/>
    </row>
    <row r="3" spans="1:2" x14ac:dyDescent="0.25">
      <c r="A3" s="325" t="s">
        <v>134</v>
      </c>
      <c r="B3" s="325"/>
    </row>
    <row r="4" spans="1:2" x14ac:dyDescent="0.25">
      <c r="A4" s="325"/>
      <c r="B4" s="325"/>
    </row>
    <row r="5" spans="1:2" x14ac:dyDescent="0.25">
      <c r="A5" s="325"/>
      <c r="B5" s="325"/>
    </row>
    <row r="6" spans="1:2" x14ac:dyDescent="0.25">
      <c r="A6" s="38"/>
      <c r="B6" s="38"/>
    </row>
    <row r="7" spans="1:2" ht="26.45" customHeight="1" x14ac:dyDescent="0.25">
      <c r="A7" s="40" t="s">
        <v>135</v>
      </c>
      <c r="B7" s="39" t="s">
        <v>103</v>
      </c>
    </row>
    <row r="8" spans="1:2" ht="16.899999999999999" customHeight="1" x14ac:dyDescent="0.25">
      <c r="A8" s="35" t="s">
        <v>133</v>
      </c>
      <c r="B8" s="36"/>
    </row>
    <row r="9" spans="1:2" x14ac:dyDescent="0.25">
      <c r="A9" s="36" t="s">
        <v>136</v>
      </c>
      <c r="B9" s="36">
        <v>2100000</v>
      </c>
    </row>
    <row r="10" spans="1:2" x14ac:dyDescent="0.25">
      <c r="A10" s="36" t="s">
        <v>137</v>
      </c>
      <c r="B10" s="36">
        <v>30589241</v>
      </c>
    </row>
    <row r="11" spans="1:2" x14ac:dyDescent="0.25">
      <c r="A11" s="36" t="s">
        <v>138</v>
      </c>
      <c r="B11" s="36">
        <v>7477500</v>
      </c>
    </row>
    <row r="12" spans="1:2" x14ac:dyDescent="0.25">
      <c r="A12" s="36" t="s">
        <v>139</v>
      </c>
      <c r="B12" s="36">
        <v>7452488</v>
      </c>
    </row>
    <row r="13" spans="1:2" x14ac:dyDescent="0.25">
      <c r="A13" s="36" t="s">
        <v>140</v>
      </c>
      <c r="B13" s="36">
        <v>10000000</v>
      </c>
    </row>
    <row r="14" spans="1:2" x14ac:dyDescent="0.25">
      <c r="A14" s="36" t="s">
        <v>141</v>
      </c>
      <c r="B14" s="36">
        <v>19998219</v>
      </c>
    </row>
    <row r="15" spans="1:2" ht="15.75" thickBot="1" x14ac:dyDescent="0.3">
      <c r="A15" s="49" t="s">
        <v>220</v>
      </c>
      <c r="B15" s="49">
        <v>143758000</v>
      </c>
    </row>
    <row r="16" spans="1:2" ht="15.75" thickBot="1" x14ac:dyDescent="0.3">
      <c r="A16" s="50" t="s">
        <v>173</v>
      </c>
      <c r="B16" s="44">
        <f>SUM(B9:B15)</f>
        <v>221375448</v>
      </c>
    </row>
  </sheetData>
  <mergeCells count="1">
    <mergeCell ref="A3: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5" x14ac:dyDescent="0.25"/>
  <cols>
    <col min="1" max="1" width="40.7109375" customWidth="1"/>
    <col min="2" max="2" width="18.42578125" customWidth="1"/>
  </cols>
  <sheetData>
    <row r="1" spans="1:3" x14ac:dyDescent="0.25">
      <c r="A1" s="26" t="s">
        <v>499</v>
      </c>
      <c r="B1" s="26"/>
      <c r="C1" s="26"/>
    </row>
    <row r="3" spans="1:3" x14ac:dyDescent="0.25">
      <c r="A3" s="325" t="s">
        <v>142</v>
      </c>
      <c r="B3" s="325"/>
      <c r="C3" s="27"/>
    </row>
    <row r="4" spans="1:3" x14ac:dyDescent="0.25">
      <c r="A4" s="325"/>
      <c r="B4" s="325"/>
      <c r="C4" s="27"/>
    </row>
    <row r="5" spans="1:3" x14ac:dyDescent="0.25">
      <c r="A5" s="325"/>
      <c r="B5" s="325"/>
      <c r="C5" s="27"/>
    </row>
    <row r="7" spans="1:3" x14ac:dyDescent="0.25">
      <c r="A7" s="35" t="s">
        <v>84</v>
      </c>
      <c r="B7" s="35" t="s">
        <v>103</v>
      </c>
    </row>
    <row r="8" spans="1:3" x14ac:dyDescent="0.25">
      <c r="A8" s="36" t="s">
        <v>143</v>
      </c>
      <c r="B8" s="36">
        <v>65103</v>
      </c>
    </row>
    <row r="9" spans="1:3" x14ac:dyDescent="0.25">
      <c r="A9" s="36" t="s">
        <v>144</v>
      </c>
      <c r="B9" s="36">
        <v>0</v>
      </c>
    </row>
    <row r="10" spans="1:3" x14ac:dyDescent="0.25">
      <c r="A10" s="36" t="s">
        <v>145</v>
      </c>
      <c r="B10" s="36">
        <v>0</v>
      </c>
    </row>
    <row r="11" spans="1:3" x14ac:dyDescent="0.25">
      <c r="A11" s="35" t="s">
        <v>104</v>
      </c>
      <c r="B11" s="36">
        <f>SUM(B8:B10)</f>
        <v>65103</v>
      </c>
    </row>
  </sheetData>
  <mergeCells count="1">
    <mergeCell ref="A3:B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selection activeCell="A3" sqref="A3"/>
    </sheetView>
  </sheetViews>
  <sheetFormatPr defaultRowHeight="15" x14ac:dyDescent="0.25"/>
  <cols>
    <col min="1" max="1" width="28.7109375" customWidth="1"/>
    <col min="2" max="2" width="7.85546875" customWidth="1"/>
    <col min="7" max="7" width="8.28515625" customWidth="1"/>
    <col min="9" max="9" width="10.5703125" customWidth="1"/>
    <col min="10" max="10" width="10.7109375" customWidth="1"/>
    <col min="12" max="12" width="9.42578125" customWidth="1"/>
    <col min="13" max="13" width="10.42578125" customWidth="1"/>
  </cols>
  <sheetData>
    <row r="2" spans="1:14" x14ac:dyDescent="0.25">
      <c r="A2" s="26" t="s">
        <v>500</v>
      </c>
      <c r="B2" s="26"/>
      <c r="C2" s="26"/>
    </row>
    <row r="4" spans="1:14" ht="14.45" customHeight="1" x14ac:dyDescent="0.25">
      <c r="A4" s="325" t="s">
        <v>160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4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1:14" x14ac:dyDescent="0.25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</row>
    <row r="8" spans="1:14" x14ac:dyDescent="0.25">
      <c r="A8" s="35" t="s">
        <v>84</v>
      </c>
      <c r="B8" s="35" t="s">
        <v>161</v>
      </c>
      <c r="C8" s="35" t="s">
        <v>162</v>
      </c>
      <c r="D8" s="35" t="s">
        <v>163</v>
      </c>
      <c r="E8" s="35" t="s">
        <v>164</v>
      </c>
      <c r="F8" s="35" t="s">
        <v>165</v>
      </c>
      <c r="G8" s="35" t="s">
        <v>166</v>
      </c>
      <c r="H8" s="35" t="s">
        <v>167</v>
      </c>
      <c r="I8" s="35" t="s">
        <v>168</v>
      </c>
      <c r="J8" s="35" t="s">
        <v>169</v>
      </c>
      <c r="K8" s="35" t="s">
        <v>170</v>
      </c>
      <c r="L8" s="35" t="s">
        <v>171</v>
      </c>
      <c r="M8" s="35" t="s">
        <v>172</v>
      </c>
      <c r="N8" s="35" t="s">
        <v>173</v>
      </c>
    </row>
    <row r="9" spans="1:14" x14ac:dyDescent="0.25">
      <c r="A9" s="36" t="s">
        <v>174</v>
      </c>
      <c r="B9" s="36">
        <v>1036</v>
      </c>
      <c r="C9" s="36">
        <v>1036</v>
      </c>
      <c r="D9" s="36">
        <v>1036</v>
      </c>
      <c r="E9" s="36">
        <v>1036</v>
      </c>
      <c r="F9" s="36">
        <v>1036</v>
      </c>
      <c r="G9" s="36">
        <v>1036</v>
      </c>
      <c r="H9" s="36">
        <v>1036</v>
      </c>
      <c r="I9" s="36">
        <v>1036</v>
      </c>
      <c r="J9" s="36">
        <v>1036</v>
      </c>
      <c r="K9" s="36">
        <v>1036</v>
      </c>
      <c r="L9" s="36">
        <v>1036</v>
      </c>
      <c r="M9" s="36">
        <v>1036</v>
      </c>
      <c r="N9" s="36">
        <f>SUM(B9:M9)</f>
        <v>12432</v>
      </c>
    </row>
    <row r="10" spans="1:14" x14ac:dyDescent="0.25">
      <c r="A10" s="36" t="s">
        <v>175</v>
      </c>
      <c r="B10" s="36">
        <v>264</v>
      </c>
      <c r="C10" s="36">
        <v>264</v>
      </c>
      <c r="D10" s="36">
        <v>264</v>
      </c>
      <c r="E10" s="36">
        <v>264</v>
      </c>
      <c r="F10" s="36">
        <v>264</v>
      </c>
      <c r="G10" s="36">
        <v>264</v>
      </c>
      <c r="H10" s="36">
        <v>264</v>
      </c>
      <c r="I10" s="36">
        <v>264</v>
      </c>
      <c r="J10" s="36">
        <v>264</v>
      </c>
      <c r="K10" s="36">
        <v>264</v>
      </c>
      <c r="L10" s="36">
        <v>264</v>
      </c>
      <c r="M10" s="36">
        <v>259</v>
      </c>
      <c r="N10" s="36">
        <f>SUM(B10:M10)</f>
        <v>3163</v>
      </c>
    </row>
    <row r="11" spans="1:14" x14ac:dyDescent="0.25">
      <c r="A11" s="36" t="s">
        <v>176</v>
      </c>
      <c r="B11" s="36">
        <v>2986</v>
      </c>
      <c r="C11" s="36">
        <v>2986</v>
      </c>
      <c r="D11" s="36">
        <v>2986</v>
      </c>
      <c r="E11" s="36">
        <v>2986</v>
      </c>
      <c r="F11" s="36">
        <v>2986</v>
      </c>
      <c r="G11" s="36">
        <v>2986</v>
      </c>
      <c r="H11" s="36">
        <v>2986</v>
      </c>
      <c r="I11" s="36">
        <v>2986</v>
      </c>
      <c r="J11" s="36">
        <v>2986</v>
      </c>
      <c r="K11" s="36">
        <v>2986</v>
      </c>
      <c r="L11" s="36">
        <v>2986</v>
      </c>
      <c r="M11" s="36">
        <v>2982</v>
      </c>
      <c r="N11" s="36">
        <f>SUM(B11:M11)</f>
        <v>35828</v>
      </c>
    </row>
    <row r="12" spans="1:14" x14ac:dyDescent="0.25">
      <c r="A12" s="36" t="s">
        <v>177</v>
      </c>
      <c r="B12" s="36"/>
      <c r="C12" s="36"/>
      <c r="D12" s="36"/>
      <c r="E12" s="36"/>
      <c r="F12" s="36">
        <v>2033</v>
      </c>
      <c r="G12" s="36"/>
      <c r="H12" s="36"/>
      <c r="I12" s="36"/>
      <c r="J12" s="36"/>
      <c r="K12" s="36"/>
      <c r="L12" s="36"/>
      <c r="M12" s="36"/>
      <c r="N12" s="36">
        <v>2033</v>
      </c>
    </row>
    <row r="13" spans="1:14" x14ac:dyDescent="0.25">
      <c r="A13" s="36" t="s">
        <v>178</v>
      </c>
      <c r="B13" s="36"/>
      <c r="C13" s="36"/>
      <c r="D13" s="36"/>
      <c r="E13" s="36">
        <v>1500</v>
      </c>
      <c r="F13" s="36"/>
      <c r="G13" s="36"/>
      <c r="H13" s="36"/>
      <c r="I13" s="36"/>
      <c r="J13" s="36"/>
      <c r="K13" s="36"/>
      <c r="L13" s="36"/>
      <c r="M13" s="36"/>
      <c r="N13" s="36">
        <v>1500</v>
      </c>
    </row>
    <row r="14" spans="1:14" x14ac:dyDescent="0.25">
      <c r="A14" s="36" t="s">
        <v>179</v>
      </c>
      <c r="B14" s="36">
        <v>128</v>
      </c>
      <c r="C14" s="36">
        <v>128</v>
      </c>
      <c r="D14" s="36">
        <v>128</v>
      </c>
      <c r="E14" s="36">
        <v>128</v>
      </c>
      <c r="F14" s="36">
        <v>128</v>
      </c>
      <c r="G14" s="36">
        <v>128</v>
      </c>
      <c r="H14" s="36">
        <v>128</v>
      </c>
      <c r="I14" s="36">
        <v>128</v>
      </c>
      <c r="J14" s="36">
        <v>128</v>
      </c>
      <c r="K14" s="36">
        <v>128</v>
      </c>
      <c r="L14" s="36">
        <v>128</v>
      </c>
      <c r="M14" s="36">
        <v>131</v>
      </c>
      <c r="N14" s="36">
        <f>SUM(B14:M14)</f>
        <v>1539</v>
      </c>
    </row>
    <row r="15" spans="1:14" x14ac:dyDescent="0.25">
      <c r="A15" s="36" t="s">
        <v>180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</row>
    <row r="16" spans="1:14" x14ac:dyDescent="0.25">
      <c r="A16" s="36" t="s">
        <v>181</v>
      </c>
      <c r="B16" s="36">
        <v>17715</v>
      </c>
      <c r="C16" s="36">
        <v>17715</v>
      </c>
      <c r="D16" s="36">
        <v>17715</v>
      </c>
      <c r="E16" s="36">
        <v>17715</v>
      </c>
      <c r="F16" s="36">
        <v>17715</v>
      </c>
      <c r="G16" s="36">
        <v>17715</v>
      </c>
      <c r="H16" s="36">
        <v>17715</v>
      </c>
      <c r="I16" s="36">
        <v>17715</v>
      </c>
      <c r="J16" s="36">
        <v>17715</v>
      </c>
      <c r="K16" s="36">
        <v>17715</v>
      </c>
      <c r="L16" s="36">
        <v>17715</v>
      </c>
      <c r="M16" s="36">
        <v>17714</v>
      </c>
      <c r="N16" s="36">
        <f>SUM(B16:M16)</f>
        <v>212579</v>
      </c>
    </row>
    <row r="17" spans="1:14" x14ac:dyDescent="0.25">
      <c r="A17" s="36" t="s">
        <v>182</v>
      </c>
      <c r="B17" s="36">
        <v>5264</v>
      </c>
      <c r="C17" s="36">
        <v>5264</v>
      </c>
      <c r="D17" s="36">
        <v>5264</v>
      </c>
      <c r="E17" s="36">
        <v>5264</v>
      </c>
      <c r="F17" s="36">
        <v>5264</v>
      </c>
      <c r="G17" s="36">
        <v>5264</v>
      </c>
      <c r="H17" s="36">
        <v>5264</v>
      </c>
      <c r="I17" s="36">
        <v>5264</v>
      </c>
      <c r="J17" s="36">
        <v>5264</v>
      </c>
      <c r="K17" s="36">
        <v>5264</v>
      </c>
      <c r="L17" s="36">
        <v>5264</v>
      </c>
      <c r="M17" s="36">
        <v>5264</v>
      </c>
      <c r="N17" s="36">
        <v>65103</v>
      </c>
    </row>
    <row r="18" spans="1:14" x14ac:dyDescent="0.25">
      <c r="A18" s="36" t="s">
        <v>191</v>
      </c>
      <c r="B18" s="36"/>
      <c r="C18" s="36"/>
      <c r="D18" s="36"/>
      <c r="E18" s="36"/>
      <c r="F18" s="36"/>
      <c r="G18" s="36">
        <v>180200</v>
      </c>
      <c r="H18" s="36"/>
      <c r="I18" s="36"/>
      <c r="J18" s="36"/>
      <c r="K18" s="36"/>
      <c r="L18" s="36"/>
      <c r="M18" s="36"/>
      <c r="N18" s="36">
        <v>180200</v>
      </c>
    </row>
    <row r="19" spans="1:14" ht="15.75" thickBot="1" x14ac:dyDescent="0.3">
      <c r="A19" s="49" t="s">
        <v>227</v>
      </c>
      <c r="B19" s="36">
        <v>10402</v>
      </c>
      <c r="C19" s="36">
        <v>10402</v>
      </c>
      <c r="D19" s="36">
        <v>10402</v>
      </c>
      <c r="E19" s="36">
        <v>10402</v>
      </c>
      <c r="F19" s="36">
        <v>10402</v>
      </c>
      <c r="G19" s="36">
        <v>10402</v>
      </c>
      <c r="H19" s="36">
        <v>10402</v>
      </c>
      <c r="I19" s="36">
        <v>10402</v>
      </c>
      <c r="J19" s="36">
        <v>10402</v>
      </c>
      <c r="K19" s="36">
        <v>10402</v>
      </c>
      <c r="L19" s="36">
        <v>10402</v>
      </c>
      <c r="M19" s="36">
        <v>10401</v>
      </c>
      <c r="N19" s="36">
        <f>SUM(B19:M19)</f>
        <v>124823</v>
      </c>
    </row>
    <row r="20" spans="1:14" ht="15.75" thickBot="1" x14ac:dyDescent="0.3">
      <c r="A20" s="44" t="s">
        <v>183</v>
      </c>
      <c r="B20" s="44">
        <f>SUM(B9:B19)</f>
        <v>37795</v>
      </c>
      <c r="C20" s="44">
        <f t="shared" ref="C20:M20" si="0">SUM(C9:C18)</f>
        <v>27393</v>
      </c>
      <c r="D20" s="44">
        <f t="shared" si="0"/>
        <v>27393</v>
      </c>
      <c r="E20" s="44">
        <f t="shared" si="0"/>
        <v>28893</v>
      </c>
      <c r="F20" s="44">
        <f t="shared" si="0"/>
        <v>29426</v>
      </c>
      <c r="G20" s="44">
        <f t="shared" si="0"/>
        <v>207593</v>
      </c>
      <c r="H20" s="44">
        <f t="shared" si="0"/>
        <v>27393</v>
      </c>
      <c r="I20" s="44">
        <f t="shared" si="0"/>
        <v>27393</v>
      </c>
      <c r="J20" s="44">
        <f t="shared" si="0"/>
        <v>27393</v>
      </c>
      <c r="K20" s="44">
        <f t="shared" si="0"/>
        <v>27393</v>
      </c>
      <c r="L20" s="44">
        <f t="shared" si="0"/>
        <v>27393</v>
      </c>
      <c r="M20" s="44">
        <f t="shared" si="0"/>
        <v>27386</v>
      </c>
      <c r="N20" s="44">
        <f>SUM(N9:N19)</f>
        <v>639200</v>
      </c>
    </row>
    <row r="21" spans="1:14" x14ac:dyDescent="0.25">
      <c r="A21" s="43" t="s">
        <v>184</v>
      </c>
      <c r="B21" s="43">
        <v>700</v>
      </c>
      <c r="C21" s="43">
        <v>700</v>
      </c>
      <c r="D21" s="43">
        <v>700</v>
      </c>
      <c r="E21" s="43">
        <v>700</v>
      </c>
      <c r="F21" s="43">
        <v>700</v>
      </c>
      <c r="G21" s="43">
        <v>700</v>
      </c>
      <c r="H21" s="43">
        <v>700</v>
      </c>
      <c r="I21" s="43">
        <v>700</v>
      </c>
      <c r="J21" s="43">
        <v>700</v>
      </c>
      <c r="K21" s="43">
        <v>700</v>
      </c>
      <c r="L21" s="43">
        <v>700</v>
      </c>
      <c r="M21" s="43">
        <v>704</v>
      </c>
      <c r="N21" s="43">
        <f t="shared" ref="N21:N27" si="1">SUM(B21:M21)</f>
        <v>8404</v>
      </c>
    </row>
    <row r="22" spans="1:14" x14ac:dyDescent="0.25">
      <c r="A22" s="36" t="s">
        <v>185</v>
      </c>
      <c r="B22" s="36"/>
      <c r="C22" s="36"/>
      <c r="D22" s="36">
        <v>18702</v>
      </c>
      <c r="E22" s="36"/>
      <c r="F22" s="36"/>
      <c r="G22" s="36"/>
      <c r="H22" s="36"/>
      <c r="I22" s="36"/>
      <c r="J22" s="36">
        <v>18701</v>
      </c>
      <c r="K22" s="36"/>
      <c r="L22" s="36"/>
      <c r="M22" s="36"/>
      <c r="N22" s="36">
        <f t="shared" si="1"/>
        <v>37403</v>
      </c>
    </row>
    <row r="23" spans="1:14" x14ac:dyDescent="0.25">
      <c r="A23" s="36" t="s">
        <v>186</v>
      </c>
      <c r="B23" s="36">
        <v>11571</v>
      </c>
      <c r="C23" s="36">
        <v>11571</v>
      </c>
      <c r="D23" s="36">
        <v>11571</v>
      </c>
      <c r="E23" s="36">
        <v>11571</v>
      </c>
      <c r="F23" s="36">
        <v>11571</v>
      </c>
      <c r="G23" s="36">
        <v>11571</v>
      </c>
      <c r="H23" s="36">
        <v>11571</v>
      </c>
      <c r="I23" s="36">
        <v>11571</v>
      </c>
      <c r="J23" s="36">
        <v>11571</v>
      </c>
      <c r="K23" s="36">
        <v>11571</v>
      </c>
      <c r="L23" s="36">
        <v>11571</v>
      </c>
      <c r="M23" s="36">
        <v>11569</v>
      </c>
      <c r="N23" s="36">
        <f>SUM(B23:M23)</f>
        <v>138850</v>
      </c>
    </row>
    <row r="24" spans="1:14" x14ac:dyDescent="0.25">
      <c r="A24" s="36" t="s">
        <v>187</v>
      </c>
      <c r="B24" s="36">
        <v>18448</v>
      </c>
      <c r="C24" s="36">
        <v>18448</v>
      </c>
      <c r="D24" s="36">
        <v>18448</v>
      </c>
      <c r="E24" s="36">
        <v>18448</v>
      </c>
      <c r="F24" s="36">
        <v>18448</v>
      </c>
      <c r="G24" s="36">
        <v>18448</v>
      </c>
      <c r="H24" s="36">
        <v>18448</v>
      </c>
      <c r="I24" s="36">
        <v>18448</v>
      </c>
      <c r="J24" s="36">
        <v>18448</v>
      </c>
      <c r="K24" s="36">
        <v>18448</v>
      </c>
      <c r="L24" s="36">
        <v>18448</v>
      </c>
      <c r="M24" s="36">
        <v>18448</v>
      </c>
      <c r="N24" s="36">
        <f t="shared" si="1"/>
        <v>221376</v>
      </c>
    </row>
    <row r="25" spans="1:14" x14ac:dyDescent="0.25">
      <c r="A25" s="36" t="s">
        <v>188</v>
      </c>
      <c r="B25" s="36">
        <v>283</v>
      </c>
      <c r="C25" s="36">
        <v>283</v>
      </c>
      <c r="D25" s="36">
        <v>283</v>
      </c>
      <c r="E25" s="36">
        <v>283</v>
      </c>
      <c r="F25" s="36">
        <v>283</v>
      </c>
      <c r="G25" s="36">
        <v>283</v>
      </c>
      <c r="H25" s="36">
        <v>283</v>
      </c>
      <c r="I25" s="36">
        <v>283</v>
      </c>
      <c r="J25" s="36">
        <v>283</v>
      </c>
      <c r="K25" s="36">
        <v>283</v>
      </c>
      <c r="L25" s="36">
        <v>283</v>
      </c>
      <c r="M25" s="36">
        <v>283</v>
      </c>
      <c r="N25" s="36">
        <f t="shared" si="1"/>
        <v>3396</v>
      </c>
    </row>
    <row r="26" spans="1:14" x14ac:dyDescent="0.25">
      <c r="A26" s="36" t="s">
        <v>189</v>
      </c>
      <c r="B26" s="36">
        <v>0</v>
      </c>
      <c r="C26" s="36">
        <v>0</v>
      </c>
      <c r="D26" s="36">
        <v>0</v>
      </c>
      <c r="E26" s="36">
        <v>12700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f t="shared" si="1"/>
        <v>12700</v>
      </c>
    </row>
    <row r="27" spans="1:14" x14ac:dyDescent="0.25">
      <c r="A27" s="36" t="s">
        <v>190</v>
      </c>
      <c r="B27" s="36">
        <v>0</v>
      </c>
      <c r="C27" s="36">
        <v>0</v>
      </c>
      <c r="D27" s="36">
        <v>0</v>
      </c>
      <c r="E27" s="36">
        <v>0</v>
      </c>
      <c r="F27" s="36">
        <v>2916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f t="shared" si="1"/>
        <v>2916</v>
      </c>
    </row>
    <row r="28" spans="1:14" x14ac:dyDescent="0.25">
      <c r="A28" s="36" t="s">
        <v>191</v>
      </c>
      <c r="B28" s="36"/>
      <c r="C28" s="36"/>
      <c r="D28" s="36"/>
      <c r="E28" s="36"/>
      <c r="F28" s="36"/>
      <c r="G28" s="36">
        <v>170000</v>
      </c>
      <c r="H28" s="36"/>
      <c r="I28" s="36"/>
      <c r="J28" s="36"/>
      <c r="K28" s="36"/>
      <c r="L28" s="36"/>
      <c r="M28" s="36"/>
      <c r="N28" s="36">
        <v>170000</v>
      </c>
    </row>
    <row r="29" spans="1:14" ht="15.75" thickBot="1" x14ac:dyDescent="0.3">
      <c r="A29" s="36" t="s">
        <v>192</v>
      </c>
      <c r="B29" s="36">
        <v>44155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f>SUM(B29:M29)</f>
        <v>44155</v>
      </c>
    </row>
    <row r="30" spans="1:14" ht="15.75" thickBot="1" x14ac:dyDescent="0.3">
      <c r="A30" s="44" t="s">
        <v>193</v>
      </c>
      <c r="B30" s="44">
        <f>SUM(B21:B29)</f>
        <v>75157</v>
      </c>
      <c r="C30" s="44">
        <f t="shared" ref="C30:M30" si="2">SUM(C21:C29)</f>
        <v>31002</v>
      </c>
      <c r="D30" s="44">
        <f t="shared" si="2"/>
        <v>49704</v>
      </c>
      <c r="E30" s="44">
        <f t="shared" si="2"/>
        <v>43702</v>
      </c>
      <c r="F30" s="44">
        <f t="shared" si="2"/>
        <v>33918</v>
      </c>
      <c r="G30" s="44">
        <f t="shared" si="2"/>
        <v>201002</v>
      </c>
      <c r="H30" s="44">
        <f t="shared" si="2"/>
        <v>31002</v>
      </c>
      <c r="I30" s="44">
        <f t="shared" si="2"/>
        <v>31002</v>
      </c>
      <c r="J30" s="44">
        <f t="shared" si="2"/>
        <v>49703</v>
      </c>
      <c r="K30" s="44">
        <f t="shared" si="2"/>
        <v>31002</v>
      </c>
      <c r="L30" s="44">
        <f t="shared" si="2"/>
        <v>31002</v>
      </c>
      <c r="M30" s="44">
        <f t="shared" si="2"/>
        <v>31004</v>
      </c>
      <c r="N30" s="44">
        <f>SUM(N21:N29)</f>
        <v>639200</v>
      </c>
    </row>
  </sheetData>
  <mergeCells count="1">
    <mergeCell ref="A4:N6"/>
  </mergeCells>
  <pageMargins left="0.11811023622047245" right="0.31496062992125984" top="0.35433070866141736" bottom="0.15748031496062992" header="0.19685039370078741" footer="0.31496062992125984"/>
  <pageSetup paperSize="9" scale="90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"/>
  <sheetViews>
    <sheetView workbookViewId="0">
      <selection activeCell="A4" sqref="A4"/>
    </sheetView>
  </sheetViews>
  <sheetFormatPr defaultRowHeight="15" x14ac:dyDescent="0.25"/>
  <cols>
    <col min="1" max="1" width="8.140625" customWidth="1"/>
    <col min="2" max="2" width="9.85546875" customWidth="1"/>
    <col min="3" max="3" width="11.7109375" customWidth="1"/>
    <col min="4" max="4" width="9.7109375" customWidth="1"/>
  </cols>
  <sheetData>
    <row r="3" spans="1:12" x14ac:dyDescent="0.25">
      <c r="A3" s="26" t="s">
        <v>501</v>
      </c>
      <c r="B3" s="26"/>
      <c r="C3" s="26"/>
    </row>
    <row r="5" spans="1:12" ht="14.45" customHeight="1" x14ac:dyDescent="0.25">
      <c r="A5" s="325" t="s">
        <v>224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2" x14ac:dyDescent="0.25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</row>
    <row r="7" spans="1:12" x14ac:dyDescent="0.25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</row>
    <row r="9" spans="1:12" x14ac:dyDescent="0.25">
      <c r="A9" s="36" t="s">
        <v>194</v>
      </c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>
        <v>6</v>
      </c>
      <c r="H9" s="334" t="s">
        <v>202</v>
      </c>
      <c r="I9" s="335"/>
      <c r="J9" s="335"/>
      <c r="K9" s="335"/>
      <c r="L9" s="336"/>
    </row>
    <row r="10" spans="1:12" ht="59.45" customHeight="1" x14ac:dyDescent="0.25">
      <c r="A10" s="45">
        <v>1</v>
      </c>
      <c r="B10" s="47" t="s">
        <v>197</v>
      </c>
      <c r="C10" s="47" t="s">
        <v>196</v>
      </c>
      <c r="D10" s="47" t="s">
        <v>195</v>
      </c>
      <c r="E10" s="47" t="s">
        <v>198</v>
      </c>
      <c r="F10" s="47" t="s">
        <v>199</v>
      </c>
      <c r="G10" s="47" t="s">
        <v>200</v>
      </c>
      <c r="H10" s="40">
        <v>2014</v>
      </c>
      <c r="I10" s="40">
        <v>2015</v>
      </c>
      <c r="J10" s="40">
        <v>2016</v>
      </c>
      <c r="K10" s="40">
        <v>2017</v>
      </c>
      <c r="L10" s="40" t="s">
        <v>173</v>
      </c>
    </row>
    <row r="11" spans="1:12" x14ac:dyDescent="0.25">
      <c r="A11" s="45">
        <v>2</v>
      </c>
      <c r="B11" s="46" t="s">
        <v>201</v>
      </c>
      <c r="C11" s="46">
        <v>0</v>
      </c>
      <c r="D11" s="36">
        <v>0</v>
      </c>
      <c r="E11" s="46" t="s">
        <v>201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</row>
  </sheetData>
  <mergeCells count="2">
    <mergeCell ref="A5:L7"/>
    <mergeCell ref="H9:L9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D25" sqref="D25"/>
    </sheetView>
  </sheetViews>
  <sheetFormatPr defaultRowHeight="15" x14ac:dyDescent="0.25"/>
  <cols>
    <col min="1" max="1" width="18" customWidth="1"/>
    <col min="2" max="2" width="33" customWidth="1"/>
  </cols>
  <sheetData>
    <row r="2" spans="1:3" x14ac:dyDescent="0.25">
      <c r="A2" s="26" t="s">
        <v>502</v>
      </c>
      <c r="B2" s="26"/>
      <c r="C2" s="26"/>
    </row>
    <row r="4" spans="1:3" x14ac:dyDescent="0.25">
      <c r="A4" s="337" t="s">
        <v>205</v>
      </c>
      <c r="B4" s="337"/>
      <c r="C4" s="337"/>
    </row>
    <row r="6" spans="1:3" x14ac:dyDescent="0.25">
      <c r="A6" s="35" t="s">
        <v>84</v>
      </c>
      <c r="B6" s="35" t="s">
        <v>203</v>
      </c>
      <c r="C6" s="35" t="s">
        <v>173</v>
      </c>
    </row>
    <row r="7" spans="1:3" x14ac:dyDescent="0.25">
      <c r="A7" s="36" t="s">
        <v>159</v>
      </c>
      <c r="B7" s="36" t="s">
        <v>204</v>
      </c>
      <c r="C7" s="36">
        <v>0</v>
      </c>
    </row>
    <row r="8" spans="1:3" x14ac:dyDescent="0.25">
      <c r="A8" s="36" t="s">
        <v>93</v>
      </c>
      <c r="B8" s="36" t="s">
        <v>204</v>
      </c>
      <c r="C8" s="36">
        <v>0</v>
      </c>
    </row>
    <row r="9" spans="1:3" x14ac:dyDescent="0.25">
      <c r="A9" s="36" t="s">
        <v>173</v>
      </c>
      <c r="B9" s="36"/>
      <c r="C9" s="36">
        <v>0</v>
      </c>
    </row>
  </sheetData>
  <mergeCells count="1">
    <mergeCell ref="A4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N11" sqref="N11"/>
    </sheetView>
  </sheetViews>
  <sheetFormatPr defaultRowHeight="15" x14ac:dyDescent="0.25"/>
  <cols>
    <col min="1" max="1" width="11.85546875" customWidth="1"/>
    <col min="2" max="2" width="13.140625" customWidth="1"/>
    <col min="7" max="7" width="11" customWidth="1"/>
    <col min="8" max="8" width="10.28515625" customWidth="1"/>
    <col min="12" max="12" width="11.140625" customWidth="1"/>
  </cols>
  <sheetData>
    <row r="1" spans="1:12" x14ac:dyDescent="0.25">
      <c r="A1" s="26" t="s">
        <v>503</v>
      </c>
      <c r="B1" s="26"/>
      <c r="C1" s="26"/>
    </row>
    <row r="3" spans="1:12" x14ac:dyDescent="0.25">
      <c r="A3" s="48"/>
      <c r="B3" s="48"/>
      <c r="C3" s="27"/>
    </row>
    <row r="4" spans="1:12" x14ac:dyDescent="0.25">
      <c r="A4" s="325" t="s">
        <v>225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</row>
    <row r="5" spans="1:12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2" ht="15.75" thickBot="1" x14ac:dyDescent="0.3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</row>
    <row r="7" spans="1:12" ht="15.75" thickBot="1" x14ac:dyDescent="0.3">
      <c r="A7" s="342" t="s">
        <v>206</v>
      </c>
      <c r="B7" s="342" t="s">
        <v>207</v>
      </c>
      <c r="C7" s="341" t="s">
        <v>208</v>
      </c>
      <c r="D7" s="342" t="s">
        <v>209</v>
      </c>
      <c r="E7" s="342"/>
      <c r="F7" s="342"/>
      <c r="G7" s="341" t="s">
        <v>213</v>
      </c>
      <c r="H7" s="57"/>
      <c r="I7" s="342" t="s">
        <v>215</v>
      </c>
      <c r="J7" s="342"/>
      <c r="K7" s="342"/>
      <c r="L7" s="341" t="s">
        <v>218</v>
      </c>
    </row>
    <row r="8" spans="1:12" ht="28.9" customHeight="1" thickBot="1" x14ac:dyDescent="0.3">
      <c r="A8" s="342"/>
      <c r="B8" s="342"/>
      <c r="C8" s="341"/>
      <c r="D8" s="58" t="s">
        <v>210</v>
      </c>
      <c r="E8" s="58" t="s">
        <v>211</v>
      </c>
      <c r="F8" s="59" t="s">
        <v>212</v>
      </c>
      <c r="G8" s="342"/>
      <c r="H8" s="60" t="s">
        <v>214</v>
      </c>
      <c r="I8" s="59" t="s">
        <v>216</v>
      </c>
      <c r="J8" s="59" t="s">
        <v>217</v>
      </c>
      <c r="K8" s="59" t="s">
        <v>212</v>
      </c>
      <c r="L8" s="342"/>
    </row>
    <row r="9" spans="1:12" ht="15.75" thickBot="1" x14ac:dyDescent="0.3">
      <c r="A9" s="340" t="s">
        <v>161</v>
      </c>
      <c r="B9" s="343" t="s">
        <v>219</v>
      </c>
      <c r="C9" s="56">
        <v>44155</v>
      </c>
      <c r="D9" s="43">
        <v>33760</v>
      </c>
      <c r="E9" s="43">
        <v>40522</v>
      </c>
      <c r="F9" s="43">
        <f>D9-E9</f>
        <v>-6762</v>
      </c>
      <c r="G9" s="43">
        <f>SUM(C9,F9)</f>
        <v>37393</v>
      </c>
      <c r="H9" s="61" t="s">
        <v>221</v>
      </c>
      <c r="I9" s="43">
        <v>0</v>
      </c>
      <c r="J9" s="43">
        <v>0</v>
      </c>
      <c r="K9" s="43">
        <v>0</v>
      </c>
      <c r="L9" s="43">
        <f>SUM(G9)</f>
        <v>37393</v>
      </c>
    </row>
    <row r="10" spans="1:12" ht="15.75" thickBot="1" x14ac:dyDescent="0.3">
      <c r="A10" s="339"/>
      <c r="B10" s="286"/>
      <c r="C10" s="55">
        <v>44155</v>
      </c>
      <c r="D10" s="53">
        <v>33760</v>
      </c>
      <c r="E10" s="53">
        <v>40522</v>
      </c>
      <c r="F10" s="53">
        <f>D10-E10</f>
        <v>-6762</v>
      </c>
      <c r="G10" s="51">
        <f t="shared" ref="G10:G32" si="0">SUM(C10,F10)</f>
        <v>37393</v>
      </c>
      <c r="H10" s="61" t="s">
        <v>221</v>
      </c>
      <c r="I10" s="43">
        <v>0</v>
      </c>
      <c r="J10" s="43">
        <v>0</v>
      </c>
      <c r="K10" s="43">
        <v>0</v>
      </c>
      <c r="L10" s="43">
        <f t="shared" ref="L10:L32" si="1">SUM(G10)</f>
        <v>37393</v>
      </c>
    </row>
    <row r="11" spans="1:12" ht="15.75" thickBot="1" x14ac:dyDescent="0.3">
      <c r="A11" s="339" t="s">
        <v>162</v>
      </c>
      <c r="B11" s="338" t="s">
        <v>219</v>
      </c>
      <c r="C11" s="54">
        <v>37393</v>
      </c>
      <c r="D11" s="51">
        <v>31002</v>
      </c>
      <c r="E11" s="51">
        <v>27393</v>
      </c>
      <c r="F11" s="51">
        <f>D11-E11</f>
        <v>3609</v>
      </c>
      <c r="G11" s="51">
        <f t="shared" si="0"/>
        <v>41002</v>
      </c>
      <c r="H11" s="61" t="s">
        <v>221</v>
      </c>
      <c r="I11" s="43">
        <v>0</v>
      </c>
      <c r="J11" s="43">
        <v>0</v>
      </c>
      <c r="K11" s="43">
        <v>0</v>
      </c>
      <c r="L11" s="43">
        <f t="shared" si="1"/>
        <v>41002</v>
      </c>
    </row>
    <row r="12" spans="1:12" ht="15.75" thickBot="1" x14ac:dyDescent="0.3">
      <c r="A12" s="339"/>
      <c r="B12" s="286"/>
      <c r="C12" s="55">
        <v>37393</v>
      </c>
      <c r="D12" s="53">
        <f>SUM(D10:D11)</f>
        <v>64762</v>
      </c>
      <c r="E12" s="53">
        <f>SUM(E10:E11)</f>
        <v>67915</v>
      </c>
      <c r="F12" s="53">
        <f>D12-E12</f>
        <v>-3153</v>
      </c>
      <c r="G12" s="51">
        <f t="shared" si="0"/>
        <v>34240</v>
      </c>
      <c r="H12" s="61" t="s">
        <v>221</v>
      </c>
      <c r="I12" s="43">
        <v>0</v>
      </c>
      <c r="J12" s="43">
        <v>0</v>
      </c>
      <c r="K12" s="43">
        <v>0</v>
      </c>
      <c r="L12" s="43">
        <f t="shared" si="1"/>
        <v>34240</v>
      </c>
    </row>
    <row r="13" spans="1:12" ht="15.75" thickBot="1" x14ac:dyDescent="0.3">
      <c r="A13" s="339" t="s">
        <v>163</v>
      </c>
      <c r="B13" s="338" t="s">
        <v>219</v>
      </c>
      <c r="C13" s="54">
        <v>29590</v>
      </c>
      <c r="D13" s="51">
        <v>49704</v>
      </c>
      <c r="E13" s="51">
        <v>27393</v>
      </c>
      <c r="F13" s="51">
        <f>D13-E13</f>
        <v>22311</v>
      </c>
      <c r="G13" s="51">
        <f t="shared" si="0"/>
        <v>51901</v>
      </c>
      <c r="H13" s="61" t="s">
        <v>221</v>
      </c>
      <c r="I13" s="43">
        <v>0</v>
      </c>
      <c r="J13" s="43">
        <v>0</v>
      </c>
      <c r="K13" s="43">
        <v>0</v>
      </c>
      <c r="L13" s="43">
        <f t="shared" si="1"/>
        <v>51901</v>
      </c>
    </row>
    <row r="14" spans="1:12" ht="15.75" thickBot="1" x14ac:dyDescent="0.3">
      <c r="A14" s="339"/>
      <c r="B14" s="286"/>
      <c r="C14" s="55">
        <v>22828</v>
      </c>
      <c r="D14" s="53">
        <f>SUM(D12:D13)</f>
        <v>114466</v>
      </c>
      <c r="E14" s="53">
        <f>SUM(E12:E13)</f>
        <v>95308</v>
      </c>
      <c r="F14" s="53">
        <f>SUM(F12:F13)</f>
        <v>19158</v>
      </c>
      <c r="G14" s="51">
        <f t="shared" si="0"/>
        <v>41986</v>
      </c>
      <c r="H14" s="61" t="s">
        <v>221</v>
      </c>
      <c r="I14" s="43">
        <v>0</v>
      </c>
      <c r="J14" s="43">
        <v>0</v>
      </c>
      <c r="K14" s="43">
        <v>0</v>
      </c>
      <c r="L14" s="43">
        <f t="shared" si="1"/>
        <v>41986</v>
      </c>
    </row>
    <row r="15" spans="1:12" ht="15.75" thickBot="1" x14ac:dyDescent="0.3">
      <c r="A15" s="339" t="s">
        <v>164</v>
      </c>
      <c r="B15" s="338" t="s">
        <v>219</v>
      </c>
      <c r="C15" s="54">
        <v>41500</v>
      </c>
      <c r="D15" s="51">
        <v>43702</v>
      </c>
      <c r="E15" s="51">
        <v>28893</v>
      </c>
      <c r="F15" s="51">
        <f>D15-E15</f>
        <v>14809</v>
      </c>
      <c r="G15" s="51">
        <f t="shared" si="0"/>
        <v>56309</v>
      </c>
      <c r="H15" s="61" t="s">
        <v>221</v>
      </c>
      <c r="I15" s="43">
        <v>0</v>
      </c>
      <c r="J15" s="43">
        <v>0</v>
      </c>
      <c r="K15" s="43">
        <v>0</v>
      </c>
      <c r="L15" s="43">
        <f t="shared" si="1"/>
        <v>56309</v>
      </c>
    </row>
    <row r="16" spans="1:12" ht="15.75" thickBot="1" x14ac:dyDescent="0.3">
      <c r="A16" s="339"/>
      <c r="B16" s="286"/>
      <c r="C16" s="55">
        <f>SUM(C14:C15)</f>
        <v>64328</v>
      </c>
      <c r="D16" s="53">
        <f>SUM(D14:D15)</f>
        <v>158168</v>
      </c>
      <c r="E16" s="53">
        <f>SUM(E14:E15)</f>
        <v>124201</v>
      </c>
      <c r="F16" s="53">
        <f>SUM(F14:F15)</f>
        <v>33967</v>
      </c>
      <c r="G16" s="51">
        <f t="shared" si="0"/>
        <v>98295</v>
      </c>
      <c r="H16" s="61" t="s">
        <v>221</v>
      </c>
      <c r="I16" s="43">
        <v>0</v>
      </c>
      <c r="J16" s="43">
        <v>0</v>
      </c>
      <c r="K16" s="43">
        <v>0</v>
      </c>
      <c r="L16" s="43">
        <f t="shared" si="1"/>
        <v>98295</v>
      </c>
    </row>
    <row r="17" spans="1:12" ht="15.75" thickBot="1" x14ac:dyDescent="0.3">
      <c r="A17" s="339" t="s">
        <v>165</v>
      </c>
      <c r="B17" s="338" t="s">
        <v>219</v>
      </c>
      <c r="C17" s="54">
        <v>45908</v>
      </c>
      <c r="D17" s="51">
        <v>33918</v>
      </c>
      <c r="E17" s="51">
        <v>29426</v>
      </c>
      <c r="F17" s="51">
        <f>D17-E17</f>
        <v>4492</v>
      </c>
      <c r="G17" s="51">
        <f t="shared" si="0"/>
        <v>50400</v>
      </c>
      <c r="H17" s="61" t="s">
        <v>221</v>
      </c>
      <c r="I17" s="43">
        <v>0</v>
      </c>
      <c r="J17" s="43">
        <v>0</v>
      </c>
      <c r="K17" s="43">
        <v>0</v>
      </c>
      <c r="L17" s="43">
        <f t="shared" si="1"/>
        <v>50400</v>
      </c>
    </row>
    <row r="18" spans="1:12" ht="15.75" thickBot="1" x14ac:dyDescent="0.3">
      <c r="A18" s="339"/>
      <c r="B18" s="286"/>
      <c r="C18" s="55">
        <f>SUM(C16:C17)</f>
        <v>110236</v>
      </c>
      <c r="D18" s="52">
        <f t="shared" ref="D18:E18" si="2">SUM(D16:D17)</f>
        <v>192086</v>
      </c>
      <c r="E18" s="52">
        <f t="shared" si="2"/>
        <v>153627</v>
      </c>
      <c r="F18" s="52">
        <f>SUM(F16:F17)</f>
        <v>38459</v>
      </c>
      <c r="G18" s="51">
        <f t="shared" si="0"/>
        <v>148695</v>
      </c>
      <c r="H18" s="61" t="s">
        <v>221</v>
      </c>
      <c r="I18" s="43">
        <v>0</v>
      </c>
      <c r="J18" s="43">
        <v>0</v>
      </c>
      <c r="K18" s="43">
        <v>0</v>
      </c>
      <c r="L18" s="43">
        <f t="shared" si="1"/>
        <v>148695</v>
      </c>
    </row>
    <row r="19" spans="1:12" ht="15.75" thickBot="1" x14ac:dyDescent="0.3">
      <c r="A19" s="339" t="s">
        <v>166</v>
      </c>
      <c r="B19" s="338" t="s">
        <v>219</v>
      </c>
      <c r="C19" s="54">
        <v>39999</v>
      </c>
      <c r="D19" s="51">
        <v>201002</v>
      </c>
      <c r="E19" s="51">
        <v>207593</v>
      </c>
      <c r="F19" s="51">
        <f>D19-E19</f>
        <v>-6591</v>
      </c>
      <c r="G19" s="51">
        <f t="shared" si="0"/>
        <v>33408</v>
      </c>
      <c r="H19" s="61" t="s">
        <v>221</v>
      </c>
      <c r="I19" s="43">
        <v>0</v>
      </c>
      <c r="J19" s="43">
        <v>0</v>
      </c>
      <c r="K19" s="43">
        <v>0</v>
      </c>
      <c r="L19" s="43">
        <f t="shared" si="1"/>
        <v>33408</v>
      </c>
    </row>
    <row r="20" spans="1:12" ht="15.75" thickBot="1" x14ac:dyDescent="0.3">
      <c r="A20" s="339"/>
      <c r="B20" s="286"/>
      <c r="C20" s="55">
        <f>SUM(C18:C19)</f>
        <v>150235</v>
      </c>
      <c r="D20" s="52">
        <f t="shared" ref="D20:F20" si="3">SUM(D18:D19)</f>
        <v>393088</v>
      </c>
      <c r="E20" s="52">
        <f t="shared" si="3"/>
        <v>361220</v>
      </c>
      <c r="F20" s="52">
        <f t="shared" si="3"/>
        <v>31868</v>
      </c>
      <c r="G20" s="51">
        <f t="shared" si="0"/>
        <v>182103</v>
      </c>
      <c r="H20" s="61" t="s">
        <v>221</v>
      </c>
      <c r="I20" s="43">
        <v>0</v>
      </c>
      <c r="J20" s="43">
        <v>0</v>
      </c>
      <c r="K20" s="43">
        <v>0</v>
      </c>
      <c r="L20" s="43">
        <f t="shared" si="1"/>
        <v>182103</v>
      </c>
    </row>
    <row r="21" spans="1:12" ht="15.75" thickBot="1" x14ac:dyDescent="0.3">
      <c r="A21" s="339" t="s">
        <v>167</v>
      </c>
      <c r="B21" s="338" t="s">
        <v>219</v>
      </c>
      <c r="C21" s="54">
        <v>213407</v>
      </c>
      <c r="D21" s="51">
        <v>31002</v>
      </c>
      <c r="E21" s="51">
        <v>27393</v>
      </c>
      <c r="F21" s="51">
        <f>D21-E21</f>
        <v>3609</v>
      </c>
      <c r="G21" s="51">
        <f t="shared" si="0"/>
        <v>217016</v>
      </c>
      <c r="H21" s="61" t="s">
        <v>221</v>
      </c>
      <c r="I21" s="43">
        <v>0</v>
      </c>
      <c r="J21" s="43">
        <v>0</v>
      </c>
      <c r="K21" s="43">
        <v>0</v>
      </c>
      <c r="L21" s="43">
        <f t="shared" si="1"/>
        <v>217016</v>
      </c>
    </row>
    <row r="22" spans="1:12" ht="15.75" thickBot="1" x14ac:dyDescent="0.3">
      <c r="A22" s="339"/>
      <c r="B22" s="286"/>
      <c r="C22" s="55">
        <f>SUM(C20:C21)</f>
        <v>363642</v>
      </c>
      <c r="D22" s="52">
        <f t="shared" ref="D22:F22" si="4">SUM(D20:D21)</f>
        <v>424090</v>
      </c>
      <c r="E22" s="52">
        <f t="shared" si="4"/>
        <v>388613</v>
      </c>
      <c r="F22" s="52">
        <f t="shared" si="4"/>
        <v>35477</v>
      </c>
      <c r="G22" s="51">
        <f t="shared" si="0"/>
        <v>399119</v>
      </c>
      <c r="H22" s="61" t="s">
        <v>221</v>
      </c>
      <c r="I22" s="43">
        <v>0</v>
      </c>
      <c r="J22" s="43">
        <v>0</v>
      </c>
      <c r="K22" s="43">
        <v>0</v>
      </c>
      <c r="L22" s="43">
        <f t="shared" si="1"/>
        <v>399119</v>
      </c>
    </row>
    <row r="23" spans="1:12" ht="15.75" thickBot="1" x14ac:dyDescent="0.3">
      <c r="A23" s="339" t="s">
        <v>168</v>
      </c>
      <c r="B23" s="338" t="s">
        <v>219</v>
      </c>
      <c r="C23" s="55">
        <v>206616</v>
      </c>
      <c r="D23" s="51">
        <v>31002</v>
      </c>
      <c r="E23" s="51">
        <v>27393</v>
      </c>
      <c r="F23" s="51">
        <f>E23-D23</f>
        <v>-3609</v>
      </c>
      <c r="G23" s="51">
        <f t="shared" si="0"/>
        <v>203007</v>
      </c>
      <c r="H23" s="61" t="s">
        <v>221</v>
      </c>
      <c r="I23" s="43">
        <v>0</v>
      </c>
      <c r="J23" s="43">
        <v>0</v>
      </c>
      <c r="K23" s="43">
        <v>0</v>
      </c>
      <c r="L23" s="43">
        <f t="shared" si="1"/>
        <v>203007</v>
      </c>
    </row>
    <row r="24" spans="1:12" ht="15.75" thickBot="1" x14ac:dyDescent="0.3">
      <c r="A24" s="339"/>
      <c r="B24" s="286"/>
      <c r="C24" s="55">
        <f>SUM(C22:C23)</f>
        <v>570258</v>
      </c>
      <c r="D24" s="52">
        <f t="shared" ref="D24:F24" si="5">SUM(D22:D23)</f>
        <v>455092</v>
      </c>
      <c r="E24" s="52">
        <f t="shared" si="5"/>
        <v>416006</v>
      </c>
      <c r="F24" s="52">
        <f t="shared" si="5"/>
        <v>31868</v>
      </c>
      <c r="G24" s="51">
        <f t="shared" si="0"/>
        <v>602126</v>
      </c>
      <c r="H24" s="61" t="s">
        <v>221</v>
      </c>
      <c r="I24" s="43">
        <v>0</v>
      </c>
      <c r="J24" s="43">
        <v>0</v>
      </c>
      <c r="K24" s="43">
        <v>0</v>
      </c>
      <c r="L24" s="43">
        <f t="shared" si="1"/>
        <v>602126</v>
      </c>
    </row>
    <row r="25" spans="1:12" ht="15.75" thickBot="1" x14ac:dyDescent="0.3">
      <c r="A25" s="339" t="s">
        <v>169</v>
      </c>
      <c r="B25" s="338" t="s">
        <v>219</v>
      </c>
      <c r="C25" s="54">
        <v>213408</v>
      </c>
      <c r="D25" s="51">
        <v>49703</v>
      </c>
      <c r="E25" s="51">
        <v>27393</v>
      </c>
      <c r="F25" s="51">
        <f>D25-E25</f>
        <v>22310</v>
      </c>
      <c r="G25" s="51">
        <f t="shared" si="0"/>
        <v>235718</v>
      </c>
      <c r="H25" s="61" t="s">
        <v>221</v>
      </c>
      <c r="I25" s="43">
        <v>0</v>
      </c>
      <c r="J25" s="43">
        <v>0</v>
      </c>
      <c r="K25" s="43">
        <v>0</v>
      </c>
      <c r="L25" s="43">
        <f t="shared" si="1"/>
        <v>235718</v>
      </c>
    </row>
    <row r="26" spans="1:12" ht="15.75" thickBot="1" x14ac:dyDescent="0.3">
      <c r="A26" s="339"/>
      <c r="B26" s="286"/>
      <c r="C26" s="55">
        <f>SUM(C24:C25)</f>
        <v>783666</v>
      </c>
      <c r="D26" s="52">
        <f t="shared" ref="D26:F26" si="6">SUM(D24:D25)</f>
        <v>504795</v>
      </c>
      <c r="E26" s="52">
        <f t="shared" si="6"/>
        <v>443399</v>
      </c>
      <c r="F26" s="52">
        <f t="shared" si="6"/>
        <v>54178</v>
      </c>
      <c r="G26" s="51">
        <f t="shared" si="0"/>
        <v>837844</v>
      </c>
      <c r="H26" s="61" t="s">
        <v>221</v>
      </c>
      <c r="I26" s="43">
        <v>0</v>
      </c>
      <c r="J26" s="43">
        <v>0</v>
      </c>
      <c r="K26" s="43">
        <v>0</v>
      </c>
      <c r="L26" s="43">
        <f t="shared" si="1"/>
        <v>837844</v>
      </c>
    </row>
    <row r="27" spans="1:12" ht="15.75" thickBot="1" x14ac:dyDescent="0.3">
      <c r="A27" s="339" t="s">
        <v>170</v>
      </c>
      <c r="B27" s="338" t="s">
        <v>219</v>
      </c>
      <c r="C27" s="54">
        <v>225317</v>
      </c>
      <c r="D27" s="51">
        <v>31002</v>
      </c>
      <c r="E27" s="51">
        <v>27393</v>
      </c>
      <c r="F27" s="51">
        <f>D27-E27</f>
        <v>3609</v>
      </c>
      <c r="G27" s="51">
        <f t="shared" si="0"/>
        <v>228926</v>
      </c>
      <c r="H27" s="61" t="s">
        <v>221</v>
      </c>
      <c r="I27" s="43">
        <v>0</v>
      </c>
      <c r="J27" s="43">
        <v>0</v>
      </c>
      <c r="K27" s="43">
        <v>0</v>
      </c>
      <c r="L27" s="43">
        <f t="shared" si="1"/>
        <v>228926</v>
      </c>
    </row>
    <row r="28" spans="1:12" ht="15.75" thickBot="1" x14ac:dyDescent="0.3">
      <c r="A28" s="339"/>
      <c r="B28" s="286"/>
      <c r="C28" s="55">
        <f>SUM(C26:C27)</f>
        <v>1008983</v>
      </c>
      <c r="D28" s="52">
        <f t="shared" ref="D28:F28" si="7">SUM(D26:D27)</f>
        <v>535797</v>
      </c>
      <c r="E28" s="52">
        <f t="shared" si="7"/>
        <v>470792</v>
      </c>
      <c r="F28" s="52">
        <f t="shared" si="7"/>
        <v>57787</v>
      </c>
      <c r="G28" s="51">
        <f t="shared" si="0"/>
        <v>1066770</v>
      </c>
      <c r="H28" s="61" t="s">
        <v>221</v>
      </c>
      <c r="I28" s="43">
        <v>0</v>
      </c>
      <c r="J28" s="43">
        <v>0</v>
      </c>
      <c r="K28" s="43">
        <v>0</v>
      </c>
      <c r="L28" s="43">
        <f t="shared" si="1"/>
        <v>1066770</v>
      </c>
    </row>
    <row r="29" spans="1:12" ht="15.75" thickBot="1" x14ac:dyDescent="0.3">
      <c r="A29" s="339" t="s">
        <v>171</v>
      </c>
      <c r="B29" s="338" t="s">
        <v>219</v>
      </c>
      <c r="C29" s="54">
        <v>218525</v>
      </c>
      <c r="D29" s="51">
        <v>31002</v>
      </c>
      <c r="E29" s="51">
        <v>27393</v>
      </c>
      <c r="F29" s="51">
        <f>E29-D29</f>
        <v>-3609</v>
      </c>
      <c r="G29" s="51">
        <f t="shared" si="0"/>
        <v>214916</v>
      </c>
      <c r="H29" s="61" t="s">
        <v>221</v>
      </c>
      <c r="I29" s="43">
        <v>0</v>
      </c>
      <c r="J29" s="43">
        <v>0</v>
      </c>
      <c r="K29" s="43">
        <v>0</v>
      </c>
      <c r="L29" s="43">
        <f t="shared" si="1"/>
        <v>214916</v>
      </c>
    </row>
    <row r="30" spans="1:12" ht="15.75" thickBot="1" x14ac:dyDescent="0.3">
      <c r="A30" s="339"/>
      <c r="B30" s="286"/>
      <c r="C30" s="55">
        <f>SUM(C28:C29)</f>
        <v>1227508</v>
      </c>
      <c r="D30" s="52">
        <f t="shared" ref="D30:F30" si="8">SUM(D28:D29)</f>
        <v>566799</v>
      </c>
      <c r="E30" s="52">
        <f t="shared" si="8"/>
        <v>498185</v>
      </c>
      <c r="F30" s="52">
        <f t="shared" si="8"/>
        <v>54178</v>
      </c>
      <c r="G30" s="51">
        <f t="shared" si="0"/>
        <v>1281686</v>
      </c>
      <c r="H30" s="61" t="s">
        <v>221</v>
      </c>
      <c r="I30" s="43">
        <v>0</v>
      </c>
      <c r="J30" s="43">
        <v>0</v>
      </c>
      <c r="K30" s="43">
        <v>0</v>
      </c>
      <c r="L30" s="43">
        <f t="shared" si="1"/>
        <v>1281686</v>
      </c>
    </row>
    <row r="31" spans="1:12" ht="15.75" thickBot="1" x14ac:dyDescent="0.3">
      <c r="A31" s="339" t="s">
        <v>172</v>
      </c>
      <c r="B31" s="338" t="s">
        <v>219</v>
      </c>
      <c r="C31" s="54">
        <v>225317</v>
      </c>
      <c r="D31" s="51">
        <v>31004</v>
      </c>
      <c r="E31" s="51">
        <v>27386</v>
      </c>
      <c r="F31" s="51">
        <f>D31-E31</f>
        <v>3618</v>
      </c>
      <c r="G31" s="51">
        <f t="shared" si="0"/>
        <v>228935</v>
      </c>
      <c r="H31" s="61" t="s">
        <v>221</v>
      </c>
      <c r="I31" s="43">
        <v>0</v>
      </c>
      <c r="J31" s="43">
        <v>0</v>
      </c>
      <c r="K31" s="43">
        <v>0</v>
      </c>
      <c r="L31" s="43">
        <f t="shared" si="1"/>
        <v>228935</v>
      </c>
    </row>
    <row r="32" spans="1:12" ht="15.75" thickBot="1" x14ac:dyDescent="0.3">
      <c r="A32" s="339"/>
      <c r="B32" s="286"/>
      <c r="C32" s="55">
        <f>SUM(C30:C31)</f>
        <v>1452825</v>
      </c>
      <c r="D32" s="52">
        <f t="shared" ref="D32:F32" si="9">SUM(D30:D31)</f>
        <v>597803</v>
      </c>
      <c r="E32" s="52">
        <f t="shared" si="9"/>
        <v>525571</v>
      </c>
      <c r="F32" s="52">
        <f t="shared" si="9"/>
        <v>57796</v>
      </c>
      <c r="G32" s="51">
        <f t="shared" si="0"/>
        <v>1510621</v>
      </c>
      <c r="H32" s="61" t="s">
        <v>221</v>
      </c>
      <c r="I32" s="43">
        <v>0</v>
      </c>
      <c r="J32" s="43">
        <v>0</v>
      </c>
      <c r="K32" s="43">
        <v>0</v>
      </c>
      <c r="L32" s="43">
        <f t="shared" si="1"/>
        <v>1510621</v>
      </c>
    </row>
    <row r="33" spans="3:12" x14ac:dyDescent="0.25">
      <c r="C33" s="36"/>
      <c r="D33" s="36"/>
      <c r="E33" s="36"/>
      <c r="F33" s="36"/>
      <c r="G33" s="36"/>
      <c r="H33" s="36"/>
      <c r="I33" s="36"/>
      <c r="J33" s="36"/>
      <c r="K33" s="36"/>
      <c r="L33" s="36"/>
    </row>
  </sheetData>
  <mergeCells count="32">
    <mergeCell ref="A4:L6"/>
    <mergeCell ref="A9:A10"/>
    <mergeCell ref="A11:A12"/>
    <mergeCell ref="A13:A14"/>
    <mergeCell ref="C7:C8"/>
    <mergeCell ref="B7:B8"/>
    <mergeCell ref="A7:A8"/>
    <mergeCell ref="D7:F7"/>
    <mergeCell ref="G7:G8"/>
    <mergeCell ref="I7:K7"/>
    <mergeCell ref="L7:L8"/>
    <mergeCell ref="B9:B10"/>
    <mergeCell ref="B11:B12"/>
    <mergeCell ref="B13:B14"/>
    <mergeCell ref="A25:A26"/>
    <mergeCell ref="A27:A28"/>
    <mergeCell ref="A29:A30"/>
    <mergeCell ref="A31:A32"/>
    <mergeCell ref="A15:A16"/>
    <mergeCell ref="A17:A18"/>
    <mergeCell ref="A19:A20"/>
    <mergeCell ref="A21:A22"/>
    <mergeCell ref="A23:A24"/>
    <mergeCell ref="B25:B26"/>
    <mergeCell ref="B27:B28"/>
    <mergeCell ref="B29:B30"/>
    <mergeCell ref="B31:B32"/>
    <mergeCell ref="B15:B16"/>
    <mergeCell ref="B17:B18"/>
    <mergeCell ref="B19:B20"/>
    <mergeCell ref="B21:B22"/>
    <mergeCell ref="B23:B24"/>
  </mergeCells>
  <pageMargins left="0.51181102362204722" right="0.51181102362204722" top="0.35433070866141736" bottom="0.55118110236220474" header="0.11811023622047245" footer="0.11811023622047245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opLeftCell="A277" workbookViewId="0">
      <selection activeCell="D25" sqref="D25"/>
    </sheetView>
  </sheetViews>
  <sheetFormatPr defaultRowHeight="15" x14ac:dyDescent="0.25"/>
  <cols>
    <col min="2" max="2" width="49.7109375" customWidth="1"/>
    <col min="3" max="3" width="13.85546875" customWidth="1"/>
    <col min="8" max="8" width="31.140625" customWidth="1"/>
    <col min="9" max="9" width="16.7109375" customWidth="1"/>
  </cols>
  <sheetData>
    <row r="1" spans="2:3" ht="15.75" x14ac:dyDescent="0.25">
      <c r="B1" s="291" t="s">
        <v>505</v>
      </c>
      <c r="C1" s="291"/>
    </row>
    <row r="2" spans="2:3" ht="15.75" x14ac:dyDescent="0.25">
      <c r="B2" s="291" t="s">
        <v>506</v>
      </c>
      <c r="C2" s="291"/>
    </row>
    <row r="3" spans="2:3" ht="15.75" x14ac:dyDescent="0.25">
      <c r="B3" s="251"/>
      <c r="C3" s="252"/>
    </row>
    <row r="4" spans="2:3" ht="15.75" x14ac:dyDescent="0.25">
      <c r="B4" s="251"/>
      <c r="C4" s="252"/>
    </row>
    <row r="5" spans="2:3" ht="15.75" x14ac:dyDescent="0.25">
      <c r="B5" s="253" t="s">
        <v>238</v>
      </c>
      <c r="C5" s="254" t="s">
        <v>347</v>
      </c>
    </row>
    <row r="6" spans="2:3" ht="15.75" x14ac:dyDescent="0.25">
      <c r="B6" s="255" t="s">
        <v>507</v>
      </c>
      <c r="C6" s="256">
        <v>10690512</v>
      </c>
    </row>
    <row r="7" spans="2:3" ht="15.75" x14ac:dyDescent="0.25">
      <c r="B7" s="255" t="s">
        <v>508</v>
      </c>
      <c r="C7" s="256">
        <v>33205000</v>
      </c>
    </row>
    <row r="8" spans="2:3" ht="15.75" x14ac:dyDescent="0.25">
      <c r="B8" s="255" t="s">
        <v>509</v>
      </c>
      <c r="C8" s="256">
        <v>2169450</v>
      </c>
    </row>
    <row r="9" spans="2:3" ht="15.75" x14ac:dyDescent="0.25">
      <c r="B9" s="255" t="s">
        <v>510</v>
      </c>
      <c r="C9" s="256">
        <v>1607000</v>
      </c>
    </row>
    <row r="10" spans="2:3" ht="15.75" x14ac:dyDescent="0.25">
      <c r="B10" s="255" t="s">
        <v>511</v>
      </c>
      <c r="C10" s="256">
        <v>1053748</v>
      </c>
    </row>
    <row r="11" spans="2:3" ht="15.75" x14ac:dyDescent="0.25">
      <c r="B11" s="258" t="s">
        <v>512</v>
      </c>
      <c r="C11" s="256">
        <v>41226510</v>
      </c>
    </row>
    <row r="12" spans="2:3" ht="15.75" x14ac:dyDescent="0.25">
      <c r="B12" s="255" t="s">
        <v>513</v>
      </c>
      <c r="C12" s="256">
        <v>8100000</v>
      </c>
    </row>
    <row r="13" spans="2:3" ht="15.75" x14ac:dyDescent="0.25">
      <c r="B13" s="258" t="s">
        <v>514</v>
      </c>
      <c r="C13" s="256">
        <v>3952800</v>
      </c>
    </row>
    <row r="14" spans="2:3" ht="15.75" x14ac:dyDescent="0.25">
      <c r="B14" s="258" t="s">
        <v>515</v>
      </c>
      <c r="C14" s="256">
        <v>26887733</v>
      </c>
    </row>
    <row r="15" spans="2:3" ht="15.75" x14ac:dyDescent="0.25">
      <c r="B15" s="258" t="s">
        <v>516</v>
      </c>
      <c r="C15" s="256">
        <v>6103680</v>
      </c>
    </row>
    <row r="16" spans="2:3" ht="15.75" x14ac:dyDescent="0.25">
      <c r="B16" s="258" t="s">
        <v>517</v>
      </c>
      <c r="C16" s="256">
        <v>1536270</v>
      </c>
    </row>
    <row r="17" spans="2:3" ht="15.75" x14ac:dyDescent="0.25">
      <c r="B17" s="255" t="s">
        <v>518</v>
      </c>
      <c r="C17" s="256">
        <v>486000</v>
      </c>
    </row>
    <row r="18" spans="2:3" ht="16.5" thickBot="1" x14ac:dyDescent="0.3">
      <c r="B18" s="259" t="s">
        <v>519</v>
      </c>
      <c r="C18" s="260">
        <v>1832000</v>
      </c>
    </row>
    <row r="19" spans="2:3" ht="16.5" thickBot="1" x14ac:dyDescent="0.3">
      <c r="B19" s="261" t="s">
        <v>520</v>
      </c>
      <c r="C19" s="263">
        <f>SUM(C6:C18)</f>
        <v>138850703</v>
      </c>
    </row>
    <row r="20" spans="2:3" ht="15.75" x14ac:dyDescent="0.25">
      <c r="B20" s="255" t="s">
        <v>521</v>
      </c>
      <c r="C20" s="256">
        <v>37403436</v>
      </c>
    </row>
    <row r="21" spans="2:3" ht="15.75" x14ac:dyDescent="0.25">
      <c r="B21" s="255" t="s">
        <v>522</v>
      </c>
      <c r="C21" s="256">
        <v>3396000</v>
      </c>
    </row>
    <row r="22" spans="2:3" ht="15.75" x14ac:dyDescent="0.25">
      <c r="B22" s="255" t="s">
        <v>523</v>
      </c>
      <c r="C22" s="256">
        <v>8404000</v>
      </c>
    </row>
    <row r="23" spans="2:3" ht="15.75" x14ac:dyDescent="0.25">
      <c r="B23" s="255" t="s">
        <v>524</v>
      </c>
      <c r="C23" s="256">
        <v>0</v>
      </c>
    </row>
    <row r="24" spans="2:3" ht="15.75" x14ac:dyDescent="0.25">
      <c r="B24" s="255" t="s">
        <v>525</v>
      </c>
      <c r="C24" s="256">
        <v>0</v>
      </c>
    </row>
    <row r="25" spans="2:3" ht="15.75" x14ac:dyDescent="0.25">
      <c r="B25" s="255" t="s">
        <v>526</v>
      </c>
      <c r="C25" s="256">
        <v>0</v>
      </c>
    </row>
    <row r="26" spans="2:3" ht="15.75" x14ac:dyDescent="0.25">
      <c r="B26" s="255" t="s">
        <v>543</v>
      </c>
      <c r="C26" s="256">
        <v>42332237</v>
      </c>
    </row>
    <row r="27" spans="2:3" ht="15.75" x14ac:dyDescent="0.25">
      <c r="B27" s="255" t="s">
        <v>527</v>
      </c>
      <c r="C27" s="256">
        <v>613334</v>
      </c>
    </row>
    <row r="28" spans="2:3" ht="15.75" x14ac:dyDescent="0.25">
      <c r="B28" s="255" t="s">
        <v>528</v>
      </c>
      <c r="C28" s="256">
        <v>1154306</v>
      </c>
    </row>
    <row r="29" spans="2:3" ht="15.75" x14ac:dyDescent="0.25">
      <c r="B29" s="255" t="s">
        <v>529</v>
      </c>
      <c r="C29" s="256">
        <v>55149</v>
      </c>
    </row>
    <row r="30" spans="2:3" ht="15.75" x14ac:dyDescent="0.25">
      <c r="B30" s="255" t="s">
        <v>530</v>
      </c>
      <c r="C30" s="256">
        <v>12700000</v>
      </c>
    </row>
    <row r="31" spans="2:3" ht="15.75" x14ac:dyDescent="0.25">
      <c r="B31" s="255" t="s">
        <v>531</v>
      </c>
      <c r="C31" s="256">
        <v>2915509</v>
      </c>
    </row>
    <row r="32" spans="2:3" ht="15.75" x14ac:dyDescent="0.25">
      <c r="B32" s="255" t="s">
        <v>532</v>
      </c>
      <c r="C32" s="256">
        <v>221375301</v>
      </c>
    </row>
    <row r="33" spans="2:3" ht="16.5" thickBot="1" x14ac:dyDescent="0.3">
      <c r="B33" s="255" t="s">
        <v>191</v>
      </c>
      <c r="C33" s="256">
        <v>170000000</v>
      </c>
    </row>
    <row r="34" spans="2:3" ht="16.5" thickBot="1" x14ac:dyDescent="0.3">
      <c r="B34" s="264" t="s">
        <v>104</v>
      </c>
      <c r="C34" s="262">
        <f>SUM(C20:C33)</f>
        <v>500349272</v>
      </c>
    </row>
    <row r="35" spans="2:3" ht="16.5" thickBot="1" x14ac:dyDescent="0.3">
      <c r="B35" s="264" t="s">
        <v>533</v>
      </c>
      <c r="C35" s="262">
        <f>SUM(C19:C33)</f>
        <v>639199975</v>
      </c>
    </row>
    <row r="36" spans="2:3" ht="16.5" thickBot="1" x14ac:dyDescent="0.3">
      <c r="B36" s="265"/>
      <c r="C36" s="252"/>
    </row>
    <row r="37" spans="2:3" ht="15.75" x14ac:dyDescent="0.25">
      <c r="B37" s="266" t="s">
        <v>268</v>
      </c>
      <c r="C37" s="267" t="s">
        <v>347</v>
      </c>
    </row>
    <row r="38" spans="2:3" ht="15.75" x14ac:dyDescent="0.25">
      <c r="B38" s="255" t="s">
        <v>534</v>
      </c>
      <c r="C38" s="268">
        <v>39085000</v>
      </c>
    </row>
    <row r="39" spans="2:3" ht="15.75" x14ac:dyDescent="0.25">
      <c r="B39" s="255" t="s">
        <v>535</v>
      </c>
      <c r="C39" s="268">
        <v>41227000</v>
      </c>
    </row>
    <row r="40" spans="2:3" ht="31.5" x14ac:dyDescent="0.25">
      <c r="B40" s="269" t="s">
        <v>536</v>
      </c>
      <c r="C40" s="270">
        <v>8100000</v>
      </c>
    </row>
    <row r="41" spans="2:3" ht="15.75" x14ac:dyDescent="0.25">
      <c r="B41" s="255" t="s">
        <v>537</v>
      </c>
      <c r="C41" s="268">
        <v>33205000</v>
      </c>
    </row>
    <row r="42" spans="2:3" ht="15.75" x14ac:dyDescent="0.25">
      <c r="B42" s="255" t="s">
        <v>538</v>
      </c>
      <c r="C42" s="268">
        <v>59701000</v>
      </c>
    </row>
    <row r="43" spans="2:3" ht="15.75" x14ac:dyDescent="0.25">
      <c r="B43" s="255" t="s">
        <v>539</v>
      </c>
      <c r="C43" s="268">
        <v>212579457</v>
      </c>
    </row>
    <row r="44" spans="2:3" ht="15.75" x14ac:dyDescent="0.25">
      <c r="B44" s="255" t="s">
        <v>540</v>
      </c>
      <c r="C44" s="268"/>
    </row>
    <row r="45" spans="2:3" ht="16.5" thickBot="1" x14ac:dyDescent="0.3">
      <c r="B45" s="255" t="s">
        <v>541</v>
      </c>
      <c r="C45" s="268">
        <v>180200000</v>
      </c>
    </row>
    <row r="46" spans="2:3" ht="16.5" thickBot="1" x14ac:dyDescent="0.3">
      <c r="B46" s="271" t="s">
        <v>348</v>
      </c>
      <c r="C46" s="272">
        <f>SUM(C38:C45)</f>
        <v>574097457</v>
      </c>
    </row>
    <row r="47" spans="2:3" ht="16.5" thickBot="1" x14ac:dyDescent="0.3">
      <c r="B47" s="273"/>
      <c r="C47" s="252"/>
    </row>
    <row r="48" spans="2:3" ht="16.5" thickBot="1" x14ac:dyDescent="0.3">
      <c r="B48" s="271" t="s">
        <v>542</v>
      </c>
      <c r="C48" s="272">
        <f>C35-C46</f>
        <v>65102518</v>
      </c>
    </row>
    <row r="49" spans="1:10" ht="15.75" x14ac:dyDescent="0.25">
      <c r="B49" s="274"/>
      <c r="C49" s="275"/>
    </row>
    <row r="50" spans="1:10" ht="18.75" x14ac:dyDescent="0.3">
      <c r="A50" s="293" t="s">
        <v>350</v>
      </c>
      <c r="B50" s="293"/>
      <c r="C50" s="293"/>
    </row>
    <row r="51" spans="1:10" ht="16.5" thickBot="1" x14ac:dyDescent="0.3">
      <c r="A51" s="144"/>
      <c r="B51" s="144"/>
      <c r="C51" s="160"/>
    </row>
    <row r="52" spans="1:10" ht="16.5" thickBot="1" x14ac:dyDescent="0.3">
      <c r="A52" s="145" t="s">
        <v>238</v>
      </c>
      <c r="B52" s="153"/>
      <c r="C52" s="154" t="s">
        <v>347</v>
      </c>
    </row>
    <row r="53" spans="1:10" ht="15.75" x14ac:dyDescent="0.25">
      <c r="A53" s="149"/>
      <c r="B53" s="149" t="s">
        <v>351</v>
      </c>
      <c r="C53" s="155">
        <v>700</v>
      </c>
    </row>
    <row r="54" spans="1:10" ht="15.75" x14ac:dyDescent="0.25">
      <c r="A54" s="146"/>
      <c r="B54" s="146" t="s">
        <v>352</v>
      </c>
      <c r="C54" s="156">
        <v>189</v>
      </c>
    </row>
    <row r="55" spans="1:10" ht="15.75" x14ac:dyDescent="0.25">
      <c r="A55" s="146"/>
      <c r="B55" s="146" t="s">
        <v>353</v>
      </c>
      <c r="C55" s="147">
        <v>100</v>
      </c>
    </row>
    <row r="56" spans="1:10" ht="16.5" thickBot="1" x14ac:dyDescent="0.3">
      <c r="A56" s="146"/>
      <c r="B56" s="146" t="s">
        <v>354</v>
      </c>
      <c r="C56" s="147">
        <v>2400</v>
      </c>
      <c r="J56" s="160"/>
    </row>
    <row r="57" spans="1:10" ht="16.5" thickBot="1" x14ac:dyDescent="0.3">
      <c r="A57" s="153"/>
      <c r="B57" s="145" t="s">
        <v>193</v>
      </c>
      <c r="C57" s="148">
        <f>SUM(C53:C56)</f>
        <v>3389</v>
      </c>
      <c r="H57" s="257"/>
      <c r="I57" s="257"/>
    </row>
    <row r="58" spans="1:10" ht="15.75" x14ac:dyDescent="0.25">
      <c r="A58" s="144"/>
      <c r="B58" s="144"/>
      <c r="C58" s="160"/>
    </row>
    <row r="59" spans="1:10" ht="16.5" thickBot="1" x14ac:dyDescent="0.3">
      <c r="A59" s="144"/>
      <c r="B59" s="144"/>
      <c r="C59" s="160"/>
    </row>
    <row r="60" spans="1:10" ht="16.5" thickBot="1" x14ac:dyDescent="0.3">
      <c r="A60" s="145" t="s">
        <v>268</v>
      </c>
      <c r="B60" s="153"/>
      <c r="C60" s="154" t="s">
        <v>347</v>
      </c>
    </row>
    <row r="61" spans="1:10" ht="15.75" x14ac:dyDescent="0.25">
      <c r="A61" s="146"/>
      <c r="B61" s="146" t="s">
        <v>355</v>
      </c>
      <c r="C61" s="147">
        <v>2000</v>
      </c>
    </row>
    <row r="62" spans="1:10" ht="15.75" x14ac:dyDescent="0.25">
      <c r="A62" s="146"/>
      <c r="B62" s="146" t="s">
        <v>356</v>
      </c>
      <c r="C62" s="147">
        <v>1500</v>
      </c>
    </row>
    <row r="63" spans="1:10" ht="15.75" x14ac:dyDescent="0.25">
      <c r="A63" s="146"/>
      <c r="B63" s="146" t="s">
        <v>357</v>
      </c>
      <c r="C63" s="147">
        <v>33</v>
      </c>
    </row>
    <row r="64" spans="1:10" ht="15.75" x14ac:dyDescent="0.25">
      <c r="A64" s="146"/>
      <c r="B64" s="157" t="s">
        <v>358</v>
      </c>
      <c r="C64" s="147">
        <v>4858</v>
      </c>
    </row>
    <row r="65" spans="1:3" ht="15.75" x14ac:dyDescent="0.25">
      <c r="A65" s="146"/>
      <c r="B65" s="157" t="s">
        <v>359</v>
      </c>
      <c r="C65" s="147">
        <v>2824</v>
      </c>
    </row>
    <row r="66" spans="1:3" ht="15.75" x14ac:dyDescent="0.25">
      <c r="A66" s="146"/>
      <c r="B66" s="146" t="s">
        <v>360</v>
      </c>
      <c r="C66" s="147">
        <v>1457</v>
      </c>
    </row>
    <row r="67" spans="1:3" ht="15.75" x14ac:dyDescent="0.25">
      <c r="A67" s="146"/>
      <c r="B67" s="146" t="s">
        <v>361</v>
      </c>
      <c r="C67" s="147">
        <v>0</v>
      </c>
    </row>
    <row r="68" spans="1:3" ht="15.75" x14ac:dyDescent="0.25">
      <c r="A68" s="146"/>
      <c r="B68" s="146" t="s">
        <v>362</v>
      </c>
      <c r="C68" s="147">
        <v>200</v>
      </c>
    </row>
    <row r="69" spans="1:3" ht="15.75" x14ac:dyDescent="0.25">
      <c r="A69" s="146"/>
      <c r="B69" s="146" t="s">
        <v>363</v>
      </c>
      <c r="C69" s="147">
        <v>2522</v>
      </c>
    </row>
    <row r="70" spans="1:3" ht="15.75" x14ac:dyDescent="0.25">
      <c r="A70" s="146"/>
      <c r="B70" s="146" t="s">
        <v>364</v>
      </c>
      <c r="C70" s="147">
        <v>0</v>
      </c>
    </row>
    <row r="71" spans="1:3" ht="15.75" x14ac:dyDescent="0.25">
      <c r="A71" s="146"/>
      <c r="B71" s="146" t="s">
        <v>365</v>
      </c>
      <c r="C71" s="147">
        <v>30</v>
      </c>
    </row>
    <row r="72" spans="1:3" ht="15.75" x14ac:dyDescent="0.25">
      <c r="A72" s="146"/>
      <c r="B72" s="146" t="s">
        <v>366</v>
      </c>
      <c r="C72" s="147">
        <v>100</v>
      </c>
    </row>
    <row r="73" spans="1:3" ht="15.75" x14ac:dyDescent="0.25">
      <c r="A73" s="146"/>
      <c r="B73" s="146"/>
      <c r="C73" s="147"/>
    </row>
    <row r="74" spans="1:3" ht="15.75" x14ac:dyDescent="0.25">
      <c r="A74" s="146"/>
      <c r="B74" s="146" t="s">
        <v>367</v>
      </c>
      <c r="C74" s="147">
        <v>0</v>
      </c>
    </row>
    <row r="75" spans="1:3" ht="15.75" x14ac:dyDescent="0.25">
      <c r="A75" s="146"/>
      <c r="B75" s="146" t="s">
        <v>368</v>
      </c>
      <c r="C75" s="147">
        <v>1700</v>
      </c>
    </row>
    <row r="76" spans="1:3" ht="15.75" x14ac:dyDescent="0.25">
      <c r="A76" s="146"/>
      <c r="B76" s="146" t="s">
        <v>369</v>
      </c>
      <c r="C76" s="147">
        <v>270</v>
      </c>
    </row>
    <row r="77" spans="1:3" ht="15.75" x14ac:dyDescent="0.25">
      <c r="A77" s="146"/>
      <c r="B77" s="146" t="s">
        <v>370</v>
      </c>
      <c r="C77" s="147">
        <v>1700</v>
      </c>
    </row>
    <row r="78" spans="1:3" ht="15.75" x14ac:dyDescent="0.25">
      <c r="A78" s="146"/>
      <c r="B78" s="146" t="s">
        <v>371</v>
      </c>
      <c r="C78" s="147">
        <v>90</v>
      </c>
    </row>
    <row r="79" spans="1:3" ht="15.75" x14ac:dyDescent="0.25">
      <c r="A79" s="146"/>
      <c r="B79" s="146" t="s">
        <v>372</v>
      </c>
      <c r="C79" s="147">
        <v>320</v>
      </c>
    </row>
    <row r="80" spans="1:3" ht="15.75" x14ac:dyDescent="0.25">
      <c r="A80" s="146"/>
      <c r="B80" s="146" t="s">
        <v>373</v>
      </c>
      <c r="C80" s="147">
        <v>30</v>
      </c>
    </row>
    <row r="81" spans="1:3" ht="15.75" x14ac:dyDescent="0.25">
      <c r="A81" s="146"/>
      <c r="B81" s="146" t="s">
        <v>374</v>
      </c>
      <c r="C81" s="147">
        <v>5800</v>
      </c>
    </row>
    <row r="82" spans="1:3" ht="15.75" x14ac:dyDescent="0.25">
      <c r="A82" s="146"/>
      <c r="B82" s="146" t="s">
        <v>375</v>
      </c>
      <c r="C82" s="147">
        <v>2500</v>
      </c>
    </row>
    <row r="83" spans="1:3" ht="15.75" x14ac:dyDescent="0.25">
      <c r="A83" s="146"/>
      <c r="B83" s="146" t="s">
        <v>376</v>
      </c>
      <c r="C83" s="147">
        <v>300</v>
      </c>
    </row>
    <row r="84" spans="1:3" ht="15.75" x14ac:dyDescent="0.25">
      <c r="A84" s="146"/>
      <c r="B84" s="146" t="s">
        <v>352</v>
      </c>
      <c r="C84" s="156">
        <v>3466</v>
      </c>
    </row>
    <row r="85" spans="1:3" ht="15.75" x14ac:dyDescent="0.25">
      <c r="A85" s="146"/>
      <c r="B85" s="146" t="s">
        <v>377</v>
      </c>
      <c r="C85" s="156">
        <v>7000</v>
      </c>
    </row>
    <row r="86" spans="1:3" ht="15.75" x14ac:dyDescent="0.25">
      <c r="A86" s="146"/>
      <c r="B86" s="146"/>
      <c r="C86" s="147"/>
    </row>
    <row r="87" spans="1:3" ht="15.75" x14ac:dyDescent="0.25">
      <c r="A87" s="146"/>
      <c r="B87" s="146" t="s">
        <v>378</v>
      </c>
      <c r="C87" s="147">
        <v>300</v>
      </c>
    </row>
    <row r="88" spans="1:3" ht="15.75" x14ac:dyDescent="0.25">
      <c r="A88" s="146"/>
      <c r="B88" s="146" t="s">
        <v>379</v>
      </c>
      <c r="C88" s="147">
        <v>60</v>
      </c>
    </row>
    <row r="89" spans="1:3" ht="15.75" x14ac:dyDescent="0.25">
      <c r="A89" s="146"/>
      <c r="B89" s="146" t="s">
        <v>380</v>
      </c>
      <c r="C89" s="147">
        <v>50</v>
      </c>
    </row>
    <row r="90" spans="1:3" ht="15.75" x14ac:dyDescent="0.25">
      <c r="A90" s="146"/>
      <c r="B90" s="146" t="s">
        <v>381</v>
      </c>
      <c r="C90" s="147">
        <v>300</v>
      </c>
    </row>
    <row r="91" spans="1:3" ht="15.75" x14ac:dyDescent="0.25">
      <c r="A91" s="146"/>
      <c r="B91" s="146" t="s">
        <v>382</v>
      </c>
      <c r="C91" s="147">
        <v>200</v>
      </c>
    </row>
    <row r="92" spans="1:3" ht="15.75" x14ac:dyDescent="0.25">
      <c r="A92" s="146"/>
      <c r="B92" s="146" t="s">
        <v>383</v>
      </c>
      <c r="C92" s="147">
        <v>1000</v>
      </c>
    </row>
    <row r="93" spans="1:3" ht="16.5" thickBot="1" x14ac:dyDescent="0.3">
      <c r="A93" s="146"/>
      <c r="B93" s="146" t="s">
        <v>384</v>
      </c>
      <c r="C93" s="147">
        <v>0</v>
      </c>
    </row>
    <row r="94" spans="1:3" ht="16.5" thickBot="1" x14ac:dyDescent="0.3">
      <c r="A94" s="153"/>
      <c r="B94" s="145" t="s">
        <v>183</v>
      </c>
      <c r="C94" s="148">
        <f>SUM(C61:C93)</f>
        <v>40610</v>
      </c>
    </row>
    <row r="99" spans="1:3" ht="15.75" x14ac:dyDescent="0.25">
      <c r="A99" s="151"/>
      <c r="B99" s="151"/>
    </row>
    <row r="100" spans="1:3" ht="18.75" x14ac:dyDescent="0.25">
      <c r="A100" s="294" t="s">
        <v>385</v>
      </c>
      <c r="B100" s="294"/>
      <c r="C100" s="294"/>
    </row>
    <row r="101" spans="1:3" ht="19.5" thickBot="1" x14ac:dyDescent="0.35">
      <c r="A101" s="158"/>
      <c r="B101" s="158"/>
      <c r="C101" s="158"/>
    </row>
    <row r="102" spans="1:3" ht="16.5" thickBot="1" x14ac:dyDescent="0.3">
      <c r="A102" s="145" t="s">
        <v>210</v>
      </c>
      <c r="B102" s="153"/>
      <c r="C102" s="154" t="s">
        <v>347</v>
      </c>
    </row>
    <row r="103" spans="1:3" ht="15.75" x14ac:dyDescent="0.25">
      <c r="A103" s="146"/>
      <c r="B103" s="146" t="s">
        <v>386</v>
      </c>
      <c r="C103" s="147">
        <v>1117</v>
      </c>
    </row>
    <row r="104" spans="1:3" ht="15.75" x14ac:dyDescent="0.25">
      <c r="A104" s="146"/>
      <c r="B104" s="146" t="s">
        <v>387</v>
      </c>
      <c r="C104" s="147">
        <v>2800</v>
      </c>
    </row>
    <row r="105" spans="1:3" ht="15.75" x14ac:dyDescent="0.25">
      <c r="A105" s="146"/>
      <c r="B105" s="146" t="s">
        <v>352</v>
      </c>
      <c r="C105" s="147">
        <v>756</v>
      </c>
    </row>
    <row r="106" spans="1:3" ht="16.5" thickBot="1" x14ac:dyDescent="0.3">
      <c r="A106" s="161"/>
      <c r="B106" s="161" t="s">
        <v>388</v>
      </c>
      <c r="C106" s="162">
        <v>174</v>
      </c>
    </row>
    <row r="107" spans="1:3" ht="16.5" thickBot="1" x14ac:dyDescent="0.3">
      <c r="A107" s="153"/>
      <c r="B107" s="145" t="s">
        <v>193</v>
      </c>
      <c r="C107" s="148">
        <f>SUM(C103:C106)</f>
        <v>4847</v>
      </c>
    </row>
    <row r="108" spans="1:3" ht="15.75" x14ac:dyDescent="0.25">
      <c r="A108" s="152"/>
      <c r="B108" s="152"/>
    </row>
    <row r="109" spans="1:3" ht="16.5" thickBot="1" x14ac:dyDescent="0.3">
      <c r="A109" s="152"/>
      <c r="B109" s="152"/>
    </row>
    <row r="110" spans="1:3" ht="15.75" x14ac:dyDescent="0.25">
      <c r="A110" s="163" t="s">
        <v>211</v>
      </c>
      <c r="B110" s="164"/>
      <c r="C110" s="165" t="s">
        <v>389</v>
      </c>
    </row>
    <row r="111" spans="1:3" ht="15.75" x14ac:dyDescent="0.25">
      <c r="A111" s="166"/>
      <c r="B111" s="146" t="s">
        <v>372</v>
      </c>
      <c r="C111" s="167">
        <v>7</v>
      </c>
    </row>
    <row r="112" spans="1:3" ht="15.75" x14ac:dyDescent="0.25">
      <c r="A112" s="146"/>
      <c r="B112" s="146" t="s">
        <v>390</v>
      </c>
      <c r="C112" s="147">
        <v>1100</v>
      </c>
    </row>
    <row r="113" spans="1:3" ht="15.75" x14ac:dyDescent="0.25">
      <c r="A113" s="146"/>
      <c r="B113" s="146" t="s">
        <v>391</v>
      </c>
      <c r="C113" s="147">
        <v>1130</v>
      </c>
    </row>
    <row r="114" spans="1:3" ht="15.75" x14ac:dyDescent="0.25">
      <c r="A114" s="146"/>
      <c r="B114" s="146" t="s">
        <v>392</v>
      </c>
      <c r="C114" s="147">
        <v>300</v>
      </c>
    </row>
    <row r="115" spans="1:3" ht="15.75" x14ac:dyDescent="0.25">
      <c r="A115" s="146"/>
      <c r="B115" s="146" t="s">
        <v>369</v>
      </c>
      <c r="C115" s="147">
        <v>30</v>
      </c>
    </row>
    <row r="116" spans="1:3" ht="15.75" x14ac:dyDescent="0.25">
      <c r="A116" s="146"/>
      <c r="B116" s="146" t="s">
        <v>370</v>
      </c>
      <c r="C116" s="147">
        <v>100</v>
      </c>
    </row>
    <row r="117" spans="1:3" ht="15.75" x14ac:dyDescent="0.25">
      <c r="A117" s="146"/>
      <c r="B117" s="146" t="s">
        <v>352</v>
      </c>
      <c r="C117" s="147">
        <v>721</v>
      </c>
    </row>
    <row r="118" spans="1:3" ht="15.75" x14ac:dyDescent="0.25">
      <c r="A118" s="146"/>
      <c r="B118" s="146" t="s">
        <v>393</v>
      </c>
      <c r="C118" s="147">
        <v>708</v>
      </c>
    </row>
    <row r="119" spans="1:3" ht="15.75" x14ac:dyDescent="0.25">
      <c r="A119" s="146"/>
      <c r="B119" s="146" t="s">
        <v>394</v>
      </c>
      <c r="C119" s="147">
        <v>5791</v>
      </c>
    </row>
    <row r="120" spans="1:3" ht="16.5" thickBot="1" x14ac:dyDescent="0.3">
      <c r="A120" s="168"/>
      <c r="B120" s="168" t="s">
        <v>395</v>
      </c>
      <c r="C120" s="169">
        <f>SUM(C111:C119)</f>
        <v>9887</v>
      </c>
    </row>
    <row r="121" spans="1:3" ht="15.75" x14ac:dyDescent="0.25">
      <c r="A121" s="144"/>
      <c r="B121" s="170"/>
      <c r="C121" s="143"/>
    </row>
    <row r="123" spans="1:3" ht="15.75" x14ac:dyDescent="0.25">
      <c r="A123" s="295" t="s">
        <v>396</v>
      </c>
      <c r="B123" s="295"/>
      <c r="C123" s="295"/>
    </row>
    <row r="124" spans="1:3" ht="15.75" x14ac:dyDescent="0.25">
      <c r="A124" s="152"/>
      <c r="B124" s="152"/>
    </row>
    <row r="125" spans="1:3" ht="16.5" thickBot="1" x14ac:dyDescent="0.3">
      <c r="A125" s="152"/>
      <c r="B125" s="152"/>
    </row>
    <row r="126" spans="1:3" ht="16.5" thickBot="1" x14ac:dyDescent="0.3">
      <c r="A126" s="145" t="s">
        <v>210</v>
      </c>
      <c r="B126" s="153"/>
      <c r="C126" s="154" t="s">
        <v>347</v>
      </c>
    </row>
    <row r="127" spans="1:3" ht="15.75" x14ac:dyDescent="0.25">
      <c r="A127" s="171"/>
      <c r="B127" s="149" t="s">
        <v>397</v>
      </c>
      <c r="C127" s="146">
        <v>30</v>
      </c>
    </row>
    <row r="128" spans="1:3" ht="16.5" thickBot="1" x14ac:dyDescent="0.3">
      <c r="A128" s="172"/>
      <c r="B128" s="161" t="s">
        <v>352</v>
      </c>
      <c r="C128" s="146">
        <v>8</v>
      </c>
    </row>
    <row r="129" spans="1:3" ht="16.5" thickBot="1" x14ac:dyDescent="0.3">
      <c r="A129" s="153"/>
      <c r="B129" s="145" t="s">
        <v>398</v>
      </c>
      <c r="C129" s="145">
        <f>SUM(C127:C128)</f>
        <v>38</v>
      </c>
    </row>
    <row r="130" spans="1:3" ht="15.75" x14ac:dyDescent="0.25">
      <c r="A130" s="152"/>
      <c r="B130" s="152"/>
    </row>
    <row r="131" spans="1:3" ht="15.75" x14ac:dyDescent="0.25">
      <c r="A131" s="152"/>
      <c r="B131" s="152"/>
    </row>
    <row r="132" spans="1:3" ht="16.5" thickBot="1" x14ac:dyDescent="0.3">
      <c r="A132" s="152"/>
      <c r="B132" s="152"/>
    </row>
    <row r="133" spans="1:3" ht="16.5" thickBot="1" x14ac:dyDescent="0.3">
      <c r="A133" s="145" t="s">
        <v>399</v>
      </c>
      <c r="B133" s="153"/>
      <c r="C133" s="154" t="s">
        <v>347</v>
      </c>
    </row>
    <row r="134" spans="1:3" ht="15.75" x14ac:dyDescent="0.25">
      <c r="A134" s="171"/>
      <c r="B134" s="149" t="s">
        <v>391</v>
      </c>
      <c r="C134" s="149">
        <v>10</v>
      </c>
    </row>
    <row r="135" spans="1:3" ht="15.75" x14ac:dyDescent="0.25">
      <c r="A135" s="173"/>
      <c r="B135" s="146" t="s">
        <v>400</v>
      </c>
      <c r="C135" s="146">
        <v>6</v>
      </c>
    </row>
    <row r="136" spans="1:3" ht="16.5" thickBot="1" x14ac:dyDescent="0.3">
      <c r="A136" s="172"/>
      <c r="B136" s="161" t="s">
        <v>352</v>
      </c>
      <c r="C136" s="161">
        <v>5</v>
      </c>
    </row>
    <row r="137" spans="1:3" ht="16.5" thickBot="1" x14ac:dyDescent="0.3">
      <c r="A137" s="145"/>
      <c r="B137" s="145" t="s">
        <v>401</v>
      </c>
      <c r="C137" s="145">
        <f>SUM(C134:C136)</f>
        <v>21</v>
      </c>
    </row>
    <row r="139" spans="1:3" ht="15.75" x14ac:dyDescent="0.25">
      <c r="B139" s="174"/>
    </row>
    <row r="142" spans="1:3" ht="15.75" x14ac:dyDescent="0.25">
      <c r="A142" s="295" t="s">
        <v>349</v>
      </c>
      <c r="B142" s="295"/>
      <c r="C142" s="295"/>
    </row>
    <row r="143" spans="1:3" ht="15.75" x14ac:dyDescent="0.25">
      <c r="A143" s="152"/>
      <c r="B143" s="152"/>
    </row>
    <row r="144" spans="1:3" ht="16.5" thickBot="1" x14ac:dyDescent="0.3">
      <c r="A144" s="152"/>
      <c r="B144" s="152"/>
    </row>
    <row r="145" spans="1:3" ht="16.5" thickBot="1" x14ac:dyDescent="0.3">
      <c r="A145" s="145" t="s">
        <v>268</v>
      </c>
      <c r="B145" s="145"/>
      <c r="C145" s="154" t="s">
        <v>347</v>
      </c>
    </row>
    <row r="146" spans="1:3" ht="15.75" x14ac:dyDescent="0.25">
      <c r="A146" s="149"/>
      <c r="B146" s="149" t="s">
        <v>391</v>
      </c>
      <c r="C146" s="156">
        <v>1700</v>
      </c>
    </row>
    <row r="147" spans="1:3" ht="15.75" x14ac:dyDescent="0.25">
      <c r="A147" s="175"/>
      <c r="B147" s="175" t="s">
        <v>369</v>
      </c>
      <c r="C147" s="176">
        <v>100</v>
      </c>
    </row>
    <row r="148" spans="1:3" ht="16.5" thickBot="1" x14ac:dyDescent="0.3">
      <c r="A148" s="161"/>
      <c r="B148" s="161" t="s">
        <v>352</v>
      </c>
      <c r="C148" s="177">
        <v>459</v>
      </c>
    </row>
    <row r="149" spans="1:3" ht="16.5" thickBot="1" x14ac:dyDescent="0.3">
      <c r="A149" s="145"/>
      <c r="B149" s="145" t="s">
        <v>104</v>
      </c>
      <c r="C149" s="178">
        <f>SUM(C146:C148)</f>
        <v>2259</v>
      </c>
    </row>
    <row r="150" spans="1:3" ht="15.75" x14ac:dyDescent="0.25">
      <c r="A150" s="186"/>
      <c r="B150" s="186"/>
      <c r="C150" s="187"/>
    </row>
    <row r="152" spans="1:3" ht="18.75" x14ac:dyDescent="0.25">
      <c r="A152" s="296" t="s">
        <v>402</v>
      </c>
      <c r="B152" s="297"/>
      <c r="C152" s="297"/>
    </row>
    <row r="153" spans="1:3" ht="15.75" x14ac:dyDescent="0.25">
      <c r="A153" s="152"/>
      <c r="B153" s="152"/>
    </row>
    <row r="154" spans="1:3" ht="15.75" thickBot="1" x14ac:dyDescent="0.3">
      <c r="A154" s="179"/>
      <c r="B154" s="179"/>
    </row>
    <row r="155" spans="1:3" ht="16.5" thickBot="1" x14ac:dyDescent="0.3">
      <c r="A155" s="180" t="s">
        <v>211</v>
      </c>
      <c r="B155" s="181"/>
      <c r="C155" s="154" t="s">
        <v>347</v>
      </c>
    </row>
    <row r="156" spans="1:3" ht="15.75" x14ac:dyDescent="0.25">
      <c r="A156" s="171"/>
      <c r="B156" s="149" t="s">
        <v>403</v>
      </c>
      <c r="C156" s="150">
        <v>2002</v>
      </c>
    </row>
    <row r="157" spans="1:3" ht="15.75" x14ac:dyDescent="0.25">
      <c r="A157" s="173"/>
      <c r="B157" s="146" t="s">
        <v>404</v>
      </c>
      <c r="C157" s="147">
        <v>180</v>
      </c>
    </row>
    <row r="158" spans="1:3" ht="15.75" x14ac:dyDescent="0.25">
      <c r="A158" s="173"/>
      <c r="B158" s="146" t="s">
        <v>405</v>
      </c>
      <c r="C158" s="147">
        <v>191</v>
      </c>
    </row>
    <row r="159" spans="1:3" ht="15.75" x14ac:dyDescent="0.25">
      <c r="A159" s="173"/>
      <c r="B159" s="146" t="s">
        <v>406</v>
      </c>
      <c r="C159" s="147">
        <v>0</v>
      </c>
    </row>
    <row r="160" spans="1:3" ht="15.75" x14ac:dyDescent="0.25">
      <c r="A160" s="173"/>
      <c r="B160" s="146" t="s">
        <v>407</v>
      </c>
      <c r="C160" s="147">
        <v>420</v>
      </c>
    </row>
    <row r="161" spans="1:3" ht="15.75" x14ac:dyDescent="0.25">
      <c r="A161" s="173"/>
      <c r="B161" s="146" t="s">
        <v>363</v>
      </c>
      <c r="C161" s="147">
        <v>641</v>
      </c>
    </row>
    <row r="162" spans="1:3" ht="15.75" x14ac:dyDescent="0.25">
      <c r="A162" s="173"/>
      <c r="B162" s="146" t="s">
        <v>408</v>
      </c>
      <c r="C162" s="147">
        <v>5</v>
      </c>
    </row>
    <row r="163" spans="1:3" ht="15.75" x14ac:dyDescent="0.25">
      <c r="A163" s="173"/>
      <c r="B163" s="146" t="s">
        <v>365</v>
      </c>
      <c r="C163" s="147">
        <v>25</v>
      </c>
    </row>
    <row r="164" spans="1:3" ht="15.75" x14ac:dyDescent="0.25">
      <c r="A164" s="173"/>
      <c r="B164" s="146" t="s">
        <v>409</v>
      </c>
      <c r="C164" s="147">
        <v>5</v>
      </c>
    </row>
    <row r="165" spans="1:3" ht="15.75" x14ac:dyDescent="0.25">
      <c r="A165" s="173"/>
      <c r="B165" s="146" t="s">
        <v>410</v>
      </c>
      <c r="C165" s="147">
        <v>20</v>
      </c>
    </row>
    <row r="166" spans="1:3" ht="15.75" x14ac:dyDescent="0.25">
      <c r="A166" s="173"/>
      <c r="B166" s="146" t="s">
        <v>411</v>
      </c>
      <c r="C166" s="147">
        <v>10</v>
      </c>
    </row>
    <row r="167" spans="1:3" ht="15.75" x14ac:dyDescent="0.25">
      <c r="A167" s="173"/>
      <c r="B167" s="146" t="s">
        <v>352</v>
      </c>
      <c r="C167" s="147">
        <v>25</v>
      </c>
    </row>
    <row r="168" spans="1:3" ht="15.75" x14ac:dyDescent="0.25">
      <c r="A168" s="173"/>
      <c r="B168" s="146" t="s">
        <v>412</v>
      </c>
      <c r="C168" s="147">
        <v>0</v>
      </c>
    </row>
    <row r="169" spans="1:3" ht="16.5" thickBot="1" x14ac:dyDescent="0.3">
      <c r="A169" s="172"/>
      <c r="B169" s="161" t="s">
        <v>413</v>
      </c>
      <c r="C169" s="147">
        <v>0</v>
      </c>
    </row>
    <row r="170" spans="1:3" ht="16.5" thickBot="1" x14ac:dyDescent="0.3">
      <c r="A170" s="182"/>
      <c r="B170" s="183" t="s">
        <v>183</v>
      </c>
      <c r="C170" s="184">
        <f>SUM(C156:C169)</f>
        <v>3524</v>
      </c>
    </row>
    <row r="171" spans="1:3" ht="15.75" x14ac:dyDescent="0.25">
      <c r="A171" s="185"/>
      <c r="B171" s="159"/>
    </row>
    <row r="172" spans="1:3" ht="15.75" x14ac:dyDescent="0.25">
      <c r="A172" s="151"/>
      <c r="B172" s="151"/>
    </row>
    <row r="173" spans="1:3" x14ac:dyDescent="0.25">
      <c r="A173" s="292" t="s">
        <v>414</v>
      </c>
      <c r="B173" s="292"/>
      <c r="C173" s="292"/>
    </row>
    <row r="174" spans="1:3" ht="15.75" x14ac:dyDescent="0.25">
      <c r="A174" s="152"/>
      <c r="B174" s="152"/>
    </row>
    <row r="175" spans="1:3" ht="15.75" x14ac:dyDescent="0.25">
      <c r="A175" s="186"/>
      <c r="B175" s="186"/>
      <c r="C175" s="188"/>
    </row>
    <row r="176" spans="1:3" ht="15.75" x14ac:dyDescent="0.25">
      <c r="A176" s="166" t="s">
        <v>268</v>
      </c>
      <c r="B176" s="166"/>
      <c r="C176" s="189" t="s">
        <v>347</v>
      </c>
    </row>
    <row r="177" spans="1:3" ht="15.75" x14ac:dyDescent="0.25">
      <c r="A177" s="173"/>
      <c r="B177" s="146" t="s">
        <v>415</v>
      </c>
      <c r="C177" s="147">
        <v>362</v>
      </c>
    </row>
    <row r="178" spans="1:3" ht="15.75" x14ac:dyDescent="0.25">
      <c r="A178" s="173"/>
      <c r="B178" s="146" t="s">
        <v>416</v>
      </c>
      <c r="C178" s="147">
        <v>98</v>
      </c>
    </row>
    <row r="179" spans="1:3" ht="16.5" thickBot="1" x14ac:dyDescent="0.3">
      <c r="A179" s="190"/>
      <c r="B179" s="191" t="s">
        <v>173</v>
      </c>
      <c r="C179" s="169">
        <f>SUM(C177:C178)</f>
        <v>460</v>
      </c>
    </row>
    <row r="180" spans="1:3" ht="15.75" x14ac:dyDescent="0.25">
      <c r="A180" s="192"/>
      <c r="B180" s="193"/>
    </row>
    <row r="181" spans="1:3" x14ac:dyDescent="0.25">
      <c r="A181" s="292" t="s">
        <v>417</v>
      </c>
      <c r="B181" s="292"/>
      <c r="C181" s="292"/>
    </row>
    <row r="183" spans="1:3" ht="15.75" x14ac:dyDescent="0.25">
      <c r="A183" s="166" t="s">
        <v>268</v>
      </c>
      <c r="B183" s="166"/>
      <c r="C183" s="189" t="s">
        <v>347</v>
      </c>
    </row>
    <row r="184" spans="1:3" ht="16.5" thickBot="1" x14ac:dyDescent="0.3">
      <c r="A184" s="194"/>
      <c r="B184" s="175" t="s">
        <v>418</v>
      </c>
      <c r="C184" s="147">
        <v>145</v>
      </c>
    </row>
    <row r="185" spans="1:3" ht="16.5" thickBot="1" x14ac:dyDescent="0.3">
      <c r="A185" s="181"/>
      <c r="B185" s="183" t="s">
        <v>173</v>
      </c>
      <c r="C185" s="169">
        <f ca="1">SUM(C184:C185)</f>
        <v>145</v>
      </c>
    </row>
    <row r="189" spans="1:3" ht="18.75" x14ac:dyDescent="0.25">
      <c r="A189" s="298" t="s">
        <v>419</v>
      </c>
      <c r="B189" s="298"/>
      <c r="C189" s="298"/>
    </row>
    <row r="190" spans="1:3" ht="16.5" thickBot="1" x14ac:dyDescent="0.3">
      <c r="A190" s="152"/>
      <c r="B190" s="152"/>
    </row>
    <row r="191" spans="1:3" ht="16.5" thickBot="1" x14ac:dyDescent="0.3">
      <c r="A191" s="145" t="s">
        <v>268</v>
      </c>
      <c r="B191" s="145"/>
      <c r="C191" s="154" t="s">
        <v>347</v>
      </c>
    </row>
    <row r="192" spans="1:3" ht="16.5" thickBot="1" x14ac:dyDescent="0.3">
      <c r="A192" s="194"/>
      <c r="B192" s="175" t="s">
        <v>419</v>
      </c>
      <c r="C192" s="195">
        <v>677</v>
      </c>
    </row>
    <row r="193" spans="1:3" ht="16.5" thickBot="1" x14ac:dyDescent="0.3">
      <c r="A193" s="181"/>
      <c r="B193" s="183" t="s">
        <v>173</v>
      </c>
      <c r="C193" s="196">
        <f>SUM(C192)</f>
        <v>677</v>
      </c>
    </row>
    <row r="197" spans="1:3" ht="18.75" x14ac:dyDescent="0.3">
      <c r="A197" s="299" t="s">
        <v>420</v>
      </c>
      <c r="B197" s="299"/>
      <c r="C197" s="299"/>
    </row>
    <row r="198" spans="1:3" ht="22.5" x14ac:dyDescent="0.25">
      <c r="A198" s="152"/>
      <c r="B198" s="197"/>
    </row>
    <row r="199" spans="1:3" ht="16.5" thickBot="1" x14ac:dyDescent="0.3">
      <c r="A199" s="152"/>
      <c r="B199" s="152"/>
    </row>
    <row r="200" spans="1:3" ht="16.5" thickBot="1" x14ac:dyDescent="0.3">
      <c r="A200" s="145" t="s">
        <v>268</v>
      </c>
      <c r="B200" s="153"/>
      <c r="C200" s="154" t="s">
        <v>347</v>
      </c>
    </row>
    <row r="201" spans="1:3" ht="15.75" x14ac:dyDescent="0.25">
      <c r="A201" s="171"/>
      <c r="B201" s="149" t="s">
        <v>421</v>
      </c>
      <c r="C201" s="300">
        <v>257</v>
      </c>
    </row>
    <row r="202" spans="1:3" ht="16.5" thickBot="1" x14ac:dyDescent="0.3">
      <c r="A202" s="198"/>
      <c r="B202" s="199" t="s">
        <v>422</v>
      </c>
      <c r="C202" s="301"/>
    </row>
    <row r="203" spans="1:3" ht="16.5" thickBot="1" x14ac:dyDescent="0.3">
      <c r="A203" s="181"/>
      <c r="B203" s="183" t="s">
        <v>173</v>
      </c>
      <c r="C203" s="148">
        <f>SUM(C201)</f>
        <v>257</v>
      </c>
    </row>
    <row r="207" spans="1:3" ht="18" x14ac:dyDescent="0.25">
      <c r="A207" s="302" t="s">
        <v>423</v>
      </c>
      <c r="B207" s="302"/>
      <c r="C207" s="302"/>
    </row>
    <row r="208" spans="1:3" ht="18.75" x14ac:dyDescent="0.3">
      <c r="A208" s="151"/>
      <c r="B208" s="200" t="s">
        <v>424</v>
      </c>
      <c r="C208" s="151"/>
    </row>
    <row r="209" spans="1:3" ht="16.5" thickBot="1" x14ac:dyDescent="0.3">
      <c r="A209" s="201"/>
      <c r="B209" s="144"/>
      <c r="C209" s="144"/>
    </row>
    <row r="210" spans="1:3" ht="16.5" thickBot="1" x14ac:dyDescent="0.3">
      <c r="A210" s="202" t="s">
        <v>210</v>
      </c>
      <c r="B210" s="145"/>
      <c r="C210" s="196" t="s">
        <v>347</v>
      </c>
    </row>
    <row r="211" spans="1:3" ht="15.75" x14ac:dyDescent="0.25">
      <c r="A211" s="203"/>
      <c r="B211" s="149" t="s">
        <v>425</v>
      </c>
      <c r="C211" s="204">
        <v>80</v>
      </c>
    </row>
    <row r="212" spans="1:3" ht="15.75" x14ac:dyDescent="0.25">
      <c r="A212" s="171"/>
      <c r="B212" s="149" t="s">
        <v>426</v>
      </c>
      <c r="C212" s="205">
        <v>36</v>
      </c>
    </row>
    <row r="213" spans="1:3" ht="16.5" thickBot="1" x14ac:dyDescent="0.3">
      <c r="A213" s="172"/>
      <c r="B213" s="161" t="s">
        <v>352</v>
      </c>
      <c r="C213" s="161">
        <v>14</v>
      </c>
    </row>
    <row r="214" spans="1:3" ht="16.5" thickBot="1" x14ac:dyDescent="0.3">
      <c r="A214" s="202"/>
      <c r="B214" s="145" t="s">
        <v>427</v>
      </c>
      <c r="C214" s="196">
        <f>SUM(C211:C213)</f>
        <v>130</v>
      </c>
    </row>
    <row r="215" spans="1:3" ht="15.75" x14ac:dyDescent="0.25">
      <c r="A215" s="201"/>
      <c r="B215" s="186"/>
      <c r="C215" s="206"/>
    </row>
    <row r="216" spans="1:3" ht="18.75" x14ac:dyDescent="0.3">
      <c r="A216" s="207"/>
      <c r="B216" s="200" t="s">
        <v>348</v>
      </c>
      <c r="C216" s="151"/>
    </row>
    <row r="217" spans="1:3" ht="15.75" x14ac:dyDescent="0.25">
      <c r="A217" s="207"/>
      <c r="B217" s="208"/>
      <c r="C217" s="151"/>
    </row>
    <row r="218" spans="1:3" ht="15.75" x14ac:dyDescent="0.25">
      <c r="A218" s="207"/>
      <c r="B218" s="208" t="s">
        <v>428</v>
      </c>
      <c r="C218" s="151"/>
    </row>
    <row r="219" spans="1:3" ht="16.5" thickBot="1" x14ac:dyDescent="0.3">
      <c r="A219" s="207"/>
      <c r="B219" s="208"/>
      <c r="C219" s="151"/>
    </row>
    <row r="220" spans="1:3" ht="16.5" thickBot="1" x14ac:dyDescent="0.3">
      <c r="A220" s="180" t="s">
        <v>211</v>
      </c>
      <c r="B220" s="153"/>
      <c r="C220" s="165" t="s">
        <v>347</v>
      </c>
    </row>
    <row r="221" spans="1:3" ht="15.75" x14ac:dyDescent="0.25">
      <c r="A221" s="173"/>
      <c r="B221" s="146" t="s">
        <v>429</v>
      </c>
      <c r="C221" s="161">
        <v>20</v>
      </c>
    </row>
    <row r="222" spans="1:3" ht="15.75" x14ac:dyDescent="0.25">
      <c r="A222" s="173"/>
      <c r="B222" s="146" t="s">
        <v>392</v>
      </c>
      <c r="C222" s="161">
        <v>7</v>
      </c>
    </row>
    <row r="223" spans="1:3" ht="15.75" x14ac:dyDescent="0.25">
      <c r="A223" s="172"/>
      <c r="B223" s="161" t="s">
        <v>430</v>
      </c>
      <c r="C223" s="161">
        <v>30</v>
      </c>
    </row>
    <row r="224" spans="1:3" ht="16.5" thickBot="1" x14ac:dyDescent="0.3">
      <c r="A224" s="172"/>
      <c r="B224" s="161" t="s">
        <v>352</v>
      </c>
      <c r="C224" s="161">
        <v>15</v>
      </c>
    </row>
    <row r="225" spans="1:3" ht="16.5" thickBot="1" x14ac:dyDescent="0.3">
      <c r="A225" s="153"/>
      <c r="B225" s="145" t="s">
        <v>183</v>
      </c>
      <c r="C225" s="148">
        <f>SUM(C221:C224)</f>
        <v>72</v>
      </c>
    </row>
    <row r="226" spans="1:3" ht="15.75" x14ac:dyDescent="0.25">
      <c r="A226" s="151"/>
      <c r="B226" s="151"/>
      <c r="C226" s="151"/>
    </row>
    <row r="227" spans="1:3" ht="15.75" x14ac:dyDescent="0.25">
      <c r="A227" s="151"/>
      <c r="C227" s="151"/>
    </row>
    <row r="228" spans="1:3" ht="15.75" x14ac:dyDescent="0.25">
      <c r="A228" s="151"/>
      <c r="B228" s="208" t="s">
        <v>431</v>
      </c>
      <c r="C228" s="151"/>
    </row>
    <row r="229" spans="1:3" ht="16.5" thickBot="1" x14ac:dyDescent="0.3">
      <c r="A229" s="151"/>
      <c r="B229" s="209"/>
      <c r="C229" s="151"/>
    </row>
    <row r="230" spans="1:3" ht="16.5" thickBot="1" x14ac:dyDescent="0.3">
      <c r="A230" s="180" t="s">
        <v>211</v>
      </c>
      <c r="B230" s="153"/>
      <c r="C230" s="165" t="s">
        <v>347</v>
      </c>
    </row>
    <row r="231" spans="1:3" ht="15.75" x14ac:dyDescent="0.25">
      <c r="A231" s="173"/>
      <c r="B231" s="146" t="s">
        <v>429</v>
      </c>
      <c r="C231" s="161">
        <v>80</v>
      </c>
    </row>
    <row r="232" spans="1:3" ht="15.75" x14ac:dyDescent="0.25">
      <c r="A232" s="173"/>
      <c r="B232" s="146" t="s">
        <v>432</v>
      </c>
      <c r="C232" s="161">
        <v>95</v>
      </c>
    </row>
    <row r="233" spans="1:3" ht="15.75" x14ac:dyDescent="0.25">
      <c r="A233" s="173"/>
      <c r="B233" s="146" t="s">
        <v>392</v>
      </c>
      <c r="C233" s="146">
        <v>30</v>
      </c>
    </row>
    <row r="234" spans="1:3" ht="15.75" x14ac:dyDescent="0.25">
      <c r="A234" s="172"/>
      <c r="B234" s="161" t="s">
        <v>433</v>
      </c>
      <c r="C234" s="146">
        <v>380</v>
      </c>
    </row>
    <row r="235" spans="1:3" ht="15.75" x14ac:dyDescent="0.25">
      <c r="A235" s="172"/>
      <c r="B235" s="161" t="s">
        <v>430</v>
      </c>
      <c r="C235" s="146">
        <v>30</v>
      </c>
    </row>
    <row r="236" spans="1:3" ht="16.5" thickBot="1" x14ac:dyDescent="0.3">
      <c r="A236" s="172"/>
      <c r="B236" s="161" t="s">
        <v>352</v>
      </c>
      <c r="C236" s="146">
        <v>166</v>
      </c>
    </row>
    <row r="237" spans="1:3" ht="16.5" thickBot="1" x14ac:dyDescent="0.3">
      <c r="A237" s="153"/>
      <c r="B237" s="145" t="s">
        <v>183</v>
      </c>
      <c r="C237" s="148">
        <f>SUM(C231:C236)</f>
        <v>781</v>
      </c>
    </row>
    <row r="238" spans="1:3" ht="15.75" x14ac:dyDescent="0.25">
      <c r="A238" s="144"/>
      <c r="B238" s="186"/>
      <c r="C238" s="210"/>
    </row>
    <row r="240" spans="1:3" ht="18.75" x14ac:dyDescent="0.3">
      <c r="B240" s="200" t="s">
        <v>434</v>
      </c>
    </row>
    <row r="241" spans="1:3" ht="15.75" thickBot="1" x14ac:dyDescent="0.3"/>
    <row r="242" spans="1:3" ht="16.5" thickBot="1" x14ac:dyDescent="0.3">
      <c r="A242" s="180" t="s">
        <v>211</v>
      </c>
      <c r="B242" s="153"/>
      <c r="C242" s="165" t="s">
        <v>347</v>
      </c>
    </row>
    <row r="243" spans="1:3" ht="15.75" x14ac:dyDescent="0.25">
      <c r="A243" s="173"/>
      <c r="B243" s="173" t="s">
        <v>435</v>
      </c>
      <c r="C243" s="167">
        <v>66</v>
      </c>
    </row>
    <row r="244" spans="1:3" ht="15.75" x14ac:dyDescent="0.25">
      <c r="A244" s="173"/>
      <c r="B244" s="146" t="s">
        <v>429</v>
      </c>
      <c r="C244" s="161">
        <v>50</v>
      </c>
    </row>
    <row r="245" spans="1:3" ht="15.75" x14ac:dyDescent="0.25">
      <c r="A245" s="173"/>
      <c r="B245" s="146" t="s">
        <v>392</v>
      </c>
      <c r="C245" s="161">
        <v>30</v>
      </c>
    </row>
    <row r="246" spans="1:3" ht="15.75" x14ac:dyDescent="0.25">
      <c r="A246" s="172"/>
      <c r="B246" s="161" t="s">
        <v>433</v>
      </c>
      <c r="C246" s="161">
        <v>70</v>
      </c>
    </row>
    <row r="247" spans="1:3" ht="15.75" x14ac:dyDescent="0.25">
      <c r="A247" s="172"/>
      <c r="B247" s="161" t="s">
        <v>430</v>
      </c>
      <c r="C247" s="161">
        <v>10</v>
      </c>
    </row>
    <row r="248" spans="1:3" ht="16.5" thickBot="1" x14ac:dyDescent="0.3">
      <c r="A248" s="172"/>
      <c r="B248" s="161" t="s">
        <v>352</v>
      </c>
      <c r="C248" s="161">
        <v>61</v>
      </c>
    </row>
    <row r="249" spans="1:3" ht="16.5" thickBot="1" x14ac:dyDescent="0.3">
      <c r="A249" s="153"/>
      <c r="B249" s="145" t="s">
        <v>183</v>
      </c>
      <c r="C249" s="148">
        <f>SUM(C244:C248)</f>
        <v>221</v>
      </c>
    </row>
    <row r="252" spans="1:3" ht="18.75" x14ac:dyDescent="0.3">
      <c r="B252" s="200" t="s">
        <v>436</v>
      </c>
    </row>
    <row r="253" spans="1:3" ht="15.75" thickBot="1" x14ac:dyDescent="0.3"/>
    <row r="254" spans="1:3" ht="16.5" thickBot="1" x14ac:dyDescent="0.3">
      <c r="A254" s="180" t="s">
        <v>211</v>
      </c>
      <c r="B254" s="153"/>
      <c r="C254" s="165" t="s">
        <v>347</v>
      </c>
    </row>
    <row r="255" spans="1:3" ht="15.75" x14ac:dyDescent="0.25">
      <c r="A255" s="173"/>
      <c r="B255" s="173" t="s">
        <v>372</v>
      </c>
      <c r="C255" s="167">
        <v>10</v>
      </c>
    </row>
    <row r="256" spans="1:3" ht="15.75" x14ac:dyDescent="0.25">
      <c r="A256" s="173"/>
      <c r="B256" s="146" t="s">
        <v>437</v>
      </c>
      <c r="C256" s="161">
        <v>110</v>
      </c>
    </row>
    <row r="257" spans="1:3" ht="15.75" x14ac:dyDescent="0.25">
      <c r="A257" s="173"/>
      <c r="B257" s="146" t="s">
        <v>438</v>
      </c>
      <c r="C257" s="161">
        <v>500</v>
      </c>
    </row>
    <row r="258" spans="1:3" ht="15.75" x14ac:dyDescent="0.25">
      <c r="A258" s="172"/>
      <c r="B258" s="161" t="s">
        <v>352</v>
      </c>
      <c r="C258" s="161">
        <v>167</v>
      </c>
    </row>
    <row r="259" spans="1:3" ht="16.5" thickBot="1" x14ac:dyDescent="0.3">
      <c r="A259" s="172"/>
      <c r="B259" s="161"/>
      <c r="C259" s="161"/>
    </row>
    <row r="260" spans="1:3" ht="16.5" thickBot="1" x14ac:dyDescent="0.3">
      <c r="A260" s="153"/>
      <c r="B260" s="145" t="s">
        <v>183</v>
      </c>
      <c r="C260" s="148">
        <f>SUM(C255:C259)</f>
        <v>787</v>
      </c>
    </row>
  </sheetData>
  <mergeCells count="13">
    <mergeCell ref="A181:C181"/>
    <mergeCell ref="A189:C189"/>
    <mergeCell ref="A197:C197"/>
    <mergeCell ref="C201:C202"/>
    <mergeCell ref="A207:C207"/>
    <mergeCell ref="B1:C1"/>
    <mergeCell ref="B2:C2"/>
    <mergeCell ref="A173:C173"/>
    <mergeCell ref="A50:C50"/>
    <mergeCell ref="A100:C100"/>
    <mergeCell ref="A123:C123"/>
    <mergeCell ref="A142:C142"/>
    <mergeCell ref="A152:C15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2" sqref="A2"/>
    </sheetView>
  </sheetViews>
  <sheetFormatPr defaultRowHeight="15" x14ac:dyDescent="0.25"/>
  <cols>
    <col min="1" max="1" width="35.28515625" customWidth="1"/>
    <col min="2" max="2" width="12.85546875" customWidth="1"/>
    <col min="3" max="3" width="13.5703125" customWidth="1"/>
    <col min="4" max="4" width="15" customWidth="1"/>
    <col min="5" max="5" width="15.28515625" customWidth="1"/>
    <col min="7" max="7" width="17.28515625" customWidth="1"/>
  </cols>
  <sheetData>
    <row r="1" spans="1:12" x14ac:dyDescent="0.25">
      <c r="A1" s="26" t="s">
        <v>504</v>
      </c>
      <c r="B1" s="26"/>
      <c r="C1" s="26"/>
    </row>
    <row r="3" spans="1:12" ht="14.45" customHeight="1" x14ac:dyDescent="0.25">
      <c r="A3" s="325" t="s">
        <v>158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1:12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</row>
    <row r="5" spans="1:12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7" spans="1:12" ht="30" x14ac:dyDescent="0.25">
      <c r="A7" s="41" t="s">
        <v>146</v>
      </c>
      <c r="B7" s="41" t="s">
        <v>147</v>
      </c>
      <c r="C7" s="41" t="s">
        <v>148</v>
      </c>
      <c r="D7" s="62" t="s">
        <v>226</v>
      </c>
      <c r="E7" s="41" t="s">
        <v>149</v>
      </c>
      <c r="F7" s="41" t="s">
        <v>150</v>
      </c>
      <c r="G7" s="41" t="s">
        <v>151</v>
      </c>
      <c r="H7" s="41" t="s">
        <v>152</v>
      </c>
    </row>
    <row r="8" spans="1:12" x14ac:dyDescent="0.25">
      <c r="A8" s="36" t="s">
        <v>153</v>
      </c>
      <c r="B8" s="36">
        <v>8</v>
      </c>
      <c r="C8" s="36">
        <v>8</v>
      </c>
      <c r="D8" s="36">
        <v>8</v>
      </c>
      <c r="E8" s="36">
        <v>0</v>
      </c>
      <c r="F8" s="36">
        <v>0</v>
      </c>
      <c r="G8" s="36">
        <v>0</v>
      </c>
      <c r="H8" s="36">
        <v>0</v>
      </c>
    </row>
    <row r="9" spans="1:12" ht="30" x14ac:dyDescent="0.25">
      <c r="A9" s="42" t="s">
        <v>154</v>
      </c>
      <c r="B9" s="36">
        <v>5</v>
      </c>
      <c r="C9" s="36">
        <v>5</v>
      </c>
      <c r="D9" s="36">
        <v>0</v>
      </c>
      <c r="E9" s="36">
        <v>5</v>
      </c>
      <c r="F9" s="36">
        <v>0</v>
      </c>
      <c r="G9" s="36">
        <v>0</v>
      </c>
      <c r="H9" s="36">
        <v>0</v>
      </c>
    </row>
    <row r="10" spans="1:12" x14ac:dyDescent="0.25">
      <c r="A10" s="36" t="s">
        <v>155</v>
      </c>
      <c r="B10" s="36">
        <v>21</v>
      </c>
      <c r="C10" s="36">
        <v>21</v>
      </c>
      <c r="D10" s="36">
        <v>0</v>
      </c>
      <c r="E10" s="36">
        <v>20</v>
      </c>
      <c r="F10" s="36">
        <v>0</v>
      </c>
      <c r="G10" s="36">
        <v>0</v>
      </c>
      <c r="H10" s="36">
        <v>1</v>
      </c>
    </row>
    <row r="11" spans="1:12" x14ac:dyDescent="0.25">
      <c r="A11" s="36" t="s">
        <v>156</v>
      </c>
      <c r="B11" s="36">
        <v>29</v>
      </c>
      <c r="C11" s="36">
        <v>29</v>
      </c>
      <c r="D11" s="36">
        <v>1</v>
      </c>
      <c r="E11" s="36">
        <v>3</v>
      </c>
      <c r="F11" s="36">
        <v>5</v>
      </c>
      <c r="G11" s="36">
        <v>20</v>
      </c>
      <c r="H11" s="36">
        <v>0</v>
      </c>
    </row>
    <row r="13" spans="1:12" x14ac:dyDescent="0.25">
      <c r="A13" s="35" t="s">
        <v>157</v>
      </c>
      <c r="B13" s="36">
        <f>SUM(B8:B11)</f>
        <v>63</v>
      </c>
      <c r="C13" s="36">
        <f t="shared" ref="C13:H13" si="0">SUM(C8:C11)</f>
        <v>63</v>
      </c>
      <c r="D13" s="36">
        <f t="shared" si="0"/>
        <v>9</v>
      </c>
      <c r="E13" s="36">
        <f t="shared" si="0"/>
        <v>28</v>
      </c>
      <c r="F13" s="36">
        <f t="shared" si="0"/>
        <v>5</v>
      </c>
      <c r="G13" s="36">
        <f t="shared" si="0"/>
        <v>20</v>
      </c>
      <c r="H13" s="36">
        <f t="shared" si="0"/>
        <v>1</v>
      </c>
    </row>
  </sheetData>
  <mergeCells count="1">
    <mergeCell ref="A3:L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B2" sqref="B2"/>
    </sheetView>
  </sheetViews>
  <sheetFormatPr defaultRowHeight="15" x14ac:dyDescent="0.25"/>
  <cols>
    <col min="1" max="1" width="6.85546875" customWidth="1"/>
    <col min="2" max="2" width="48.42578125" customWidth="1"/>
  </cols>
  <sheetData>
    <row r="1" spans="1:6" x14ac:dyDescent="0.25">
      <c r="A1" s="26" t="s">
        <v>290</v>
      </c>
      <c r="B1" s="64"/>
      <c r="C1" s="65"/>
    </row>
    <row r="2" spans="1:6" ht="15.75" thickBot="1" x14ac:dyDescent="0.3">
      <c r="A2" s="26"/>
      <c r="B2" s="64"/>
      <c r="C2" s="65"/>
    </row>
    <row r="3" spans="1:6" x14ac:dyDescent="0.25">
      <c r="A3" s="66"/>
      <c r="B3" s="303" t="s">
        <v>287</v>
      </c>
      <c r="C3" s="304"/>
      <c r="D3" s="304"/>
      <c r="E3" s="304"/>
      <c r="F3" s="305"/>
    </row>
    <row r="4" spans="1:6" x14ac:dyDescent="0.25">
      <c r="A4" s="67"/>
      <c r="B4" s="306" t="s">
        <v>229</v>
      </c>
      <c r="C4" s="307"/>
      <c r="D4" s="307"/>
      <c r="E4" s="307"/>
      <c r="F4" s="308"/>
    </row>
    <row r="5" spans="1:6" ht="15.75" thickBot="1" x14ac:dyDescent="0.3">
      <c r="A5" s="68"/>
      <c r="B5" s="309" t="s">
        <v>230</v>
      </c>
      <c r="C5" s="310"/>
      <c r="D5" s="310"/>
      <c r="E5" s="310"/>
      <c r="F5" s="311"/>
    </row>
    <row r="6" spans="1:6" ht="15.75" thickBot="1" x14ac:dyDescent="0.3">
      <c r="A6" s="69"/>
      <c r="B6" s="69"/>
      <c r="C6" s="70" t="s">
        <v>231</v>
      </c>
    </row>
    <row r="7" spans="1:6" ht="18" customHeight="1" thickBot="1" x14ac:dyDescent="0.3">
      <c r="A7" s="71" t="s">
        <v>232</v>
      </c>
      <c r="B7" s="72" t="s">
        <v>233</v>
      </c>
      <c r="C7" s="312" t="s">
        <v>234</v>
      </c>
      <c r="D7" s="313"/>
      <c r="E7" s="313"/>
      <c r="F7" s="314"/>
    </row>
    <row r="8" spans="1:6" ht="35.450000000000003" customHeight="1" thickBot="1" x14ac:dyDescent="0.3">
      <c r="A8" s="73"/>
      <c r="B8" s="74"/>
      <c r="C8" s="75" t="s">
        <v>173</v>
      </c>
      <c r="D8" s="76" t="s">
        <v>235</v>
      </c>
      <c r="E8" s="75" t="s">
        <v>236</v>
      </c>
      <c r="F8" s="75" t="s">
        <v>237</v>
      </c>
    </row>
    <row r="9" spans="1:6" ht="18" customHeight="1" thickBot="1" x14ac:dyDescent="0.3">
      <c r="A9" s="77"/>
      <c r="B9" s="78" t="s">
        <v>238</v>
      </c>
      <c r="C9" s="79"/>
      <c r="D9" s="43"/>
      <c r="E9" s="43"/>
      <c r="F9" s="43"/>
    </row>
    <row r="10" spans="1:6" ht="18" customHeight="1" thickBot="1" x14ac:dyDescent="0.3">
      <c r="A10" s="73" t="s">
        <v>239</v>
      </c>
      <c r="B10" s="80" t="s">
        <v>240</v>
      </c>
      <c r="C10" s="117">
        <v>0</v>
      </c>
      <c r="D10" s="117">
        <v>0</v>
      </c>
      <c r="E10" s="82">
        <v>0</v>
      </c>
      <c r="F10" s="82">
        <v>0</v>
      </c>
    </row>
    <row r="11" spans="1:6" ht="18" customHeight="1" thickBot="1" x14ac:dyDescent="0.3">
      <c r="A11" s="73" t="s">
        <v>243</v>
      </c>
      <c r="B11" s="80" t="s">
        <v>244</v>
      </c>
      <c r="C11" s="82">
        <v>0</v>
      </c>
      <c r="D11" s="82">
        <v>0</v>
      </c>
      <c r="E11" s="82">
        <v>0</v>
      </c>
      <c r="F11" s="82">
        <v>0</v>
      </c>
    </row>
    <row r="12" spans="1:6" ht="18" customHeight="1" thickBot="1" x14ac:dyDescent="0.3">
      <c r="A12" s="86" t="s">
        <v>245</v>
      </c>
      <c r="B12" s="87" t="s">
        <v>185</v>
      </c>
      <c r="C12" s="82">
        <v>0</v>
      </c>
      <c r="D12" s="82">
        <v>0</v>
      </c>
      <c r="E12" s="82">
        <v>0</v>
      </c>
      <c r="F12" s="82">
        <v>0</v>
      </c>
    </row>
    <row r="13" spans="1:6" ht="18" customHeight="1" thickBot="1" x14ac:dyDescent="0.3">
      <c r="A13" s="86" t="s">
        <v>246</v>
      </c>
      <c r="B13" s="87" t="s">
        <v>247</v>
      </c>
      <c r="C13" s="82">
        <v>0</v>
      </c>
      <c r="D13" s="82">
        <v>0</v>
      </c>
      <c r="E13" s="82">
        <v>0</v>
      </c>
      <c r="F13" s="82">
        <v>0</v>
      </c>
    </row>
    <row r="14" spans="1:6" ht="18" customHeight="1" thickBot="1" x14ac:dyDescent="0.3">
      <c r="A14" s="86" t="s">
        <v>248</v>
      </c>
      <c r="B14" s="87" t="s">
        <v>249</v>
      </c>
      <c r="C14" s="82">
        <v>0</v>
      </c>
      <c r="D14" s="82">
        <v>0</v>
      </c>
      <c r="E14" s="82">
        <v>0</v>
      </c>
      <c r="F14" s="82">
        <v>0</v>
      </c>
    </row>
    <row r="15" spans="1:6" ht="18" customHeight="1" x14ac:dyDescent="0.25">
      <c r="A15" s="88" t="s">
        <v>250</v>
      </c>
      <c r="B15" s="89" t="s">
        <v>251</v>
      </c>
      <c r="C15" s="90"/>
      <c r="D15" s="36"/>
      <c r="E15" s="36"/>
      <c r="F15" s="36"/>
    </row>
    <row r="16" spans="1:6" ht="18" customHeight="1" x14ac:dyDescent="0.25">
      <c r="A16" s="88" t="s">
        <v>252</v>
      </c>
      <c r="B16" s="91" t="s">
        <v>253</v>
      </c>
      <c r="C16" s="92"/>
      <c r="D16" s="36"/>
      <c r="E16" s="36"/>
      <c r="F16" s="36"/>
    </row>
    <row r="17" spans="1:6" ht="18" customHeight="1" thickBot="1" x14ac:dyDescent="0.3">
      <c r="A17" s="83" t="s">
        <v>254</v>
      </c>
      <c r="B17" s="93" t="s">
        <v>255</v>
      </c>
      <c r="C17" s="94"/>
      <c r="D17" s="36"/>
      <c r="E17" s="36"/>
      <c r="F17" s="36"/>
    </row>
    <row r="18" spans="1:6" ht="18" customHeight="1" thickBot="1" x14ac:dyDescent="0.3">
      <c r="A18" s="86" t="s">
        <v>256</v>
      </c>
      <c r="B18" s="87" t="s">
        <v>102</v>
      </c>
      <c r="C18" s="95">
        <v>33205</v>
      </c>
      <c r="D18" s="95">
        <v>33205</v>
      </c>
      <c r="E18" s="82">
        <v>0</v>
      </c>
      <c r="F18" s="82">
        <v>0</v>
      </c>
    </row>
    <row r="19" spans="1:6" ht="18" customHeight="1" thickBot="1" x14ac:dyDescent="0.3">
      <c r="A19" s="86" t="s">
        <v>257</v>
      </c>
      <c r="B19" s="87" t="s">
        <v>106</v>
      </c>
      <c r="C19" s="82">
        <v>0</v>
      </c>
      <c r="D19" s="82">
        <v>0</v>
      </c>
      <c r="E19" s="82">
        <v>0</v>
      </c>
      <c r="F19" s="82">
        <v>0</v>
      </c>
    </row>
    <row r="20" spans="1:6" ht="18" customHeight="1" thickBot="1" x14ac:dyDescent="0.3">
      <c r="A20" s="96" t="s">
        <v>258</v>
      </c>
      <c r="B20" s="87" t="s">
        <v>259</v>
      </c>
      <c r="C20" s="97">
        <v>1154</v>
      </c>
      <c r="D20" s="97">
        <v>1154</v>
      </c>
      <c r="E20" s="82">
        <v>0</v>
      </c>
      <c r="F20" s="82">
        <v>0</v>
      </c>
    </row>
    <row r="21" spans="1:6" ht="18" customHeight="1" x14ac:dyDescent="0.25">
      <c r="A21" s="88" t="s">
        <v>260</v>
      </c>
      <c r="B21" s="89" t="s">
        <v>261</v>
      </c>
      <c r="C21" s="85">
        <v>1154</v>
      </c>
      <c r="D21" s="85">
        <v>1154</v>
      </c>
      <c r="E21" s="36">
        <v>0</v>
      </c>
      <c r="F21" s="36">
        <v>0</v>
      </c>
    </row>
    <row r="22" spans="1:6" ht="18" customHeight="1" x14ac:dyDescent="0.25">
      <c r="A22" s="88" t="s">
        <v>262</v>
      </c>
      <c r="B22" s="91" t="s">
        <v>263</v>
      </c>
      <c r="C22" s="92"/>
      <c r="D22" s="36"/>
      <c r="E22" s="36"/>
      <c r="F22" s="36"/>
    </row>
    <row r="23" spans="1:6" ht="18" customHeight="1" thickBot="1" x14ac:dyDescent="0.3">
      <c r="A23" s="83" t="s">
        <v>264</v>
      </c>
      <c r="B23" s="93" t="s">
        <v>265</v>
      </c>
      <c r="C23" s="85"/>
      <c r="D23" s="85"/>
      <c r="E23" s="98">
        <v>0</v>
      </c>
      <c r="F23" s="98">
        <v>0</v>
      </c>
    </row>
    <row r="24" spans="1:6" ht="18" customHeight="1" thickBot="1" x14ac:dyDescent="0.3">
      <c r="A24" s="96" t="s">
        <v>266</v>
      </c>
      <c r="B24" s="99" t="s">
        <v>267</v>
      </c>
      <c r="C24" s="81">
        <f>SUM(C18,C20)</f>
        <v>34359</v>
      </c>
      <c r="D24" s="81">
        <f>SUM(D18,D20)</f>
        <v>34359</v>
      </c>
      <c r="E24" s="82">
        <v>0</v>
      </c>
      <c r="F24" s="82">
        <v>0</v>
      </c>
    </row>
    <row r="25" spans="1:6" ht="18" customHeight="1" x14ac:dyDescent="0.25">
      <c r="A25" s="100"/>
      <c r="B25" s="101"/>
      <c r="C25" s="102"/>
    </row>
    <row r="26" spans="1:6" ht="18" customHeight="1" thickBot="1" x14ac:dyDescent="0.3">
      <c r="A26" s="103"/>
      <c r="B26" s="104"/>
      <c r="C26" s="105"/>
    </row>
    <row r="27" spans="1:6" ht="38.450000000000003" customHeight="1" thickBot="1" x14ac:dyDescent="0.3">
      <c r="A27" s="73"/>
      <c r="B27" s="74"/>
      <c r="C27" s="75" t="s">
        <v>173</v>
      </c>
      <c r="D27" s="76" t="s">
        <v>235</v>
      </c>
      <c r="E27" s="75" t="s">
        <v>236</v>
      </c>
      <c r="F27" s="75" t="s">
        <v>237</v>
      </c>
    </row>
    <row r="28" spans="1:6" ht="18" customHeight="1" thickBot="1" x14ac:dyDescent="0.3">
      <c r="A28" s="106"/>
      <c r="B28" s="107" t="s">
        <v>268</v>
      </c>
      <c r="C28" s="108"/>
      <c r="D28" s="109"/>
      <c r="E28" s="109"/>
      <c r="F28" s="109"/>
    </row>
    <row r="29" spans="1:6" ht="18" customHeight="1" thickBot="1" x14ac:dyDescent="0.3">
      <c r="A29" s="86" t="s">
        <v>239</v>
      </c>
      <c r="B29" s="87" t="s">
        <v>269</v>
      </c>
      <c r="C29" s="97">
        <f>SUM(C30:C35)</f>
        <v>34359</v>
      </c>
      <c r="D29" s="97">
        <f>SUM(D30:D35)</f>
        <v>34359</v>
      </c>
      <c r="E29" s="82">
        <v>0</v>
      </c>
      <c r="F29" s="82">
        <v>0</v>
      </c>
    </row>
    <row r="30" spans="1:6" ht="18" customHeight="1" x14ac:dyDescent="0.25">
      <c r="A30" s="83" t="s">
        <v>270</v>
      </c>
      <c r="B30" s="110" t="s">
        <v>271</v>
      </c>
      <c r="C30" s="111">
        <v>16763</v>
      </c>
      <c r="D30" s="111">
        <v>16763</v>
      </c>
      <c r="E30" s="112"/>
      <c r="F30" s="112"/>
    </row>
    <row r="31" spans="1:6" ht="18" customHeight="1" x14ac:dyDescent="0.25">
      <c r="A31" s="83" t="s">
        <v>272</v>
      </c>
      <c r="B31" s="84" t="s">
        <v>273</v>
      </c>
      <c r="C31" s="113">
        <v>4297</v>
      </c>
      <c r="D31" s="113">
        <v>4297</v>
      </c>
      <c r="E31" s="114"/>
      <c r="F31" s="114"/>
    </row>
    <row r="32" spans="1:6" ht="18" customHeight="1" x14ac:dyDescent="0.25">
      <c r="A32" s="83" t="s">
        <v>274</v>
      </c>
      <c r="B32" s="84" t="s">
        <v>275</v>
      </c>
      <c r="C32" s="113">
        <v>6414</v>
      </c>
      <c r="D32" s="113">
        <v>6414</v>
      </c>
      <c r="E32" s="114"/>
      <c r="F32" s="114"/>
    </row>
    <row r="33" spans="1:6" ht="18" customHeight="1" x14ac:dyDescent="0.25">
      <c r="A33" s="83" t="s">
        <v>276</v>
      </c>
      <c r="B33" s="84" t="s">
        <v>179</v>
      </c>
      <c r="C33" s="98">
        <v>0</v>
      </c>
      <c r="D33" s="98">
        <v>0</v>
      </c>
      <c r="E33" s="114"/>
      <c r="F33" s="114"/>
    </row>
    <row r="34" spans="1:6" ht="18" customHeight="1" x14ac:dyDescent="0.25">
      <c r="A34" s="83" t="s">
        <v>241</v>
      </c>
      <c r="B34" s="84" t="s">
        <v>277</v>
      </c>
      <c r="C34" s="98">
        <v>0</v>
      </c>
      <c r="D34" s="98">
        <v>0</v>
      </c>
      <c r="E34" s="114"/>
      <c r="F34" s="114"/>
    </row>
    <row r="35" spans="1:6" ht="18" customHeight="1" thickBot="1" x14ac:dyDescent="0.3">
      <c r="A35" s="118" t="s">
        <v>288</v>
      </c>
      <c r="B35" s="84" t="s">
        <v>289</v>
      </c>
      <c r="C35" s="98">
        <v>6885</v>
      </c>
      <c r="D35" s="98">
        <v>6885</v>
      </c>
      <c r="E35" s="119"/>
      <c r="F35" s="119"/>
    </row>
    <row r="36" spans="1:6" ht="18" customHeight="1" thickBot="1" x14ac:dyDescent="0.3">
      <c r="A36" s="86" t="s">
        <v>243</v>
      </c>
      <c r="B36" s="87" t="s">
        <v>278</v>
      </c>
      <c r="C36" s="82">
        <v>0</v>
      </c>
      <c r="D36" s="82">
        <v>0</v>
      </c>
      <c r="E36" s="82">
        <v>0</v>
      </c>
      <c r="F36" s="82">
        <v>0</v>
      </c>
    </row>
    <row r="37" spans="1:6" ht="18" customHeight="1" x14ac:dyDescent="0.25">
      <c r="A37" s="83" t="s">
        <v>279</v>
      </c>
      <c r="B37" s="110" t="s">
        <v>181</v>
      </c>
      <c r="C37" s="112"/>
      <c r="D37" s="112"/>
      <c r="E37" s="112"/>
      <c r="F37" s="112"/>
    </row>
    <row r="38" spans="1:6" ht="18" customHeight="1" x14ac:dyDescent="0.25">
      <c r="A38" s="83" t="s">
        <v>280</v>
      </c>
      <c r="B38" s="84" t="s">
        <v>180</v>
      </c>
      <c r="C38" s="114"/>
      <c r="D38" s="114"/>
      <c r="E38" s="114"/>
      <c r="F38" s="114"/>
    </row>
    <row r="39" spans="1:6" ht="18" customHeight="1" x14ac:dyDescent="0.25">
      <c r="A39" s="83" t="s">
        <v>281</v>
      </c>
      <c r="B39" s="84" t="s">
        <v>282</v>
      </c>
      <c r="C39" s="114"/>
      <c r="D39" s="114"/>
      <c r="E39" s="114"/>
      <c r="F39" s="114"/>
    </row>
    <row r="40" spans="1:6" ht="18" customHeight="1" thickBot="1" x14ac:dyDescent="0.3">
      <c r="A40" s="83" t="s">
        <v>283</v>
      </c>
      <c r="B40" s="84" t="s">
        <v>284</v>
      </c>
      <c r="C40" s="114"/>
      <c r="D40" s="114"/>
      <c r="E40" s="114"/>
      <c r="F40" s="114"/>
    </row>
    <row r="41" spans="1:6" ht="18" customHeight="1" thickBot="1" x14ac:dyDescent="0.3">
      <c r="A41" s="86" t="s">
        <v>245</v>
      </c>
      <c r="B41" s="115" t="s">
        <v>285</v>
      </c>
      <c r="C41" s="116">
        <f>SUM(C29)</f>
        <v>34359</v>
      </c>
      <c r="D41" s="116">
        <f>SUM(D29)</f>
        <v>34359</v>
      </c>
      <c r="E41" s="82">
        <v>0</v>
      </c>
      <c r="F41" s="82">
        <v>0</v>
      </c>
    </row>
  </sheetData>
  <mergeCells count="4">
    <mergeCell ref="B3:F3"/>
    <mergeCell ref="B4:F4"/>
    <mergeCell ref="B5:F5"/>
    <mergeCell ref="C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1"/>
  <sheetViews>
    <sheetView topLeftCell="A28" workbookViewId="0">
      <selection activeCell="H11" sqref="H11:K59"/>
    </sheetView>
  </sheetViews>
  <sheetFormatPr defaultRowHeight="15" x14ac:dyDescent="0.25"/>
  <cols>
    <col min="1" max="1" width="12.42578125" customWidth="1"/>
    <col min="2" max="2" width="41.7109375" bestFit="1" customWidth="1"/>
  </cols>
  <sheetData>
    <row r="7" spans="1:3" ht="14.45" customHeight="1" x14ac:dyDescent="0.25">
      <c r="A7" s="315" t="s">
        <v>439</v>
      </c>
      <c r="B7" s="315"/>
      <c r="C7" s="315"/>
    </row>
    <row r="8" spans="1:3" x14ac:dyDescent="0.25">
      <c r="A8" s="315"/>
      <c r="B8" s="315"/>
      <c r="C8" s="315"/>
    </row>
    <row r="9" spans="1:3" ht="15.75" thickBot="1" x14ac:dyDescent="0.3">
      <c r="A9" s="211"/>
      <c r="B9" s="211"/>
    </row>
    <row r="10" spans="1:3" ht="15.75" thickBot="1" x14ac:dyDescent="0.3">
      <c r="A10" s="212" t="s">
        <v>238</v>
      </c>
      <c r="B10" s="57"/>
      <c r="C10" s="213" t="s">
        <v>347</v>
      </c>
    </row>
    <row r="11" spans="1:3" x14ac:dyDescent="0.25">
      <c r="A11" s="98"/>
      <c r="B11" s="98" t="s">
        <v>440</v>
      </c>
      <c r="C11" s="36">
        <v>33205</v>
      </c>
    </row>
    <row r="12" spans="1:3" ht="15.75" thickBot="1" x14ac:dyDescent="0.3">
      <c r="A12" s="36"/>
      <c r="B12" s="36" t="s">
        <v>441</v>
      </c>
      <c r="C12" s="36">
        <v>0</v>
      </c>
    </row>
    <row r="13" spans="1:3" ht="15.75" thickBot="1" x14ac:dyDescent="0.3">
      <c r="A13" s="57"/>
      <c r="B13" s="57"/>
      <c r="C13" s="214">
        <f>SUM(C11:C11)</f>
        <v>33205</v>
      </c>
    </row>
    <row r="14" spans="1:3" ht="15.75" thickBot="1" x14ac:dyDescent="0.3"/>
    <row r="15" spans="1:3" ht="15.75" thickBot="1" x14ac:dyDescent="0.3">
      <c r="A15" s="213" t="s">
        <v>268</v>
      </c>
      <c r="B15" s="213" t="s">
        <v>84</v>
      </c>
      <c r="C15" s="213" t="s">
        <v>347</v>
      </c>
    </row>
    <row r="16" spans="1:3" x14ac:dyDescent="0.25">
      <c r="A16" s="43"/>
      <c r="B16" s="43" t="s">
        <v>442</v>
      </c>
      <c r="C16" s="215">
        <v>12547</v>
      </c>
    </row>
    <row r="17" spans="1:3" x14ac:dyDescent="0.25">
      <c r="A17" s="36"/>
      <c r="B17" s="36" t="s">
        <v>443</v>
      </c>
      <c r="C17" s="215">
        <v>289</v>
      </c>
    </row>
    <row r="18" spans="1:3" x14ac:dyDescent="0.25">
      <c r="A18" s="36"/>
      <c r="B18" s="36" t="s">
        <v>444</v>
      </c>
      <c r="C18" s="11">
        <v>974</v>
      </c>
    </row>
    <row r="19" spans="1:3" x14ac:dyDescent="0.25">
      <c r="A19" s="36"/>
      <c r="B19" s="36" t="s">
        <v>445</v>
      </c>
      <c r="C19" s="11">
        <v>371</v>
      </c>
    </row>
    <row r="20" spans="1:3" x14ac:dyDescent="0.25">
      <c r="A20" s="36"/>
      <c r="B20" s="36" t="s">
        <v>446</v>
      </c>
      <c r="C20" s="11">
        <v>434</v>
      </c>
    </row>
    <row r="21" spans="1:3" x14ac:dyDescent="0.25">
      <c r="A21" s="36"/>
      <c r="B21" s="36" t="s">
        <v>447</v>
      </c>
      <c r="C21" s="11">
        <v>200</v>
      </c>
    </row>
    <row r="22" spans="1:3" x14ac:dyDescent="0.25">
      <c r="A22" s="36"/>
      <c r="B22" s="36" t="s">
        <v>448</v>
      </c>
      <c r="C22" s="11">
        <v>648</v>
      </c>
    </row>
    <row r="23" spans="1:3" x14ac:dyDescent="0.25">
      <c r="A23" s="36"/>
      <c r="B23" s="36" t="s">
        <v>362</v>
      </c>
      <c r="C23" s="11">
        <v>1300</v>
      </c>
    </row>
    <row r="24" spans="1:3" x14ac:dyDescent="0.25">
      <c r="A24" s="36"/>
      <c r="B24" s="36" t="s">
        <v>363</v>
      </c>
      <c r="C24" s="11">
        <v>4297</v>
      </c>
    </row>
    <row r="25" spans="1:3" x14ac:dyDescent="0.25">
      <c r="A25" s="36"/>
      <c r="B25" s="36" t="s">
        <v>365</v>
      </c>
      <c r="C25" s="11">
        <v>970</v>
      </c>
    </row>
    <row r="26" spans="1:3" x14ac:dyDescent="0.25">
      <c r="A26" s="36"/>
      <c r="B26" s="36" t="s">
        <v>449</v>
      </c>
      <c r="C26" s="216">
        <v>300</v>
      </c>
    </row>
    <row r="27" spans="1:3" x14ac:dyDescent="0.25">
      <c r="A27" s="36"/>
      <c r="B27" s="36" t="s">
        <v>368</v>
      </c>
      <c r="C27" s="216">
        <v>50</v>
      </c>
    </row>
    <row r="28" spans="1:3" x14ac:dyDescent="0.25">
      <c r="A28" s="36"/>
      <c r="B28" s="36" t="s">
        <v>450</v>
      </c>
      <c r="C28" s="216">
        <v>10</v>
      </c>
    </row>
    <row r="29" spans="1:3" x14ac:dyDescent="0.25">
      <c r="A29" s="36"/>
      <c r="B29" s="36" t="s">
        <v>451</v>
      </c>
      <c r="C29" s="216">
        <v>900</v>
      </c>
    </row>
    <row r="30" spans="1:3" x14ac:dyDescent="0.25">
      <c r="A30" s="36"/>
      <c r="B30" s="36" t="s">
        <v>452</v>
      </c>
      <c r="C30" s="216">
        <v>800</v>
      </c>
    </row>
    <row r="31" spans="1:3" x14ac:dyDescent="0.25">
      <c r="A31" s="36"/>
      <c r="B31" s="36" t="s">
        <v>453</v>
      </c>
      <c r="C31" s="216">
        <v>280</v>
      </c>
    </row>
    <row r="32" spans="1:3" x14ac:dyDescent="0.25">
      <c r="A32" s="36"/>
      <c r="B32" s="36" t="s">
        <v>454</v>
      </c>
      <c r="C32" s="216">
        <v>50</v>
      </c>
    </row>
    <row r="33" spans="1:3" x14ac:dyDescent="0.25">
      <c r="A33" s="36"/>
      <c r="B33" s="36" t="s">
        <v>455</v>
      </c>
      <c r="C33" s="216">
        <v>50</v>
      </c>
    </row>
    <row r="34" spans="1:3" x14ac:dyDescent="0.25">
      <c r="A34" s="36"/>
      <c r="B34" s="36" t="s">
        <v>456</v>
      </c>
      <c r="C34" s="216">
        <v>1000</v>
      </c>
    </row>
    <row r="35" spans="1:3" x14ac:dyDescent="0.25">
      <c r="A35" s="36"/>
      <c r="B35" s="36" t="s">
        <v>457</v>
      </c>
      <c r="C35" s="216">
        <v>1142</v>
      </c>
    </row>
    <row r="36" spans="1:3" x14ac:dyDescent="0.25">
      <c r="A36" s="36"/>
      <c r="B36" s="36" t="s">
        <v>458</v>
      </c>
      <c r="C36" s="216">
        <v>530</v>
      </c>
    </row>
    <row r="37" spans="1:3" x14ac:dyDescent="0.25">
      <c r="A37" s="36"/>
      <c r="B37" s="36" t="s">
        <v>376</v>
      </c>
      <c r="C37" s="216">
        <v>100</v>
      </c>
    </row>
    <row r="38" spans="1:3" x14ac:dyDescent="0.25">
      <c r="A38" s="98"/>
      <c r="B38" s="98" t="s">
        <v>459</v>
      </c>
      <c r="C38" s="216">
        <v>20</v>
      </c>
    </row>
    <row r="39" spans="1:3" x14ac:dyDescent="0.25">
      <c r="A39" s="36"/>
      <c r="B39" s="36" t="s">
        <v>460</v>
      </c>
      <c r="C39" s="216">
        <v>212</v>
      </c>
    </row>
    <row r="40" spans="1:3" ht="18.600000000000001" customHeight="1" thickBot="1" x14ac:dyDescent="0.3">
      <c r="A40" s="36"/>
      <c r="B40" s="42" t="s">
        <v>461</v>
      </c>
      <c r="C40" s="216">
        <v>5731</v>
      </c>
    </row>
    <row r="41" spans="1:3" ht="15.75" thickBot="1" x14ac:dyDescent="0.3">
      <c r="A41" s="57"/>
      <c r="B41" s="212" t="s">
        <v>104</v>
      </c>
      <c r="C41" s="214">
        <f>SUM(C16:C40)</f>
        <v>33205</v>
      </c>
    </row>
  </sheetData>
  <mergeCells count="1">
    <mergeCell ref="A7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K11" sqref="K11"/>
    </sheetView>
  </sheetViews>
  <sheetFormatPr defaultRowHeight="15" x14ac:dyDescent="0.25"/>
  <cols>
    <col min="1" max="1" width="7.28515625" customWidth="1"/>
    <col min="2" max="2" width="53.140625" customWidth="1"/>
  </cols>
  <sheetData>
    <row r="1" spans="1:6" x14ac:dyDescent="0.25">
      <c r="A1" s="26" t="s">
        <v>286</v>
      </c>
      <c r="B1" s="64"/>
      <c r="C1" s="65"/>
    </row>
    <row r="2" spans="1:6" ht="15.75" thickBot="1" x14ac:dyDescent="0.3">
      <c r="A2" s="26"/>
      <c r="B2" s="64"/>
      <c r="C2" s="65"/>
    </row>
    <row r="3" spans="1:6" ht="18" customHeight="1" x14ac:dyDescent="0.25">
      <c r="A3" s="66"/>
      <c r="B3" s="303" t="s">
        <v>228</v>
      </c>
      <c r="C3" s="304"/>
      <c r="D3" s="304"/>
      <c r="E3" s="304"/>
      <c r="F3" s="305"/>
    </row>
    <row r="4" spans="1:6" ht="18" customHeight="1" x14ac:dyDescent="0.25">
      <c r="A4" s="67"/>
      <c r="B4" s="306" t="s">
        <v>229</v>
      </c>
      <c r="C4" s="307"/>
      <c r="D4" s="307"/>
      <c r="E4" s="307"/>
      <c r="F4" s="308"/>
    </row>
    <row r="5" spans="1:6" ht="18" customHeight="1" thickBot="1" x14ac:dyDescent="0.3">
      <c r="A5" s="68"/>
      <c r="B5" s="309" t="s">
        <v>230</v>
      </c>
      <c r="C5" s="310"/>
      <c r="D5" s="310"/>
      <c r="E5" s="310"/>
      <c r="F5" s="311"/>
    </row>
    <row r="6" spans="1:6" ht="18" customHeight="1" thickBot="1" x14ac:dyDescent="0.3">
      <c r="A6" s="69"/>
      <c r="B6" s="69"/>
      <c r="C6" s="70" t="s">
        <v>231</v>
      </c>
    </row>
    <row r="7" spans="1:6" ht="18" customHeight="1" thickBot="1" x14ac:dyDescent="0.3">
      <c r="A7" s="71" t="s">
        <v>232</v>
      </c>
      <c r="B7" s="72" t="s">
        <v>233</v>
      </c>
      <c r="C7" s="312" t="s">
        <v>234</v>
      </c>
      <c r="D7" s="313"/>
      <c r="E7" s="313"/>
      <c r="F7" s="314"/>
    </row>
    <row r="8" spans="1:6" ht="27.6" customHeight="1" thickBot="1" x14ac:dyDescent="0.3">
      <c r="A8" s="73"/>
      <c r="B8" s="74"/>
      <c r="C8" s="75" t="s">
        <v>173</v>
      </c>
      <c r="D8" s="76" t="s">
        <v>235</v>
      </c>
      <c r="E8" s="75" t="s">
        <v>236</v>
      </c>
      <c r="F8" s="75" t="s">
        <v>237</v>
      </c>
    </row>
    <row r="9" spans="1:6" ht="18" customHeight="1" thickBot="1" x14ac:dyDescent="0.3">
      <c r="A9" s="77"/>
      <c r="B9" s="78" t="s">
        <v>238</v>
      </c>
      <c r="C9" s="79"/>
      <c r="D9" s="43"/>
      <c r="E9" s="43"/>
      <c r="F9" s="43"/>
    </row>
    <row r="10" spans="1:6" ht="18" customHeight="1" thickBot="1" x14ac:dyDescent="0.3">
      <c r="A10" s="73" t="s">
        <v>239</v>
      </c>
      <c r="B10" s="80" t="s">
        <v>240</v>
      </c>
      <c r="C10" s="81">
        <v>2825</v>
      </c>
      <c r="D10" s="81">
        <v>2825</v>
      </c>
      <c r="E10" s="82">
        <v>0</v>
      </c>
      <c r="F10" s="82">
        <v>0</v>
      </c>
    </row>
    <row r="11" spans="1:6" ht="18" customHeight="1" thickBot="1" x14ac:dyDescent="0.3">
      <c r="A11" s="83" t="s">
        <v>241</v>
      </c>
      <c r="B11" s="84" t="s">
        <v>242</v>
      </c>
      <c r="C11" s="85">
        <v>2825</v>
      </c>
      <c r="D11" s="85">
        <v>2825</v>
      </c>
      <c r="E11" s="36"/>
      <c r="F11" s="36"/>
    </row>
    <row r="12" spans="1:6" ht="18" customHeight="1" thickBot="1" x14ac:dyDescent="0.3">
      <c r="A12" s="73" t="s">
        <v>243</v>
      </c>
      <c r="B12" s="80" t="s">
        <v>244</v>
      </c>
      <c r="C12" s="82">
        <v>0</v>
      </c>
      <c r="D12" s="82">
        <v>0</v>
      </c>
      <c r="E12" s="82">
        <v>0</v>
      </c>
      <c r="F12" s="82">
        <v>0</v>
      </c>
    </row>
    <row r="13" spans="1:6" ht="18" customHeight="1" thickBot="1" x14ac:dyDescent="0.3">
      <c r="A13" s="86" t="s">
        <v>245</v>
      </c>
      <c r="B13" s="87" t="s">
        <v>185</v>
      </c>
      <c r="C13" s="82">
        <v>0</v>
      </c>
      <c r="D13" s="82">
        <v>0</v>
      </c>
      <c r="E13" s="82">
        <v>0</v>
      </c>
      <c r="F13" s="82">
        <v>0</v>
      </c>
    </row>
    <row r="14" spans="1:6" ht="18" customHeight="1" thickBot="1" x14ac:dyDescent="0.3">
      <c r="A14" s="86" t="s">
        <v>246</v>
      </c>
      <c r="B14" s="87" t="s">
        <v>247</v>
      </c>
      <c r="C14" s="82">
        <v>0</v>
      </c>
      <c r="D14" s="82">
        <v>0</v>
      </c>
      <c r="E14" s="82">
        <v>0</v>
      </c>
      <c r="F14" s="82">
        <v>0</v>
      </c>
    </row>
    <row r="15" spans="1:6" ht="18" customHeight="1" thickBot="1" x14ac:dyDescent="0.3">
      <c r="A15" s="86" t="s">
        <v>248</v>
      </c>
      <c r="B15" s="87" t="s">
        <v>249</v>
      </c>
      <c r="C15" s="82">
        <v>0</v>
      </c>
      <c r="D15" s="82">
        <v>0</v>
      </c>
      <c r="E15" s="82">
        <v>0</v>
      </c>
      <c r="F15" s="82">
        <v>0</v>
      </c>
    </row>
    <row r="16" spans="1:6" ht="18" customHeight="1" x14ac:dyDescent="0.25">
      <c r="A16" s="88" t="s">
        <v>250</v>
      </c>
      <c r="B16" s="89" t="s">
        <v>251</v>
      </c>
      <c r="C16" s="90"/>
      <c r="D16" s="36"/>
      <c r="E16" s="36"/>
      <c r="F16" s="36"/>
    </row>
    <row r="17" spans="1:6" ht="18" customHeight="1" x14ac:dyDescent="0.25">
      <c r="A17" s="88" t="s">
        <v>252</v>
      </c>
      <c r="B17" s="91" t="s">
        <v>253</v>
      </c>
      <c r="C17" s="92"/>
      <c r="D17" s="36"/>
      <c r="E17" s="36"/>
      <c r="F17" s="36"/>
    </row>
    <row r="18" spans="1:6" ht="18" customHeight="1" thickBot="1" x14ac:dyDescent="0.3">
      <c r="A18" s="83" t="s">
        <v>254</v>
      </c>
      <c r="B18" s="93" t="s">
        <v>255</v>
      </c>
      <c r="C18" s="94"/>
      <c r="D18" s="36"/>
      <c r="E18" s="36"/>
      <c r="F18" s="36"/>
    </row>
    <row r="19" spans="1:6" ht="18" customHeight="1" thickBot="1" x14ac:dyDescent="0.3">
      <c r="A19" s="86" t="s">
        <v>256</v>
      </c>
      <c r="B19" s="87" t="s">
        <v>102</v>
      </c>
      <c r="C19" s="95">
        <v>0</v>
      </c>
      <c r="D19" s="95"/>
      <c r="E19" s="82">
        <v>0</v>
      </c>
      <c r="F19" s="82">
        <v>0</v>
      </c>
    </row>
    <row r="20" spans="1:6" ht="18" customHeight="1" thickBot="1" x14ac:dyDescent="0.3">
      <c r="A20" s="86" t="s">
        <v>257</v>
      </c>
      <c r="B20" s="87" t="s">
        <v>106</v>
      </c>
      <c r="C20" s="82">
        <v>0</v>
      </c>
      <c r="D20" s="82">
        <v>0</v>
      </c>
      <c r="E20" s="82">
        <v>0</v>
      </c>
      <c r="F20" s="82">
        <v>0</v>
      </c>
    </row>
    <row r="21" spans="1:6" ht="18" customHeight="1" thickBot="1" x14ac:dyDescent="0.3">
      <c r="A21" s="96" t="s">
        <v>258</v>
      </c>
      <c r="B21" s="87" t="s">
        <v>259</v>
      </c>
      <c r="C21" s="97">
        <f>SUM(C22:C24)</f>
        <v>39110</v>
      </c>
      <c r="D21" s="97">
        <f>SUM(D22:D24)</f>
        <v>39110</v>
      </c>
      <c r="E21" s="82">
        <v>0</v>
      </c>
      <c r="F21" s="82">
        <v>0</v>
      </c>
    </row>
    <row r="22" spans="1:6" ht="18" customHeight="1" x14ac:dyDescent="0.25">
      <c r="A22" s="88" t="s">
        <v>260</v>
      </c>
      <c r="B22" s="89" t="s">
        <v>261</v>
      </c>
      <c r="C22" s="85">
        <v>55</v>
      </c>
      <c r="D22" s="85">
        <v>55</v>
      </c>
      <c r="E22" s="36">
        <v>0</v>
      </c>
      <c r="F22" s="36">
        <v>0</v>
      </c>
    </row>
    <row r="23" spans="1:6" ht="18" customHeight="1" x14ac:dyDescent="0.25">
      <c r="A23" s="88" t="s">
        <v>262</v>
      </c>
      <c r="B23" s="91" t="s">
        <v>263</v>
      </c>
      <c r="C23" s="92"/>
      <c r="D23" s="36"/>
      <c r="E23" s="36"/>
      <c r="F23" s="36"/>
    </row>
    <row r="24" spans="1:6" ht="18" customHeight="1" thickBot="1" x14ac:dyDescent="0.3">
      <c r="A24" s="83" t="s">
        <v>264</v>
      </c>
      <c r="B24" s="93" t="s">
        <v>265</v>
      </c>
      <c r="C24" s="85">
        <v>39055</v>
      </c>
      <c r="D24" s="85">
        <v>39055</v>
      </c>
      <c r="E24" s="98">
        <v>0</v>
      </c>
      <c r="F24" s="98">
        <v>0</v>
      </c>
    </row>
    <row r="25" spans="1:6" ht="18" customHeight="1" thickBot="1" x14ac:dyDescent="0.3">
      <c r="A25" s="96" t="s">
        <v>266</v>
      </c>
      <c r="B25" s="99" t="s">
        <v>267</v>
      </c>
      <c r="C25" s="81">
        <f>SUM(C10,C21)</f>
        <v>41935</v>
      </c>
      <c r="D25" s="81">
        <f>SUM(D10,D21)</f>
        <v>41935</v>
      </c>
      <c r="E25" s="82">
        <v>0</v>
      </c>
      <c r="F25" s="82">
        <v>0</v>
      </c>
    </row>
    <row r="26" spans="1:6" ht="18" customHeight="1" x14ac:dyDescent="0.25">
      <c r="A26" s="100"/>
      <c r="B26" s="101"/>
      <c r="C26" s="102"/>
    </row>
    <row r="27" spans="1:6" ht="18" customHeight="1" thickBot="1" x14ac:dyDescent="0.3">
      <c r="A27" s="103"/>
      <c r="B27" s="104"/>
      <c r="C27" s="105"/>
    </row>
    <row r="28" spans="1:6" ht="39" customHeight="1" thickBot="1" x14ac:dyDescent="0.3">
      <c r="A28" s="73"/>
      <c r="B28" s="74"/>
      <c r="C28" s="75" t="s">
        <v>173</v>
      </c>
      <c r="D28" s="76" t="s">
        <v>235</v>
      </c>
      <c r="E28" s="75" t="s">
        <v>236</v>
      </c>
      <c r="F28" s="75" t="s">
        <v>237</v>
      </c>
    </row>
    <row r="29" spans="1:6" ht="18" customHeight="1" thickBot="1" x14ac:dyDescent="0.3">
      <c r="A29" s="106"/>
      <c r="B29" s="107" t="s">
        <v>268</v>
      </c>
      <c r="C29" s="108"/>
      <c r="D29" s="109"/>
      <c r="E29" s="109"/>
      <c r="F29" s="109"/>
    </row>
    <row r="30" spans="1:6" ht="18" customHeight="1" thickBot="1" x14ac:dyDescent="0.3">
      <c r="A30" s="86" t="s">
        <v>239</v>
      </c>
      <c r="B30" s="87" t="s">
        <v>269</v>
      </c>
      <c r="C30" s="97">
        <v>41935</v>
      </c>
      <c r="D30" s="97">
        <v>41935</v>
      </c>
      <c r="E30" s="82">
        <v>0</v>
      </c>
      <c r="F30" s="82">
        <v>0</v>
      </c>
    </row>
    <row r="31" spans="1:6" ht="18" customHeight="1" x14ac:dyDescent="0.25">
      <c r="A31" s="83" t="s">
        <v>270</v>
      </c>
      <c r="B31" s="110" t="s">
        <v>271</v>
      </c>
      <c r="C31" s="111">
        <v>26009</v>
      </c>
      <c r="D31" s="111">
        <v>26009</v>
      </c>
      <c r="E31" s="112"/>
      <c r="F31" s="112"/>
    </row>
    <row r="32" spans="1:6" ht="18" customHeight="1" x14ac:dyDescent="0.25">
      <c r="A32" s="83" t="s">
        <v>272</v>
      </c>
      <c r="B32" s="84" t="s">
        <v>273</v>
      </c>
      <c r="C32" s="113">
        <v>6987</v>
      </c>
      <c r="D32" s="113">
        <v>6987</v>
      </c>
      <c r="E32" s="114"/>
      <c r="F32" s="114"/>
    </row>
    <row r="33" spans="1:6" ht="18" customHeight="1" x14ac:dyDescent="0.25">
      <c r="A33" s="83" t="s">
        <v>274</v>
      </c>
      <c r="B33" s="84" t="s">
        <v>275</v>
      </c>
      <c r="C33" s="113">
        <v>8939</v>
      </c>
      <c r="D33" s="113">
        <v>8939</v>
      </c>
      <c r="E33" s="114"/>
      <c r="F33" s="114"/>
    </row>
    <row r="34" spans="1:6" ht="18" customHeight="1" x14ac:dyDescent="0.25">
      <c r="A34" s="83" t="s">
        <v>276</v>
      </c>
      <c r="B34" s="84" t="s">
        <v>179</v>
      </c>
      <c r="C34" s="98">
        <v>0</v>
      </c>
      <c r="D34" s="98">
        <v>0</v>
      </c>
      <c r="E34" s="114"/>
      <c r="F34" s="114"/>
    </row>
    <row r="35" spans="1:6" ht="18" customHeight="1" thickBot="1" x14ac:dyDescent="0.3">
      <c r="A35" s="83" t="s">
        <v>241</v>
      </c>
      <c r="B35" s="84" t="s">
        <v>277</v>
      </c>
      <c r="C35" s="98">
        <v>0</v>
      </c>
      <c r="D35" s="98">
        <v>0</v>
      </c>
      <c r="E35" s="114"/>
      <c r="F35" s="114"/>
    </row>
    <row r="36" spans="1:6" ht="18" customHeight="1" thickBot="1" x14ac:dyDescent="0.3">
      <c r="A36" s="86" t="s">
        <v>243</v>
      </c>
      <c r="B36" s="87" t="s">
        <v>278</v>
      </c>
      <c r="C36" s="82">
        <v>0</v>
      </c>
      <c r="D36" s="82">
        <v>0</v>
      </c>
      <c r="E36" s="82">
        <v>0</v>
      </c>
      <c r="F36" s="82">
        <v>0</v>
      </c>
    </row>
    <row r="37" spans="1:6" ht="18" customHeight="1" x14ac:dyDescent="0.25">
      <c r="A37" s="83" t="s">
        <v>279</v>
      </c>
      <c r="B37" s="110" t="s">
        <v>181</v>
      </c>
      <c r="C37" s="112"/>
      <c r="D37" s="112"/>
      <c r="E37" s="112"/>
      <c r="F37" s="112"/>
    </row>
    <row r="38" spans="1:6" ht="18" customHeight="1" x14ac:dyDescent="0.25">
      <c r="A38" s="83" t="s">
        <v>280</v>
      </c>
      <c r="B38" s="84" t="s">
        <v>180</v>
      </c>
      <c r="C38" s="114"/>
      <c r="D38" s="114"/>
      <c r="E38" s="114"/>
      <c r="F38" s="114"/>
    </row>
    <row r="39" spans="1:6" ht="18" customHeight="1" x14ac:dyDescent="0.25">
      <c r="A39" s="83" t="s">
        <v>281</v>
      </c>
      <c r="B39" s="84" t="s">
        <v>282</v>
      </c>
      <c r="C39" s="114"/>
      <c r="D39" s="114"/>
      <c r="E39" s="114"/>
      <c r="F39" s="114"/>
    </row>
    <row r="40" spans="1:6" ht="18" customHeight="1" thickBot="1" x14ac:dyDescent="0.3">
      <c r="A40" s="83" t="s">
        <v>283</v>
      </c>
      <c r="B40" s="84" t="s">
        <v>284</v>
      </c>
      <c r="C40" s="114"/>
      <c r="D40" s="114"/>
      <c r="E40" s="114"/>
      <c r="F40" s="114"/>
    </row>
    <row r="41" spans="1:6" ht="18" customHeight="1" thickBot="1" x14ac:dyDescent="0.3">
      <c r="A41" s="86" t="s">
        <v>245</v>
      </c>
      <c r="B41" s="115" t="s">
        <v>285</v>
      </c>
      <c r="C41" s="116">
        <v>41935</v>
      </c>
      <c r="D41" s="116">
        <v>41935</v>
      </c>
      <c r="E41" s="82">
        <v>0</v>
      </c>
      <c r="F41" s="82">
        <v>0</v>
      </c>
    </row>
  </sheetData>
  <mergeCells count="4">
    <mergeCell ref="B3:F3"/>
    <mergeCell ref="B4:F4"/>
    <mergeCell ref="B5:F5"/>
    <mergeCell ref="C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76" workbookViewId="0">
      <selection activeCell="D66" sqref="D66"/>
    </sheetView>
  </sheetViews>
  <sheetFormatPr defaultRowHeight="15" x14ac:dyDescent="0.25"/>
  <cols>
    <col min="2" max="2" width="30.5703125" bestFit="1" customWidth="1"/>
    <col min="3" max="3" width="12.42578125" customWidth="1"/>
  </cols>
  <sheetData>
    <row r="1" spans="1:3" ht="15.75" x14ac:dyDescent="0.25">
      <c r="A1" s="316" t="s">
        <v>462</v>
      </c>
      <c r="B1" s="316"/>
      <c r="C1" s="316"/>
    </row>
    <row r="2" spans="1:3" ht="16.5" thickBot="1" x14ac:dyDescent="0.3">
      <c r="A2" s="217"/>
      <c r="B2" s="217"/>
      <c r="C2" s="218"/>
    </row>
    <row r="3" spans="1:3" ht="16.5" thickBot="1" x14ac:dyDescent="0.3">
      <c r="A3" s="219" t="s">
        <v>238</v>
      </c>
      <c r="B3" s="220"/>
      <c r="C3" s="221" t="s">
        <v>347</v>
      </c>
    </row>
    <row r="4" spans="1:3" ht="15.75" x14ac:dyDescent="0.25">
      <c r="A4" s="222"/>
      <c r="B4" s="223" t="s">
        <v>463</v>
      </c>
      <c r="C4" s="317">
        <v>29185</v>
      </c>
    </row>
    <row r="5" spans="1:3" ht="15.75" x14ac:dyDescent="0.25">
      <c r="A5" s="224"/>
      <c r="B5" s="225" t="s">
        <v>464</v>
      </c>
      <c r="C5" s="318"/>
    </row>
    <row r="6" spans="1:3" ht="15.75" x14ac:dyDescent="0.25">
      <c r="A6" s="224"/>
      <c r="B6" s="225" t="s">
        <v>465</v>
      </c>
      <c r="C6" s="318"/>
    </row>
    <row r="7" spans="1:3" ht="15.75" x14ac:dyDescent="0.25">
      <c r="A7" s="224"/>
      <c r="B7" s="225" t="s">
        <v>466</v>
      </c>
      <c r="C7" s="318"/>
    </row>
    <row r="8" spans="1:3" ht="15.75" x14ac:dyDescent="0.25">
      <c r="A8" s="224"/>
      <c r="B8" s="225" t="s">
        <v>467</v>
      </c>
      <c r="C8" s="318"/>
    </row>
    <row r="9" spans="1:3" ht="15.75" x14ac:dyDescent="0.25">
      <c r="A9" s="224"/>
      <c r="B9" s="225" t="s">
        <v>468</v>
      </c>
      <c r="C9" s="318"/>
    </row>
    <row r="10" spans="1:3" ht="16.5" thickBot="1" x14ac:dyDescent="0.3">
      <c r="A10" s="226"/>
      <c r="B10" s="225" t="s">
        <v>469</v>
      </c>
      <c r="C10" s="319"/>
    </row>
    <row r="11" spans="1:3" ht="16.5" thickBot="1" x14ac:dyDescent="0.3">
      <c r="A11" s="227"/>
      <c r="B11" s="228" t="s">
        <v>242</v>
      </c>
      <c r="C11" s="229">
        <v>2000</v>
      </c>
    </row>
    <row r="12" spans="1:3" ht="16.5" thickBot="1" x14ac:dyDescent="0.3">
      <c r="A12" s="220"/>
      <c r="B12" s="219" t="s">
        <v>173</v>
      </c>
      <c r="C12" s="230">
        <f>SUM(C4:C11)</f>
        <v>31185</v>
      </c>
    </row>
    <row r="13" spans="1:3" ht="15.75" x14ac:dyDescent="0.25">
      <c r="A13" s="144"/>
      <c r="B13" s="186"/>
      <c r="C13" s="218"/>
    </row>
    <row r="14" spans="1:3" ht="16.5" thickBot="1" x14ac:dyDescent="0.3">
      <c r="A14" s="231"/>
      <c r="B14" s="231"/>
      <c r="C14" s="218"/>
    </row>
    <row r="15" spans="1:3" ht="16.5" thickBot="1" x14ac:dyDescent="0.3">
      <c r="A15" s="219" t="s">
        <v>268</v>
      </c>
      <c r="B15" s="232"/>
      <c r="C15" s="221" t="s">
        <v>347</v>
      </c>
    </row>
    <row r="16" spans="1:3" ht="15.75" x14ac:dyDescent="0.25">
      <c r="A16" s="233"/>
      <c r="B16" s="234" t="s">
        <v>470</v>
      </c>
      <c r="C16" s="235">
        <v>18506</v>
      </c>
    </row>
    <row r="17" spans="1:3" ht="15.75" x14ac:dyDescent="0.25">
      <c r="A17" s="226"/>
      <c r="B17" s="225" t="s">
        <v>471</v>
      </c>
      <c r="C17" s="236">
        <v>1598</v>
      </c>
    </row>
    <row r="18" spans="1:3" ht="15.75" x14ac:dyDescent="0.25">
      <c r="A18" s="226"/>
      <c r="B18" s="225"/>
      <c r="C18" s="236"/>
    </row>
    <row r="19" spans="1:3" ht="15.75" x14ac:dyDescent="0.25">
      <c r="A19" s="226"/>
      <c r="B19" s="225"/>
      <c r="C19" s="236"/>
    </row>
    <row r="20" spans="1:3" ht="15.75" x14ac:dyDescent="0.25">
      <c r="A20" s="226"/>
      <c r="B20" s="225" t="s">
        <v>472</v>
      </c>
      <c r="C20" s="236">
        <v>1922</v>
      </c>
    </row>
    <row r="21" spans="1:3" ht="15.75" x14ac:dyDescent="0.25">
      <c r="A21" s="226"/>
      <c r="B21" s="225" t="s">
        <v>473</v>
      </c>
      <c r="C21" s="236">
        <v>0</v>
      </c>
    </row>
    <row r="22" spans="1:3" ht="15.75" x14ac:dyDescent="0.25">
      <c r="A22" s="226"/>
      <c r="B22" s="225" t="s">
        <v>474</v>
      </c>
      <c r="C22" s="236">
        <v>0</v>
      </c>
    </row>
    <row r="23" spans="1:3" ht="15.75" x14ac:dyDescent="0.25">
      <c r="A23" s="226"/>
      <c r="B23" s="225" t="s">
        <v>363</v>
      </c>
      <c r="C23" s="236">
        <v>5912</v>
      </c>
    </row>
    <row r="24" spans="1:3" ht="15.75" x14ac:dyDescent="0.25">
      <c r="A24" s="226"/>
      <c r="B24" s="225" t="s">
        <v>475</v>
      </c>
      <c r="C24" s="236">
        <v>5</v>
      </c>
    </row>
    <row r="25" spans="1:3" ht="15.75" x14ac:dyDescent="0.25">
      <c r="A25" s="226"/>
      <c r="B25" s="225" t="s">
        <v>408</v>
      </c>
      <c r="C25" s="236">
        <v>3</v>
      </c>
    </row>
    <row r="26" spans="1:3" ht="15.75" x14ac:dyDescent="0.25">
      <c r="A26" s="226"/>
      <c r="B26" s="225" t="s">
        <v>365</v>
      </c>
      <c r="C26" s="236">
        <v>50</v>
      </c>
    </row>
    <row r="27" spans="1:3" ht="15.75" x14ac:dyDescent="0.25">
      <c r="A27" s="226"/>
      <c r="B27" s="225" t="s">
        <v>476</v>
      </c>
      <c r="C27" s="236">
        <v>5</v>
      </c>
    </row>
    <row r="28" spans="1:3" ht="15.75" x14ac:dyDescent="0.25">
      <c r="A28" s="226"/>
      <c r="B28" s="225" t="s">
        <v>477</v>
      </c>
      <c r="C28" s="236">
        <v>30</v>
      </c>
    </row>
    <row r="29" spans="1:3" ht="15.75" x14ac:dyDescent="0.25">
      <c r="A29" s="226"/>
      <c r="B29" s="225" t="s">
        <v>367</v>
      </c>
      <c r="C29" s="236">
        <v>20</v>
      </c>
    </row>
    <row r="30" spans="1:3" ht="15.75" x14ac:dyDescent="0.25">
      <c r="A30" s="226"/>
      <c r="B30" s="225" t="s">
        <v>368</v>
      </c>
      <c r="C30" s="236">
        <v>230</v>
      </c>
    </row>
    <row r="31" spans="1:3" ht="15.75" x14ac:dyDescent="0.25">
      <c r="A31" s="226"/>
      <c r="B31" s="225" t="s">
        <v>366</v>
      </c>
      <c r="C31" s="236">
        <v>380</v>
      </c>
    </row>
    <row r="32" spans="1:3" ht="15.75" x14ac:dyDescent="0.25">
      <c r="A32" s="226"/>
      <c r="B32" s="225" t="s">
        <v>451</v>
      </c>
      <c r="C32" s="236">
        <v>20</v>
      </c>
    </row>
    <row r="33" spans="1:3" ht="15.75" x14ac:dyDescent="0.25">
      <c r="A33" s="226"/>
      <c r="B33" s="225" t="s">
        <v>478</v>
      </c>
      <c r="C33" s="236">
        <v>10</v>
      </c>
    </row>
    <row r="34" spans="1:3" ht="15.75" x14ac:dyDescent="0.25">
      <c r="A34" s="226"/>
      <c r="B34" s="225" t="s">
        <v>479</v>
      </c>
      <c r="C34" s="236">
        <v>4000</v>
      </c>
    </row>
    <row r="35" spans="1:3" ht="15.75" x14ac:dyDescent="0.25">
      <c r="A35" s="226"/>
      <c r="B35" s="225" t="s">
        <v>452</v>
      </c>
      <c r="C35" s="236">
        <v>1250</v>
      </c>
    </row>
    <row r="36" spans="1:3" ht="15.75" x14ac:dyDescent="0.25">
      <c r="A36" s="226"/>
      <c r="B36" s="225" t="s">
        <v>391</v>
      </c>
      <c r="C36" s="236">
        <v>150</v>
      </c>
    </row>
    <row r="37" spans="1:3" ht="15.75" x14ac:dyDescent="0.25">
      <c r="A37" s="226"/>
      <c r="B37" s="225" t="s">
        <v>400</v>
      </c>
      <c r="C37" s="236">
        <v>430</v>
      </c>
    </row>
    <row r="38" spans="1:3" ht="15.75" x14ac:dyDescent="0.25">
      <c r="A38" s="226"/>
      <c r="B38" s="225" t="s">
        <v>456</v>
      </c>
      <c r="C38" s="236">
        <v>180</v>
      </c>
    </row>
    <row r="39" spans="1:3" ht="15.75" x14ac:dyDescent="0.25">
      <c r="A39" s="226"/>
      <c r="B39" s="225" t="s">
        <v>352</v>
      </c>
      <c r="C39" s="236">
        <v>1816</v>
      </c>
    </row>
    <row r="40" spans="1:3" ht="15.75" x14ac:dyDescent="0.25">
      <c r="A40" s="226"/>
      <c r="B40" s="225" t="s">
        <v>480</v>
      </c>
      <c r="C40" s="236">
        <v>5</v>
      </c>
    </row>
    <row r="41" spans="1:3" ht="15.75" x14ac:dyDescent="0.25">
      <c r="A41" s="226"/>
      <c r="B41" s="225" t="s">
        <v>380</v>
      </c>
      <c r="C41" s="236">
        <v>10</v>
      </c>
    </row>
    <row r="42" spans="1:3" ht="15.75" x14ac:dyDescent="0.25">
      <c r="A42" s="237"/>
      <c r="B42" s="238" t="s">
        <v>481</v>
      </c>
      <c r="C42" s="239">
        <v>20</v>
      </c>
    </row>
    <row r="43" spans="1:3" ht="16.5" thickBot="1" x14ac:dyDescent="0.3">
      <c r="A43" s="240"/>
      <c r="B43" s="241" t="s">
        <v>482</v>
      </c>
      <c r="C43" s="242">
        <v>150</v>
      </c>
    </row>
    <row r="44" spans="1:3" ht="16.5" thickBot="1" x14ac:dyDescent="0.3">
      <c r="A44" s="219"/>
      <c r="B44" s="219" t="s">
        <v>183</v>
      </c>
      <c r="C44" s="230">
        <f>SUM(C16:C43)</f>
        <v>36702</v>
      </c>
    </row>
    <row r="48" spans="1:3" ht="15.75" x14ac:dyDescent="0.25">
      <c r="A48" s="217"/>
      <c r="B48" s="217"/>
      <c r="C48" s="217"/>
    </row>
    <row r="49" spans="1:3" ht="18.75" x14ac:dyDescent="0.3">
      <c r="A49" s="320" t="s">
        <v>483</v>
      </c>
      <c r="B49" s="320"/>
      <c r="C49" s="320"/>
    </row>
    <row r="50" spans="1:3" ht="15.75" x14ac:dyDescent="0.25">
      <c r="A50" s="152"/>
      <c r="B50" s="152"/>
      <c r="C50" s="217"/>
    </row>
    <row r="51" spans="1:3" ht="16.5" thickBot="1" x14ac:dyDescent="0.3">
      <c r="A51" s="152"/>
      <c r="B51" s="152"/>
      <c r="C51" s="217"/>
    </row>
    <row r="52" spans="1:3" ht="16.5" thickBot="1" x14ac:dyDescent="0.3">
      <c r="A52" s="243" t="s">
        <v>210</v>
      </c>
      <c r="B52" s="244"/>
      <c r="C52" s="245" t="s">
        <v>347</v>
      </c>
    </row>
    <row r="53" spans="1:3" ht="15.75" x14ac:dyDescent="0.25">
      <c r="A53" s="246"/>
      <c r="B53" s="247" t="s">
        <v>484</v>
      </c>
      <c r="C53" s="248">
        <v>4352</v>
      </c>
    </row>
    <row r="54" spans="1:3" ht="15.75" x14ac:dyDescent="0.25">
      <c r="A54" s="226"/>
      <c r="B54" s="225" t="s">
        <v>485</v>
      </c>
      <c r="C54" s="236">
        <v>650</v>
      </c>
    </row>
    <row r="55" spans="1:3" ht="15.75" x14ac:dyDescent="0.25">
      <c r="A55" s="226"/>
      <c r="B55" s="225" t="s">
        <v>352</v>
      </c>
      <c r="C55" s="236">
        <v>175</v>
      </c>
    </row>
    <row r="56" spans="1:3" ht="16.5" thickBot="1" x14ac:dyDescent="0.3">
      <c r="A56" s="168"/>
      <c r="B56" s="168" t="s">
        <v>486</v>
      </c>
      <c r="C56" s="249">
        <f>SUM(C53:C54)</f>
        <v>5002</v>
      </c>
    </row>
    <row r="57" spans="1:3" ht="15.75" x14ac:dyDescent="0.25">
      <c r="A57" s="186"/>
      <c r="B57" s="186"/>
      <c r="C57" s="217"/>
    </row>
    <row r="58" spans="1:3" ht="16.5" thickBot="1" x14ac:dyDescent="0.3">
      <c r="A58" s="218"/>
      <c r="B58" s="152"/>
      <c r="C58" s="217"/>
    </row>
    <row r="59" spans="1:3" ht="16.5" thickBot="1" x14ac:dyDescent="0.3">
      <c r="A59" s="219" t="s">
        <v>268</v>
      </c>
      <c r="B59" s="220"/>
      <c r="C59" s="221" t="s">
        <v>347</v>
      </c>
    </row>
    <row r="60" spans="1:3" ht="15.75" x14ac:dyDescent="0.25">
      <c r="A60" s="233"/>
      <c r="B60" s="234" t="s">
        <v>487</v>
      </c>
      <c r="C60" s="235">
        <v>3677</v>
      </c>
    </row>
    <row r="61" spans="1:3" ht="15.75" x14ac:dyDescent="0.25">
      <c r="A61" s="226"/>
      <c r="B61" s="225" t="s">
        <v>488</v>
      </c>
      <c r="C61" s="236">
        <v>66</v>
      </c>
    </row>
    <row r="62" spans="1:3" ht="15.75" x14ac:dyDescent="0.25">
      <c r="A62" s="226"/>
      <c r="B62" s="225" t="s">
        <v>489</v>
      </c>
      <c r="C62" s="236">
        <v>240</v>
      </c>
    </row>
    <row r="63" spans="1:3" ht="15.75" x14ac:dyDescent="0.25">
      <c r="A63" s="226"/>
      <c r="B63" s="225" t="s">
        <v>363</v>
      </c>
      <c r="C63" s="236">
        <v>1075</v>
      </c>
    </row>
    <row r="64" spans="1:3" ht="15.75" x14ac:dyDescent="0.25">
      <c r="A64" s="237"/>
      <c r="B64" s="238" t="s">
        <v>479</v>
      </c>
      <c r="C64" s="236">
        <v>0</v>
      </c>
    </row>
    <row r="65" spans="1:3" ht="15.75" x14ac:dyDescent="0.25">
      <c r="A65" s="237"/>
      <c r="B65" s="238" t="s">
        <v>490</v>
      </c>
      <c r="C65" s="236">
        <v>0</v>
      </c>
    </row>
    <row r="66" spans="1:3" ht="15.75" x14ac:dyDescent="0.25">
      <c r="A66" s="226"/>
      <c r="B66" s="225" t="s">
        <v>352</v>
      </c>
      <c r="C66" s="236">
        <v>175</v>
      </c>
    </row>
    <row r="67" spans="1:3" ht="16.5" thickBot="1" x14ac:dyDescent="0.3">
      <c r="A67" s="240"/>
      <c r="B67" s="241" t="s">
        <v>447</v>
      </c>
      <c r="C67" s="236">
        <v>0</v>
      </c>
    </row>
    <row r="68" spans="1:3" ht="16.5" thickBot="1" x14ac:dyDescent="0.3">
      <c r="A68" s="250"/>
      <c r="B68" s="219" t="s">
        <v>183</v>
      </c>
      <c r="C68" s="230">
        <f>SUM(C60:C67)</f>
        <v>5233</v>
      </c>
    </row>
  </sheetData>
  <mergeCells count="3">
    <mergeCell ref="A1:C1"/>
    <mergeCell ref="C4:C10"/>
    <mergeCell ref="A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D21" sqref="D21"/>
    </sheetView>
  </sheetViews>
  <sheetFormatPr defaultColWidth="8.85546875" defaultRowHeight="15" x14ac:dyDescent="0.25"/>
  <cols>
    <col min="1" max="1" width="51.140625" style="1" customWidth="1"/>
    <col min="2" max="2" width="16.85546875" style="1" bestFit="1" customWidth="1"/>
    <col min="3" max="3" width="12.85546875" style="1" bestFit="1" customWidth="1"/>
    <col min="4" max="4" width="8.85546875" style="1"/>
    <col min="5" max="5" width="12.85546875" style="1" bestFit="1" customWidth="1"/>
    <col min="6" max="16384" width="8.85546875" style="1"/>
  </cols>
  <sheetData>
    <row r="1" spans="1:5" x14ac:dyDescent="0.25">
      <c r="A1" s="1" t="s">
        <v>491</v>
      </c>
    </row>
    <row r="3" spans="1:5" ht="43.15" customHeight="1" x14ac:dyDescent="0.25">
      <c r="A3" s="322" t="s">
        <v>81</v>
      </c>
      <c r="B3" s="323"/>
    </row>
    <row r="5" spans="1:5" ht="15.75" x14ac:dyDescent="0.25">
      <c r="A5" s="2" t="s">
        <v>22</v>
      </c>
      <c r="B5" s="3" t="s">
        <v>21</v>
      </c>
    </row>
    <row r="6" spans="1:5" ht="15.75" x14ac:dyDescent="0.25">
      <c r="A6" s="2"/>
      <c r="B6" s="3"/>
    </row>
    <row r="7" spans="1:5" ht="15.75" x14ac:dyDescent="0.25">
      <c r="A7" s="5" t="s">
        <v>27</v>
      </c>
      <c r="B7" s="16">
        <f>SUM(B11,B9,B21)</f>
        <v>46064962</v>
      </c>
    </row>
    <row r="8" spans="1:5" x14ac:dyDescent="0.25">
      <c r="A8" s="4"/>
      <c r="B8" s="17"/>
    </row>
    <row r="9" spans="1:5" x14ac:dyDescent="0.25">
      <c r="A9" s="10" t="s">
        <v>28</v>
      </c>
      <c r="B9" s="3">
        <v>33205000</v>
      </c>
      <c r="D9" s="24"/>
      <c r="E9" s="24"/>
    </row>
    <row r="10" spans="1:5" x14ac:dyDescent="0.25">
      <c r="A10" s="11" t="s">
        <v>35</v>
      </c>
      <c r="B10" s="3"/>
      <c r="D10" s="24"/>
      <c r="E10" s="321"/>
    </row>
    <row r="11" spans="1:5" x14ac:dyDescent="0.25">
      <c r="A11" s="10" t="s">
        <v>29</v>
      </c>
      <c r="B11" s="3">
        <v>10690512</v>
      </c>
      <c r="D11" s="24"/>
      <c r="E11" s="321"/>
    </row>
    <row r="12" spans="1:5" ht="15.75" x14ac:dyDescent="0.25">
      <c r="A12" s="11" t="s">
        <v>36</v>
      </c>
      <c r="B12" s="18">
        <v>1656358</v>
      </c>
      <c r="D12" s="24"/>
      <c r="E12" s="25"/>
    </row>
    <row r="13" spans="1:5" ht="30" x14ac:dyDescent="0.25">
      <c r="A13" s="12" t="s">
        <v>40</v>
      </c>
      <c r="B13" s="19"/>
      <c r="D13" s="24"/>
      <c r="E13" s="24"/>
    </row>
    <row r="14" spans="1:5" x14ac:dyDescent="0.25">
      <c r="A14" s="11" t="s">
        <v>38</v>
      </c>
      <c r="B14" s="18">
        <v>4616160</v>
      </c>
    </row>
    <row r="15" spans="1:5" x14ac:dyDescent="0.25">
      <c r="A15" s="11" t="s">
        <v>41</v>
      </c>
      <c r="B15" s="18"/>
    </row>
    <row r="16" spans="1:5" x14ac:dyDescent="0.25">
      <c r="A16" s="11" t="s">
        <v>37</v>
      </c>
      <c r="B16" s="18">
        <v>100000</v>
      </c>
    </row>
    <row r="17" spans="1:2" x14ac:dyDescent="0.25">
      <c r="A17" s="11" t="s">
        <v>39</v>
      </c>
      <c r="B17" s="18"/>
    </row>
    <row r="18" spans="1:2" x14ac:dyDescent="0.25">
      <c r="A18" s="11" t="s">
        <v>43</v>
      </c>
      <c r="B18" s="18">
        <v>4317994</v>
      </c>
    </row>
    <row r="19" spans="1:2" x14ac:dyDescent="0.25">
      <c r="A19" s="11" t="s">
        <v>42</v>
      </c>
      <c r="B19" s="17"/>
    </row>
    <row r="20" spans="1:2" x14ac:dyDescent="0.25">
      <c r="A20" s="11"/>
      <c r="B20" s="17"/>
    </row>
    <row r="21" spans="1:2" x14ac:dyDescent="0.25">
      <c r="A21" s="6" t="s">
        <v>30</v>
      </c>
      <c r="B21" s="3">
        <v>2169450</v>
      </c>
    </row>
    <row r="22" spans="1:2" ht="30" x14ac:dyDescent="0.25">
      <c r="A22" s="9" t="s">
        <v>74</v>
      </c>
      <c r="B22" s="3"/>
    </row>
    <row r="23" spans="1:2" x14ac:dyDescent="0.25">
      <c r="A23" s="9"/>
      <c r="B23" s="3"/>
    </row>
    <row r="24" spans="1:2" x14ac:dyDescent="0.25">
      <c r="A24" s="4" t="s">
        <v>26</v>
      </c>
      <c r="B24" s="17"/>
    </row>
    <row r="25" spans="1:2" x14ac:dyDescent="0.25">
      <c r="A25" s="4" t="s">
        <v>75</v>
      </c>
      <c r="B25" s="17"/>
    </row>
    <row r="26" spans="1:2" x14ac:dyDescent="0.25">
      <c r="A26" s="4"/>
      <c r="B26" s="17"/>
    </row>
    <row r="27" spans="1:2" ht="15.75" x14ac:dyDescent="0.25">
      <c r="A27" s="5" t="s">
        <v>0</v>
      </c>
      <c r="B27" s="16">
        <f>SUM(B31:B53)</f>
        <v>26887733</v>
      </c>
    </row>
    <row r="28" spans="1:2" x14ac:dyDescent="0.25">
      <c r="A28" s="4"/>
      <c r="B28" s="17"/>
    </row>
    <row r="29" spans="1:2" x14ac:dyDescent="0.25">
      <c r="A29" s="6" t="s">
        <v>31</v>
      </c>
      <c r="B29" s="17"/>
    </row>
    <row r="30" spans="1:2" x14ac:dyDescent="0.25">
      <c r="A30" s="7" t="s">
        <v>23</v>
      </c>
      <c r="B30" s="17"/>
    </row>
    <row r="31" spans="1:2" x14ac:dyDescent="0.25">
      <c r="A31" s="7" t="s">
        <v>44</v>
      </c>
      <c r="B31" s="3">
        <v>12570933</v>
      </c>
    </row>
    <row r="32" spans="1:2" x14ac:dyDescent="0.25">
      <c r="A32" s="4" t="s">
        <v>45</v>
      </c>
      <c r="B32" s="3"/>
    </row>
    <row r="33" spans="1:2" x14ac:dyDescent="0.25">
      <c r="A33" s="7" t="s">
        <v>1</v>
      </c>
      <c r="B33" s="3">
        <v>3600000</v>
      </c>
    </row>
    <row r="34" spans="1:2" x14ac:dyDescent="0.25">
      <c r="A34" s="4" t="s">
        <v>46</v>
      </c>
      <c r="B34" s="17"/>
    </row>
    <row r="35" spans="1:2" x14ac:dyDescent="0.25">
      <c r="A35" s="7" t="s">
        <v>24</v>
      </c>
      <c r="B35" s="17"/>
    </row>
    <row r="36" spans="1:2" x14ac:dyDescent="0.25">
      <c r="A36" s="7" t="s">
        <v>2</v>
      </c>
      <c r="B36" s="3">
        <v>6018000</v>
      </c>
    </row>
    <row r="37" spans="1:2" x14ac:dyDescent="0.25">
      <c r="A37" s="4" t="s">
        <v>47</v>
      </c>
      <c r="B37" s="3"/>
    </row>
    <row r="38" spans="1:2" x14ac:dyDescent="0.25">
      <c r="A38" s="7" t="s">
        <v>3</v>
      </c>
      <c r="B38" s="3">
        <v>154800</v>
      </c>
    </row>
    <row r="39" spans="1:2" x14ac:dyDescent="0.25">
      <c r="A39" s="4" t="s">
        <v>48</v>
      </c>
      <c r="B39" s="3"/>
    </row>
    <row r="40" spans="1:2" x14ac:dyDescent="0.25">
      <c r="A40" s="7" t="s">
        <v>4</v>
      </c>
      <c r="B40" s="3">
        <v>1800000</v>
      </c>
    </row>
    <row r="41" spans="1:2" x14ac:dyDescent="0.25">
      <c r="A41" s="4" t="s">
        <v>49</v>
      </c>
      <c r="B41" s="3"/>
    </row>
    <row r="42" spans="1:2" x14ac:dyDescent="0.25">
      <c r="A42" s="4"/>
      <c r="B42" s="17"/>
    </row>
    <row r="43" spans="1:2" x14ac:dyDescent="0.25">
      <c r="A43" s="6" t="s">
        <v>50</v>
      </c>
      <c r="B43" s="17"/>
    </row>
    <row r="44" spans="1:2" x14ac:dyDescent="0.25">
      <c r="A44" s="7" t="s">
        <v>23</v>
      </c>
      <c r="B44" s="17"/>
    </row>
    <row r="45" spans="1:2" x14ac:dyDescent="0.25">
      <c r="A45" s="7" t="s">
        <v>5</v>
      </c>
      <c r="B45" s="3">
        <v>37333</v>
      </c>
    </row>
    <row r="46" spans="1:2" x14ac:dyDescent="0.25">
      <c r="A46" s="4" t="s">
        <v>51</v>
      </c>
      <c r="B46" s="3"/>
    </row>
    <row r="47" spans="1:2" x14ac:dyDescent="0.25">
      <c r="A47" s="7" t="s">
        <v>6</v>
      </c>
      <c r="B47" s="3">
        <v>1829333</v>
      </c>
    </row>
    <row r="48" spans="1:2" x14ac:dyDescent="0.25">
      <c r="A48" s="4" t="s">
        <v>52</v>
      </c>
      <c r="B48" s="3"/>
    </row>
    <row r="49" spans="1:2" x14ac:dyDescent="0.25">
      <c r="A49" s="4"/>
      <c r="B49" s="3"/>
    </row>
    <row r="50" spans="1:2" x14ac:dyDescent="0.25">
      <c r="A50" s="7" t="s">
        <v>24</v>
      </c>
      <c r="B50" s="3"/>
    </row>
    <row r="51" spans="1:2" x14ac:dyDescent="0.25">
      <c r="A51" s="7" t="s">
        <v>7</v>
      </c>
      <c r="B51" s="3">
        <v>18667</v>
      </c>
    </row>
    <row r="52" spans="1:2" x14ac:dyDescent="0.25">
      <c r="A52" s="4" t="s">
        <v>53</v>
      </c>
      <c r="B52" s="3"/>
    </row>
    <row r="53" spans="1:2" x14ac:dyDescent="0.25">
      <c r="A53" s="7" t="s">
        <v>6</v>
      </c>
      <c r="B53" s="3">
        <v>858667</v>
      </c>
    </row>
    <row r="54" spans="1:2" x14ac:dyDescent="0.25">
      <c r="A54" s="4" t="s">
        <v>54</v>
      </c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ht="15.75" x14ac:dyDescent="0.25">
      <c r="A57" s="5" t="s">
        <v>8</v>
      </c>
      <c r="B57" s="16">
        <f>SUM(B59:B102)</f>
        <v>63580008</v>
      </c>
    </row>
    <row r="58" spans="1:2" x14ac:dyDescent="0.25">
      <c r="A58" s="4"/>
      <c r="B58" s="3"/>
    </row>
    <row r="59" spans="1:2" x14ac:dyDescent="0.25">
      <c r="A59" s="6" t="s">
        <v>9</v>
      </c>
      <c r="B59" s="3">
        <v>1053748</v>
      </c>
    </row>
    <row r="60" spans="1:2" ht="30" x14ac:dyDescent="0.25">
      <c r="A60" s="9" t="s">
        <v>55</v>
      </c>
      <c r="B60" s="3"/>
    </row>
    <row r="61" spans="1:2" x14ac:dyDescent="0.25">
      <c r="A61" s="4"/>
      <c r="B61" s="3"/>
    </row>
    <row r="62" spans="1:2" x14ac:dyDescent="0.25">
      <c r="A62" s="6" t="s">
        <v>10</v>
      </c>
      <c r="B62" s="3"/>
    </row>
    <row r="63" spans="1:2" x14ac:dyDescent="0.25">
      <c r="A63" s="7" t="s">
        <v>11</v>
      </c>
      <c r="B63" s="3">
        <v>2021215</v>
      </c>
    </row>
    <row r="64" spans="1:2" ht="38.450000000000003" customHeight="1" x14ac:dyDescent="0.25">
      <c r="A64" s="13" t="s">
        <v>56</v>
      </c>
      <c r="B64" s="3"/>
    </row>
    <row r="65" spans="1:2" x14ac:dyDescent="0.25">
      <c r="A65" s="7" t="s">
        <v>59</v>
      </c>
      <c r="B65" s="3">
        <v>1535100</v>
      </c>
    </row>
    <row r="66" spans="1:2" x14ac:dyDescent="0.25">
      <c r="A66" s="4" t="s">
        <v>57</v>
      </c>
      <c r="B66" s="3"/>
    </row>
    <row r="67" spans="1:2" x14ac:dyDescent="0.25">
      <c r="A67" s="4"/>
      <c r="B67" s="3"/>
    </row>
    <row r="68" spans="1:2" x14ac:dyDescent="0.25">
      <c r="A68" s="6" t="s">
        <v>25</v>
      </c>
      <c r="B68" s="3"/>
    </row>
    <row r="69" spans="1:2" x14ac:dyDescent="0.25">
      <c r="A69" s="7" t="s">
        <v>12</v>
      </c>
      <c r="B69" s="3">
        <v>2021215</v>
      </c>
    </row>
    <row r="70" spans="1:2" x14ac:dyDescent="0.25">
      <c r="A70" s="4" t="s">
        <v>58</v>
      </c>
      <c r="B70" s="3"/>
    </row>
    <row r="71" spans="1:2" x14ac:dyDescent="0.25">
      <c r="A71" s="7" t="s">
        <v>60</v>
      </c>
      <c r="B71" s="3">
        <v>986400</v>
      </c>
    </row>
    <row r="72" spans="1:2" ht="45" x14ac:dyDescent="0.25">
      <c r="A72" s="9" t="s">
        <v>61</v>
      </c>
      <c r="B72" s="3"/>
    </row>
    <row r="73" spans="1:2" x14ac:dyDescent="0.25">
      <c r="A73" s="7" t="s">
        <v>32</v>
      </c>
      <c r="B73" s="3">
        <v>1660800</v>
      </c>
    </row>
    <row r="74" spans="1:2" x14ac:dyDescent="0.25">
      <c r="A74" s="4" t="s">
        <v>62</v>
      </c>
      <c r="B74" s="3"/>
    </row>
    <row r="75" spans="1:2" x14ac:dyDescent="0.25">
      <c r="A75" s="7" t="s">
        <v>63</v>
      </c>
      <c r="B75" s="3">
        <v>6974500</v>
      </c>
    </row>
    <row r="76" spans="1:2" ht="30" x14ac:dyDescent="0.25">
      <c r="A76" s="9" t="s">
        <v>64</v>
      </c>
      <c r="B76" s="3"/>
    </row>
    <row r="77" spans="1:2" x14ac:dyDescent="0.25">
      <c r="A77" s="4" t="s">
        <v>33</v>
      </c>
      <c r="B77" s="3"/>
    </row>
    <row r="78" spans="1:2" x14ac:dyDescent="0.25">
      <c r="A78" s="4"/>
      <c r="B78" s="3"/>
    </row>
    <row r="79" spans="1:2" x14ac:dyDescent="0.25">
      <c r="A79" s="6" t="s">
        <v>13</v>
      </c>
      <c r="B79" s="3"/>
    </row>
    <row r="80" spans="1:2" x14ac:dyDescent="0.25">
      <c r="A80" s="7" t="s">
        <v>66</v>
      </c>
      <c r="B80" s="3">
        <v>3815000</v>
      </c>
    </row>
    <row r="81" spans="1:2" x14ac:dyDescent="0.25">
      <c r="A81" s="4" t="s">
        <v>65</v>
      </c>
      <c r="B81" s="3"/>
    </row>
    <row r="82" spans="1:2" x14ac:dyDescent="0.25">
      <c r="A82" s="7" t="s">
        <v>34</v>
      </c>
      <c r="B82" s="3">
        <v>3500000</v>
      </c>
    </row>
    <row r="83" spans="1:2" x14ac:dyDescent="0.25">
      <c r="A83" s="4" t="s">
        <v>67</v>
      </c>
      <c r="B83" s="3"/>
    </row>
    <row r="84" spans="1:2" x14ac:dyDescent="0.25">
      <c r="A84" s="4"/>
      <c r="B84" s="3"/>
    </row>
    <row r="85" spans="1:2" x14ac:dyDescent="0.25">
      <c r="A85" s="6" t="s">
        <v>14</v>
      </c>
      <c r="B85" s="3"/>
    </row>
    <row r="86" spans="1:2" x14ac:dyDescent="0.25">
      <c r="A86" s="7" t="s">
        <v>15</v>
      </c>
      <c r="B86" s="3">
        <v>3952800</v>
      </c>
    </row>
    <row r="87" spans="1:2" x14ac:dyDescent="0.25">
      <c r="A87" s="4" t="s">
        <v>68</v>
      </c>
      <c r="B87" s="3"/>
    </row>
    <row r="88" spans="1:2" x14ac:dyDescent="0.25">
      <c r="A88" s="7" t="s">
        <v>16</v>
      </c>
      <c r="B88" s="3">
        <v>1607000</v>
      </c>
    </row>
    <row r="89" spans="1:2" x14ac:dyDescent="0.25">
      <c r="A89" s="4" t="s">
        <v>69</v>
      </c>
      <c r="B89" s="3"/>
    </row>
    <row r="90" spans="1:2" x14ac:dyDescent="0.25">
      <c r="A90" s="4"/>
      <c r="B90" s="3"/>
    </row>
    <row r="91" spans="1:2" x14ac:dyDescent="0.25">
      <c r="A91" s="6" t="s">
        <v>17</v>
      </c>
      <c r="B91" s="3"/>
    </row>
    <row r="92" spans="1:2" x14ac:dyDescent="0.25">
      <c r="A92" s="7" t="s">
        <v>18</v>
      </c>
      <c r="B92" s="3">
        <v>18242280</v>
      </c>
    </row>
    <row r="93" spans="1:2" x14ac:dyDescent="0.25">
      <c r="A93" s="4" t="s">
        <v>70</v>
      </c>
      <c r="B93" s="3"/>
    </row>
    <row r="94" spans="1:2" x14ac:dyDescent="0.25">
      <c r="A94" s="7" t="s">
        <v>19</v>
      </c>
      <c r="B94" s="3">
        <v>470000</v>
      </c>
    </row>
    <row r="95" spans="1:2" x14ac:dyDescent="0.25">
      <c r="A95" s="4" t="s">
        <v>71</v>
      </c>
      <c r="B95" s="3"/>
    </row>
    <row r="96" spans="1:2" x14ac:dyDescent="0.25">
      <c r="A96" s="4"/>
      <c r="B96" s="3"/>
    </row>
    <row r="97" spans="1:2" x14ac:dyDescent="0.25">
      <c r="A97" s="6" t="s">
        <v>76</v>
      </c>
      <c r="B97" s="3"/>
    </row>
    <row r="98" spans="1:2" x14ac:dyDescent="0.25">
      <c r="A98" s="7" t="s">
        <v>77</v>
      </c>
      <c r="B98" s="3">
        <v>6103680</v>
      </c>
    </row>
    <row r="99" spans="1:2" x14ac:dyDescent="0.25">
      <c r="A99" s="4" t="s">
        <v>72</v>
      </c>
      <c r="B99" s="3"/>
    </row>
    <row r="100" spans="1:2" x14ac:dyDescent="0.25">
      <c r="A100" s="7" t="s">
        <v>78</v>
      </c>
      <c r="B100" s="3">
        <v>1536270</v>
      </c>
    </row>
    <row r="101" spans="1:2" x14ac:dyDescent="0.25">
      <c r="A101" s="7"/>
      <c r="B101" s="3"/>
    </row>
    <row r="102" spans="1:2" ht="60" x14ac:dyDescent="0.25">
      <c r="A102" s="14" t="s">
        <v>73</v>
      </c>
      <c r="B102" s="20">
        <v>8100000</v>
      </c>
    </row>
    <row r="103" spans="1:2" x14ac:dyDescent="0.25">
      <c r="A103" s="14"/>
      <c r="B103" s="20"/>
    </row>
    <row r="104" spans="1:2" x14ac:dyDescent="0.25">
      <c r="A104" s="7" t="s">
        <v>79</v>
      </c>
      <c r="B104" s="3">
        <v>1832000</v>
      </c>
    </row>
    <row r="105" spans="1:2" x14ac:dyDescent="0.25">
      <c r="A105" s="7" t="s">
        <v>80</v>
      </c>
      <c r="B105" s="3">
        <v>486000</v>
      </c>
    </row>
    <row r="106" spans="1:2" x14ac:dyDescent="0.25">
      <c r="A106" s="7"/>
      <c r="B106" s="3"/>
    </row>
    <row r="107" spans="1:2" ht="18.75" x14ac:dyDescent="0.3">
      <c r="A107" s="8" t="s">
        <v>20</v>
      </c>
      <c r="B107" s="21">
        <f>SUM(B7,B27,B57,B104,B105)</f>
        <v>138850703</v>
      </c>
    </row>
    <row r="108" spans="1:2" x14ac:dyDescent="0.25">
      <c r="B108" s="22"/>
    </row>
    <row r="109" spans="1:2" x14ac:dyDescent="0.25">
      <c r="B109" s="22"/>
    </row>
    <row r="110" spans="1:2" ht="18.75" x14ac:dyDescent="0.3">
      <c r="A110" s="15"/>
      <c r="B110" s="23"/>
    </row>
  </sheetData>
  <mergeCells count="2">
    <mergeCell ref="E10:E11"/>
    <mergeCell ref="A3:B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E9" sqref="E9"/>
    </sheetView>
  </sheetViews>
  <sheetFormatPr defaultRowHeight="15" x14ac:dyDescent="0.25"/>
  <cols>
    <col min="1" max="1" width="34.28515625" customWidth="1"/>
    <col min="2" max="2" width="8.85546875" hidden="1" customWidth="1"/>
    <col min="3" max="3" width="14.7109375" customWidth="1"/>
  </cols>
  <sheetData>
    <row r="2" spans="1:4" x14ac:dyDescent="0.25">
      <c r="A2" s="26" t="s">
        <v>492</v>
      </c>
      <c r="B2" s="26"/>
      <c r="C2" s="26"/>
      <c r="D2" s="26"/>
    </row>
    <row r="4" spans="1:4" x14ac:dyDescent="0.25">
      <c r="A4" s="325" t="s">
        <v>82</v>
      </c>
      <c r="B4" s="325"/>
      <c r="C4" s="325"/>
      <c r="D4" s="27"/>
    </row>
    <row r="5" spans="1:4" x14ac:dyDescent="0.25">
      <c r="A5" s="325"/>
      <c r="B5" s="325"/>
      <c r="C5" s="325"/>
      <c r="D5" s="27"/>
    </row>
    <row r="6" spans="1:4" x14ac:dyDescent="0.25">
      <c r="A6" s="325"/>
      <c r="B6" s="325"/>
      <c r="C6" s="325"/>
      <c r="D6" s="27"/>
    </row>
    <row r="7" spans="1:4" ht="15.75" thickBot="1" x14ac:dyDescent="0.3">
      <c r="C7" s="28" t="s">
        <v>83</v>
      </c>
    </row>
    <row r="8" spans="1:4" ht="30" x14ac:dyDescent="0.25">
      <c r="A8" s="326" t="s">
        <v>84</v>
      </c>
      <c r="B8" s="327"/>
      <c r="C8" s="29" t="s">
        <v>85</v>
      </c>
      <c r="D8" s="30"/>
    </row>
    <row r="9" spans="1:4" x14ac:dyDescent="0.25">
      <c r="A9" s="328" t="s">
        <v>86</v>
      </c>
      <c r="B9" s="329"/>
      <c r="C9" s="31">
        <v>2243</v>
      </c>
    </row>
    <row r="10" spans="1:4" x14ac:dyDescent="0.25">
      <c r="A10" s="328" t="s">
        <v>87</v>
      </c>
      <c r="B10" s="329"/>
      <c r="C10" s="31">
        <v>0</v>
      </c>
    </row>
    <row r="11" spans="1:4" x14ac:dyDescent="0.25">
      <c r="A11" s="328" t="s">
        <v>88</v>
      </c>
      <c r="B11" s="329"/>
      <c r="C11" s="31">
        <v>0</v>
      </c>
    </row>
    <row r="12" spans="1:4" x14ac:dyDescent="0.25">
      <c r="A12" s="328" t="s">
        <v>89</v>
      </c>
      <c r="B12" s="329"/>
      <c r="C12" s="31">
        <v>2153</v>
      </c>
    </row>
    <row r="13" spans="1:4" x14ac:dyDescent="0.25">
      <c r="A13" s="328" t="s">
        <v>90</v>
      </c>
      <c r="B13" s="329"/>
      <c r="C13" s="31">
        <v>475</v>
      </c>
    </row>
    <row r="14" spans="1:4" ht="15.75" thickBot="1" x14ac:dyDescent="0.3">
      <c r="A14" s="330" t="s">
        <v>91</v>
      </c>
      <c r="B14" s="331"/>
      <c r="C14" s="32">
        <v>28547</v>
      </c>
    </row>
    <row r="15" spans="1:4" ht="15.75" thickBot="1" x14ac:dyDescent="0.3">
      <c r="A15" s="324" t="s">
        <v>92</v>
      </c>
      <c r="B15" s="324"/>
      <c r="C15" s="33">
        <f>SUM(C9:C14)</f>
        <v>33418</v>
      </c>
    </row>
    <row r="16" spans="1:4" x14ac:dyDescent="0.25">
      <c r="A16" s="332" t="s">
        <v>93</v>
      </c>
      <c r="B16" s="333"/>
      <c r="C16" s="34">
        <v>3985</v>
      </c>
    </row>
    <row r="17" spans="1:3" ht="15.75" thickBot="1" x14ac:dyDescent="0.3">
      <c r="A17" s="328" t="s">
        <v>94</v>
      </c>
      <c r="B17" s="329"/>
      <c r="C17" s="31">
        <v>0</v>
      </c>
    </row>
    <row r="18" spans="1:3" ht="15.75" thickBot="1" x14ac:dyDescent="0.3">
      <c r="A18" s="324" t="s">
        <v>95</v>
      </c>
      <c r="B18" s="324"/>
      <c r="C18" s="33">
        <f>SUM(C15:C17)</f>
        <v>37403</v>
      </c>
    </row>
  </sheetData>
  <mergeCells count="12">
    <mergeCell ref="A18:B18"/>
    <mergeCell ref="A4:C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6" sqref="C6"/>
    </sheetView>
  </sheetViews>
  <sheetFormatPr defaultRowHeight="15" x14ac:dyDescent="0.25"/>
  <cols>
    <col min="1" max="1" width="35.42578125" customWidth="1"/>
    <col min="2" max="2" width="19.85546875" customWidth="1"/>
  </cols>
  <sheetData>
    <row r="1" spans="1:3" x14ac:dyDescent="0.25">
      <c r="A1" s="26" t="s">
        <v>493</v>
      </c>
      <c r="B1" s="26"/>
      <c r="C1" s="26"/>
    </row>
    <row r="3" spans="1:3" x14ac:dyDescent="0.25">
      <c r="A3" s="325" t="s">
        <v>222</v>
      </c>
      <c r="B3" s="325"/>
      <c r="C3" s="27"/>
    </row>
    <row r="4" spans="1:3" x14ac:dyDescent="0.25">
      <c r="A4" s="325"/>
      <c r="B4" s="325"/>
      <c r="C4" s="27"/>
    </row>
    <row r="5" spans="1:3" x14ac:dyDescent="0.25">
      <c r="A5" s="325"/>
      <c r="B5" s="325"/>
      <c r="C5" s="27"/>
    </row>
    <row r="7" spans="1:3" x14ac:dyDescent="0.25">
      <c r="A7" s="35" t="s">
        <v>84</v>
      </c>
      <c r="B7" s="35" t="s">
        <v>103</v>
      </c>
    </row>
    <row r="8" spans="1:3" x14ac:dyDescent="0.25">
      <c r="A8" s="36" t="s">
        <v>96</v>
      </c>
      <c r="B8" s="36">
        <v>3396</v>
      </c>
    </row>
    <row r="9" spans="1:3" x14ac:dyDescent="0.25">
      <c r="A9" s="36" t="s">
        <v>97</v>
      </c>
      <c r="B9" s="36">
        <v>3396</v>
      </c>
    </row>
    <row r="10" spans="1:3" x14ac:dyDescent="0.25">
      <c r="A10" s="36" t="s">
        <v>98</v>
      </c>
      <c r="B10" s="36">
        <v>0</v>
      </c>
    </row>
    <row r="11" spans="1:3" x14ac:dyDescent="0.25">
      <c r="A11" s="36" t="s">
        <v>99</v>
      </c>
      <c r="B11" s="36">
        <v>3396</v>
      </c>
    </row>
    <row r="12" spans="1:3" x14ac:dyDescent="0.25">
      <c r="A12" s="36" t="s">
        <v>100</v>
      </c>
      <c r="B12" s="36">
        <v>0</v>
      </c>
    </row>
    <row r="13" spans="1:3" x14ac:dyDescent="0.25">
      <c r="A13" s="36" t="s">
        <v>101</v>
      </c>
      <c r="B13" s="36">
        <v>0</v>
      </c>
    </row>
    <row r="14" spans="1:3" x14ac:dyDescent="0.25">
      <c r="A14" s="36" t="s">
        <v>102</v>
      </c>
      <c r="B14" s="36">
        <v>0</v>
      </c>
    </row>
    <row r="15" spans="1:3" x14ac:dyDescent="0.25">
      <c r="A15" s="35" t="s">
        <v>104</v>
      </c>
      <c r="B15" s="36">
        <v>3396</v>
      </c>
    </row>
  </sheetData>
  <mergeCells count="1">
    <mergeCell ref="A3:B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1.</vt:lpstr>
      <vt:lpstr>részl. 1.</vt:lpstr>
      <vt:lpstr>2A</vt:lpstr>
      <vt:lpstr> részl. 2A</vt:lpstr>
      <vt:lpstr>2B</vt:lpstr>
      <vt:lpstr>részl. 2B</vt:lpstr>
      <vt:lpstr>3. m</vt:lpstr>
      <vt:lpstr>4. m</vt:lpstr>
      <vt:lpstr>5. m</vt:lpstr>
      <vt:lpstr>6. m</vt:lpstr>
      <vt:lpstr>7. m</vt:lpstr>
      <vt:lpstr>8. m</vt:lpstr>
      <vt:lpstr>9,</vt:lpstr>
      <vt:lpstr>10.</vt:lpstr>
      <vt:lpstr>11. m</vt:lpstr>
      <vt:lpstr>12. m.</vt:lpstr>
      <vt:lpstr>13. m.</vt:lpstr>
      <vt:lpstr>14. m</vt:lpstr>
      <vt:lpstr>15.m</vt:lpstr>
      <vt:lpstr>16. 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Tulajdonos</cp:lastModifiedBy>
  <cp:lastPrinted>2014-03-21T07:22:14Z</cp:lastPrinted>
  <dcterms:created xsi:type="dcterms:W3CDTF">2014-01-10T06:59:05Z</dcterms:created>
  <dcterms:modified xsi:type="dcterms:W3CDTF">2014-03-26T14:42:13Z</dcterms:modified>
</cp:coreProperties>
</file>