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171" i="1"/>
  <c r="C171"/>
  <c r="E171" s="1"/>
  <c r="G170"/>
  <c r="H170" s="1"/>
  <c r="F170"/>
  <c r="E170"/>
  <c r="G169"/>
  <c r="H169" s="1"/>
  <c r="F169"/>
  <c r="F171" s="1"/>
  <c r="E169"/>
  <c r="D168"/>
  <c r="C168"/>
  <c r="E168" s="1"/>
  <c r="G167"/>
  <c r="G168" s="1"/>
  <c r="H168" s="1"/>
  <c r="F167"/>
  <c r="F168" s="1"/>
  <c r="E167"/>
  <c r="D166"/>
  <c r="C166"/>
  <c r="E166" s="1"/>
  <c r="G165"/>
  <c r="H165" s="1"/>
  <c r="F165"/>
  <c r="E165"/>
  <c r="G164"/>
  <c r="F164"/>
  <c r="G163"/>
  <c r="H163" s="1"/>
  <c r="F163"/>
  <c r="E163"/>
  <c r="G162"/>
  <c r="H162" s="1"/>
  <c r="F162"/>
  <c r="E162"/>
  <c r="G161"/>
  <c r="H161" s="1"/>
  <c r="F161"/>
  <c r="E161"/>
  <c r="G160"/>
  <c r="G166" s="1"/>
  <c r="H166" s="1"/>
  <c r="F160"/>
  <c r="F166" s="1"/>
  <c r="E160"/>
  <c r="D159"/>
  <c r="C159"/>
  <c r="E159" s="1"/>
  <c r="G158"/>
  <c r="H158" s="1"/>
  <c r="F158"/>
  <c r="E158"/>
  <c r="G157"/>
  <c r="H157" s="1"/>
  <c r="F157"/>
  <c r="E157"/>
  <c r="F156"/>
  <c r="F159" s="1"/>
  <c r="F155"/>
  <c r="D155"/>
  <c r="E155" s="1"/>
  <c r="C155"/>
  <c r="G154"/>
  <c r="G155" s="1"/>
  <c r="H155" s="1"/>
  <c r="F154"/>
  <c r="D153"/>
  <c r="E153" s="1"/>
  <c r="C153"/>
  <c r="G152"/>
  <c r="G151"/>
  <c r="F151"/>
  <c r="F153" s="1"/>
  <c r="G150"/>
  <c r="G153" s="1"/>
  <c r="F150"/>
  <c r="E150"/>
  <c r="D149"/>
  <c r="C149"/>
  <c r="E149" s="1"/>
  <c r="E148"/>
  <c r="E147"/>
  <c r="G146"/>
  <c r="G145"/>
  <c r="G144"/>
  <c r="G143"/>
  <c r="G142"/>
  <c r="G141"/>
  <c r="G149" s="1"/>
  <c r="G140"/>
  <c r="G139"/>
  <c r="F139"/>
  <c r="H139" s="1"/>
  <c r="E139"/>
  <c r="D138"/>
  <c r="E138" s="1"/>
  <c r="C138"/>
  <c r="H137"/>
  <c r="G137"/>
  <c r="F137"/>
  <c r="E137"/>
  <c r="H136"/>
  <c r="G136"/>
  <c r="F136"/>
  <c r="E136"/>
  <c r="F135"/>
  <c r="F138" s="1"/>
  <c r="G134"/>
  <c r="H134" s="1"/>
  <c r="F134"/>
  <c r="E134"/>
  <c r="D133"/>
  <c r="C133"/>
  <c r="E133" s="1"/>
  <c r="G132"/>
  <c r="H132" s="1"/>
  <c r="F132"/>
  <c r="E132"/>
  <c r="G131"/>
  <c r="G133" s="1"/>
  <c r="F131"/>
  <c r="E131"/>
  <c r="F130"/>
  <c r="F129"/>
  <c r="F128"/>
  <c r="H128" s="1"/>
  <c r="E128"/>
  <c r="F127"/>
  <c r="F133" s="1"/>
  <c r="D126"/>
  <c r="D172" s="1"/>
  <c r="C126"/>
  <c r="C172" s="1"/>
  <c r="F125"/>
  <c r="G124"/>
  <c r="F124"/>
  <c r="H124" s="1"/>
  <c r="E124"/>
  <c r="G123"/>
  <c r="F123"/>
  <c r="H123" s="1"/>
  <c r="E123"/>
  <c r="G122"/>
  <c r="F122"/>
  <c r="H122" s="1"/>
  <c r="E122"/>
  <c r="F121"/>
  <c r="G120"/>
  <c r="H120" s="1"/>
  <c r="F120"/>
  <c r="E120"/>
  <c r="F119"/>
  <c r="F118"/>
  <c r="G117"/>
  <c r="G126" s="1"/>
  <c r="F117"/>
  <c r="F126" s="1"/>
  <c r="E117"/>
  <c r="D115"/>
  <c r="C115"/>
  <c r="E115" s="1"/>
  <c r="G113"/>
  <c r="G115" s="1"/>
  <c r="H115" s="1"/>
  <c r="F113"/>
  <c r="E113"/>
  <c r="F112"/>
  <c r="F115" s="1"/>
  <c r="F111"/>
  <c r="D111"/>
  <c r="E111" s="1"/>
  <c r="C111"/>
  <c r="H110"/>
  <c r="G110"/>
  <c r="E110"/>
  <c r="G109"/>
  <c r="G111" s="1"/>
  <c r="H111" s="1"/>
  <c r="F109"/>
  <c r="E109"/>
  <c r="F108"/>
  <c r="D108"/>
  <c r="C108"/>
  <c r="E108" s="1"/>
  <c r="G107"/>
  <c r="G108" s="1"/>
  <c r="H108" s="1"/>
  <c r="E107"/>
  <c r="D106"/>
  <c r="E106" s="1"/>
  <c r="C106"/>
  <c r="G105"/>
  <c r="F105"/>
  <c r="H105" s="1"/>
  <c r="E105"/>
  <c r="G104"/>
  <c r="F104"/>
  <c r="H104" s="1"/>
  <c r="E104"/>
  <c r="G103"/>
  <c r="G106" s="1"/>
  <c r="H106" s="1"/>
  <c r="F103"/>
  <c r="F106" s="1"/>
  <c r="E103"/>
  <c r="D102"/>
  <c r="E102" s="1"/>
  <c r="C102"/>
  <c r="G101"/>
  <c r="F101"/>
  <c r="H101" s="1"/>
  <c r="E101"/>
  <c r="G100"/>
  <c r="F100"/>
  <c r="H100" s="1"/>
  <c r="E100"/>
  <c r="G99"/>
  <c r="F99"/>
  <c r="H99" s="1"/>
  <c r="E99"/>
  <c r="F98"/>
  <c r="F102" s="1"/>
  <c r="G97"/>
  <c r="G102" s="1"/>
  <c r="H102" s="1"/>
  <c r="F97"/>
  <c r="E97"/>
  <c r="F96"/>
  <c r="D95"/>
  <c r="E95" s="1"/>
  <c r="C95"/>
  <c r="G94"/>
  <c r="G93"/>
  <c r="H93" s="1"/>
  <c r="E93"/>
  <c r="G92"/>
  <c r="F92"/>
  <c r="G91"/>
  <c r="F91"/>
  <c r="H91" s="1"/>
  <c r="E91"/>
  <c r="H90"/>
  <c r="G90"/>
  <c r="E90"/>
  <c r="G89"/>
  <c r="F89"/>
  <c r="G88"/>
  <c r="H88" s="1"/>
  <c r="F88"/>
  <c r="E88"/>
  <c r="G87"/>
  <c r="F87"/>
  <c r="G86"/>
  <c r="H86" s="1"/>
  <c r="F86"/>
  <c r="E86"/>
  <c r="G85"/>
  <c r="H85" s="1"/>
  <c r="F85"/>
  <c r="E85"/>
  <c r="G84"/>
  <c r="H83"/>
  <c r="G83"/>
  <c r="E83"/>
  <c r="G82"/>
  <c r="H82" s="1"/>
  <c r="E82"/>
  <c r="G81"/>
  <c r="G80"/>
  <c r="H80" s="1"/>
  <c r="F80"/>
  <c r="E80"/>
  <c r="F79"/>
  <c r="H79" s="1"/>
  <c r="E79"/>
  <c r="G78"/>
  <c r="F78"/>
  <c r="H78" s="1"/>
  <c r="E78"/>
  <c r="G77"/>
  <c r="F77"/>
  <c r="H77" s="1"/>
  <c r="E77"/>
  <c r="G76"/>
  <c r="G95" s="1"/>
  <c r="F76"/>
  <c r="F95" s="1"/>
  <c r="E76"/>
  <c r="D75"/>
  <c r="E75" s="1"/>
  <c r="C75"/>
  <c r="G74"/>
  <c r="G72"/>
  <c r="H72" s="1"/>
  <c r="F72"/>
  <c r="E72"/>
  <c r="F71"/>
  <c r="H68"/>
  <c r="G68"/>
  <c r="F68"/>
  <c r="E68"/>
  <c r="H67"/>
  <c r="G67"/>
  <c r="F67"/>
  <c r="E67"/>
  <c r="E66"/>
  <c r="G65"/>
  <c r="H65" s="1"/>
  <c r="F65"/>
  <c r="E65"/>
  <c r="G63"/>
  <c r="H63" s="1"/>
  <c r="F63"/>
  <c r="E63"/>
  <c r="G62"/>
  <c r="H62" s="1"/>
  <c r="F62"/>
  <c r="E62"/>
  <c r="G61"/>
  <c r="H61" s="1"/>
  <c r="F61"/>
  <c r="E61"/>
  <c r="F60"/>
  <c r="H59"/>
  <c r="G59"/>
  <c r="E59"/>
  <c r="G58"/>
  <c r="H58" s="1"/>
  <c r="E58"/>
  <c r="G57"/>
  <c r="G56"/>
  <c r="H56" s="1"/>
  <c r="E56"/>
  <c r="H55"/>
  <c r="G55"/>
  <c r="F55"/>
  <c r="E55"/>
  <c r="H54"/>
  <c r="G54"/>
  <c r="F54"/>
  <c r="E54"/>
  <c r="G53"/>
  <c r="F53"/>
  <c r="G52"/>
  <c r="F52"/>
  <c r="H52" s="1"/>
  <c r="E52"/>
  <c r="H51"/>
  <c r="E51"/>
  <c r="F50"/>
  <c r="G49"/>
  <c r="H49" s="1"/>
  <c r="F49"/>
  <c r="E49"/>
  <c r="G48"/>
  <c r="H48" s="1"/>
  <c r="E48"/>
  <c r="F46"/>
  <c r="G45"/>
  <c r="H45" s="1"/>
  <c r="F45"/>
  <c r="E45"/>
  <c r="G44"/>
  <c r="H44" s="1"/>
  <c r="F44"/>
  <c r="E44"/>
  <c r="F43"/>
  <c r="F42"/>
  <c r="F41"/>
  <c r="F40"/>
  <c r="F39"/>
  <c r="G38"/>
  <c r="F38"/>
  <c r="H38" s="1"/>
  <c r="E38"/>
  <c r="F37"/>
  <c r="G36"/>
  <c r="H36" s="1"/>
  <c r="F36"/>
  <c r="E36"/>
  <c r="G35"/>
  <c r="H35" s="1"/>
  <c r="F35"/>
  <c r="E35"/>
  <c r="G34"/>
  <c r="H34" s="1"/>
  <c r="F34"/>
  <c r="F75" s="1"/>
  <c r="E34"/>
  <c r="D33"/>
  <c r="C33"/>
  <c r="E33" s="1"/>
  <c r="G32"/>
  <c r="H32" s="1"/>
  <c r="E32"/>
  <c r="G29"/>
  <c r="H29" s="1"/>
  <c r="E29"/>
  <c r="G28"/>
  <c r="H28" s="1"/>
  <c r="E28"/>
  <c r="H27"/>
  <c r="G27"/>
  <c r="E27"/>
  <c r="F26"/>
  <c r="F25"/>
  <c r="F24"/>
  <c r="E24"/>
  <c r="G23"/>
  <c r="H23" s="1"/>
  <c r="F23"/>
  <c r="E23"/>
  <c r="G22"/>
  <c r="H22" s="1"/>
  <c r="F22"/>
  <c r="E22"/>
  <c r="G21"/>
  <c r="G33" s="1"/>
  <c r="H33" s="1"/>
  <c r="F21"/>
  <c r="E21"/>
  <c r="F20"/>
  <c r="F33" s="1"/>
  <c r="E20"/>
  <c r="D19"/>
  <c r="D116" s="1"/>
  <c r="C19"/>
  <c r="C116" s="1"/>
  <c r="C173" s="1"/>
  <c r="G18"/>
  <c r="H18" s="1"/>
  <c r="F18"/>
  <c r="E18"/>
  <c r="G17"/>
  <c r="H17" s="1"/>
  <c r="F17"/>
  <c r="E17"/>
  <c r="G16"/>
  <c r="H16" s="1"/>
  <c r="F16"/>
  <c r="E16"/>
  <c r="F15"/>
  <c r="G14"/>
  <c r="F14"/>
  <c r="H14" s="1"/>
  <c r="E14"/>
  <c r="G13"/>
  <c r="F13"/>
  <c r="H13" s="1"/>
  <c r="E13"/>
  <c r="F12"/>
  <c r="G11"/>
  <c r="H11" s="1"/>
  <c r="F11"/>
  <c r="E11"/>
  <c r="G10"/>
  <c r="H10" s="1"/>
  <c r="F10"/>
  <c r="E10"/>
  <c r="G9"/>
  <c r="H9" s="1"/>
  <c r="F9"/>
  <c r="E9"/>
  <c r="G8"/>
  <c r="H8" s="1"/>
  <c r="F8"/>
  <c r="F19" s="1"/>
  <c r="F116" s="1"/>
  <c r="E8"/>
  <c r="G7"/>
  <c r="G19" s="1"/>
  <c r="E7"/>
  <c r="H126" l="1"/>
  <c r="H19"/>
  <c r="E116"/>
  <c r="D173"/>
  <c r="E173" s="1"/>
  <c r="H95"/>
  <c r="E172"/>
  <c r="H133"/>
  <c r="H153"/>
  <c r="H21"/>
  <c r="G75"/>
  <c r="H75" s="1"/>
  <c r="H97"/>
  <c r="H107"/>
  <c r="H113"/>
  <c r="H117"/>
  <c r="H131"/>
  <c r="G138"/>
  <c r="H138" s="1"/>
  <c r="H150"/>
  <c r="H160"/>
  <c r="H167"/>
  <c r="E19"/>
  <c r="H103"/>
  <c r="E126"/>
  <c r="G159"/>
  <c r="H159" s="1"/>
  <c r="G171"/>
  <c r="H171" s="1"/>
  <c r="H7"/>
  <c r="H109"/>
  <c r="F149"/>
  <c r="F172" s="1"/>
  <c r="F173" s="1"/>
  <c r="H76"/>
  <c r="H149" l="1"/>
  <c r="G116"/>
  <c r="G172"/>
  <c r="H172" s="1"/>
  <c r="G173" l="1"/>
  <c r="H173" s="1"/>
  <c r="H116"/>
</calcChain>
</file>

<file path=xl/sharedStrings.xml><?xml version="1.0" encoding="utf-8"?>
<sst xmlns="http://schemas.openxmlformats.org/spreadsheetml/2006/main" count="353" uniqueCount="350">
  <si>
    <t>4.melléklet az 5/2018. (V.25.) önkormányzati rendelethez</t>
  </si>
  <si>
    <t>Beruházási kiadások (forint)</t>
  </si>
  <si>
    <t>Sorszám</t>
  </si>
  <si>
    <t>A.</t>
  </si>
  <si>
    <t>B.</t>
  </si>
  <si>
    <t>C.</t>
  </si>
  <si>
    <t>D.</t>
  </si>
  <si>
    <t>E.</t>
  </si>
  <si>
    <t>F.</t>
  </si>
  <si>
    <t>G.</t>
  </si>
  <si>
    <t>Megnevezés</t>
  </si>
  <si>
    <t>Előirányzat (nettó összeg)</t>
  </si>
  <si>
    <t>Teljesítés</t>
  </si>
  <si>
    <t>Előirányzat (ÁFA)</t>
  </si>
  <si>
    <t>forintban</t>
  </si>
  <si>
    <t>%-ban</t>
  </si>
  <si>
    <t>1.</t>
  </si>
  <si>
    <t xml:space="preserve">10-es úti járda és kerékpárút beruházás, déli oldal </t>
  </si>
  <si>
    <t>2.</t>
  </si>
  <si>
    <t xml:space="preserve">Kossuth L. utcai déli oldal vízvezeték kiváltás </t>
  </si>
  <si>
    <t>3.</t>
  </si>
  <si>
    <t>10-es úti járda és kerékpárút beruházás műszaki ellenőrzése</t>
  </si>
  <si>
    <t>4.</t>
  </si>
  <si>
    <t>Helyi Építési Szabályzat és Szabályozás Terv módosítása</t>
  </si>
  <si>
    <t>5.</t>
  </si>
  <si>
    <t>Kernstok Iskola cspadékvíz elvezetés tervezése</t>
  </si>
  <si>
    <t>6.</t>
  </si>
  <si>
    <t>10-es főút melletti 6 db buszöböllel kapcsolatos beruházás</t>
  </si>
  <si>
    <t>7.</t>
  </si>
  <si>
    <t>Kossuth Lajos utca déli oldalán az ivóvízkiváltási munkálatok műszaki ellenőrzése</t>
  </si>
  <si>
    <t>8.</t>
  </si>
  <si>
    <t>Kernstok utca útépítési beruházásának tervezése</t>
  </si>
  <si>
    <t>9.</t>
  </si>
  <si>
    <t>Belterületi utak műszaki ellenőrzése</t>
  </si>
  <si>
    <t>10.</t>
  </si>
  <si>
    <t>Benedek Elek Óvoda mellett gépkocsiparkolók kialakítása</t>
  </si>
  <si>
    <t>11.</t>
  </si>
  <si>
    <t>Vadkörtefa utcai lakóterület villamos hálózat kiépítés</t>
  </si>
  <si>
    <t>12.</t>
  </si>
  <si>
    <t>Ipari Park villamos hálózat kiépítése</t>
  </si>
  <si>
    <t>13.</t>
  </si>
  <si>
    <t>2016. évről áthúzódó kötelezettségek összesen</t>
  </si>
  <si>
    <t>14.</t>
  </si>
  <si>
    <t>Kernstok utca vízhálózat rekonstrukció tervezés</t>
  </si>
  <si>
    <t>15.</t>
  </si>
  <si>
    <t>Külterületi utak felújításának tervezése</t>
  </si>
  <si>
    <t>16.</t>
  </si>
  <si>
    <t>Közművesítés tervezés az Ipari Parkban (víz-szennyvíz-csapadékvíz-út bővítés)</t>
  </si>
  <si>
    <t>17.</t>
  </si>
  <si>
    <t>Előzetes Régészeti Dokumentáció készítése a 019/29 hrsz-ú területre (Lucart)</t>
  </si>
  <si>
    <t>18.</t>
  </si>
  <si>
    <t>Kölcsey utcai gyalogoshíd tervezése</t>
  </si>
  <si>
    <t>19.</t>
  </si>
  <si>
    <t>Útfelújítások tervezése (Babits utca, Pala utca-Óvoda u. összekötés, Harmat utca, Petőfi S.u. Damjanich J.u., Diófa u., Váci M.u., Tó u.)</t>
  </si>
  <si>
    <t>20.</t>
  </si>
  <si>
    <t>Bottyán utca felújításának tervezése</t>
  </si>
  <si>
    <t>21.</t>
  </si>
  <si>
    <t>Sándor patak melletti terület árvízvédelmi tervezése</t>
  </si>
  <si>
    <t>22.</t>
  </si>
  <si>
    <t>Energiamegtakarítási Intézkedési Terv készítése</t>
  </si>
  <si>
    <t>23.</t>
  </si>
  <si>
    <t>Zöld Város projekt tervezésével kapcsolatos kiadások</t>
  </si>
  <si>
    <t>24.</t>
  </si>
  <si>
    <t>Vadkörtefa lakópark közműtervezése</t>
  </si>
  <si>
    <t>25.</t>
  </si>
  <si>
    <t>Bóbita Óvoda Eterniti tagintézménye felújításának tervezése</t>
  </si>
  <si>
    <t>26.</t>
  </si>
  <si>
    <t>Arculati kézikönyv</t>
  </si>
  <si>
    <t>27.</t>
  </si>
  <si>
    <t>Tervezések összesen</t>
  </si>
  <si>
    <t>28.</t>
  </si>
  <si>
    <t>Térfigyelő rendszer bővítés</t>
  </si>
  <si>
    <t>29.</t>
  </si>
  <si>
    <t>Beloiannisz utcai ivóvízvezeték Kossuth L. utcai gerincre való csatlakozási munkák</t>
  </si>
  <si>
    <t>30.</t>
  </si>
  <si>
    <t>Kossuth Lajos utcai vízkiváltás északi oldal</t>
  </si>
  <si>
    <t>31.</t>
  </si>
  <si>
    <t>Honvéd ligetnél csapadékvíz elvezető akna kialakítás és zárhatóság biztosítása</t>
  </si>
  <si>
    <t>32.</t>
  </si>
  <si>
    <t>Kernstok Iskola csapadékátemelő és elvezetés kialakítás</t>
  </si>
  <si>
    <t>33.</t>
  </si>
  <si>
    <t>Közvílágítás bővítés I. ütem</t>
  </si>
  <si>
    <t>34.</t>
  </si>
  <si>
    <t>Közvilágítás bővítés II. ütem</t>
  </si>
  <si>
    <t>35.</t>
  </si>
  <si>
    <t>Vadkörtefa utcai lakóterület közvilágítás kiépítés</t>
  </si>
  <si>
    <t>36.</t>
  </si>
  <si>
    <t>Vadkörtafa utcai földmunkák, tereprendezés, úthumuszolás</t>
  </si>
  <si>
    <t>37.</t>
  </si>
  <si>
    <t>Ipari Park 019/2 hrsz telekalakítása és hatósági díjai</t>
  </si>
  <si>
    <t>38.</t>
  </si>
  <si>
    <t xml:space="preserve">Ipari Park gázhálózat bővítése </t>
  </si>
  <si>
    <t>39.</t>
  </si>
  <si>
    <t>Polgármesteri Hivatal parkolóbővítés</t>
  </si>
  <si>
    <t>40.</t>
  </si>
  <si>
    <t>Városháza indirekt tároló csere (bojler, szivattyú csere,beépítés, kiszerelés villanyszerelés)</t>
  </si>
  <si>
    <t>41.</t>
  </si>
  <si>
    <t>Városháza, házasságkötő terem klíma cseréje</t>
  </si>
  <si>
    <t>42.</t>
  </si>
  <si>
    <t>Városháza melléképület kagázskapuinak cseréje</t>
  </si>
  <si>
    <t>43.</t>
  </si>
  <si>
    <t>Napsugár Óvoda csoportszobában nyílászáró kialakítás</t>
  </si>
  <si>
    <t>44.</t>
  </si>
  <si>
    <t>Napsugár Óvoda KRESZ pálya betonozása, felfestése</t>
  </si>
  <si>
    <t>45.</t>
  </si>
  <si>
    <t>Napsugár Óvoda nyugati oldalának külső szigetelése</t>
  </si>
  <si>
    <t>46.</t>
  </si>
  <si>
    <t>Napsugár Óvoda homokozó takaró 2 udvarra</t>
  </si>
  <si>
    <t>47.</t>
  </si>
  <si>
    <t>Napsugár Óvoda sókuckojába sógenerátor vásárlása, ventilátor, páramentesítő</t>
  </si>
  <si>
    <t>48.</t>
  </si>
  <si>
    <t>Benedek Elek Óvoda új épületrész redőnyözése</t>
  </si>
  <si>
    <t>49.</t>
  </si>
  <si>
    <t>Benedek Elek Óvoda tűzjelző rendszer kiépítése</t>
  </si>
  <si>
    <t>50.</t>
  </si>
  <si>
    <t>Benedek Elek Óvoda melegvíz ellátásával kapcsolatos munkák</t>
  </si>
  <si>
    <t>51.</t>
  </si>
  <si>
    <t>Benedek Elek Óvoda lambéria javítási munkák</t>
  </si>
  <si>
    <t>52.</t>
  </si>
  <si>
    <t>Benedek Elek Óvoda pinceszinten kialakított új hőközpontáramellátásának kiépítése</t>
  </si>
  <si>
    <t>53.</t>
  </si>
  <si>
    <t>Benedek Elek Óvoda új csoportszobá két ablakára redőny kialakítása</t>
  </si>
  <si>
    <t>54.</t>
  </si>
  <si>
    <t>Bóbita Óvoda új udvarrész kerékpárút</t>
  </si>
  <si>
    <t>55.</t>
  </si>
  <si>
    <t>Bóbita Óvoda új udvarrész komposztáló</t>
  </si>
  <si>
    <t>56.</t>
  </si>
  <si>
    <t>Bóbita Óvoda új udvarrész lépegető, egyensúlyozó pálya</t>
  </si>
  <si>
    <t>57.</t>
  </si>
  <si>
    <t>Bóbita Óvoda Eternit homokozó takaró</t>
  </si>
  <si>
    <t>58.</t>
  </si>
  <si>
    <t>Bóbita Óvoda udvari játékok</t>
  </si>
  <si>
    <t>59.</t>
  </si>
  <si>
    <t>Rendelőintézet emeleti klíma bővítés</t>
  </si>
  <si>
    <t>60.</t>
  </si>
  <si>
    <t>1724/1 hrsz-ú ingatlan megvásárlása (új lakóterület)+ 3 ingatlan kisajátítás</t>
  </si>
  <si>
    <t>61.</t>
  </si>
  <si>
    <t>Új temető közkútak cseréje + 1 kiépítés</t>
  </si>
  <si>
    <t>62.</t>
  </si>
  <si>
    <t>Eterniti grund streetball pálya kialakítása</t>
  </si>
  <si>
    <t>63.</t>
  </si>
  <si>
    <t>Eternit városrészben létesítendő multifunkciós sportpálya kialakításának többlekiadásai</t>
  </si>
  <si>
    <t>64.</t>
  </si>
  <si>
    <t>Eterniti játszótér kerítésének kiépítése</t>
  </si>
  <si>
    <t>65.</t>
  </si>
  <si>
    <t>Duna parti pihenő kialakítása (Duna-terasz)</t>
  </si>
  <si>
    <t>66.</t>
  </si>
  <si>
    <t xml:space="preserve">"Limes" világörökségi pályázattal kapcsolatos területvásárlás </t>
  </si>
  <si>
    <t>67.</t>
  </si>
  <si>
    <t xml:space="preserve">"Limes" világörökség pályázat saját forrása </t>
  </si>
  <si>
    <t>68.</t>
  </si>
  <si>
    <t>Térségi Közösségi Ház emeleti, kamera helyiségben klíma kialakítása</t>
  </si>
  <si>
    <t>69.</t>
  </si>
  <si>
    <t>Ingatlanok, egyéb építmények vásárlása, létesítése</t>
  </si>
  <si>
    <t>70.</t>
  </si>
  <si>
    <t>Május 1. tér 10. mögötti parkoló kialakítása</t>
  </si>
  <si>
    <t>71.</t>
  </si>
  <si>
    <t>Duna utcai parkolók bővítése</t>
  </si>
  <si>
    <t>72.</t>
  </si>
  <si>
    <t>Parkolóépítési keretösszeg</t>
  </si>
  <si>
    <t>73.</t>
  </si>
  <si>
    <t>10-es úti járda északi oldal beruházása</t>
  </si>
  <si>
    <t>74.</t>
  </si>
  <si>
    <t>10-es úti járda északi oldal felújításának műszaki ellenőrzése</t>
  </si>
  <si>
    <t>75.</t>
  </si>
  <si>
    <t>Viscosa lakótelepen szennyvízátemelő fogyasztásmérő áthelyezése</t>
  </si>
  <si>
    <t>76.</t>
  </si>
  <si>
    <t>Kossuth Lajos utca járda és kerékpárút felújítás többletmunkái</t>
  </si>
  <si>
    <t>77.</t>
  </si>
  <si>
    <t>Kossuth Lajos utca déli oldalán vízvezeték kiváltás</t>
  </si>
  <si>
    <t>78.</t>
  </si>
  <si>
    <t>Kossuth Lajos utca járda és kerékpárút felújítással kapcsolatos egyéb beruházások (csapadékcsatorna építés és buszöblök kialakítása)</t>
  </si>
  <si>
    <t>79.</t>
  </si>
  <si>
    <t>Zoltek Zrt. előtti buszöblök rekonstrukciója és az oda vezető járda kialakítása</t>
  </si>
  <si>
    <t>80.</t>
  </si>
  <si>
    <t>Óvoda utcai járda beruházás, buszmegállóhoz vezető szakasz kialakítása, Idom utcai járda beruházása és Óvoda utcai útcsatlakozás</t>
  </si>
  <si>
    <t>81.</t>
  </si>
  <si>
    <t>Kernstok Károly utca beruházása (ivóvíz, csapadékvíz, partfal és útfelújítás)</t>
  </si>
  <si>
    <t>82.</t>
  </si>
  <si>
    <t>Széchenyi utca és Béke tér aszfaltozása</t>
  </si>
  <si>
    <t>83.</t>
  </si>
  <si>
    <t>Külterületi utak felújítása, projektelőkészítés</t>
  </si>
  <si>
    <t>84.</t>
  </si>
  <si>
    <t>Nyergesi János tér burkolatrekonstrukciója</t>
  </si>
  <si>
    <t>85.</t>
  </si>
  <si>
    <t>Ipari Park B/4 jelű út és közvilágítás kiépítése</t>
  </si>
  <si>
    <t>86.</t>
  </si>
  <si>
    <t>Ipari park B/4 jelű út műszaki ellenőrzése</t>
  </si>
  <si>
    <t>87.</t>
  </si>
  <si>
    <t>Ipari park 019/9 hrsz-ú út és közvilágítás kiépítése</t>
  </si>
  <si>
    <t>88.</t>
  </si>
  <si>
    <t>1125. számú összekötő út melleti vízelvezető árok felújítása</t>
  </si>
  <si>
    <t>89.</t>
  </si>
  <si>
    <t>Út- és járdaépítések tervezése és kivitelezése összesen</t>
  </si>
  <si>
    <t>90.</t>
  </si>
  <si>
    <t>Duna partra beton asztal pad,+ tűzrakó (kész termék 1 asztal,2 db pad, 2 db ülőke)</t>
  </si>
  <si>
    <t>91.</t>
  </si>
  <si>
    <t>Rendezvénysátor vásárlása</t>
  </si>
  <si>
    <t>92.</t>
  </si>
  <si>
    <t>Kernstok Károly Általános Iskola konyhájában 2 db gázbojler cseréje</t>
  </si>
  <si>
    <t>93.</t>
  </si>
  <si>
    <t xml:space="preserve">Nőgyógyászat(Kolposzkóp Binoculáris) </t>
  </si>
  <si>
    <t>94.</t>
  </si>
  <si>
    <t>Alvásvizsgáló (Apnealik Air készülék)</t>
  </si>
  <si>
    <t>95.</t>
  </si>
  <si>
    <t>F.O.G. (Gégetükör melegítő eszköz)</t>
  </si>
  <si>
    <t>96.</t>
  </si>
  <si>
    <t>Gépek, berendezések vásárlása, létesítése</t>
  </si>
  <si>
    <t>97.</t>
  </si>
  <si>
    <t>Benedek Elek Óvoda új játékok az udvarra</t>
  </si>
  <si>
    <t>98.</t>
  </si>
  <si>
    <t>Bendek Elek Óvoda játéktároló kisház udvarra</t>
  </si>
  <si>
    <t>99.</t>
  </si>
  <si>
    <t>Benedek Elek Óvoda 52 fős gyermek öltözőszekrény</t>
  </si>
  <si>
    <t>100.</t>
  </si>
  <si>
    <t>Benedek Elek Óvoda nagyértékű eszközbeszerzés</t>
  </si>
  <si>
    <t>101.</t>
  </si>
  <si>
    <t>Napsugár Óvoda udvari játékok</t>
  </si>
  <si>
    <t>102.</t>
  </si>
  <si>
    <t>Napsugár Óvoda nagyértékű eszközbeszerzés</t>
  </si>
  <si>
    <t>103.</t>
  </si>
  <si>
    <t>UNIMOG gépjármű vásárlása</t>
  </si>
  <si>
    <t>104.</t>
  </si>
  <si>
    <t>VW T6 Kombi HT 2.0TDI SCR BMT ICE gépjármű beszerzése</t>
  </si>
  <si>
    <t>105.</t>
  </si>
  <si>
    <t>Gépjárművek vásárlása összesen</t>
  </si>
  <si>
    <t>106.</t>
  </si>
  <si>
    <t>2 db nagy teljesítményű fénymásoló berendezés vásárlása</t>
  </si>
  <si>
    <t>107.</t>
  </si>
  <si>
    <t>Fényképezőgép vásárlása Városháza részére</t>
  </si>
  <si>
    <t>108.</t>
  </si>
  <si>
    <t>Cégfigyelő szoftver vásárlása</t>
  </si>
  <si>
    <t>109.</t>
  </si>
  <si>
    <t>Informatikai és ügyviteltechnikai eszközbeszerzések, fejlesztések</t>
  </si>
  <si>
    <t>110.</t>
  </si>
  <si>
    <t>Nagyértékű beruházások összesen</t>
  </si>
  <si>
    <t>111.</t>
  </si>
  <si>
    <t>Fogászat (műszerek, eszközök)</t>
  </si>
  <si>
    <t>112.</t>
  </si>
  <si>
    <t xml:space="preserve">F.O.G folyosó gyermekbútorok beszerzése </t>
  </si>
  <si>
    <t>113.</t>
  </si>
  <si>
    <t>Fizioterápiás szakrendelő (elektródák cseréje)</t>
  </si>
  <si>
    <t>114.</t>
  </si>
  <si>
    <t>Szemészet (Digitális PD mérő, Hertel Exoftalaméter, Diagnosztikai lencse, csipesz, Graefe kés)</t>
  </si>
  <si>
    <t>115.</t>
  </si>
  <si>
    <t>Sebészet (ligatúra gyűrűk)</t>
  </si>
  <si>
    <t>116.</t>
  </si>
  <si>
    <t>Labor (vérnyomásmérő,fektető ágy)</t>
  </si>
  <si>
    <t>117.</t>
  </si>
  <si>
    <t>Belgyógyászat (vérnyomásmérő)</t>
  </si>
  <si>
    <t>118.</t>
  </si>
  <si>
    <t>Egyéb kisértékű eszközök összesen (óra, takarító kocsi, vízautómata (nyári használatra))</t>
  </si>
  <si>
    <t>119.</t>
  </si>
  <si>
    <t>F.O.G (Pick allergia tesztek)</t>
  </si>
  <si>
    <t>120.</t>
  </si>
  <si>
    <t>Rendelőintézet kisértékű szakmai eszközbeszerzése</t>
  </si>
  <si>
    <t>121.</t>
  </si>
  <si>
    <t>Védőnők (1 db nyomtató)</t>
  </si>
  <si>
    <t>122.</t>
  </si>
  <si>
    <t>Technika  (11 db munkaállomás 150.000/db)</t>
  </si>
  <si>
    <t>123.</t>
  </si>
  <si>
    <t>Wifi hálózati eszközök</t>
  </si>
  <si>
    <t>124.</t>
  </si>
  <si>
    <t>Szerver Router cseréje</t>
  </si>
  <si>
    <t>125.</t>
  </si>
  <si>
    <t>Multifunkcionális nyomtató (6 db 60.000/db)</t>
  </si>
  <si>
    <t>126.</t>
  </si>
  <si>
    <t>Fogászat (2db munkaállomás csere 150.000/db)</t>
  </si>
  <si>
    <t>127.</t>
  </si>
  <si>
    <t>Rendelőintézet kisértékű informatikai eszközbeszerzése</t>
  </si>
  <si>
    <t>128.</t>
  </si>
  <si>
    <t>28 db irodai asztali lámpa vásárlása</t>
  </si>
  <si>
    <t>129.</t>
  </si>
  <si>
    <t>Titkárságra kávéfőző, mikrohullámú sütő, vízforraló vásárlása</t>
  </si>
  <si>
    <t>130.</t>
  </si>
  <si>
    <t>Kisértékű számítástechnikai eszközvásárlás (11 db gép, 5 db nyomtató vásárlása, 5 db monitor , billentyűzet, egér, stb., elavult mobiltelefonok cseréje)</t>
  </si>
  <si>
    <t>131.</t>
  </si>
  <si>
    <t>Asztalitenisz asztal vásárlása</t>
  </si>
  <si>
    <t>132.</t>
  </si>
  <si>
    <t>Polgármesteri Hivatal kisértékű eszközbeszerzése</t>
  </si>
  <si>
    <t>133.</t>
  </si>
  <si>
    <t>Önkormányzat részére 2 db laptop vásárlása</t>
  </si>
  <si>
    <t>134.</t>
  </si>
  <si>
    <t>Uszodába 2 db hajszárító beszerzése</t>
  </si>
  <si>
    <t>135.</t>
  </si>
  <si>
    <t>Magasnyomású mosó vásárlása</t>
  </si>
  <si>
    <t>136.</t>
  </si>
  <si>
    <t>Lézeres távolságmérő településfejlesztési osztály részére</t>
  </si>
  <si>
    <t>137.</t>
  </si>
  <si>
    <t>Kézbesítő részére kerékpár vásárlása</t>
  </si>
  <si>
    <t>138.</t>
  </si>
  <si>
    <t>Parkfenntartás részére kisértékű eszközbeszerzés</t>
  </si>
  <si>
    <t>139.</t>
  </si>
  <si>
    <t>Vízszivattyú és szórókocsi beszerzése</t>
  </si>
  <si>
    <t>140.</t>
  </si>
  <si>
    <t>Magyarország autós, falitérkép vásárlása</t>
  </si>
  <si>
    <t>141.</t>
  </si>
  <si>
    <t>Szalai Zoltán "Önarckép" című festményének megvásárlása</t>
  </si>
  <si>
    <t>142.</t>
  </si>
  <si>
    <t>Új temetőben nyomóskútak kiépítése</t>
  </si>
  <si>
    <t>143.</t>
  </si>
  <si>
    <t>Önkormányzat kisértékű eszközbeszerzése</t>
  </si>
  <si>
    <t>144.</t>
  </si>
  <si>
    <t>Benedek Elek Óvoda szekrényekre ajtó csere, polcok</t>
  </si>
  <si>
    <t>145.</t>
  </si>
  <si>
    <t>Benedek Elek Óvoda irodai szekrények beszerzése</t>
  </si>
  <si>
    <t>146.</t>
  </si>
  <si>
    <t>Benedek Elek Óvoda indirekttároló áramellátásának kiépítése</t>
  </si>
  <si>
    <t>147.</t>
  </si>
  <si>
    <t>Benedek Elek Óvoda kisértékű eszközbeszerzés</t>
  </si>
  <si>
    <t>148.</t>
  </si>
  <si>
    <t>Napsugár Óvoda (párakapu, tálaló szekrény, tálaló kocsi, fonott kis bútorok, polcok)</t>
  </si>
  <si>
    <t>149.</t>
  </si>
  <si>
    <t>Napsugár Óvoda kisértékű eszközbeszerzés</t>
  </si>
  <si>
    <t>150.</t>
  </si>
  <si>
    <t>Napsugár Óvoda projektor</t>
  </si>
  <si>
    <t>151.</t>
  </si>
  <si>
    <t xml:space="preserve">Napsugár Óvoda laptop </t>
  </si>
  <si>
    <t>152.</t>
  </si>
  <si>
    <t>Napsugár Óvoda hangszóró, hordozható telefon</t>
  </si>
  <si>
    <t>153.</t>
  </si>
  <si>
    <t>Napsugár Óvoda kisértékű informatikai eszközbeszerzés</t>
  </si>
  <si>
    <t>154.</t>
  </si>
  <si>
    <t>Bóbita Óvoda székhely porszívó</t>
  </si>
  <si>
    <t>155.</t>
  </si>
  <si>
    <t>Bóbita Óvoda Eternit gyermek fektetők</t>
  </si>
  <si>
    <t>156.</t>
  </si>
  <si>
    <t>Bóbita Óvoda Eternit felnőtt kárpitos szék 7 db</t>
  </si>
  <si>
    <t>157.</t>
  </si>
  <si>
    <t>Bóbita óvoda Eternit fényképezőgép,vetítővászon</t>
  </si>
  <si>
    <t>158.</t>
  </si>
  <si>
    <t>Bóbita Óvodakis kerti szerszámok, játékok</t>
  </si>
  <si>
    <t>159.</t>
  </si>
  <si>
    <t>Bóbita Óvoda 3 magnó (Eternit, Bölcsőde, Székhely)</t>
  </si>
  <si>
    <t>160.</t>
  </si>
  <si>
    <t>Bóbita Óvoda kisértékű eszközbeszerzés</t>
  </si>
  <si>
    <t>161.</t>
  </si>
  <si>
    <t>Bóbita Óvoda székhely projektor</t>
  </si>
  <si>
    <t>162.</t>
  </si>
  <si>
    <t>Bóbita Óvoda kisértékű informatikai eszközbeszerzés</t>
  </si>
  <si>
    <t>163.</t>
  </si>
  <si>
    <t>Ady Endre Művelődési Kp. és Könyvtár egyéb kisértékű eszközbeszerzés</t>
  </si>
  <si>
    <t>164.</t>
  </si>
  <si>
    <t>Ady Endre Művelődési Kp. és Könyvtár 8 db használt laptop beszerzés+ egyéb inform. eszközök</t>
  </si>
  <si>
    <t>165.</t>
  </si>
  <si>
    <t>Ady Endre Művelődési Kp. és Könyvtár kisértékű eszközbeszerzés</t>
  </si>
  <si>
    <t>166.</t>
  </si>
  <si>
    <t>Kisértékű eszközbeszerzések összesen</t>
  </si>
  <si>
    <t>167.</t>
  </si>
  <si>
    <t>Önkormányzat összesen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</si>
</sst>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3" fontId="1" fillId="0" borderId="0" xfId="0" applyNumberFormat="1" applyFont="1" applyAlignment="1">
      <alignment horizontal="right"/>
    </xf>
    <xf numFmtId="0" fontId="2" fillId="0" borderId="0" xfId="0" applyFont="1" applyAlignment="1"/>
    <xf numFmtId="49" fontId="1" fillId="0" borderId="0" xfId="0" applyNumberFormat="1" applyFont="1" applyAlignment="1">
      <alignment horizontal="center"/>
    </xf>
    <xf numFmtId="3" fontId="2" fillId="0" borderId="0" xfId="0" applyNumberFormat="1" applyFont="1"/>
    <xf numFmtId="10" fontId="2" fillId="0" borderId="0" xfId="0" applyNumberFormat="1" applyFont="1"/>
    <xf numFmtId="49" fontId="1" fillId="0" borderId="0" xfId="0" applyNumberFormat="1" applyFont="1" applyAlignment="1">
      <alignment horizontal="center"/>
    </xf>
    <xf numFmtId="0" fontId="2" fillId="0" borderId="0" xfId="0" applyFont="1" applyAlignment="1"/>
    <xf numFmtId="10" fontId="2" fillId="0" borderId="0" xfId="0" applyNumberFormat="1" applyFont="1" applyAlignment="1"/>
    <xf numFmtId="3" fontId="2" fillId="0" borderId="0" xfId="0" applyNumberFormat="1" applyFont="1" applyAlignment="1"/>
    <xf numFmtId="0" fontId="1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10" fontId="1" fillId="0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10" fontId="1" fillId="0" borderId="3" xfId="0" applyNumberFormat="1" applyFont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0" fontId="1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/>
    </xf>
    <xf numFmtId="0" fontId="3" fillId="0" borderId="3" xfId="0" applyFont="1" applyFill="1" applyBorder="1"/>
    <xf numFmtId="3" fontId="2" fillId="0" borderId="3" xfId="0" applyNumberFormat="1" applyFont="1" applyFill="1" applyBorder="1" applyAlignment="1"/>
    <xf numFmtId="10" fontId="2" fillId="0" borderId="3" xfId="0" applyNumberFormat="1" applyFont="1" applyFill="1" applyBorder="1" applyAlignment="1"/>
    <xf numFmtId="3" fontId="2" fillId="0" borderId="3" xfId="0" applyNumberFormat="1" applyFont="1" applyFill="1" applyBorder="1"/>
    <xf numFmtId="10" fontId="2" fillId="0" borderId="3" xfId="0" applyNumberFormat="1" applyFont="1" applyFill="1" applyBorder="1"/>
    <xf numFmtId="49" fontId="2" fillId="0" borderId="3" xfId="0" applyNumberFormat="1" applyFont="1" applyFill="1" applyBorder="1"/>
    <xf numFmtId="49" fontId="2" fillId="0" borderId="3" xfId="0" applyNumberFormat="1" applyFont="1" applyFill="1" applyBorder="1" applyAlignment="1">
      <alignment wrapText="1"/>
    </xf>
    <xf numFmtId="49" fontId="1" fillId="2" borderId="3" xfId="0" applyNumberFormat="1" applyFont="1" applyFill="1" applyBorder="1"/>
    <xf numFmtId="3" fontId="1" fillId="2" borderId="3" xfId="0" applyNumberFormat="1" applyFont="1" applyFill="1" applyBorder="1" applyAlignment="1"/>
    <xf numFmtId="10" fontId="1" fillId="2" borderId="3" xfId="0" applyNumberFormat="1" applyFont="1" applyFill="1" applyBorder="1" applyAlignment="1"/>
    <xf numFmtId="3" fontId="1" fillId="2" borderId="3" xfId="0" applyNumberFormat="1" applyFont="1" applyFill="1" applyBorder="1"/>
    <xf numFmtId="10" fontId="1" fillId="2" borderId="3" xfId="0" applyNumberFormat="1" applyFont="1" applyFill="1" applyBorder="1"/>
    <xf numFmtId="49" fontId="2" fillId="0" borderId="3" xfId="0" applyNumberFormat="1" applyFont="1" applyFill="1" applyBorder="1" applyAlignment="1"/>
    <xf numFmtId="3" fontId="2" fillId="0" borderId="3" xfId="0" applyNumberFormat="1" applyFont="1" applyFill="1" applyBorder="1" applyAlignment="1">
      <alignment horizontal="right"/>
    </xf>
    <xf numFmtId="0" fontId="2" fillId="0" borderId="3" xfId="0" applyFont="1" applyFill="1" applyBorder="1"/>
    <xf numFmtId="0" fontId="3" fillId="0" borderId="3" xfId="0" applyFont="1" applyFill="1" applyBorder="1" applyAlignment="1">
      <alignment wrapText="1"/>
    </xf>
    <xf numFmtId="0" fontId="1" fillId="2" borderId="3" xfId="0" applyFont="1" applyFill="1" applyBorder="1"/>
    <xf numFmtId="10" fontId="2" fillId="2" borderId="3" xfId="0" applyNumberFormat="1" applyFont="1" applyFill="1" applyBorder="1" applyAlignment="1"/>
    <xf numFmtId="10" fontId="2" fillId="2" borderId="3" xfId="0" applyNumberFormat="1" applyFont="1" applyFill="1" applyBorder="1"/>
    <xf numFmtId="49" fontId="1" fillId="3" borderId="3" xfId="0" applyNumberFormat="1" applyFont="1" applyFill="1" applyBorder="1"/>
    <xf numFmtId="3" fontId="1" fillId="3" borderId="3" xfId="0" applyNumberFormat="1" applyFont="1" applyFill="1" applyBorder="1"/>
    <xf numFmtId="10" fontId="1" fillId="3" borderId="3" xfId="0" applyNumberFormat="1" applyFont="1" applyFill="1" applyBorder="1" applyAlignment="1"/>
    <xf numFmtId="3" fontId="1" fillId="3" borderId="3" xfId="0" applyNumberFormat="1" applyFont="1" applyFill="1" applyBorder="1" applyAlignment="1"/>
    <xf numFmtId="10" fontId="1" fillId="3" borderId="3" xfId="0" applyNumberFormat="1" applyFont="1" applyFill="1" applyBorder="1"/>
    <xf numFmtId="0" fontId="1" fillId="2" borderId="3" xfId="0" applyFont="1" applyFill="1" applyBorder="1" applyAlignment="1">
      <alignment wrapText="1"/>
    </xf>
    <xf numFmtId="49" fontId="1" fillId="2" borderId="3" xfId="0" applyNumberFormat="1" applyFont="1" applyFill="1" applyBorder="1" applyAlignment="1">
      <alignment horizontal="left"/>
    </xf>
    <xf numFmtId="3" fontId="1" fillId="2" borderId="3" xfId="0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wrapText="1"/>
    </xf>
    <xf numFmtId="0" fontId="2" fillId="0" borderId="0" xfId="0" applyFont="1" applyFill="1"/>
    <xf numFmtId="0" fontId="1" fillId="3" borderId="3" xfId="0" applyFont="1" applyFill="1" applyBorder="1" applyAlignment="1">
      <alignment horizontal="left"/>
    </xf>
    <xf numFmtId="3" fontId="1" fillId="3" borderId="3" xfId="0" applyNumberFormat="1" applyFont="1" applyFill="1" applyBorder="1" applyAlignment="1">
      <alignment horizontal="right"/>
    </xf>
    <xf numFmtId="0" fontId="1" fillId="4" borderId="3" xfId="0" applyFont="1" applyFill="1" applyBorder="1" applyAlignment="1">
      <alignment horizontal="left"/>
    </xf>
    <xf numFmtId="3" fontId="1" fillId="4" borderId="3" xfId="0" applyNumberFormat="1" applyFont="1" applyFill="1" applyBorder="1" applyAlignment="1">
      <alignment horizontal="right"/>
    </xf>
    <xf numFmtId="10" fontId="1" fillId="4" borderId="3" xfId="0" applyNumberFormat="1" applyFont="1" applyFill="1" applyBorder="1" applyAlignment="1"/>
    <xf numFmtId="3" fontId="1" fillId="4" borderId="3" xfId="0" applyNumberFormat="1" applyFont="1" applyFill="1" applyBorder="1" applyAlignment="1"/>
    <xf numFmtId="10" fontId="1" fillId="4" borderId="3" xfId="0" applyNumberFormat="1" applyFont="1" applyFill="1" applyBorder="1"/>
    <xf numFmtId="49" fontId="2" fillId="0" borderId="0" xfId="0" applyNumberFormat="1" applyFont="1" applyAlignment="1">
      <alignment horizontal="center"/>
    </xf>
    <xf numFmtId="0" fontId="2" fillId="0" borderId="0" xfId="0" applyFont="1"/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79"/>
  <sheetViews>
    <sheetView tabSelected="1" workbookViewId="0">
      <selection activeCell="J8" sqref="J8"/>
    </sheetView>
  </sheetViews>
  <sheetFormatPr defaultRowHeight="15"/>
  <cols>
    <col min="1" max="1" width="8.28515625" style="63" customWidth="1"/>
    <col min="2" max="2" width="83.28515625" style="64" customWidth="1"/>
    <col min="3" max="3" width="14.140625" style="4" customWidth="1"/>
    <col min="4" max="4" width="13.5703125" style="4" customWidth="1"/>
    <col min="5" max="5" width="13.85546875" style="5" customWidth="1"/>
    <col min="6" max="6" width="12.140625" style="4" customWidth="1"/>
    <col min="7" max="7" width="11.140625" style="4" customWidth="1"/>
    <col min="8" max="8" width="11.42578125" style="5" customWidth="1"/>
  </cols>
  <sheetData>
    <row r="1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1</v>
      </c>
      <c r="B2" s="3"/>
      <c r="C2" s="3"/>
      <c r="D2" s="3"/>
      <c r="E2" s="3"/>
      <c r="F2" s="3"/>
    </row>
    <row r="3" spans="1:8">
      <c r="A3" s="6"/>
      <c r="B3" s="7"/>
      <c r="C3" s="7"/>
      <c r="D3" s="7"/>
      <c r="E3" s="8"/>
      <c r="F3" s="9"/>
    </row>
    <row r="4" spans="1:8">
      <c r="A4" s="10" t="s">
        <v>2</v>
      </c>
      <c r="B4" s="11" t="s">
        <v>3</v>
      </c>
      <c r="C4" s="12" t="s">
        <v>4</v>
      </c>
      <c r="D4" s="12" t="s">
        <v>5</v>
      </c>
      <c r="E4" s="13" t="s">
        <v>6</v>
      </c>
      <c r="F4" s="14" t="s">
        <v>7</v>
      </c>
      <c r="G4" s="15" t="s">
        <v>8</v>
      </c>
      <c r="H4" s="16" t="s">
        <v>9</v>
      </c>
    </row>
    <row r="5" spans="1:8" ht="25.5">
      <c r="A5" s="17"/>
      <c r="B5" s="10" t="s">
        <v>10</v>
      </c>
      <c r="C5" s="10" t="s">
        <v>11</v>
      </c>
      <c r="D5" s="18" t="s">
        <v>12</v>
      </c>
      <c r="E5" s="19"/>
      <c r="F5" s="20" t="s">
        <v>13</v>
      </c>
      <c r="G5" s="21" t="s">
        <v>12</v>
      </c>
      <c r="H5" s="22"/>
    </row>
    <row r="6" spans="1:8">
      <c r="A6" s="23"/>
      <c r="B6" s="23"/>
      <c r="C6" s="23"/>
      <c r="D6" s="24" t="s">
        <v>14</v>
      </c>
      <c r="E6" s="25" t="s">
        <v>15</v>
      </c>
      <c r="F6" s="20"/>
      <c r="G6" s="20" t="s">
        <v>14</v>
      </c>
      <c r="H6" s="25" t="s">
        <v>15</v>
      </c>
    </row>
    <row r="7" spans="1:8">
      <c r="A7" s="26" t="s">
        <v>16</v>
      </c>
      <c r="B7" s="27" t="s">
        <v>17</v>
      </c>
      <c r="C7" s="28">
        <v>58519439</v>
      </c>
      <c r="D7" s="28">
        <v>52736881</v>
      </c>
      <c r="E7" s="29">
        <f>D7/C7</f>
        <v>0.90118568976712166</v>
      </c>
      <c r="F7" s="28">
        <v>15800249</v>
      </c>
      <c r="G7" s="30">
        <f>D7*0.27</f>
        <v>14238957.870000001</v>
      </c>
      <c r="H7" s="31">
        <f>G7/F7</f>
        <v>0.90118566296012181</v>
      </c>
    </row>
    <row r="8" spans="1:8">
      <c r="A8" s="26" t="s">
        <v>18</v>
      </c>
      <c r="B8" s="27" t="s">
        <v>19</v>
      </c>
      <c r="C8" s="28">
        <v>23616696</v>
      </c>
      <c r="D8" s="28">
        <v>23616696</v>
      </c>
      <c r="E8" s="29">
        <f t="shared" ref="E8:E72" si="0">D8/C8</f>
        <v>1</v>
      </c>
      <c r="F8" s="28">
        <f t="shared" ref="F8:G23" si="1">C8*0.27</f>
        <v>6376507.9200000009</v>
      </c>
      <c r="G8" s="30">
        <f t="shared" si="1"/>
        <v>6376507.9200000009</v>
      </c>
      <c r="H8" s="31">
        <f t="shared" ref="H8:H72" si="2">G8/F8</f>
        <v>1</v>
      </c>
    </row>
    <row r="9" spans="1:8">
      <c r="A9" s="26" t="s">
        <v>20</v>
      </c>
      <c r="B9" s="27" t="s">
        <v>21</v>
      </c>
      <c r="C9" s="28">
        <v>2275000</v>
      </c>
      <c r="D9" s="28">
        <v>2275000</v>
      </c>
      <c r="E9" s="29">
        <f t="shared" si="0"/>
        <v>1</v>
      </c>
      <c r="F9" s="28">
        <f t="shared" si="1"/>
        <v>614250</v>
      </c>
      <c r="G9" s="30">
        <f t="shared" si="1"/>
        <v>614250</v>
      </c>
      <c r="H9" s="31">
        <f t="shared" si="2"/>
        <v>1</v>
      </c>
    </row>
    <row r="10" spans="1:8">
      <c r="A10" s="26" t="s">
        <v>22</v>
      </c>
      <c r="B10" s="32" t="s">
        <v>23</v>
      </c>
      <c r="C10" s="28">
        <v>900000</v>
      </c>
      <c r="D10" s="28">
        <v>900000</v>
      </c>
      <c r="E10" s="29">
        <f t="shared" si="0"/>
        <v>1</v>
      </c>
      <c r="F10" s="28">
        <f t="shared" si="1"/>
        <v>243000.00000000003</v>
      </c>
      <c r="G10" s="30">
        <f t="shared" si="1"/>
        <v>243000.00000000003</v>
      </c>
      <c r="H10" s="31">
        <f t="shared" si="2"/>
        <v>1</v>
      </c>
    </row>
    <row r="11" spans="1:8">
      <c r="A11" s="26" t="s">
        <v>24</v>
      </c>
      <c r="B11" s="32" t="s">
        <v>25</v>
      </c>
      <c r="C11" s="28">
        <v>420000</v>
      </c>
      <c r="D11" s="28">
        <v>420000</v>
      </c>
      <c r="E11" s="29">
        <f t="shared" si="0"/>
        <v>1</v>
      </c>
      <c r="F11" s="28">
        <f t="shared" si="1"/>
        <v>113400.00000000001</v>
      </c>
      <c r="G11" s="30">
        <f t="shared" si="1"/>
        <v>113400.00000000001</v>
      </c>
      <c r="H11" s="31">
        <f t="shared" si="2"/>
        <v>1</v>
      </c>
    </row>
    <row r="12" spans="1:8">
      <c r="A12" s="26" t="s">
        <v>26</v>
      </c>
      <c r="B12" s="32" t="s">
        <v>27</v>
      </c>
      <c r="C12" s="28">
        <v>8700600</v>
      </c>
      <c r="D12" s="28"/>
      <c r="E12" s="29"/>
      <c r="F12" s="28">
        <f t="shared" si="1"/>
        <v>2349162</v>
      </c>
      <c r="G12" s="30"/>
      <c r="H12" s="31"/>
    </row>
    <row r="13" spans="1:8">
      <c r="A13" s="26" t="s">
        <v>28</v>
      </c>
      <c r="B13" s="32" t="s">
        <v>29</v>
      </c>
      <c r="C13" s="28">
        <v>1750000</v>
      </c>
      <c r="D13" s="28">
        <v>1750000</v>
      </c>
      <c r="E13" s="29">
        <f t="shared" si="0"/>
        <v>1</v>
      </c>
      <c r="F13" s="28">
        <f t="shared" si="1"/>
        <v>472500.00000000006</v>
      </c>
      <c r="G13" s="30">
        <f t="shared" si="1"/>
        <v>472500.00000000006</v>
      </c>
      <c r="H13" s="31">
        <f t="shared" si="2"/>
        <v>1</v>
      </c>
    </row>
    <row r="14" spans="1:8">
      <c r="A14" s="26" t="s">
        <v>30</v>
      </c>
      <c r="B14" s="33" t="s">
        <v>31</v>
      </c>
      <c r="C14" s="28">
        <v>1500000</v>
      </c>
      <c r="D14" s="28">
        <v>1500000</v>
      </c>
      <c r="E14" s="29">
        <f t="shared" si="0"/>
        <v>1</v>
      </c>
      <c r="F14" s="28">
        <f t="shared" si="1"/>
        <v>405000</v>
      </c>
      <c r="G14" s="30">
        <f t="shared" si="1"/>
        <v>405000</v>
      </c>
      <c r="H14" s="31">
        <f t="shared" si="2"/>
        <v>1</v>
      </c>
    </row>
    <row r="15" spans="1:8">
      <c r="A15" s="26" t="s">
        <v>32</v>
      </c>
      <c r="B15" s="32" t="s">
        <v>33</v>
      </c>
      <c r="C15" s="28">
        <v>390000</v>
      </c>
      <c r="D15" s="28"/>
      <c r="E15" s="29"/>
      <c r="F15" s="28">
        <f t="shared" si="1"/>
        <v>105300</v>
      </c>
      <c r="G15" s="30"/>
      <c r="H15" s="31"/>
    </row>
    <row r="16" spans="1:8">
      <c r="A16" s="26" t="s">
        <v>34</v>
      </c>
      <c r="B16" s="32" t="s">
        <v>35</v>
      </c>
      <c r="C16" s="28">
        <v>242000</v>
      </c>
      <c r="D16" s="28">
        <v>242000</v>
      </c>
      <c r="E16" s="29">
        <f t="shared" si="0"/>
        <v>1</v>
      </c>
      <c r="F16" s="28">
        <f t="shared" si="1"/>
        <v>65340.000000000007</v>
      </c>
      <c r="G16" s="30">
        <f t="shared" si="1"/>
        <v>65340.000000000007</v>
      </c>
      <c r="H16" s="31">
        <f t="shared" si="2"/>
        <v>1</v>
      </c>
    </row>
    <row r="17" spans="1:8">
      <c r="A17" s="26" t="s">
        <v>36</v>
      </c>
      <c r="B17" s="32" t="s">
        <v>37</v>
      </c>
      <c r="C17" s="28">
        <v>17538000</v>
      </c>
      <c r="D17" s="28">
        <v>17537600</v>
      </c>
      <c r="E17" s="29">
        <f t="shared" si="0"/>
        <v>0.99997719238225569</v>
      </c>
      <c r="F17" s="28">
        <f t="shared" si="1"/>
        <v>4735260</v>
      </c>
      <c r="G17" s="30">
        <f t="shared" si="1"/>
        <v>4735152</v>
      </c>
      <c r="H17" s="31">
        <f t="shared" si="2"/>
        <v>0.99997719238225569</v>
      </c>
    </row>
    <row r="18" spans="1:8">
      <c r="A18" s="26" t="s">
        <v>38</v>
      </c>
      <c r="B18" s="32" t="s">
        <v>39</v>
      </c>
      <c r="C18" s="28">
        <v>10307000</v>
      </c>
      <c r="D18" s="28">
        <v>10306400</v>
      </c>
      <c r="E18" s="29">
        <f t="shared" si="0"/>
        <v>0.99994178713495685</v>
      </c>
      <c r="F18" s="28">
        <f t="shared" si="1"/>
        <v>2782890</v>
      </c>
      <c r="G18" s="30">
        <f t="shared" si="1"/>
        <v>2782728</v>
      </c>
      <c r="H18" s="31">
        <f t="shared" si="2"/>
        <v>0.99994178713495685</v>
      </c>
    </row>
    <row r="19" spans="1:8">
      <c r="A19" s="26" t="s">
        <v>40</v>
      </c>
      <c r="B19" s="34" t="s">
        <v>41</v>
      </c>
      <c r="C19" s="35">
        <f>SUM(C7:C18)</f>
        <v>126158735</v>
      </c>
      <c r="D19" s="35">
        <f>SUM(D7:D18)</f>
        <v>111284577</v>
      </c>
      <c r="E19" s="36">
        <f t="shared" si="0"/>
        <v>0.88209965802209411</v>
      </c>
      <c r="F19" s="35">
        <f>SUM(F7:F18)</f>
        <v>34062858.920000002</v>
      </c>
      <c r="G19" s="37">
        <f>SUM(G7:G18)</f>
        <v>30046835.790000003</v>
      </c>
      <c r="H19" s="38">
        <f t="shared" si="2"/>
        <v>0.88209964585086564</v>
      </c>
    </row>
    <row r="20" spans="1:8">
      <c r="A20" s="26" t="s">
        <v>42</v>
      </c>
      <c r="B20" s="27" t="s">
        <v>43</v>
      </c>
      <c r="C20" s="28">
        <v>450000</v>
      </c>
      <c r="D20" s="28">
        <v>450000</v>
      </c>
      <c r="E20" s="29">
        <f t="shared" si="0"/>
        <v>1</v>
      </c>
      <c r="F20" s="28">
        <f t="shared" ref="F20:F26" si="3">C20*0.27</f>
        <v>121500.00000000001</v>
      </c>
      <c r="G20" s="30"/>
      <c r="H20" s="31"/>
    </row>
    <row r="21" spans="1:8">
      <c r="A21" s="26" t="s">
        <v>44</v>
      </c>
      <c r="B21" s="27" t="s">
        <v>45</v>
      </c>
      <c r="C21" s="30">
        <v>6320000</v>
      </c>
      <c r="D21" s="30">
        <v>6320000</v>
      </c>
      <c r="E21" s="29">
        <f t="shared" si="0"/>
        <v>1</v>
      </c>
      <c r="F21" s="28">
        <f t="shared" si="3"/>
        <v>1706400</v>
      </c>
      <c r="G21" s="30">
        <f t="shared" si="1"/>
        <v>1706400</v>
      </c>
      <c r="H21" s="31">
        <f t="shared" si="2"/>
        <v>1</v>
      </c>
    </row>
    <row r="22" spans="1:8">
      <c r="A22" s="26" t="s">
        <v>46</v>
      </c>
      <c r="B22" s="27" t="s">
        <v>47</v>
      </c>
      <c r="C22" s="30">
        <v>4580000</v>
      </c>
      <c r="D22" s="30">
        <v>1195000</v>
      </c>
      <c r="E22" s="29">
        <f t="shared" si="0"/>
        <v>0.26091703056768561</v>
      </c>
      <c r="F22" s="28">
        <f t="shared" si="3"/>
        <v>1236600</v>
      </c>
      <c r="G22" s="30">
        <f t="shared" si="1"/>
        <v>322650</v>
      </c>
      <c r="H22" s="31">
        <f t="shared" si="2"/>
        <v>0.26091703056768561</v>
      </c>
    </row>
    <row r="23" spans="1:8">
      <c r="A23" s="26" t="s">
        <v>48</v>
      </c>
      <c r="B23" s="32" t="s">
        <v>49</v>
      </c>
      <c r="C23" s="30">
        <v>1514740</v>
      </c>
      <c r="D23" s="30">
        <v>684440</v>
      </c>
      <c r="E23" s="29">
        <f t="shared" si="0"/>
        <v>0.45185312330829053</v>
      </c>
      <c r="F23" s="28">
        <f t="shared" si="3"/>
        <v>408979.80000000005</v>
      </c>
      <c r="G23" s="30">
        <f t="shared" si="1"/>
        <v>184798.80000000002</v>
      </c>
      <c r="H23" s="31">
        <f t="shared" si="2"/>
        <v>0.45185312330829053</v>
      </c>
    </row>
    <row r="24" spans="1:8">
      <c r="A24" s="26" t="s">
        <v>50</v>
      </c>
      <c r="B24" s="32" t="s">
        <v>51</v>
      </c>
      <c r="C24" s="30">
        <v>820000</v>
      </c>
      <c r="D24" s="30">
        <v>800000</v>
      </c>
      <c r="E24" s="29">
        <f t="shared" si="0"/>
        <v>0.97560975609756095</v>
      </c>
      <c r="F24" s="28">
        <f t="shared" si="3"/>
        <v>221400.00000000003</v>
      </c>
      <c r="G24" s="30"/>
      <c r="H24" s="31"/>
    </row>
    <row r="25" spans="1:8" ht="26.25">
      <c r="A25" s="26" t="s">
        <v>52</v>
      </c>
      <c r="B25" s="33" t="s">
        <v>53</v>
      </c>
      <c r="C25" s="30">
        <v>15000000</v>
      </c>
      <c r="D25" s="30"/>
      <c r="E25" s="29"/>
      <c r="F25" s="28">
        <f t="shared" si="3"/>
        <v>4050000.0000000005</v>
      </c>
      <c r="G25" s="30"/>
      <c r="H25" s="31"/>
    </row>
    <row r="26" spans="1:8">
      <c r="A26" s="26" t="s">
        <v>54</v>
      </c>
      <c r="B26" s="32" t="s">
        <v>55</v>
      </c>
      <c r="C26" s="30">
        <v>1200000</v>
      </c>
      <c r="D26" s="30"/>
      <c r="E26" s="29"/>
      <c r="F26" s="28">
        <f t="shared" si="3"/>
        <v>324000</v>
      </c>
      <c r="G26" s="30"/>
      <c r="H26" s="31"/>
    </row>
    <row r="27" spans="1:8">
      <c r="A27" s="26" t="s">
        <v>56</v>
      </c>
      <c r="B27" s="32" t="s">
        <v>57</v>
      </c>
      <c r="C27" s="30">
        <v>1968000</v>
      </c>
      <c r="D27" s="30">
        <v>1800000</v>
      </c>
      <c r="E27" s="29">
        <f t="shared" si="0"/>
        <v>0.91463414634146345</v>
      </c>
      <c r="F27" s="28">
        <v>531000</v>
      </c>
      <c r="G27" s="30">
        <f t="shared" ref="G27:G87" si="4">D27*0.27</f>
        <v>486000.00000000006</v>
      </c>
      <c r="H27" s="31">
        <f t="shared" si="2"/>
        <v>0.91525423728813571</v>
      </c>
    </row>
    <row r="28" spans="1:8">
      <c r="A28" s="26" t="s">
        <v>58</v>
      </c>
      <c r="B28" s="32" t="s">
        <v>59</v>
      </c>
      <c r="C28" s="30">
        <v>1000000</v>
      </c>
      <c r="D28" s="30">
        <v>993000</v>
      </c>
      <c r="E28" s="29">
        <f t="shared" si="0"/>
        <v>0.99299999999999999</v>
      </c>
      <c r="F28" s="28">
        <v>270000</v>
      </c>
      <c r="G28" s="30">
        <f t="shared" si="4"/>
        <v>268110</v>
      </c>
      <c r="H28" s="31">
        <f t="shared" si="2"/>
        <v>0.99299999999999999</v>
      </c>
    </row>
    <row r="29" spans="1:8">
      <c r="A29" s="26" t="s">
        <v>60</v>
      </c>
      <c r="B29" s="32" t="s">
        <v>61</v>
      </c>
      <c r="C29" s="30">
        <v>750000</v>
      </c>
      <c r="D29" s="30">
        <v>750000</v>
      </c>
      <c r="E29" s="29">
        <f t="shared" si="0"/>
        <v>1</v>
      </c>
      <c r="F29" s="28">
        <v>202000</v>
      </c>
      <c r="G29" s="30">
        <f t="shared" si="4"/>
        <v>202500</v>
      </c>
      <c r="H29" s="31">
        <f t="shared" si="2"/>
        <v>1.0024752475247525</v>
      </c>
    </row>
    <row r="30" spans="1:8">
      <c r="A30" s="26" t="s">
        <v>62</v>
      </c>
      <c r="B30" s="32" t="s">
        <v>63</v>
      </c>
      <c r="C30" s="30">
        <v>8300000</v>
      </c>
      <c r="D30" s="30"/>
      <c r="E30" s="29"/>
      <c r="F30" s="28">
        <v>2241000</v>
      </c>
      <c r="G30" s="30"/>
      <c r="H30" s="31"/>
    </row>
    <row r="31" spans="1:8">
      <c r="A31" s="26" t="s">
        <v>64</v>
      </c>
      <c r="B31" s="32" t="s">
        <v>65</v>
      </c>
      <c r="C31" s="30">
        <v>6240000</v>
      </c>
      <c r="D31" s="30"/>
      <c r="E31" s="29"/>
      <c r="F31" s="28">
        <v>1685000</v>
      </c>
      <c r="G31" s="30"/>
      <c r="H31" s="31"/>
    </row>
    <row r="32" spans="1:8">
      <c r="A32" s="26" t="s">
        <v>66</v>
      </c>
      <c r="B32" s="32" t="s">
        <v>67</v>
      </c>
      <c r="C32" s="30">
        <v>2000000</v>
      </c>
      <c r="D32" s="30">
        <v>2000000</v>
      </c>
      <c r="E32" s="29">
        <f t="shared" si="0"/>
        <v>1</v>
      </c>
      <c r="F32" s="28">
        <v>540000</v>
      </c>
      <c r="G32" s="30">
        <f t="shared" si="4"/>
        <v>540000</v>
      </c>
      <c r="H32" s="31">
        <f t="shared" si="2"/>
        <v>1</v>
      </c>
    </row>
    <row r="33" spans="1:8">
      <c r="A33" s="26" t="s">
        <v>68</v>
      </c>
      <c r="B33" s="34" t="s">
        <v>69</v>
      </c>
      <c r="C33" s="35">
        <f>SUM(C20:C32)</f>
        <v>50142740</v>
      </c>
      <c r="D33" s="35">
        <f>SUM(D20:D32)</f>
        <v>14992440</v>
      </c>
      <c r="E33" s="36">
        <f t="shared" si="0"/>
        <v>0.29899522842190118</v>
      </c>
      <c r="F33" s="35">
        <f>SUM(F20:F32)</f>
        <v>13537879.800000001</v>
      </c>
      <c r="G33" s="37">
        <f>SUM(G20:G32)</f>
        <v>3710458.8</v>
      </c>
      <c r="H33" s="38">
        <f t="shared" si="2"/>
        <v>0.27407975656572159</v>
      </c>
    </row>
    <row r="34" spans="1:8">
      <c r="A34" s="26" t="s">
        <v>70</v>
      </c>
      <c r="B34" s="27" t="s">
        <v>71</v>
      </c>
      <c r="C34" s="28">
        <v>5050000</v>
      </c>
      <c r="D34" s="28">
        <v>4749127</v>
      </c>
      <c r="E34" s="29">
        <f t="shared" si="0"/>
        <v>0.94042118811881192</v>
      </c>
      <c r="F34" s="28">
        <f t="shared" ref="F34:F46" si="5">C34*0.27</f>
        <v>1363500</v>
      </c>
      <c r="G34" s="30">
        <f t="shared" si="4"/>
        <v>1282264.29</v>
      </c>
      <c r="H34" s="31">
        <f t="shared" si="2"/>
        <v>0.94042118811881192</v>
      </c>
    </row>
    <row r="35" spans="1:8">
      <c r="A35" s="26" t="s">
        <v>72</v>
      </c>
      <c r="B35" s="27" t="s">
        <v>73</v>
      </c>
      <c r="C35" s="28">
        <v>6849740</v>
      </c>
      <c r="D35" s="28">
        <v>6849740</v>
      </c>
      <c r="E35" s="29">
        <f t="shared" si="0"/>
        <v>1</v>
      </c>
      <c r="F35" s="28">
        <f t="shared" si="5"/>
        <v>1849429.8</v>
      </c>
      <c r="G35" s="30">
        <f t="shared" si="4"/>
        <v>1849429.8</v>
      </c>
      <c r="H35" s="31">
        <f t="shared" si="2"/>
        <v>1</v>
      </c>
    </row>
    <row r="36" spans="1:8">
      <c r="A36" s="26" t="s">
        <v>74</v>
      </c>
      <c r="B36" s="27" t="s">
        <v>75</v>
      </c>
      <c r="C36" s="28">
        <v>28500000</v>
      </c>
      <c r="D36" s="28">
        <v>28141367</v>
      </c>
      <c r="E36" s="29">
        <f t="shared" si="0"/>
        <v>0.98741638596491232</v>
      </c>
      <c r="F36" s="28">
        <f t="shared" si="5"/>
        <v>7695000.0000000009</v>
      </c>
      <c r="G36" s="30">
        <f t="shared" si="4"/>
        <v>7598169.0900000008</v>
      </c>
      <c r="H36" s="31">
        <f t="shared" si="2"/>
        <v>0.98741638596491221</v>
      </c>
    </row>
    <row r="37" spans="1:8">
      <c r="A37" s="26" t="s">
        <v>76</v>
      </c>
      <c r="B37" s="32" t="s">
        <v>77</v>
      </c>
      <c r="C37" s="28">
        <v>1500000</v>
      </c>
      <c r="D37" s="28"/>
      <c r="E37" s="29"/>
      <c r="F37" s="28">
        <f t="shared" si="5"/>
        <v>405000</v>
      </c>
      <c r="G37" s="30"/>
      <c r="H37" s="31"/>
    </row>
    <row r="38" spans="1:8">
      <c r="A38" s="26" t="s">
        <v>78</v>
      </c>
      <c r="B38" s="32" t="s">
        <v>79</v>
      </c>
      <c r="C38" s="28">
        <v>10000000</v>
      </c>
      <c r="D38" s="28">
        <v>9997324</v>
      </c>
      <c r="E38" s="29">
        <f t="shared" si="0"/>
        <v>0.99973239999999997</v>
      </c>
      <c r="F38" s="28">
        <f t="shared" si="5"/>
        <v>2700000</v>
      </c>
      <c r="G38" s="30">
        <f t="shared" si="4"/>
        <v>2699277.48</v>
      </c>
      <c r="H38" s="31">
        <f t="shared" si="2"/>
        <v>0.99973239999999997</v>
      </c>
    </row>
    <row r="39" spans="1:8">
      <c r="A39" s="26" t="s">
        <v>80</v>
      </c>
      <c r="B39" s="32" t="s">
        <v>81</v>
      </c>
      <c r="C39" s="28">
        <v>4300000</v>
      </c>
      <c r="D39" s="28"/>
      <c r="E39" s="29"/>
      <c r="F39" s="28">
        <f t="shared" si="5"/>
        <v>1161000</v>
      </c>
      <c r="G39" s="30"/>
      <c r="H39" s="31"/>
    </row>
    <row r="40" spans="1:8">
      <c r="A40" s="26" t="s">
        <v>82</v>
      </c>
      <c r="B40" s="32" t="s">
        <v>83</v>
      </c>
      <c r="C40" s="28">
        <v>14300000</v>
      </c>
      <c r="D40" s="28"/>
      <c r="E40" s="29"/>
      <c r="F40" s="28">
        <f t="shared" si="5"/>
        <v>3861000.0000000005</v>
      </c>
      <c r="G40" s="30"/>
      <c r="H40" s="31"/>
    </row>
    <row r="41" spans="1:8">
      <c r="A41" s="26" t="s">
        <v>84</v>
      </c>
      <c r="B41" s="32" t="s">
        <v>85</v>
      </c>
      <c r="C41" s="28">
        <v>9739047</v>
      </c>
      <c r="D41" s="28"/>
      <c r="E41" s="29"/>
      <c r="F41" s="28">
        <f t="shared" si="5"/>
        <v>2629542.69</v>
      </c>
      <c r="G41" s="30"/>
      <c r="H41" s="31"/>
    </row>
    <row r="42" spans="1:8">
      <c r="A42" s="26" t="s">
        <v>86</v>
      </c>
      <c r="B42" s="32" t="s">
        <v>87</v>
      </c>
      <c r="C42" s="28">
        <v>10000000</v>
      </c>
      <c r="D42" s="28"/>
      <c r="E42" s="29"/>
      <c r="F42" s="28">
        <f t="shared" si="5"/>
        <v>2700000</v>
      </c>
      <c r="G42" s="30"/>
      <c r="H42" s="31"/>
    </row>
    <row r="43" spans="1:8">
      <c r="A43" s="26" t="s">
        <v>88</v>
      </c>
      <c r="B43" s="39" t="s">
        <v>89</v>
      </c>
      <c r="C43" s="28">
        <v>200000</v>
      </c>
      <c r="D43" s="28"/>
      <c r="E43" s="29"/>
      <c r="F43" s="28">
        <f t="shared" si="5"/>
        <v>54000</v>
      </c>
      <c r="G43" s="30"/>
      <c r="H43" s="31"/>
    </row>
    <row r="44" spans="1:8">
      <c r="A44" s="26" t="s">
        <v>90</v>
      </c>
      <c r="B44" s="32" t="s">
        <v>91</v>
      </c>
      <c r="C44" s="28">
        <v>26000000</v>
      </c>
      <c r="D44" s="28">
        <v>9499266</v>
      </c>
      <c r="E44" s="29">
        <f t="shared" si="0"/>
        <v>0.36535638461538461</v>
      </c>
      <c r="F44" s="28">
        <f t="shared" si="5"/>
        <v>7020000</v>
      </c>
      <c r="G44" s="30">
        <f t="shared" si="4"/>
        <v>2564801.8200000003</v>
      </c>
      <c r="H44" s="31">
        <f t="shared" si="2"/>
        <v>0.36535638461538467</v>
      </c>
    </row>
    <row r="45" spans="1:8">
      <c r="A45" s="26" t="s">
        <v>92</v>
      </c>
      <c r="B45" s="32" t="s">
        <v>93</v>
      </c>
      <c r="C45" s="28">
        <v>1915000</v>
      </c>
      <c r="D45" s="28"/>
      <c r="E45" s="29">
        <f t="shared" si="0"/>
        <v>0</v>
      </c>
      <c r="F45" s="28">
        <f t="shared" si="5"/>
        <v>517050.00000000006</v>
      </c>
      <c r="G45" s="30">
        <f t="shared" si="4"/>
        <v>0</v>
      </c>
      <c r="H45" s="31">
        <f t="shared" si="2"/>
        <v>0</v>
      </c>
    </row>
    <row r="46" spans="1:8">
      <c r="A46" s="26" t="s">
        <v>94</v>
      </c>
      <c r="B46" s="39" t="s">
        <v>95</v>
      </c>
      <c r="C46" s="40">
        <v>970400</v>
      </c>
      <c r="D46" s="40"/>
      <c r="E46" s="29"/>
      <c r="F46" s="28">
        <f t="shared" si="5"/>
        <v>262008.00000000003</v>
      </c>
      <c r="G46" s="30"/>
      <c r="H46" s="31"/>
    </row>
    <row r="47" spans="1:8">
      <c r="A47" s="26" t="s">
        <v>96</v>
      </c>
      <c r="B47" s="39" t="s">
        <v>97</v>
      </c>
      <c r="C47" s="40">
        <v>650000</v>
      </c>
      <c r="D47" s="40"/>
      <c r="E47" s="29"/>
      <c r="F47" s="28">
        <v>176000</v>
      </c>
      <c r="G47" s="30"/>
      <c r="H47" s="31"/>
    </row>
    <row r="48" spans="1:8">
      <c r="A48" s="26" t="s">
        <v>98</v>
      </c>
      <c r="B48" s="39" t="s">
        <v>99</v>
      </c>
      <c r="C48" s="40">
        <v>435000</v>
      </c>
      <c r="D48" s="40">
        <v>462128</v>
      </c>
      <c r="E48" s="29">
        <f t="shared" si="0"/>
        <v>1.0623632183908045</v>
      </c>
      <c r="F48" s="28">
        <v>117000</v>
      </c>
      <c r="G48" s="30">
        <f t="shared" si="4"/>
        <v>124774.56000000001</v>
      </c>
      <c r="H48" s="31">
        <f t="shared" si="2"/>
        <v>1.0664492307692308</v>
      </c>
    </row>
    <row r="49" spans="1:8">
      <c r="A49" s="26" t="s">
        <v>100</v>
      </c>
      <c r="B49" s="32" t="s">
        <v>101</v>
      </c>
      <c r="C49" s="28">
        <v>727000</v>
      </c>
      <c r="D49" s="28">
        <v>642512</v>
      </c>
      <c r="E49" s="29">
        <f t="shared" si="0"/>
        <v>0.88378541953232459</v>
      </c>
      <c r="F49" s="28">
        <f>C49*0.27</f>
        <v>196290</v>
      </c>
      <c r="G49" s="30">
        <f t="shared" si="4"/>
        <v>173478.24000000002</v>
      </c>
      <c r="H49" s="31">
        <f t="shared" si="2"/>
        <v>0.8837854195323247</v>
      </c>
    </row>
    <row r="50" spans="1:8">
      <c r="A50" s="26" t="s">
        <v>102</v>
      </c>
      <c r="B50" s="41" t="s">
        <v>103</v>
      </c>
      <c r="C50" s="30">
        <v>591000</v>
      </c>
      <c r="D50" s="30"/>
      <c r="E50" s="29"/>
      <c r="F50" s="28">
        <f>C50*0.27</f>
        <v>159570</v>
      </c>
      <c r="G50" s="30"/>
      <c r="H50" s="31"/>
    </row>
    <row r="51" spans="1:8">
      <c r="A51" s="26" t="s">
        <v>104</v>
      </c>
      <c r="B51" s="41" t="s">
        <v>105</v>
      </c>
      <c r="C51" s="30">
        <v>2896000</v>
      </c>
      <c r="D51" s="30">
        <v>2895701</v>
      </c>
      <c r="E51" s="29">
        <f t="shared" si="0"/>
        <v>0.99989675414364643</v>
      </c>
      <c r="F51" s="28">
        <v>782000</v>
      </c>
      <c r="G51" s="30">
        <v>781839</v>
      </c>
      <c r="H51" s="31">
        <f t="shared" si="2"/>
        <v>0.99979411764705883</v>
      </c>
    </row>
    <row r="52" spans="1:8">
      <c r="A52" s="26" t="s">
        <v>106</v>
      </c>
      <c r="B52" s="41" t="s">
        <v>107</v>
      </c>
      <c r="C52" s="30">
        <v>181000</v>
      </c>
      <c r="D52" s="30">
        <v>88400</v>
      </c>
      <c r="E52" s="29">
        <f t="shared" si="0"/>
        <v>0.48839779005524864</v>
      </c>
      <c r="F52" s="28">
        <f>C52*0.27</f>
        <v>48870</v>
      </c>
      <c r="G52" s="30">
        <f t="shared" si="4"/>
        <v>23868</v>
      </c>
      <c r="H52" s="31">
        <f t="shared" si="2"/>
        <v>0.48839779005524864</v>
      </c>
    </row>
    <row r="53" spans="1:8">
      <c r="A53" s="26" t="s">
        <v>108</v>
      </c>
      <c r="B53" s="41" t="s">
        <v>109</v>
      </c>
      <c r="C53" s="30"/>
      <c r="D53" s="30">
        <v>1120766</v>
      </c>
      <c r="E53" s="29"/>
      <c r="F53" s="28">
        <f>C53*0.27</f>
        <v>0</v>
      </c>
      <c r="G53" s="30">
        <f t="shared" si="4"/>
        <v>302606.82</v>
      </c>
      <c r="H53" s="31"/>
    </row>
    <row r="54" spans="1:8">
      <c r="A54" s="26" t="s">
        <v>110</v>
      </c>
      <c r="B54" s="41" t="s">
        <v>111</v>
      </c>
      <c r="C54" s="30">
        <v>250000</v>
      </c>
      <c r="D54" s="30">
        <v>246480</v>
      </c>
      <c r="E54" s="29">
        <f t="shared" si="0"/>
        <v>0.98592000000000002</v>
      </c>
      <c r="F54" s="28">
        <f>C54*0.27</f>
        <v>67500</v>
      </c>
      <c r="G54" s="30">
        <f t="shared" si="4"/>
        <v>66549.600000000006</v>
      </c>
      <c r="H54" s="31">
        <f t="shared" si="2"/>
        <v>0.98592000000000013</v>
      </c>
    </row>
    <row r="55" spans="1:8">
      <c r="A55" s="26" t="s">
        <v>112</v>
      </c>
      <c r="B55" s="32" t="s">
        <v>113</v>
      </c>
      <c r="C55" s="30">
        <v>2355000</v>
      </c>
      <c r="D55" s="30">
        <v>2354971</v>
      </c>
      <c r="E55" s="29">
        <f t="shared" si="0"/>
        <v>0.9999876857749469</v>
      </c>
      <c r="F55" s="28">
        <f>C55*0.27</f>
        <v>635850</v>
      </c>
      <c r="G55" s="30">
        <f t="shared" si="4"/>
        <v>635842.17000000004</v>
      </c>
      <c r="H55" s="31">
        <f t="shared" si="2"/>
        <v>0.99998768577494701</v>
      </c>
    </row>
    <row r="56" spans="1:8">
      <c r="A56" s="26" t="s">
        <v>114</v>
      </c>
      <c r="B56" s="32" t="s">
        <v>115</v>
      </c>
      <c r="C56" s="30">
        <v>950000</v>
      </c>
      <c r="D56" s="30">
        <v>402400</v>
      </c>
      <c r="E56" s="29">
        <f t="shared" si="0"/>
        <v>0.42357894736842105</v>
      </c>
      <c r="F56" s="28">
        <v>257000</v>
      </c>
      <c r="G56" s="30">
        <f t="shared" si="4"/>
        <v>108648</v>
      </c>
      <c r="H56" s="31">
        <f t="shared" si="2"/>
        <v>0.42275486381322958</v>
      </c>
    </row>
    <row r="57" spans="1:8">
      <c r="A57" s="26" t="s">
        <v>116</v>
      </c>
      <c r="B57" s="32" t="s">
        <v>117</v>
      </c>
      <c r="C57" s="30"/>
      <c r="D57" s="30">
        <v>197000</v>
      </c>
      <c r="E57" s="29"/>
      <c r="F57" s="28"/>
      <c r="G57" s="30">
        <f t="shared" si="4"/>
        <v>53190</v>
      </c>
      <c r="H57" s="31"/>
    </row>
    <row r="58" spans="1:8">
      <c r="A58" s="26" t="s">
        <v>118</v>
      </c>
      <c r="B58" s="32" t="s">
        <v>119</v>
      </c>
      <c r="C58" s="30">
        <v>88000</v>
      </c>
      <c r="D58" s="30">
        <v>111200</v>
      </c>
      <c r="E58" s="29">
        <f t="shared" si="0"/>
        <v>1.2636363636363637</v>
      </c>
      <c r="F58" s="28">
        <v>24000</v>
      </c>
      <c r="G58" s="30">
        <f t="shared" si="4"/>
        <v>30024.000000000004</v>
      </c>
      <c r="H58" s="31">
        <f t="shared" si="2"/>
        <v>1.2510000000000001</v>
      </c>
    </row>
    <row r="59" spans="1:8">
      <c r="A59" s="26" t="s">
        <v>120</v>
      </c>
      <c r="B59" s="32" t="s">
        <v>121</v>
      </c>
      <c r="C59" s="30">
        <v>168000</v>
      </c>
      <c r="D59" s="30">
        <v>418480</v>
      </c>
      <c r="E59" s="29">
        <f t="shared" si="0"/>
        <v>2.4909523809523808</v>
      </c>
      <c r="F59" s="28">
        <v>45000</v>
      </c>
      <c r="G59" s="30">
        <f t="shared" si="4"/>
        <v>112989.6</v>
      </c>
      <c r="H59" s="31">
        <f t="shared" si="2"/>
        <v>2.5108800000000002</v>
      </c>
    </row>
    <row r="60" spans="1:8">
      <c r="A60" s="26" t="s">
        <v>122</v>
      </c>
      <c r="B60" s="41" t="s">
        <v>123</v>
      </c>
      <c r="C60" s="30">
        <v>1024000</v>
      </c>
      <c r="D60" s="30"/>
      <c r="E60" s="29"/>
      <c r="F60" s="28">
        <f>C60*0.27</f>
        <v>276480</v>
      </c>
      <c r="G60" s="30"/>
      <c r="H60" s="31"/>
    </row>
    <row r="61" spans="1:8">
      <c r="A61" s="26" t="s">
        <v>124</v>
      </c>
      <c r="B61" s="32" t="s">
        <v>125</v>
      </c>
      <c r="C61" s="28">
        <v>20000</v>
      </c>
      <c r="D61" s="28">
        <v>10000</v>
      </c>
      <c r="E61" s="29">
        <f t="shared" si="0"/>
        <v>0.5</v>
      </c>
      <c r="F61" s="28">
        <f>C61*0.27</f>
        <v>5400</v>
      </c>
      <c r="G61" s="30">
        <f t="shared" si="4"/>
        <v>2700</v>
      </c>
      <c r="H61" s="31">
        <f t="shared" si="2"/>
        <v>0.5</v>
      </c>
    </row>
    <row r="62" spans="1:8">
      <c r="A62" s="26" t="s">
        <v>126</v>
      </c>
      <c r="B62" s="32" t="s">
        <v>127</v>
      </c>
      <c r="C62" s="28">
        <v>185000</v>
      </c>
      <c r="D62" s="28">
        <v>193185</v>
      </c>
      <c r="E62" s="29">
        <f t="shared" si="0"/>
        <v>1.0442432432432431</v>
      </c>
      <c r="F62" s="28">
        <f>C62*0.27</f>
        <v>49950</v>
      </c>
      <c r="G62" s="30">
        <f t="shared" si="4"/>
        <v>52159.950000000004</v>
      </c>
      <c r="H62" s="31">
        <f t="shared" si="2"/>
        <v>1.0442432432432434</v>
      </c>
    </row>
    <row r="63" spans="1:8">
      <c r="A63" s="26" t="s">
        <v>128</v>
      </c>
      <c r="B63" s="41" t="s">
        <v>129</v>
      </c>
      <c r="C63" s="30">
        <v>203000</v>
      </c>
      <c r="D63" s="30">
        <v>203811</v>
      </c>
      <c r="E63" s="29">
        <f t="shared" si="0"/>
        <v>1.0039950738916257</v>
      </c>
      <c r="F63" s="28">
        <f>C63*0.27</f>
        <v>54810</v>
      </c>
      <c r="G63" s="30">
        <f t="shared" si="4"/>
        <v>55028.97</v>
      </c>
      <c r="H63" s="31">
        <f t="shared" si="2"/>
        <v>1.0039950738916257</v>
      </c>
    </row>
    <row r="64" spans="1:8">
      <c r="A64" s="26" t="s">
        <v>130</v>
      </c>
      <c r="B64" s="41" t="s">
        <v>131</v>
      </c>
      <c r="C64" s="30">
        <v>1994220</v>
      </c>
      <c r="D64" s="30"/>
      <c r="E64" s="29"/>
      <c r="F64" s="28">
        <v>538730</v>
      </c>
      <c r="G64" s="30"/>
      <c r="H64" s="31"/>
    </row>
    <row r="65" spans="1:8">
      <c r="A65" s="26" t="s">
        <v>132</v>
      </c>
      <c r="B65" s="27" t="s">
        <v>133</v>
      </c>
      <c r="C65" s="28">
        <v>1344512</v>
      </c>
      <c r="D65" s="28">
        <v>1344512</v>
      </c>
      <c r="E65" s="29">
        <f t="shared" si="0"/>
        <v>1</v>
      </c>
      <c r="F65" s="28">
        <f>C65*0.27</f>
        <v>363018.24000000005</v>
      </c>
      <c r="G65" s="30">
        <f t="shared" si="4"/>
        <v>363018.24000000005</v>
      </c>
      <c r="H65" s="31">
        <f t="shared" si="2"/>
        <v>1</v>
      </c>
    </row>
    <row r="66" spans="1:8">
      <c r="A66" s="26" t="s">
        <v>134</v>
      </c>
      <c r="B66" s="27" t="s">
        <v>135</v>
      </c>
      <c r="C66" s="28">
        <v>19759000</v>
      </c>
      <c r="D66" s="28">
        <v>5312516</v>
      </c>
      <c r="E66" s="29">
        <f t="shared" si="0"/>
        <v>0.26886563085176374</v>
      </c>
      <c r="F66" s="28">
        <v>0</v>
      </c>
      <c r="G66" s="30">
        <v>0</v>
      </c>
      <c r="H66" s="31"/>
    </row>
    <row r="67" spans="1:8">
      <c r="A67" s="26" t="s">
        <v>136</v>
      </c>
      <c r="B67" s="32" t="s">
        <v>137</v>
      </c>
      <c r="C67" s="28">
        <v>987240</v>
      </c>
      <c r="D67" s="28">
        <v>987240</v>
      </c>
      <c r="E67" s="29">
        <f t="shared" si="0"/>
        <v>1</v>
      </c>
      <c r="F67" s="28">
        <f>C67*0.27</f>
        <v>266554.80000000005</v>
      </c>
      <c r="G67" s="30">
        <f t="shared" si="4"/>
        <v>266554.80000000005</v>
      </c>
      <c r="H67" s="31">
        <f t="shared" si="2"/>
        <v>1</v>
      </c>
    </row>
    <row r="68" spans="1:8">
      <c r="A68" s="26" t="s">
        <v>138</v>
      </c>
      <c r="B68" s="32" t="s">
        <v>139</v>
      </c>
      <c r="C68" s="28">
        <v>5000000</v>
      </c>
      <c r="D68" s="28">
        <v>442000</v>
      </c>
      <c r="E68" s="29">
        <f t="shared" si="0"/>
        <v>8.8400000000000006E-2</v>
      </c>
      <c r="F68" s="28">
        <f>C68*0.27</f>
        <v>1350000</v>
      </c>
      <c r="G68" s="30">
        <f t="shared" si="4"/>
        <v>119340.00000000001</v>
      </c>
      <c r="H68" s="31">
        <f t="shared" si="2"/>
        <v>8.8400000000000006E-2</v>
      </c>
    </row>
    <row r="69" spans="1:8">
      <c r="A69" s="26" t="s">
        <v>140</v>
      </c>
      <c r="B69" s="32" t="s">
        <v>141</v>
      </c>
      <c r="C69" s="28">
        <v>2997000</v>
      </c>
      <c r="D69" s="28"/>
      <c r="E69" s="29"/>
      <c r="F69" s="28">
        <v>809000</v>
      </c>
      <c r="G69" s="30"/>
      <c r="H69" s="31"/>
    </row>
    <row r="70" spans="1:8">
      <c r="A70" s="26" t="s">
        <v>142</v>
      </c>
      <c r="B70" s="32" t="s">
        <v>143</v>
      </c>
      <c r="C70" s="28">
        <v>442000</v>
      </c>
      <c r="D70" s="28"/>
      <c r="E70" s="29"/>
      <c r="F70" s="28">
        <v>119000</v>
      </c>
      <c r="G70" s="30"/>
      <c r="H70" s="31"/>
    </row>
    <row r="71" spans="1:8">
      <c r="A71" s="26" t="s">
        <v>144</v>
      </c>
      <c r="B71" s="32" t="s">
        <v>145</v>
      </c>
      <c r="C71" s="28">
        <v>3000000</v>
      </c>
      <c r="D71" s="28"/>
      <c r="E71" s="29"/>
      <c r="F71" s="28">
        <f>C71*0.27</f>
        <v>810000</v>
      </c>
      <c r="G71" s="30"/>
      <c r="H71" s="31"/>
    </row>
    <row r="72" spans="1:8">
      <c r="A72" s="26" t="s">
        <v>146</v>
      </c>
      <c r="B72" s="32" t="s">
        <v>147</v>
      </c>
      <c r="C72" s="28">
        <v>18000000</v>
      </c>
      <c r="D72" s="28">
        <v>18000000</v>
      </c>
      <c r="E72" s="29">
        <f t="shared" si="0"/>
        <v>1</v>
      </c>
      <c r="F72" s="28">
        <f>C72*0.27</f>
        <v>4860000</v>
      </c>
      <c r="G72" s="30">
        <f t="shared" ref="G72:G134" si="6">D72*0.27</f>
        <v>4860000</v>
      </c>
      <c r="H72" s="31">
        <f t="shared" si="2"/>
        <v>1</v>
      </c>
    </row>
    <row r="73" spans="1:8">
      <c r="A73" s="26" t="s">
        <v>148</v>
      </c>
      <c r="B73" s="32" t="s">
        <v>149</v>
      </c>
      <c r="C73" s="28">
        <v>130702000</v>
      </c>
      <c r="D73" s="28"/>
      <c r="E73" s="29"/>
      <c r="F73" s="28">
        <v>35290000</v>
      </c>
      <c r="G73" s="30"/>
      <c r="H73" s="31"/>
    </row>
    <row r="74" spans="1:8">
      <c r="A74" s="26" t="s">
        <v>150</v>
      </c>
      <c r="B74" s="32" t="s">
        <v>151</v>
      </c>
      <c r="C74" s="28"/>
      <c r="D74" s="28">
        <v>409800</v>
      </c>
      <c r="E74" s="29"/>
      <c r="F74" s="28"/>
      <c r="G74" s="30">
        <f t="shared" si="6"/>
        <v>110646</v>
      </c>
      <c r="H74" s="31"/>
    </row>
    <row r="75" spans="1:8">
      <c r="A75" s="26" t="s">
        <v>152</v>
      </c>
      <c r="B75" s="34" t="s">
        <v>153</v>
      </c>
      <c r="C75" s="35">
        <f>SUM(C34:C74)</f>
        <v>314273159</v>
      </c>
      <c r="D75" s="35">
        <f>SUM(D34:D74)</f>
        <v>95079926</v>
      </c>
      <c r="E75" s="36">
        <f t="shared" ref="E75:E139" si="7">D75/C75</f>
        <v>0.30253912329814969</v>
      </c>
      <c r="F75" s="35">
        <f>SUM(F34:F74)</f>
        <v>79519553.530000001</v>
      </c>
      <c r="G75" s="37">
        <f>SUM(G34:G74)</f>
        <v>24237200.430000003</v>
      </c>
      <c r="H75" s="38">
        <f t="shared" ref="H75:H139" si="8">G75/F75</f>
        <v>0.30479547927612721</v>
      </c>
    </row>
    <row r="76" spans="1:8">
      <c r="A76" s="26" t="s">
        <v>154</v>
      </c>
      <c r="B76" s="27" t="s">
        <v>155</v>
      </c>
      <c r="C76" s="28">
        <v>20426210</v>
      </c>
      <c r="D76" s="28">
        <v>21565268</v>
      </c>
      <c r="E76" s="29">
        <f t="shared" si="7"/>
        <v>1.0557645299837806</v>
      </c>
      <c r="F76" s="28">
        <f>C76*0.27</f>
        <v>5515076.7000000002</v>
      </c>
      <c r="G76" s="30">
        <f t="shared" si="6"/>
        <v>5822622.3600000003</v>
      </c>
      <c r="H76" s="31">
        <f t="shared" si="8"/>
        <v>1.0557645299837806</v>
      </c>
    </row>
    <row r="77" spans="1:8">
      <c r="A77" s="26" t="s">
        <v>156</v>
      </c>
      <c r="B77" s="32" t="s">
        <v>157</v>
      </c>
      <c r="C77" s="28">
        <v>3720000</v>
      </c>
      <c r="D77" s="28">
        <v>3720000</v>
      </c>
      <c r="E77" s="29">
        <f t="shared" si="7"/>
        <v>1</v>
      </c>
      <c r="F77" s="28">
        <f>C77*0.27</f>
        <v>1004400.0000000001</v>
      </c>
      <c r="G77" s="30">
        <f t="shared" si="6"/>
        <v>1004400.0000000001</v>
      </c>
      <c r="H77" s="31">
        <f t="shared" si="8"/>
        <v>1</v>
      </c>
    </row>
    <row r="78" spans="1:8">
      <c r="A78" s="26" t="s">
        <v>158</v>
      </c>
      <c r="B78" s="27" t="s">
        <v>159</v>
      </c>
      <c r="C78" s="28">
        <v>18000000</v>
      </c>
      <c r="D78" s="28">
        <v>10927497</v>
      </c>
      <c r="E78" s="29">
        <f t="shared" si="7"/>
        <v>0.60708316666666662</v>
      </c>
      <c r="F78" s="28">
        <f>C78*0.27</f>
        <v>4860000</v>
      </c>
      <c r="G78" s="30">
        <f t="shared" si="6"/>
        <v>2950424.1900000004</v>
      </c>
      <c r="H78" s="31">
        <f t="shared" si="8"/>
        <v>0.60708316666666673</v>
      </c>
    </row>
    <row r="79" spans="1:8">
      <c r="A79" s="26" t="s">
        <v>160</v>
      </c>
      <c r="B79" s="27" t="s">
        <v>161</v>
      </c>
      <c r="C79" s="28">
        <v>77204000</v>
      </c>
      <c r="D79" s="28">
        <v>38277559</v>
      </c>
      <c r="E79" s="29">
        <f t="shared" si="7"/>
        <v>0.4957976141132584</v>
      </c>
      <c r="F79" s="28">
        <f>C79*0.27</f>
        <v>20845080</v>
      </c>
      <c r="G79" s="30">
        <v>10234896</v>
      </c>
      <c r="H79" s="31">
        <f t="shared" si="8"/>
        <v>0.49099816359543835</v>
      </c>
    </row>
    <row r="80" spans="1:8">
      <c r="A80" s="26" t="s">
        <v>162</v>
      </c>
      <c r="B80" s="27" t="s">
        <v>163</v>
      </c>
      <c r="C80" s="28">
        <v>1200000</v>
      </c>
      <c r="D80" s="28">
        <v>1875000</v>
      </c>
      <c r="E80" s="29">
        <f t="shared" si="7"/>
        <v>1.5625</v>
      </c>
      <c r="F80" s="28">
        <f>C80*0.27</f>
        <v>324000</v>
      </c>
      <c r="G80" s="30">
        <f t="shared" si="6"/>
        <v>506250.00000000006</v>
      </c>
      <c r="H80" s="31">
        <f t="shared" si="8"/>
        <v>1.5625000000000002</v>
      </c>
    </row>
    <row r="81" spans="1:8">
      <c r="A81" s="26" t="s">
        <v>164</v>
      </c>
      <c r="B81" s="27" t="s">
        <v>165</v>
      </c>
      <c r="C81" s="28"/>
      <c r="D81" s="28">
        <v>436200</v>
      </c>
      <c r="E81" s="29"/>
      <c r="F81" s="28"/>
      <c r="G81" s="30">
        <f t="shared" si="6"/>
        <v>117774.00000000001</v>
      </c>
      <c r="H81" s="31"/>
    </row>
    <row r="82" spans="1:8">
      <c r="A82" s="26" t="s">
        <v>166</v>
      </c>
      <c r="B82" s="27" t="s">
        <v>167</v>
      </c>
      <c r="C82" s="28">
        <v>25234000</v>
      </c>
      <c r="D82" s="28">
        <v>25234406</v>
      </c>
      <c r="E82" s="29">
        <f t="shared" si="7"/>
        <v>1.0000160894031862</v>
      </c>
      <c r="F82" s="28">
        <v>6813000</v>
      </c>
      <c r="G82" s="30">
        <f t="shared" si="6"/>
        <v>6813289.6200000001</v>
      </c>
      <c r="H82" s="31">
        <f t="shared" si="8"/>
        <v>1.0000425099075296</v>
      </c>
    </row>
    <row r="83" spans="1:8">
      <c r="A83" s="26" t="s">
        <v>168</v>
      </c>
      <c r="B83" s="27" t="s">
        <v>169</v>
      </c>
      <c r="C83" s="28">
        <v>13300000</v>
      </c>
      <c r="D83" s="28">
        <v>1926000</v>
      </c>
      <c r="E83" s="29">
        <f t="shared" si="7"/>
        <v>0.14481203007518798</v>
      </c>
      <c r="F83" s="28">
        <v>3591000</v>
      </c>
      <c r="G83" s="30">
        <f t="shared" si="6"/>
        <v>520020.00000000006</v>
      </c>
      <c r="H83" s="31">
        <f t="shared" si="8"/>
        <v>0.14481203007518798</v>
      </c>
    </row>
    <row r="84" spans="1:8" ht="26.25">
      <c r="A84" s="26" t="s">
        <v>170</v>
      </c>
      <c r="B84" s="42" t="s">
        <v>171</v>
      </c>
      <c r="C84" s="28">
        <v>11358000</v>
      </c>
      <c r="D84" s="28"/>
      <c r="E84" s="29"/>
      <c r="F84" s="28">
        <v>3067000</v>
      </c>
      <c r="G84" s="30">
        <f t="shared" si="6"/>
        <v>0</v>
      </c>
      <c r="H84" s="31"/>
    </row>
    <row r="85" spans="1:8">
      <c r="A85" s="26" t="s">
        <v>172</v>
      </c>
      <c r="B85" s="32" t="s">
        <v>173</v>
      </c>
      <c r="C85" s="28">
        <v>7500000</v>
      </c>
      <c r="D85" s="28">
        <v>7496800</v>
      </c>
      <c r="E85" s="29">
        <f t="shared" si="7"/>
        <v>0.99957333333333331</v>
      </c>
      <c r="F85" s="28">
        <f>C85*0.27</f>
        <v>2025000.0000000002</v>
      </c>
      <c r="G85" s="30">
        <f t="shared" si="6"/>
        <v>2024136.0000000002</v>
      </c>
      <c r="H85" s="31">
        <f t="shared" si="8"/>
        <v>0.99957333333333331</v>
      </c>
    </row>
    <row r="86" spans="1:8" ht="26.25">
      <c r="A86" s="26" t="s">
        <v>174</v>
      </c>
      <c r="B86" s="33" t="s">
        <v>175</v>
      </c>
      <c r="C86" s="28">
        <v>4255000</v>
      </c>
      <c r="D86" s="28">
        <v>1947816</v>
      </c>
      <c r="E86" s="29">
        <f t="shared" si="7"/>
        <v>0.45777109283196238</v>
      </c>
      <c r="F86" s="28">
        <f>C86*0.27</f>
        <v>1148850</v>
      </c>
      <c r="G86" s="30">
        <f t="shared" si="6"/>
        <v>525910.32000000007</v>
      </c>
      <c r="H86" s="31">
        <f t="shared" si="8"/>
        <v>0.45777109283196243</v>
      </c>
    </row>
    <row r="87" spans="1:8">
      <c r="A87" s="26" t="s">
        <v>176</v>
      </c>
      <c r="B87" s="32" t="s">
        <v>177</v>
      </c>
      <c r="C87" s="28">
        <v>44125000</v>
      </c>
      <c r="D87" s="28"/>
      <c r="E87" s="29"/>
      <c r="F87" s="28">
        <f>C87*0.27</f>
        <v>11913750</v>
      </c>
      <c r="G87" s="30">
        <f t="shared" si="6"/>
        <v>0</v>
      </c>
      <c r="H87" s="31"/>
    </row>
    <row r="88" spans="1:8">
      <c r="A88" s="26" t="s">
        <v>178</v>
      </c>
      <c r="B88" s="32" t="s">
        <v>179</v>
      </c>
      <c r="C88" s="28">
        <v>5800000</v>
      </c>
      <c r="D88" s="28">
        <v>7076520</v>
      </c>
      <c r="E88" s="29">
        <f t="shared" si="7"/>
        <v>1.2200896551724139</v>
      </c>
      <c r="F88" s="28">
        <f>C88*0.27</f>
        <v>1566000</v>
      </c>
      <c r="G88" s="30">
        <f t="shared" si="6"/>
        <v>1910660.4000000001</v>
      </c>
      <c r="H88" s="31">
        <f t="shared" si="8"/>
        <v>1.2200896551724139</v>
      </c>
    </row>
    <row r="89" spans="1:8">
      <c r="A89" s="26" t="s">
        <v>180</v>
      </c>
      <c r="B89" s="32" t="s">
        <v>181</v>
      </c>
      <c r="C89" s="28">
        <v>400000</v>
      </c>
      <c r="D89" s="28"/>
      <c r="E89" s="29"/>
      <c r="F89" s="28">
        <f>C89*0.27</f>
        <v>108000</v>
      </c>
      <c r="G89" s="30">
        <f t="shared" si="6"/>
        <v>0</v>
      </c>
      <c r="H89" s="31"/>
    </row>
    <row r="90" spans="1:8">
      <c r="A90" s="26" t="s">
        <v>182</v>
      </c>
      <c r="B90" s="32" t="s">
        <v>183</v>
      </c>
      <c r="C90" s="28">
        <v>9118000</v>
      </c>
      <c r="D90" s="28">
        <v>9041315</v>
      </c>
      <c r="E90" s="29">
        <f t="shared" si="7"/>
        <v>0.99158971265628426</v>
      </c>
      <c r="F90" s="28">
        <v>2462010</v>
      </c>
      <c r="G90" s="30">
        <f t="shared" si="6"/>
        <v>2441155.0500000003</v>
      </c>
      <c r="H90" s="31">
        <f t="shared" si="8"/>
        <v>0.9915292992311161</v>
      </c>
    </row>
    <row r="91" spans="1:8">
      <c r="A91" s="26" t="s">
        <v>184</v>
      </c>
      <c r="B91" s="32" t="s">
        <v>185</v>
      </c>
      <c r="C91" s="28">
        <v>33000000</v>
      </c>
      <c r="D91" s="28">
        <v>1800000</v>
      </c>
      <c r="E91" s="29">
        <f t="shared" si="7"/>
        <v>5.4545454545454543E-2</v>
      </c>
      <c r="F91" s="28">
        <f>C91*0.27</f>
        <v>8910000</v>
      </c>
      <c r="G91" s="30">
        <f t="shared" si="6"/>
        <v>486000.00000000006</v>
      </c>
      <c r="H91" s="31">
        <f t="shared" si="8"/>
        <v>5.454545454545455E-2</v>
      </c>
    </row>
    <row r="92" spans="1:8">
      <c r="A92" s="26" t="s">
        <v>186</v>
      </c>
      <c r="B92" s="32" t="s">
        <v>187</v>
      </c>
      <c r="C92" s="28">
        <v>350000</v>
      </c>
      <c r="D92" s="28"/>
      <c r="E92" s="29"/>
      <c r="F92" s="28">
        <f>C92*0.27</f>
        <v>94500</v>
      </c>
      <c r="G92" s="30">
        <f t="shared" si="6"/>
        <v>0</v>
      </c>
      <c r="H92" s="31"/>
    </row>
    <row r="93" spans="1:8">
      <c r="A93" s="26" t="s">
        <v>188</v>
      </c>
      <c r="B93" s="32" t="s">
        <v>189</v>
      </c>
      <c r="C93" s="28">
        <v>46770260</v>
      </c>
      <c r="D93" s="28">
        <v>743552</v>
      </c>
      <c r="E93" s="29">
        <f t="shared" si="7"/>
        <v>1.5897965929631351E-2</v>
      </c>
      <c r="F93" s="28">
        <v>12627880</v>
      </c>
      <c r="G93" s="30">
        <f t="shared" si="6"/>
        <v>200759.04000000001</v>
      </c>
      <c r="H93" s="31">
        <f t="shared" si="8"/>
        <v>1.5898079487609955E-2</v>
      </c>
    </row>
    <row r="94" spans="1:8">
      <c r="A94" s="26" t="s">
        <v>190</v>
      </c>
      <c r="B94" s="32" t="s">
        <v>191</v>
      </c>
      <c r="C94" s="28">
        <v>1420000</v>
      </c>
      <c r="D94" s="28"/>
      <c r="E94" s="29"/>
      <c r="F94" s="28">
        <v>383000</v>
      </c>
      <c r="G94" s="30">
        <f t="shared" si="6"/>
        <v>0</v>
      </c>
      <c r="H94" s="31"/>
    </row>
    <row r="95" spans="1:8">
      <c r="A95" s="26" t="s">
        <v>192</v>
      </c>
      <c r="B95" s="34" t="s">
        <v>193</v>
      </c>
      <c r="C95" s="35">
        <f>SUM(C76:C94)</f>
        <v>323180470</v>
      </c>
      <c r="D95" s="35">
        <f>SUM(D76:D94)</f>
        <v>132067933</v>
      </c>
      <c r="E95" s="36">
        <f t="shared" si="7"/>
        <v>0.40865072385098022</v>
      </c>
      <c r="F95" s="35">
        <f>SUM(F76:F94)</f>
        <v>87258546.700000003</v>
      </c>
      <c r="G95" s="37">
        <f>SUM(G76:G94)</f>
        <v>35558296.979999997</v>
      </c>
      <c r="H95" s="38">
        <f t="shared" si="8"/>
        <v>0.40750503331497723</v>
      </c>
    </row>
    <row r="96" spans="1:8">
      <c r="A96" s="26" t="s">
        <v>194</v>
      </c>
      <c r="B96" s="33" t="s">
        <v>195</v>
      </c>
      <c r="C96" s="30">
        <v>1200000</v>
      </c>
      <c r="D96" s="30"/>
      <c r="E96" s="29"/>
      <c r="F96" s="28">
        <f t="shared" ref="F96:F101" si="9">C96*0.27</f>
        <v>324000</v>
      </c>
      <c r="G96" s="30"/>
      <c r="H96" s="31"/>
    </row>
    <row r="97" spans="1:8">
      <c r="A97" s="26" t="s">
        <v>196</v>
      </c>
      <c r="B97" s="32" t="s">
        <v>197</v>
      </c>
      <c r="C97" s="30">
        <v>1380000</v>
      </c>
      <c r="D97" s="30">
        <v>690000</v>
      </c>
      <c r="E97" s="29">
        <f t="shared" si="7"/>
        <v>0.5</v>
      </c>
      <c r="F97" s="28">
        <f t="shared" si="9"/>
        <v>372600</v>
      </c>
      <c r="G97" s="30">
        <f t="shared" si="6"/>
        <v>186300</v>
      </c>
      <c r="H97" s="31">
        <f t="shared" si="8"/>
        <v>0.5</v>
      </c>
    </row>
    <row r="98" spans="1:8">
      <c r="A98" s="26" t="s">
        <v>198</v>
      </c>
      <c r="B98" s="32" t="s">
        <v>199</v>
      </c>
      <c r="C98" s="30">
        <v>250000</v>
      </c>
      <c r="D98" s="30"/>
      <c r="E98" s="29"/>
      <c r="F98" s="28">
        <f t="shared" si="9"/>
        <v>67500</v>
      </c>
      <c r="G98" s="30"/>
      <c r="H98" s="31"/>
    </row>
    <row r="99" spans="1:8">
      <c r="A99" s="26" t="s">
        <v>200</v>
      </c>
      <c r="B99" s="41" t="s">
        <v>201</v>
      </c>
      <c r="C99" s="30">
        <v>866200</v>
      </c>
      <c r="D99" s="30">
        <v>1023622</v>
      </c>
      <c r="E99" s="29">
        <f t="shared" si="7"/>
        <v>1.1817386284922651</v>
      </c>
      <c r="F99" s="28">
        <f t="shared" si="9"/>
        <v>233874.00000000003</v>
      </c>
      <c r="G99" s="30">
        <f t="shared" si="6"/>
        <v>276377.94</v>
      </c>
      <c r="H99" s="31">
        <f t="shared" si="8"/>
        <v>1.1817386284922649</v>
      </c>
    </row>
    <row r="100" spans="1:8">
      <c r="A100" s="26" t="s">
        <v>202</v>
      </c>
      <c r="B100" s="41" t="s">
        <v>203</v>
      </c>
      <c r="C100" s="30">
        <v>787000</v>
      </c>
      <c r="D100" s="30">
        <v>787000</v>
      </c>
      <c r="E100" s="29">
        <f t="shared" si="7"/>
        <v>1</v>
      </c>
      <c r="F100" s="28">
        <f t="shared" si="9"/>
        <v>212490</v>
      </c>
      <c r="G100" s="30">
        <f t="shared" si="6"/>
        <v>212490</v>
      </c>
      <c r="H100" s="31">
        <f t="shared" si="8"/>
        <v>1</v>
      </c>
    </row>
    <row r="101" spans="1:8">
      <c r="A101" s="26" t="s">
        <v>204</v>
      </c>
      <c r="B101" s="41" t="s">
        <v>205</v>
      </c>
      <c r="C101" s="30">
        <v>165000</v>
      </c>
      <c r="D101" s="30">
        <v>157470</v>
      </c>
      <c r="E101" s="29">
        <f t="shared" si="7"/>
        <v>0.95436363636363641</v>
      </c>
      <c r="F101" s="28">
        <f t="shared" si="9"/>
        <v>44550</v>
      </c>
      <c r="G101" s="30">
        <f t="shared" si="6"/>
        <v>42516.9</v>
      </c>
      <c r="H101" s="31">
        <f t="shared" si="8"/>
        <v>0.95436363636363641</v>
      </c>
    </row>
    <row r="102" spans="1:8">
      <c r="A102" s="26" t="s">
        <v>206</v>
      </c>
      <c r="B102" s="34" t="s">
        <v>207</v>
      </c>
      <c r="C102" s="37">
        <f>SUM(C96:C101)</f>
        <v>4648200</v>
      </c>
      <c r="D102" s="37">
        <f>SUM(D96:D101)</f>
        <v>2658092</v>
      </c>
      <c r="E102" s="36">
        <f t="shared" si="7"/>
        <v>0.57185405103050646</v>
      </c>
      <c r="F102" s="35">
        <f>SUM(F96:F101)</f>
        <v>1255014</v>
      </c>
      <c r="G102" s="37">
        <f>SUM(G96:G101)</f>
        <v>717684.84</v>
      </c>
      <c r="H102" s="38">
        <f t="shared" si="8"/>
        <v>0.57185405103050646</v>
      </c>
    </row>
    <row r="103" spans="1:8">
      <c r="A103" s="26" t="s">
        <v>208</v>
      </c>
      <c r="B103" s="41" t="s">
        <v>209</v>
      </c>
      <c r="C103" s="30">
        <v>1968500</v>
      </c>
      <c r="D103" s="30">
        <v>1236610</v>
      </c>
      <c r="E103" s="29">
        <f t="shared" si="7"/>
        <v>0.62819913639827285</v>
      </c>
      <c r="F103" s="28">
        <f>C103*0.27</f>
        <v>531495</v>
      </c>
      <c r="G103" s="30">
        <f t="shared" si="6"/>
        <v>333884.7</v>
      </c>
      <c r="H103" s="31">
        <f t="shared" si="8"/>
        <v>0.62819913639827285</v>
      </c>
    </row>
    <row r="104" spans="1:8">
      <c r="A104" s="26" t="s">
        <v>210</v>
      </c>
      <c r="B104" s="41" t="s">
        <v>211</v>
      </c>
      <c r="C104" s="30">
        <v>275000</v>
      </c>
      <c r="D104" s="30">
        <v>304712</v>
      </c>
      <c r="E104" s="29">
        <f t="shared" si="7"/>
        <v>1.1080436363636363</v>
      </c>
      <c r="F104" s="28">
        <f>C104*0.27</f>
        <v>74250</v>
      </c>
      <c r="G104" s="30">
        <f t="shared" si="6"/>
        <v>82272.240000000005</v>
      </c>
      <c r="H104" s="31">
        <f t="shared" si="8"/>
        <v>1.1080436363636363</v>
      </c>
    </row>
    <row r="105" spans="1:8">
      <c r="A105" s="26" t="s">
        <v>212</v>
      </c>
      <c r="B105" s="41" t="s">
        <v>213</v>
      </c>
      <c r="C105" s="30">
        <v>630000</v>
      </c>
      <c r="D105" s="30">
        <v>630000</v>
      </c>
      <c r="E105" s="29">
        <f t="shared" si="7"/>
        <v>1</v>
      </c>
      <c r="F105" s="28">
        <f>C105*0.27</f>
        <v>170100</v>
      </c>
      <c r="G105" s="30">
        <f t="shared" si="6"/>
        <v>170100</v>
      </c>
      <c r="H105" s="31">
        <f t="shared" si="8"/>
        <v>1</v>
      </c>
    </row>
    <row r="106" spans="1:8">
      <c r="A106" s="26" t="s">
        <v>214</v>
      </c>
      <c r="B106" s="43" t="s">
        <v>215</v>
      </c>
      <c r="C106" s="37">
        <f>SUM(C103:C105)</f>
        <v>2873500</v>
      </c>
      <c r="D106" s="37">
        <f>SUM(D103:D105)</f>
        <v>2171322</v>
      </c>
      <c r="E106" s="44">
        <f t="shared" si="7"/>
        <v>0.75563668000696016</v>
      </c>
      <c r="F106" s="35">
        <f>SUM(F103:F105)</f>
        <v>775845</v>
      </c>
      <c r="G106" s="37">
        <f>SUM(G103:G105)</f>
        <v>586256.93999999994</v>
      </c>
      <c r="H106" s="45">
        <f t="shared" si="8"/>
        <v>0.75563668000696005</v>
      </c>
    </row>
    <row r="107" spans="1:8">
      <c r="A107" s="26" t="s">
        <v>216</v>
      </c>
      <c r="B107" s="41" t="s">
        <v>217</v>
      </c>
      <c r="C107" s="30">
        <v>268742</v>
      </c>
      <c r="D107" s="30">
        <v>282361</v>
      </c>
      <c r="E107" s="29">
        <f t="shared" si="7"/>
        <v>1.0506768573576144</v>
      </c>
      <c r="F107" s="28">
        <v>72560</v>
      </c>
      <c r="G107" s="30">
        <f t="shared" si="6"/>
        <v>76237.47</v>
      </c>
      <c r="H107" s="31">
        <f t="shared" si="8"/>
        <v>1.0506817805953694</v>
      </c>
    </row>
    <row r="108" spans="1:8">
      <c r="A108" s="26" t="s">
        <v>218</v>
      </c>
      <c r="B108" s="43" t="s">
        <v>219</v>
      </c>
      <c r="C108" s="37">
        <f>SUM(C107)</f>
        <v>268742</v>
      </c>
      <c r="D108" s="37">
        <f>SUM(D107)</f>
        <v>282361</v>
      </c>
      <c r="E108" s="44">
        <f t="shared" si="7"/>
        <v>1.0506768573576144</v>
      </c>
      <c r="F108" s="35">
        <f>SUM(F107)</f>
        <v>72560</v>
      </c>
      <c r="G108" s="37">
        <f>SUM(G107)</f>
        <v>76237.47</v>
      </c>
      <c r="H108" s="45">
        <f t="shared" si="8"/>
        <v>1.0506817805953694</v>
      </c>
    </row>
    <row r="109" spans="1:8">
      <c r="A109" s="26" t="s">
        <v>220</v>
      </c>
      <c r="B109" s="32" t="s">
        <v>221</v>
      </c>
      <c r="C109" s="30">
        <v>16150000</v>
      </c>
      <c r="D109" s="30">
        <v>16176150</v>
      </c>
      <c r="E109" s="29">
        <f t="shared" si="7"/>
        <v>1.0016191950464397</v>
      </c>
      <c r="F109" s="28">
        <f>C109*0.27</f>
        <v>4360500</v>
      </c>
      <c r="G109" s="30">
        <f t="shared" si="6"/>
        <v>4367560.5</v>
      </c>
      <c r="H109" s="31">
        <f t="shared" si="8"/>
        <v>1.0016191950464397</v>
      </c>
    </row>
    <row r="110" spans="1:8">
      <c r="A110" s="26" t="s">
        <v>222</v>
      </c>
      <c r="B110" s="32" t="s">
        <v>223</v>
      </c>
      <c r="C110" s="30">
        <v>7126000</v>
      </c>
      <c r="D110" s="30">
        <v>7060939</v>
      </c>
      <c r="E110" s="29">
        <f t="shared" si="7"/>
        <v>0.99086991299466742</v>
      </c>
      <c r="F110" s="28">
        <v>1924000</v>
      </c>
      <c r="G110" s="30">
        <f t="shared" si="6"/>
        <v>1906453.53</v>
      </c>
      <c r="H110" s="31">
        <f t="shared" si="8"/>
        <v>0.99088021309771313</v>
      </c>
    </row>
    <row r="111" spans="1:8">
      <c r="A111" s="26" t="s">
        <v>224</v>
      </c>
      <c r="B111" s="34" t="s">
        <v>225</v>
      </c>
      <c r="C111" s="37">
        <f>SUM(C109:C110)</f>
        <v>23276000</v>
      </c>
      <c r="D111" s="37">
        <f>SUM(D109:D110)</f>
        <v>23237089</v>
      </c>
      <c r="E111" s="36">
        <f t="shared" si="7"/>
        <v>0.99832827805464852</v>
      </c>
      <c r="F111" s="35">
        <f>SUM(F109:F110)</f>
        <v>6284500</v>
      </c>
      <c r="G111" s="37">
        <f>SUM(G109:G110)</f>
        <v>6274014.0300000003</v>
      </c>
      <c r="H111" s="38">
        <f t="shared" si="8"/>
        <v>0.99833145516747557</v>
      </c>
    </row>
    <row r="112" spans="1:8">
      <c r="A112" s="26" t="s">
        <v>226</v>
      </c>
      <c r="B112" s="32" t="s">
        <v>227</v>
      </c>
      <c r="C112" s="30">
        <v>900000</v>
      </c>
      <c r="D112" s="30"/>
      <c r="E112" s="29"/>
      <c r="F112" s="28">
        <f>C112*0.27</f>
        <v>243000.00000000003</v>
      </c>
      <c r="G112" s="30"/>
      <c r="H112" s="31"/>
    </row>
    <row r="113" spans="1:8">
      <c r="A113" s="26" t="s">
        <v>228</v>
      </c>
      <c r="B113" s="32" t="s">
        <v>229</v>
      </c>
      <c r="C113" s="30">
        <v>230000</v>
      </c>
      <c r="D113" s="30">
        <v>207700</v>
      </c>
      <c r="E113" s="29">
        <f t="shared" si="7"/>
        <v>0.90304347826086961</v>
      </c>
      <c r="F113" s="28">
        <f>C113*0.27</f>
        <v>62100.000000000007</v>
      </c>
      <c r="G113" s="30">
        <f t="shared" si="6"/>
        <v>56079.000000000007</v>
      </c>
      <c r="H113" s="31">
        <f t="shared" si="8"/>
        <v>0.90304347826086961</v>
      </c>
    </row>
    <row r="114" spans="1:8">
      <c r="A114" s="26" t="s">
        <v>230</v>
      </c>
      <c r="B114" s="32" t="s">
        <v>231</v>
      </c>
      <c r="C114" s="30">
        <v>350000</v>
      </c>
      <c r="D114" s="30"/>
      <c r="E114" s="29"/>
      <c r="F114" s="28">
        <v>94500</v>
      </c>
      <c r="G114" s="30"/>
      <c r="H114" s="31"/>
    </row>
    <row r="115" spans="1:8">
      <c r="A115" s="26" t="s">
        <v>232</v>
      </c>
      <c r="B115" s="34" t="s">
        <v>233</v>
      </c>
      <c r="C115" s="37">
        <f>SUM(C112:C114)</f>
        <v>1480000</v>
      </c>
      <c r="D115" s="37">
        <f>SUM(D112:D114)</f>
        <v>207700</v>
      </c>
      <c r="E115" s="36">
        <f t="shared" si="7"/>
        <v>0.14033783783783785</v>
      </c>
      <c r="F115" s="35">
        <f>SUM(F112:F114)</f>
        <v>399600.00000000006</v>
      </c>
      <c r="G115" s="37">
        <f>SUM(G112:G114)</f>
        <v>56079.000000000007</v>
      </c>
      <c r="H115" s="38">
        <f t="shared" si="8"/>
        <v>0.14033783783783785</v>
      </c>
    </row>
    <row r="116" spans="1:8">
      <c r="A116" s="26" t="s">
        <v>234</v>
      </c>
      <c r="B116" s="46" t="s">
        <v>235</v>
      </c>
      <c r="C116" s="47">
        <f>C19+C33+C75+C95+C102+C111+C115+C106+C108</f>
        <v>846301546</v>
      </c>
      <c r="D116" s="47">
        <f>D19+D33+D75+D95+D102+D111+D115+D106+D108</f>
        <v>381981440</v>
      </c>
      <c r="E116" s="48">
        <f t="shared" si="7"/>
        <v>0.45135382512937061</v>
      </c>
      <c r="F116" s="49">
        <f>F19+F33+F75+F95+F102+F106+F108+F111+F115</f>
        <v>223166357.94999999</v>
      </c>
      <c r="G116" s="47">
        <f>G19+G33+G75+G95+G102+G106+G108+G111+G115</f>
        <v>101263064.28</v>
      </c>
      <c r="H116" s="50">
        <f t="shared" si="8"/>
        <v>0.45375595681266528</v>
      </c>
    </row>
    <row r="117" spans="1:8">
      <c r="A117" s="26" t="s">
        <v>236</v>
      </c>
      <c r="B117" s="41" t="s">
        <v>237</v>
      </c>
      <c r="C117" s="30">
        <v>250000</v>
      </c>
      <c r="D117" s="30">
        <v>104630</v>
      </c>
      <c r="E117" s="29">
        <f t="shared" si="7"/>
        <v>0.41852</v>
      </c>
      <c r="F117" s="28">
        <f t="shared" ref="F117:F125" si="10">C117*0.27</f>
        <v>67500</v>
      </c>
      <c r="G117" s="30">
        <f t="shared" si="6"/>
        <v>28250.100000000002</v>
      </c>
      <c r="H117" s="31">
        <f t="shared" si="8"/>
        <v>0.41852000000000006</v>
      </c>
    </row>
    <row r="118" spans="1:8">
      <c r="A118" s="26" t="s">
        <v>238</v>
      </c>
      <c r="B118" s="41" t="s">
        <v>239</v>
      </c>
      <c r="C118" s="30">
        <v>100000</v>
      </c>
      <c r="D118" s="30"/>
      <c r="E118" s="29"/>
      <c r="F118" s="28">
        <f t="shared" si="10"/>
        <v>27000</v>
      </c>
      <c r="G118" s="30"/>
      <c r="H118" s="31"/>
    </row>
    <row r="119" spans="1:8">
      <c r="A119" s="26" t="s">
        <v>240</v>
      </c>
      <c r="B119" s="41" t="s">
        <v>241</v>
      </c>
      <c r="C119" s="30">
        <v>50000</v>
      </c>
      <c r="D119" s="30"/>
      <c r="E119" s="29"/>
      <c r="F119" s="28">
        <f t="shared" si="10"/>
        <v>13500</v>
      </c>
      <c r="G119" s="30"/>
      <c r="H119" s="31"/>
    </row>
    <row r="120" spans="1:8">
      <c r="A120" s="26" t="s">
        <v>242</v>
      </c>
      <c r="B120" s="41" t="s">
        <v>243</v>
      </c>
      <c r="C120" s="30">
        <v>612925</v>
      </c>
      <c r="D120" s="30">
        <v>568300</v>
      </c>
      <c r="E120" s="29">
        <f t="shared" si="7"/>
        <v>0.92719337602479912</v>
      </c>
      <c r="F120" s="28">
        <f t="shared" si="10"/>
        <v>165489.75</v>
      </c>
      <c r="G120" s="30">
        <f t="shared" si="6"/>
        <v>153441</v>
      </c>
      <c r="H120" s="31">
        <f t="shared" si="8"/>
        <v>0.92719337602479912</v>
      </c>
    </row>
    <row r="121" spans="1:8">
      <c r="A121" s="26" t="s">
        <v>244</v>
      </c>
      <c r="B121" s="41" t="s">
        <v>245</v>
      </c>
      <c r="C121" s="30">
        <v>25000</v>
      </c>
      <c r="D121" s="30"/>
      <c r="E121" s="29"/>
      <c r="F121" s="28">
        <f t="shared" si="10"/>
        <v>6750</v>
      </c>
      <c r="G121" s="30"/>
      <c r="H121" s="31"/>
    </row>
    <row r="122" spans="1:8">
      <c r="A122" s="26" t="s">
        <v>246</v>
      </c>
      <c r="B122" s="41" t="s">
        <v>247</v>
      </c>
      <c r="C122" s="30">
        <v>108000</v>
      </c>
      <c r="D122" s="30">
        <v>67403</v>
      </c>
      <c r="E122" s="29">
        <f t="shared" si="7"/>
        <v>0.62410185185185185</v>
      </c>
      <c r="F122" s="28">
        <f t="shared" si="10"/>
        <v>29160.000000000004</v>
      </c>
      <c r="G122" s="30">
        <f t="shared" si="6"/>
        <v>18198.810000000001</v>
      </c>
      <c r="H122" s="31">
        <f t="shared" si="8"/>
        <v>0.62410185185185185</v>
      </c>
    </row>
    <row r="123" spans="1:8">
      <c r="A123" s="26" t="s">
        <v>248</v>
      </c>
      <c r="B123" s="41" t="s">
        <v>249</v>
      </c>
      <c r="C123" s="30">
        <v>48500</v>
      </c>
      <c r="D123" s="30">
        <v>22046</v>
      </c>
      <c r="E123" s="29">
        <f t="shared" si="7"/>
        <v>0.45455670103092782</v>
      </c>
      <c r="F123" s="28">
        <f t="shared" si="10"/>
        <v>13095</v>
      </c>
      <c r="G123" s="30">
        <f t="shared" si="6"/>
        <v>5952.42</v>
      </c>
      <c r="H123" s="31">
        <f t="shared" si="8"/>
        <v>0.45455670103092782</v>
      </c>
    </row>
    <row r="124" spans="1:8">
      <c r="A124" s="26" t="s">
        <v>250</v>
      </c>
      <c r="B124" s="41" t="s">
        <v>251</v>
      </c>
      <c r="C124" s="30">
        <v>330000</v>
      </c>
      <c r="D124" s="30">
        <v>224784</v>
      </c>
      <c r="E124" s="29">
        <f t="shared" si="7"/>
        <v>0.68116363636363642</v>
      </c>
      <c r="F124" s="28">
        <f t="shared" si="10"/>
        <v>89100</v>
      </c>
      <c r="G124" s="30">
        <f t="shared" si="6"/>
        <v>60691.680000000008</v>
      </c>
      <c r="H124" s="31">
        <f t="shared" si="8"/>
        <v>0.68116363636363642</v>
      </c>
    </row>
    <row r="125" spans="1:8">
      <c r="A125" s="26" t="s">
        <v>252</v>
      </c>
      <c r="B125" s="41" t="s">
        <v>253</v>
      </c>
      <c r="C125" s="30">
        <v>150000</v>
      </c>
      <c r="D125" s="30"/>
      <c r="E125" s="29"/>
      <c r="F125" s="28">
        <f t="shared" si="10"/>
        <v>40500</v>
      </c>
      <c r="G125" s="30"/>
      <c r="H125" s="31"/>
    </row>
    <row r="126" spans="1:8">
      <c r="A126" s="26" t="s">
        <v>254</v>
      </c>
      <c r="B126" s="51" t="s">
        <v>255</v>
      </c>
      <c r="C126" s="37">
        <f>SUM(C117:C125)</f>
        <v>1674425</v>
      </c>
      <c r="D126" s="37">
        <f>SUM(D117:D125)</f>
        <v>987163</v>
      </c>
      <c r="E126" s="36">
        <f t="shared" si="7"/>
        <v>0.58955342878898731</v>
      </c>
      <c r="F126" s="35">
        <f>SUM(F117:F125)</f>
        <v>452094.75</v>
      </c>
      <c r="G126" s="37">
        <f>SUM(G117:G125)</f>
        <v>266534.01</v>
      </c>
      <c r="H126" s="38">
        <f t="shared" si="8"/>
        <v>0.58955342878898731</v>
      </c>
    </row>
    <row r="127" spans="1:8">
      <c r="A127" s="26" t="s">
        <v>256</v>
      </c>
      <c r="B127" s="41" t="s">
        <v>257</v>
      </c>
      <c r="C127" s="30">
        <v>60000</v>
      </c>
      <c r="D127" s="30"/>
      <c r="E127" s="29"/>
      <c r="F127" s="28">
        <f t="shared" ref="F127:F132" si="11">C127*0.27</f>
        <v>16200.000000000002</v>
      </c>
      <c r="G127" s="30"/>
      <c r="H127" s="31"/>
    </row>
    <row r="128" spans="1:8">
      <c r="A128" s="26" t="s">
        <v>258</v>
      </c>
      <c r="B128" s="41" t="s">
        <v>259</v>
      </c>
      <c r="C128" s="30">
        <v>1650000</v>
      </c>
      <c r="D128" s="30">
        <v>1650648</v>
      </c>
      <c r="E128" s="29">
        <f t="shared" si="7"/>
        <v>1.0003927272727273</v>
      </c>
      <c r="F128" s="28">
        <f t="shared" si="11"/>
        <v>445500.00000000006</v>
      </c>
      <c r="G128" s="30">
        <v>359475</v>
      </c>
      <c r="H128" s="31">
        <f t="shared" si="8"/>
        <v>0.80690235690235679</v>
      </c>
    </row>
    <row r="129" spans="1:8">
      <c r="A129" s="26" t="s">
        <v>260</v>
      </c>
      <c r="B129" s="41" t="s">
        <v>261</v>
      </c>
      <c r="C129" s="30">
        <v>60000</v>
      </c>
      <c r="D129" s="30"/>
      <c r="E129" s="29"/>
      <c r="F129" s="28">
        <f t="shared" si="11"/>
        <v>16200.000000000002</v>
      </c>
      <c r="G129" s="30"/>
      <c r="H129" s="31"/>
    </row>
    <row r="130" spans="1:8">
      <c r="A130" s="26" t="s">
        <v>262</v>
      </c>
      <c r="B130" s="41" t="s">
        <v>263</v>
      </c>
      <c r="C130" s="30">
        <v>70000</v>
      </c>
      <c r="D130" s="30"/>
      <c r="E130" s="29"/>
      <c r="F130" s="28">
        <f t="shared" si="11"/>
        <v>18900</v>
      </c>
      <c r="G130" s="30"/>
      <c r="H130" s="31"/>
    </row>
    <row r="131" spans="1:8">
      <c r="A131" s="26" t="s">
        <v>264</v>
      </c>
      <c r="B131" s="41" t="s">
        <v>265</v>
      </c>
      <c r="C131" s="30">
        <v>360000</v>
      </c>
      <c r="D131" s="30">
        <v>267600</v>
      </c>
      <c r="E131" s="29">
        <f t="shared" si="7"/>
        <v>0.74333333333333329</v>
      </c>
      <c r="F131" s="28">
        <f t="shared" si="11"/>
        <v>97200</v>
      </c>
      <c r="G131" s="30">
        <f t="shared" si="6"/>
        <v>72252</v>
      </c>
      <c r="H131" s="31">
        <f t="shared" si="8"/>
        <v>0.74333333333333329</v>
      </c>
    </row>
    <row r="132" spans="1:8">
      <c r="A132" s="26" t="s">
        <v>266</v>
      </c>
      <c r="B132" s="41" t="s">
        <v>267</v>
      </c>
      <c r="C132" s="30">
        <v>300000</v>
      </c>
      <c r="D132" s="30">
        <v>173724</v>
      </c>
      <c r="E132" s="29">
        <f t="shared" si="7"/>
        <v>0.57908000000000004</v>
      </c>
      <c r="F132" s="28">
        <f t="shared" si="11"/>
        <v>81000</v>
      </c>
      <c r="G132" s="30">
        <f t="shared" si="6"/>
        <v>46905.48</v>
      </c>
      <c r="H132" s="31">
        <f t="shared" si="8"/>
        <v>0.57908000000000004</v>
      </c>
    </row>
    <row r="133" spans="1:8">
      <c r="A133" s="26" t="s">
        <v>268</v>
      </c>
      <c r="B133" s="34" t="s">
        <v>269</v>
      </c>
      <c r="C133" s="37">
        <f>SUM(C127:C132)</f>
        <v>2500000</v>
      </c>
      <c r="D133" s="37">
        <f>SUM(D127:D132)</f>
        <v>2091972</v>
      </c>
      <c r="E133" s="36">
        <f t="shared" si="7"/>
        <v>0.8367888</v>
      </c>
      <c r="F133" s="35">
        <f>SUM(F127:F132)</f>
        <v>675000</v>
      </c>
      <c r="G133" s="37">
        <f>SUM(G127:G132)</f>
        <v>478632.48</v>
      </c>
      <c r="H133" s="38">
        <f t="shared" si="8"/>
        <v>0.70908515555555551</v>
      </c>
    </row>
    <row r="134" spans="1:8">
      <c r="A134" s="26" t="s">
        <v>270</v>
      </c>
      <c r="B134" s="32" t="s">
        <v>271</v>
      </c>
      <c r="C134" s="30">
        <v>140000</v>
      </c>
      <c r="D134" s="30">
        <v>85015</v>
      </c>
      <c r="E134" s="29">
        <f t="shared" si="7"/>
        <v>0.60724999999999996</v>
      </c>
      <c r="F134" s="28">
        <f>C134*0.27</f>
        <v>37800</v>
      </c>
      <c r="G134" s="30">
        <f t="shared" si="6"/>
        <v>22954.050000000003</v>
      </c>
      <c r="H134" s="31">
        <f t="shared" si="8"/>
        <v>0.60725000000000007</v>
      </c>
    </row>
    <row r="135" spans="1:8">
      <c r="A135" s="26" t="s">
        <v>272</v>
      </c>
      <c r="B135" s="32" t="s">
        <v>273</v>
      </c>
      <c r="C135" s="30">
        <v>200000</v>
      </c>
      <c r="D135" s="30"/>
      <c r="E135" s="29"/>
      <c r="F135" s="28">
        <f>C135*0.27</f>
        <v>54000</v>
      </c>
      <c r="G135" s="30"/>
      <c r="H135" s="31"/>
    </row>
    <row r="136" spans="1:8" ht="26.25">
      <c r="A136" s="26" t="s">
        <v>274</v>
      </c>
      <c r="B136" s="33" t="s">
        <v>275</v>
      </c>
      <c r="C136" s="30">
        <v>1850000</v>
      </c>
      <c r="D136" s="30">
        <v>1821156</v>
      </c>
      <c r="E136" s="29">
        <f t="shared" si="7"/>
        <v>0.98440864864864863</v>
      </c>
      <c r="F136" s="28">
        <f>C136*0.27</f>
        <v>499500.00000000006</v>
      </c>
      <c r="G136" s="30">
        <f t="shared" ref="G136:G170" si="12">D136*0.27</f>
        <v>491712.12000000005</v>
      </c>
      <c r="H136" s="31">
        <f t="shared" si="8"/>
        <v>0.98440864864864863</v>
      </c>
    </row>
    <row r="137" spans="1:8">
      <c r="A137" s="26" t="s">
        <v>276</v>
      </c>
      <c r="B137" s="33" t="s">
        <v>277</v>
      </c>
      <c r="C137" s="30">
        <v>80000</v>
      </c>
      <c r="D137" s="30">
        <v>81811</v>
      </c>
      <c r="E137" s="29">
        <f t="shared" si="7"/>
        <v>1.0226375000000001</v>
      </c>
      <c r="F137" s="28">
        <f>C137*0.27</f>
        <v>21600</v>
      </c>
      <c r="G137" s="30">
        <f t="shared" si="12"/>
        <v>22088.97</v>
      </c>
      <c r="H137" s="31">
        <f t="shared" si="8"/>
        <v>1.0226375000000001</v>
      </c>
    </row>
    <row r="138" spans="1:8">
      <c r="A138" s="26" t="s">
        <v>278</v>
      </c>
      <c r="B138" s="52" t="s">
        <v>279</v>
      </c>
      <c r="C138" s="53">
        <f>SUM(C134:C137)</f>
        <v>2270000</v>
      </c>
      <c r="D138" s="53">
        <f>SUM(D134:D137)</f>
        <v>1987982</v>
      </c>
      <c r="E138" s="36">
        <f t="shared" si="7"/>
        <v>0.87576299559471371</v>
      </c>
      <c r="F138" s="35">
        <f>SUM(F134:F137)</f>
        <v>612900</v>
      </c>
      <c r="G138" s="37">
        <f>SUM(G134:G137)</f>
        <v>536755.14</v>
      </c>
      <c r="H138" s="38">
        <f t="shared" si="8"/>
        <v>0.87576299559471371</v>
      </c>
    </row>
    <row r="139" spans="1:8">
      <c r="A139" s="26" t="s">
        <v>280</v>
      </c>
      <c r="B139" s="54" t="s">
        <v>281</v>
      </c>
      <c r="C139" s="30">
        <v>300000</v>
      </c>
      <c r="D139" s="30">
        <v>239795</v>
      </c>
      <c r="E139" s="29">
        <f t="shared" si="7"/>
        <v>0.79931666666666668</v>
      </c>
      <c r="F139" s="28">
        <f>C139*0.27</f>
        <v>81000</v>
      </c>
      <c r="G139" s="30">
        <f t="shared" si="12"/>
        <v>64744.65</v>
      </c>
      <c r="H139" s="31">
        <f t="shared" si="8"/>
        <v>0.79931666666666668</v>
      </c>
    </row>
    <row r="140" spans="1:8">
      <c r="A140" s="26" t="s">
        <v>282</v>
      </c>
      <c r="B140" s="54" t="s">
        <v>283</v>
      </c>
      <c r="C140" s="30"/>
      <c r="D140" s="30">
        <v>59638</v>
      </c>
      <c r="E140" s="29"/>
      <c r="F140" s="28"/>
      <c r="G140" s="30">
        <f t="shared" si="12"/>
        <v>16102.26</v>
      </c>
      <c r="H140" s="31"/>
    </row>
    <row r="141" spans="1:8">
      <c r="A141" s="26" t="s">
        <v>284</v>
      </c>
      <c r="B141" s="54" t="s">
        <v>285</v>
      </c>
      <c r="C141" s="30"/>
      <c r="D141" s="30">
        <v>29520</v>
      </c>
      <c r="E141" s="29"/>
      <c r="F141" s="28"/>
      <c r="G141" s="30">
        <f t="shared" si="12"/>
        <v>7970.4000000000005</v>
      </c>
      <c r="H141" s="31"/>
    </row>
    <row r="142" spans="1:8">
      <c r="A142" s="26" t="s">
        <v>286</v>
      </c>
      <c r="B142" s="54" t="s">
        <v>287</v>
      </c>
      <c r="C142" s="30"/>
      <c r="D142" s="30">
        <v>36142</v>
      </c>
      <c r="E142" s="29"/>
      <c r="F142" s="28"/>
      <c r="G142" s="30">
        <f t="shared" si="12"/>
        <v>9758.34</v>
      </c>
      <c r="H142" s="31"/>
    </row>
    <row r="143" spans="1:8">
      <c r="A143" s="26" t="s">
        <v>288</v>
      </c>
      <c r="B143" s="54" t="s">
        <v>289</v>
      </c>
      <c r="C143" s="30"/>
      <c r="D143" s="30">
        <v>55669</v>
      </c>
      <c r="E143" s="29"/>
      <c r="F143" s="28"/>
      <c r="G143" s="30">
        <f t="shared" si="12"/>
        <v>15030.630000000001</v>
      </c>
      <c r="H143" s="31"/>
    </row>
    <row r="144" spans="1:8">
      <c r="A144" s="26" t="s">
        <v>290</v>
      </c>
      <c r="B144" s="54" t="s">
        <v>291</v>
      </c>
      <c r="C144" s="30"/>
      <c r="D144" s="30">
        <v>52944</v>
      </c>
      <c r="E144" s="29"/>
      <c r="F144" s="28"/>
      <c r="G144" s="30">
        <f t="shared" si="12"/>
        <v>14294.880000000001</v>
      </c>
      <c r="H144" s="31"/>
    </row>
    <row r="145" spans="1:8">
      <c r="A145" s="26" t="s">
        <v>292</v>
      </c>
      <c r="B145" s="54" t="s">
        <v>293</v>
      </c>
      <c r="C145" s="30"/>
      <c r="D145" s="30">
        <v>57409</v>
      </c>
      <c r="E145" s="29"/>
      <c r="F145" s="28"/>
      <c r="G145" s="30">
        <f t="shared" si="12"/>
        <v>15500.43</v>
      </c>
      <c r="H145" s="31"/>
    </row>
    <row r="146" spans="1:8">
      <c r="A146" s="26" t="s">
        <v>294</v>
      </c>
      <c r="B146" s="54" t="s">
        <v>295</v>
      </c>
      <c r="C146" s="30"/>
      <c r="D146" s="30">
        <v>11732</v>
      </c>
      <c r="E146" s="29"/>
      <c r="F146" s="28"/>
      <c r="G146" s="30">
        <f t="shared" si="12"/>
        <v>3167.6400000000003</v>
      </c>
      <c r="H146" s="31"/>
    </row>
    <row r="147" spans="1:8">
      <c r="A147" s="26" t="s">
        <v>296</v>
      </c>
      <c r="B147" s="54" t="s">
        <v>297</v>
      </c>
      <c r="C147" s="30">
        <v>100000</v>
      </c>
      <c r="D147" s="30">
        <v>100000</v>
      </c>
      <c r="E147" s="29">
        <f t="shared" ref="E147:E173" si="13">D147/C147</f>
        <v>1</v>
      </c>
      <c r="F147" s="28"/>
      <c r="G147" s="30"/>
      <c r="H147" s="31"/>
    </row>
    <row r="148" spans="1:8">
      <c r="A148" s="26" t="s">
        <v>298</v>
      </c>
      <c r="B148" s="54" t="s">
        <v>299</v>
      </c>
      <c r="C148" s="30">
        <v>331000</v>
      </c>
      <c r="D148" s="30">
        <v>423400</v>
      </c>
      <c r="E148" s="29">
        <f t="shared" si="13"/>
        <v>1.279154078549849</v>
      </c>
      <c r="F148" s="28"/>
      <c r="G148" s="30"/>
      <c r="H148" s="31"/>
    </row>
    <row r="149" spans="1:8">
      <c r="A149" s="26" t="s">
        <v>300</v>
      </c>
      <c r="B149" s="52" t="s">
        <v>301</v>
      </c>
      <c r="C149" s="37">
        <f>SUM(C139:C148)</f>
        <v>731000</v>
      </c>
      <c r="D149" s="37">
        <f>SUM(D139:D148)</f>
        <v>1066249</v>
      </c>
      <c r="E149" s="36">
        <f t="shared" si="13"/>
        <v>1.4586169630642956</v>
      </c>
      <c r="F149" s="35">
        <f>SUM(F139:F148)</f>
        <v>81000</v>
      </c>
      <c r="G149" s="37">
        <f>SUM(G139:G148)</f>
        <v>146569.23000000001</v>
      </c>
      <c r="H149" s="38">
        <f t="shared" ref="H149:H173" si="14">G149/F149</f>
        <v>1.8094966666666668</v>
      </c>
    </row>
    <row r="150" spans="1:8">
      <c r="A150" s="26" t="s">
        <v>302</v>
      </c>
      <c r="B150" s="41" t="s">
        <v>303</v>
      </c>
      <c r="C150" s="30">
        <v>300000</v>
      </c>
      <c r="D150" s="30">
        <v>300000</v>
      </c>
      <c r="E150" s="29">
        <f t="shared" si="13"/>
        <v>1</v>
      </c>
      <c r="F150" s="28">
        <f>C150*0.27</f>
        <v>81000</v>
      </c>
      <c r="G150" s="30">
        <f t="shared" si="12"/>
        <v>81000</v>
      </c>
      <c r="H150" s="31">
        <f t="shared" si="14"/>
        <v>1</v>
      </c>
    </row>
    <row r="151" spans="1:8">
      <c r="A151" s="26" t="s">
        <v>304</v>
      </c>
      <c r="B151" s="41" t="s">
        <v>305</v>
      </c>
      <c r="C151" s="30">
        <v>400000</v>
      </c>
      <c r="D151" s="30">
        <v>345600</v>
      </c>
      <c r="E151" s="29"/>
      <c r="F151" s="28">
        <f>C151*0.27</f>
        <v>108000</v>
      </c>
      <c r="G151" s="30">
        <f t="shared" si="12"/>
        <v>93312</v>
      </c>
      <c r="H151" s="31"/>
    </row>
    <row r="152" spans="1:8">
      <c r="A152" s="26" t="s">
        <v>306</v>
      </c>
      <c r="B152" s="41" t="s">
        <v>307</v>
      </c>
      <c r="C152" s="30"/>
      <c r="D152" s="30">
        <v>212200</v>
      </c>
      <c r="E152" s="29"/>
      <c r="F152" s="28"/>
      <c r="G152" s="30">
        <f t="shared" si="12"/>
        <v>57294.000000000007</v>
      </c>
      <c r="H152" s="31"/>
    </row>
    <row r="153" spans="1:8">
      <c r="A153" s="26" t="s">
        <v>308</v>
      </c>
      <c r="B153" s="43" t="s">
        <v>309</v>
      </c>
      <c r="C153" s="37">
        <f>SUM(C150:C152)</f>
        <v>700000</v>
      </c>
      <c r="D153" s="37">
        <f>SUM(D150:D152)</f>
        <v>857800</v>
      </c>
      <c r="E153" s="36">
        <f t="shared" si="13"/>
        <v>1.2254285714285715</v>
      </c>
      <c r="F153" s="35">
        <f>SUM(F150:F152)</f>
        <v>189000</v>
      </c>
      <c r="G153" s="37">
        <f>SUM(G150:G152)</f>
        <v>231606</v>
      </c>
      <c r="H153" s="38">
        <f t="shared" si="14"/>
        <v>1.2254285714285715</v>
      </c>
    </row>
    <row r="154" spans="1:8">
      <c r="A154" s="26" t="s">
        <v>310</v>
      </c>
      <c r="B154" s="41" t="s">
        <v>311</v>
      </c>
      <c r="C154" s="30">
        <v>445665</v>
      </c>
      <c r="D154" s="30">
        <v>223222</v>
      </c>
      <c r="E154" s="29"/>
      <c r="F154" s="28">
        <f>C154*0.27</f>
        <v>120329.55</v>
      </c>
      <c r="G154" s="30">
        <f t="shared" si="12"/>
        <v>60269.94</v>
      </c>
      <c r="H154" s="31"/>
    </row>
    <row r="155" spans="1:8">
      <c r="A155" s="26" t="s">
        <v>312</v>
      </c>
      <c r="B155" s="43" t="s">
        <v>313</v>
      </c>
      <c r="C155" s="37">
        <f>SUM(C154)</f>
        <v>445665</v>
      </c>
      <c r="D155" s="37">
        <f>SUM(D154)</f>
        <v>223222</v>
      </c>
      <c r="E155" s="36">
        <f t="shared" si="13"/>
        <v>0.50087397484657759</v>
      </c>
      <c r="F155" s="35">
        <f>SUM(F154)</f>
        <v>120329.55</v>
      </c>
      <c r="G155" s="37">
        <f>SUM(G154)</f>
        <v>60269.94</v>
      </c>
      <c r="H155" s="38">
        <f t="shared" si="14"/>
        <v>0.50087397484657759</v>
      </c>
    </row>
    <row r="156" spans="1:8">
      <c r="A156" s="26" t="s">
        <v>314</v>
      </c>
      <c r="B156" s="41" t="s">
        <v>315</v>
      </c>
      <c r="C156" s="30">
        <v>87000</v>
      </c>
      <c r="D156" s="30"/>
      <c r="E156" s="29"/>
      <c r="F156" s="28">
        <f>C156*0.27</f>
        <v>23490</v>
      </c>
      <c r="G156" s="30"/>
      <c r="H156" s="31"/>
    </row>
    <row r="157" spans="1:8">
      <c r="A157" s="26" t="s">
        <v>316</v>
      </c>
      <c r="B157" s="41" t="s">
        <v>317</v>
      </c>
      <c r="C157" s="30">
        <v>109000</v>
      </c>
      <c r="D157" s="30">
        <v>106693</v>
      </c>
      <c r="E157" s="29">
        <f t="shared" si="13"/>
        <v>0.97883486238532114</v>
      </c>
      <c r="F157" s="28">
        <f>C157*0.27</f>
        <v>29430.000000000004</v>
      </c>
      <c r="G157" s="30">
        <f t="shared" si="12"/>
        <v>28807.11</v>
      </c>
      <c r="H157" s="31">
        <f t="shared" si="14"/>
        <v>0.97883486238532103</v>
      </c>
    </row>
    <row r="158" spans="1:8">
      <c r="A158" s="26" t="s">
        <v>318</v>
      </c>
      <c r="B158" s="41" t="s">
        <v>319</v>
      </c>
      <c r="C158" s="30">
        <v>37000</v>
      </c>
      <c r="D158" s="30">
        <v>17291</v>
      </c>
      <c r="E158" s="29">
        <f t="shared" si="13"/>
        <v>0.4673243243243243</v>
      </c>
      <c r="F158" s="28">
        <f>C158*0.27</f>
        <v>9990</v>
      </c>
      <c r="G158" s="30">
        <f t="shared" si="12"/>
        <v>4668.5700000000006</v>
      </c>
      <c r="H158" s="31">
        <f t="shared" si="14"/>
        <v>0.46732432432432441</v>
      </c>
    </row>
    <row r="159" spans="1:8">
      <c r="A159" s="26" t="s">
        <v>320</v>
      </c>
      <c r="B159" s="43" t="s">
        <v>321</v>
      </c>
      <c r="C159" s="37">
        <f>SUM(C156:C158)</f>
        <v>233000</v>
      </c>
      <c r="D159" s="37">
        <f>SUM(D156:D158)</f>
        <v>123984</v>
      </c>
      <c r="E159" s="36">
        <f t="shared" si="13"/>
        <v>0.53212017167381975</v>
      </c>
      <c r="F159" s="35">
        <f>SUM(F156:F158)</f>
        <v>62910</v>
      </c>
      <c r="G159" s="37">
        <f>SUM(G156:G158)</f>
        <v>33475.68</v>
      </c>
      <c r="H159" s="38">
        <f t="shared" si="14"/>
        <v>0.53212017167381975</v>
      </c>
    </row>
    <row r="160" spans="1:8">
      <c r="A160" s="26" t="s">
        <v>322</v>
      </c>
      <c r="B160" s="41" t="s">
        <v>323</v>
      </c>
      <c r="C160" s="30">
        <v>23600</v>
      </c>
      <c r="D160" s="30">
        <v>22755</v>
      </c>
      <c r="E160" s="29">
        <f t="shared" si="13"/>
        <v>0.96419491525423728</v>
      </c>
      <c r="F160" s="28">
        <f t="shared" ref="F160:F165" si="15">C160*0.27</f>
        <v>6372</v>
      </c>
      <c r="G160" s="30">
        <f t="shared" si="12"/>
        <v>6143.85</v>
      </c>
      <c r="H160" s="31">
        <f t="shared" si="14"/>
        <v>0.96419491525423739</v>
      </c>
    </row>
    <row r="161" spans="1:8">
      <c r="A161" s="26" t="s">
        <v>324</v>
      </c>
      <c r="B161" s="41" t="s">
        <v>325</v>
      </c>
      <c r="C161" s="30">
        <v>333000</v>
      </c>
      <c r="D161" s="30">
        <v>322725</v>
      </c>
      <c r="E161" s="29">
        <f t="shared" si="13"/>
        <v>0.96914414414414418</v>
      </c>
      <c r="F161" s="28">
        <f t="shared" si="15"/>
        <v>89910</v>
      </c>
      <c r="G161" s="30">
        <f t="shared" si="12"/>
        <v>87135.75</v>
      </c>
      <c r="H161" s="31">
        <f t="shared" si="14"/>
        <v>0.96914414414414418</v>
      </c>
    </row>
    <row r="162" spans="1:8">
      <c r="A162" s="26" t="s">
        <v>326</v>
      </c>
      <c r="B162" s="41" t="s">
        <v>327</v>
      </c>
      <c r="C162" s="30">
        <v>82600</v>
      </c>
      <c r="D162" s="30">
        <v>82622</v>
      </c>
      <c r="E162" s="29">
        <f t="shared" si="13"/>
        <v>1.0002663438256658</v>
      </c>
      <c r="F162" s="28">
        <f t="shared" si="15"/>
        <v>22302</v>
      </c>
      <c r="G162" s="30">
        <f t="shared" si="12"/>
        <v>22307.940000000002</v>
      </c>
      <c r="H162" s="31">
        <f t="shared" si="14"/>
        <v>1.000266343825666</v>
      </c>
    </row>
    <row r="163" spans="1:8">
      <c r="A163" s="26" t="s">
        <v>328</v>
      </c>
      <c r="B163" s="41" t="s">
        <v>329</v>
      </c>
      <c r="C163" s="30">
        <v>35500</v>
      </c>
      <c r="D163" s="30">
        <v>46724</v>
      </c>
      <c r="E163" s="29">
        <f t="shared" si="13"/>
        <v>1.316169014084507</v>
      </c>
      <c r="F163" s="28">
        <f t="shared" si="15"/>
        <v>9585</v>
      </c>
      <c r="G163" s="30">
        <f t="shared" si="12"/>
        <v>12615.480000000001</v>
      </c>
      <c r="H163" s="31">
        <f t="shared" si="14"/>
        <v>1.3161690140845073</v>
      </c>
    </row>
    <row r="164" spans="1:8">
      <c r="A164" s="26" t="s">
        <v>330</v>
      </c>
      <c r="B164" s="41" t="s">
        <v>331</v>
      </c>
      <c r="C164" s="30">
        <v>85000</v>
      </c>
      <c r="D164" s="30"/>
      <c r="E164" s="29"/>
      <c r="F164" s="28">
        <f t="shared" si="15"/>
        <v>22950</v>
      </c>
      <c r="G164" s="30">
        <f t="shared" si="12"/>
        <v>0</v>
      </c>
      <c r="H164" s="31"/>
    </row>
    <row r="165" spans="1:8">
      <c r="A165" s="26" t="s">
        <v>332</v>
      </c>
      <c r="B165" s="41" t="s">
        <v>333</v>
      </c>
      <c r="C165" s="30">
        <v>47000</v>
      </c>
      <c r="D165" s="30">
        <v>36148</v>
      </c>
      <c r="E165" s="29">
        <f t="shared" si="13"/>
        <v>0.76910638297872336</v>
      </c>
      <c r="F165" s="28">
        <f t="shared" si="15"/>
        <v>12690</v>
      </c>
      <c r="G165" s="30">
        <f t="shared" si="12"/>
        <v>9759.9600000000009</v>
      </c>
      <c r="H165" s="31">
        <f t="shared" si="14"/>
        <v>0.76910638297872347</v>
      </c>
    </row>
    <row r="166" spans="1:8">
      <c r="A166" s="26" t="s">
        <v>334</v>
      </c>
      <c r="B166" s="43" t="s">
        <v>335</v>
      </c>
      <c r="C166" s="37">
        <f>SUM(C160:C165)</f>
        <v>606700</v>
      </c>
      <c r="D166" s="37">
        <f>SUM(D160:D165)</f>
        <v>510974</v>
      </c>
      <c r="E166" s="36">
        <f t="shared" si="13"/>
        <v>0.84221855941981205</v>
      </c>
      <c r="F166" s="35">
        <f>SUM(F160:F165)</f>
        <v>163809</v>
      </c>
      <c r="G166" s="37">
        <f>SUM(G160:G165)</f>
        <v>137962.98000000001</v>
      </c>
      <c r="H166" s="38">
        <f t="shared" si="14"/>
        <v>0.84221855941981216</v>
      </c>
    </row>
    <row r="167" spans="1:8">
      <c r="A167" s="26" t="s">
        <v>336</v>
      </c>
      <c r="B167" s="41" t="s">
        <v>337</v>
      </c>
      <c r="C167" s="30">
        <v>87000</v>
      </c>
      <c r="D167" s="30">
        <v>78100</v>
      </c>
      <c r="E167" s="29">
        <f t="shared" si="13"/>
        <v>0.89770114942528734</v>
      </c>
      <c r="F167" s="28">
        <f>C167*0.27</f>
        <v>23490</v>
      </c>
      <c r="G167" s="30">
        <f t="shared" si="12"/>
        <v>21087</v>
      </c>
      <c r="H167" s="31">
        <f t="shared" si="14"/>
        <v>0.89770114942528734</v>
      </c>
    </row>
    <row r="168" spans="1:8">
      <c r="A168" s="26" t="s">
        <v>338</v>
      </c>
      <c r="B168" s="43" t="s">
        <v>339</v>
      </c>
      <c r="C168" s="37">
        <f>SUM(C167)</f>
        <v>87000</v>
      </c>
      <c r="D168" s="37">
        <f>SUM(D167)</f>
        <v>78100</v>
      </c>
      <c r="E168" s="36">
        <f t="shared" si="13"/>
        <v>0.89770114942528734</v>
      </c>
      <c r="F168" s="35">
        <f>SUM(F167)</f>
        <v>23490</v>
      </c>
      <c r="G168" s="37">
        <f>SUM(G167)</f>
        <v>21087</v>
      </c>
      <c r="H168" s="38">
        <f t="shared" si="14"/>
        <v>0.89770114942528734</v>
      </c>
    </row>
    <row r="169" spans="1:8">
      <c r="A169" s="26" t="s">
        <v>340</v>
      </c>
      <c r="B169" s="54" t="s">
        <v>341</v>
      </c>
      <c r="C169" s="30">
        <v>100000</v>
      </c>
      <c r="D169" s="30">
        <v>46687</v>
      </c>
      <c r="E169" s="29">
        <f t="shared" si="13"/>
        <v>0.46687000000000001</v>
      </c>
      <c r="F169" s="28">
        <f>C169*0.27</f>
        <v>27000</v>
      </c>
      <c r="G169" s="30">
        <f t="shared" si="12"/>
        <v>12605.490000000002</v>
      </c>
      <c r="H169" s="31">
        <f t="shared" si="14"/>
        <v>0.46687000000000006</v>
      </c>
    </row>
    <row r="170" spans="1:8">
      <c r="A170" s="26" t="s">
        <v>342</v>
      </c>
      <c r="B170" s="55" t="s">
        <v>343</v>
      </c>
      <c r="C170" s="30">
        <v>380000</v>
      </c>
      <c r="D170" s="30">
        <v>100000</v>
      </c>
      <c r="E170" s="29">
        <f t="shared" si="13"/>
        <v>0.26315789473684209</v>
      </c>
      <c r="F170" s="28">
        <f>C170*0.27</f>
        <v>102600</v>
      </c>
      <c r="G170" s="30">
        <f t="shared" si="12"/>
        <v>27000</v>
      </c>
      <c r="H170" s="31">
        <f t="shared" si="14"/>
        <v>0.26315789473684209</v>
      </c>
    </row>
    <row r="171" spans="1:8">
      <c r="A171" s="26" t="s">
        <v>344</v>
      </c>
      <c r="B171" s="43" t="s">
        <v>345</v>
      </c>
      <c r="C171" s="37">
        <f>SUM(C169:C170)</f>
        <v>480000</v>
      </c>
      <c r="D171" s="37">
        <f>SUM(D169:D170)</f>
        <v>146687</v>
      </c>
      <c r="E171" s="36">
        <f t="shared" si="13"/>
        <v>0.30559791666666669</v>
      </c>
      <c r="F171" s="35">
        <f>SUM(F169:F170)</f>
        <v>129600</v>
      </c>
      <c r="G171" s="37">
        <f>SUM(G169:G170)</f>
        <v>39605.490000000005</v>
      </c>
      <c r="H171" s="38">
        <f t="shared" si="14"/>
        <v>0.30559791666666669</v>
      </c>
    </row>
    <row r="172" spans="1:8">
      <c r="A172" s="26" t="s">
        <v>346</v>
      </c>
      <c r="B172" s="56" t="s">
        <v>347</v>
      </c>
      <c r="C172" s="57">
        <f>C126+C133+C138+C149+C153+C155+C159+C166+C168+C171</f>
        <v>9727790</v>
      </c>
      <c r="D172" s="57">
        <f>D126+D133+D138+D149+D153+D155+D159+D166+D168+D171</f>
        <v>8074133</v>
      </c>
      <c r="E172" s="48">
        <f t="shared" si="13"/>
        <v>0.83000691832368911</v>
      </c>
      <c r="F172" s="49">
        <f>F126+F133+F138+F149+F153+F155+F159+F166+F168+F171</f>
        <v>2510133.2999999998</v>
      </c>
      <c r="G172" s="47">
        <f>G126+G133+G138+G149+G153+G155+G159+G166+G168+G171</f>
        <v>1952497.9499999997</v>
      </c>
      <c r="H172" s="50">
        <f t="shared" si="14"/>
        <v>0.77784631995440234</v>
      </c>
    </row>
    <row r="173" spans="1:8">
      <c r="A173" s="26" t="s">
        <v>348</v>
      </c>
      <c r="B173" s="58" t="s">
        <v>349</v>
      </c>
      <c r="C173" s="59">
        <f>C116+C172</f>
        <v>856029336</v>
      </c>
      <c r="D173" s="59">
        <f>D116+D172</f>
        <v>390055573</v>
      </c>
      <c r="E173" s="60">
        <f t="shared" si="13"/>
        <v>0.4556567825381162</v>
      </c>
      <c r="F173" s="61">
        <f>F116+F172</f>
        <v>225676491.25</v>
      </c>
      <c r="G173" s="61">
        <f>G116+G172</f>
        <v>103215562.23</v>
      </c>
      <c r="H173" s="62">
        <f t="shared" si="14"/>
        <v>0.45736071869204942</v>
      </c>
    </row>
    <row r="177" spans="1:7">
      <c r="A177" s="65"/>
      <c r="B177" s="66"/>
      <c r="C177" s="66"/>
      <c r="D177" s="66"/>
      <c r="E177" s="66"/>
      <c r="F177" s="66"/>
    </row>
    <row r="178" spans="1:7">
      <c r="A178" s="65"/>
      <c r="B178" s="66"/>
      <c r="C178" s="66"/>
      <c r="D178" s="66"/>
      <c r="E178" s="66"/>
      <c r="F178" s="66"/>
    </row>
    <row r="179" spans="1:7">
      <c r="A179" s="66"/>
      <c r="B179" s="66"/>
      <c r="C179" s="66"/>
      <c r="D179" s="66"/>
      <c r="E179" s="66"/>
      <c r="F179" s="66"/>
      <c r="G179" s="66"/>
    </row>
  </sheetData>
  <mergeCells count="10">
    <mergeCell ref="A177:F177"/>
    <mergeCell ref="A178:F178"/>
    <mergeCell ref="A179:G179"/>
    <mergeCell ref="A1:H1"/>
    <mergeCell ref="A2:F2"/>
    <mergeCell ref="A4:A6"/>
    <mergeCell ref="B5:B6"/>
    <mergeCell ref="C5:C6"/>
    <mergeCell ref="D5:E5"/>
    <mergeCell ref="G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kissné erzsi</dc:creator>
  <cp:lastModifiedBy>kissné erzsi</cp:lastModifiedBy>
  <dcterms:created xsi:type="dcterms:W3CDTF">2018-05-29T08:01:54Z</dcterms:created>
  <dcterms:modified xsi:type="dcterms:W3CDTF">2018-05-29T08:02:08Z</dcterms:modified>
</cp:coreProperties>
</file>