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20730" windowHeight="11760" firstSheet="2" activeTab="4"/>
  </bookViews>
  <sheets>
    <sheet name="Kiemelt bevételek és kiadások" sheetId="1" r:id="rId1"/>
    <sheet name="kiadások működési,felhalm." sheetId="2" r:id="rId2"/>
    <sheet name="bevételek működési,felhalm." sheetId="3" r:id="rId3"/>
    <sheet name="Létszám" sheetId="4" state="hidden" r:id="rId4"/>
    <sheet name="beruházások,felújítások" sheetId="5" r:id="rId5"/>
    <sheet name="Tartalék" sheetId="6" r:id="rId6"/>
    <sheet name="Szociális" sheetId="7" r:id="rId7"/>
    <sheet name="Átadott" sheetId="8" r:id="rId8"/>
    <sheet name="Átvett" sheetId="9" r:id="rId9"/>
    <sheet name="Helyi adó" sheetId="10" state="hidden" r:id="rId10"/>
    <sheet name="Felhasználási ütemterv" sheetId="11" r:id="rId11"/>
  </sheets>
  <externalReferences>
    <externalReference r:id="rId12"/>
    <externalReference r:id="rId13"/>
  </externalReferences>
  <calcPr calcId="124519"/>
</workbook>
</file>

<file path=xl/calcChain.xml><?xml version="1.0" encoding="utf-8"?>
<calcChain xmlns="http://schemas.openxmlformats.org/spreadsheetml/2006/main">
  <c r="H41" i="3"/>
  <c r="I41"/>
  <c r="J41"/>
  <c r="H40"/>
  <c r="I40"/>
  <c r="J40"/>
  <c r="H39"/>
  <c r="I39"/>
  <c r="J39"/>
  <c r="H35"/>
  <c r="I35"/>
  <c r="J35"/>
  <c r="H32"/>
  <c r="I32"/>
  <c r="J32"/>
  <c r="K32"/>
  <c r="H23"/>
  <c r="I23"/>
  <c r="J23"/>
  <c r="K23"/>
  <c r="H21"/>
  <c r="I21"/>
  <c r="J21"/>
  <c r="K21"/>
  <c r="H16"/>
  <c r="I16"/>
  <c r="J16"/>
  <c r="K16"/>
  <c r="H14"/>
  <c r="I14"/>
  <c r="J14"/>
  <c r="K14"/>
  <c r="H12"/>
  <c r="I12"/>
  <c r="J12"/>
  <c r="K12"/>
  <c r="G65" i="2"/>
  <c r="H65"/>
  <c r="I65"/>
  <c r="J65"/>
  <c r="G64"/>
  <c r="H64"/>
  <c r="I64"/>
  <c r="J64"/>
  <c r="G63"/>
  <c r="H63"/>
  <c r="I63"/>
  <c r="J63"/>
  <c r="G62"/>
  <c r="H62"/>
  <c r="I62"/>
  <c r="J62"/>
  <c r="G60"/>
  <c r="H60"/>
  <c r="I60"/>
  <c r="J60"/>
  <c r="G59"/>
  <c r="H59"/>
  <c r="I59"/>
  <c r="J59"/>
  <c r="G58"/>
  <c r="H58"/>
  <c r="I58"/>
  <c r="J58"/>
  <c r="G56"/>
  <c r="H56"/>
  <c r="I56"/>
  <c r="J44"/>
  <c r="G51"/>
  <c r="H51"/>
  <c r="I51"/>
  <c r="J51"/>
  <c r="G45"/>
  <c r="H45"/>
  <c r="I45"/>
  <c r="J45"/>
  <c r="G44"/>
  <c r="H44"/>
  <c r="I44"/>
  <c r="G38"/>
  <c r="H38"/>
  <c r="I38"/>
  <c r="F45"/>
  <c r="G33"/>
  <c r="H33"/>
  <c r="I33"/>
  <c r="F33"/>
  <c r="J33"/>
  <c r="G32"/>
  <c r="H32"/>
  <c r="I32"/>
  <c r="J32"/>
  <c r="G28"/>
  <c r="H28"/>
  <c r="I28"/>
  <c r="J28"/>
  <c r="G23"/>
  <c r="H23"/>
  <c r="I23"/>
  <c r="G20"/>
  <c r="H20"/>
  <c r="I20"/>
  <c r="G16"/>
  <c r="H16"/>
  <c r="I16"/>
  <c r="G15"/>
  <c r="H15"/>
  <c r="I15"/>
  <c r="G12"/>
  <c r="H12"/>
  <c r="I12"/>
  <c r="O116" i="11"/>
  <c r="N116"/>
  <c r="M116"/>
  <c r="L116"/>
  <c r="K116"/>
  <c r="J116"/>
  <c r="I116"/>
  <c r="H116"/>
  <c r="G116"/>
  <c r="F116"/>
  <c r="E116"/>
  <c r="D116"/>
  <c r="C116"/>
  <c r="O112"/>
  <c r="N112"/>
  <c r="M112"/>
  <c r="L112"/>
  <c r="K112"/>
  <c r="J112"/>
  <c r="I112"/>
  <c r="H112"/>
  <c r="G112"/>
  <c r="F112"/>
  <c r="E112"/>
  <c r="D112"/>
  <c r="C112"/>
  <c r="O110"/>
  <c r="N110"/>
  <c r="M110"/>
  <c r="L110"/>
  <c r="K110"/>
  <c r="J110"/>
  <c r="I110"/>
  <c r="H110"/>
  <c r="G110"/>
  <c r="F110"/>
  <c r="E110"/>
  <c r="D110"/>
  <c r="C110"/>
  <c r="O108"/>
  <c r="N108"/>
  <c r="M108"/>
  <c r="L108"/>
  <c r="K108"/>
  <c r="J108"/>
  <c r="I108"/>
  <c r="H108"/>
  <c r="G108"/>
  <c r="F108"/>
  <c r="E108"/>
  <c r="D108"/>
  <c r="C108"/>
  <c r="O98"/>
  <c r="O100" s="1"/>
  <c r="N98"/>
  <c r="N100" s="1"/>
  <c r="M98"/>
  <c r="M100" s="1"/>
  <c r="L98"/>
  <c r="L100" s="1"/>
  <c r="K98"/>
  <c r="K100" s="1"/>
  <c r="J98"/>
  <c r="J100" s="1"/>
  <c r="I98"/>
  <c r="I100" s="1"/>
  <c r="H98"/>
  <c r="H100" s="1"/>
  <c r="G98"/>
  <c r="G100" s="1"/>
  <c r="F98"/>
  <c r="F100" s="1"/>
  <c r="E98"/>
  <c r="E100" s="1"/>
  <c r="D98"/>
  <c r="D100" s="1"/>
  <c r="C98"/>
  <c r="C100" s="1"/>
  <c r="O93"/>
  <c r="D93"/>
  <c r="D113" s="1"/>
  <c r="C93"/>
  <c r="O91"/>
  <c r="N91"/>
  <c r="N93" s="1"/>
  <c r="M91"/>
  <c r="M93" s="1"/>
  <c r="L91"/>
  <c r="L93" s="1"/>
  <c r="L113" s="1"/>
  <c r="K91"/>
  <c r="K93" s="1"/>
  <c r="J91"/>
  <c r="J93" s="1"/>
  <c r="I91"/>
  <c r="I93" s="1"/>
  <c r="H91"/>
  <c r="H93" s="1"/>
  <c r="G91"/>
  <c r="G93" s="1"/>
  <c r="F91"/>
  <c r="F93" s="1"/>
  <c r="E91"/>
  <c r="E93" s="1"/>
  <c r="D91"/>
  <c r="C91"/>
  <c r="O54"/>
  <c r="N54"/>
  <c r="N55" s="1"/>
  <c r="M54"/>
  <c r="M55" s="1"/>
  <c r="L54"/>
  <c r="K54"/>
  <c r="J54"/>
  <c r="J55" s="1"/>
  <c r="I54"/>
  <c r="I55" s="1"/>
  <c r="H54"/>
  <c r="G54"/>
  <c r="F54"/>
  <c r="F55" s="1"/>
  <c r="E54"/>
  <c r="E55" s="1"/>
  <c r="D54"/>
  <c r="C54"/>
  <c r="O52"/>
  <c r="N52"/>
  <c r="M52"/>
  <c r="L52"/>
  <c r="K52"/>
  <c r="J52"/>
  <c r="I52"/>
  <c r="H52"/>
  <c r="G52"/>
  <c r="F52"/>
  <c r="E52"/>
  <c r="D52"/>
  <c r="C52"/>
  <c r="O48"/>
  <c r="N48"/>
  <c r="M48"/>
  <c r="L48"/>
  <c r="L55" s="1"/>
  <c r="K48"/>
  <c r="J48"/>
  <c r="I48"/>
  <c r="H48"/>
  <c r="H55" s="1"/>
  <c r="G48"/>
  <c r="F48"/>
  <c r="E48"/>
  <c r="D48"/>
  <c r="C48"/>
  <c r="O40"/>
  <c r="N40"/>
  <c r="M40"/>
  <c r="L40"/>
  <c r="K40"/>
  <c r="J40"/>
  <c r="I40"/>
  <c r="H40"/>
  <c r="G40"/>
  <c r="F40"/>
  <c r="E40"/>
  <c r="D40"/>
  <c r="C40"/>
  <c r="O35"/>
  <c r="N35"/>
  <c r="M35"/>
  <c r="L35"/>
  <c r="K35"/>
  <c r="J35"/>
  <c r="I35"/>
  <c r="H35"/>
  <c r="G35"/>
  <c r="F35"/>
  <c r="E35"/>
  <c r="D35"/>
  <c r="C35"/>
  <c r="O30"/>
  <c r="N30"/>
  <c r="M30"/>
  <c r="L30"/>
  <c r="K30"/>
  <c r="J30"/>
  <c r="I30"/>
  <c r="H30"/>
  <c r="G30"/>
  <c r="F30"/>
  <c r="E30"/>
  <c r="D30"/>
  <c r="C30"/>
  <c r="O26"/>
  <c r="N26"/>
  <c r="M26"/>
  <c r="L26"/>
  <c r="K26"/>
  <c r="J26"/>
  <c r="I26"/>
  <c r="H26"/>
  <c r="G26"/>
  <c r="F26"/>
  <c r="E26"/>
  <c r="D26"/>
  <c r="C26"/>
  <c r="O21"/>
  <c r="N21"/>
  <c r="M21"/>
  <c r="L21"/>
  <c r="K21"/>
  <c r="J21"/>
  <c r="I21"/>
  <c r="H21"/>
  <c r="G21"/>
  <c r="F21"/>
  <c r="E21"/>
  <c r="D21"/>
  <c r="C21"/>
  <c r="O18"/>
  <c r="N18"/>
  <c r="N31" s="1"/>
  <c r="M18"/>
  <c r="L18"/>
  <c r="K18"/>
  <c r="J18"/>
  <c r="J31" s="1"/>
  <c r="I18"/>
  <c r="H18"/>
  <c r="G18"/>
  <c r="F18"/>
  <c r="F31" s="1"/>
  <c r="E18"/>
  <c r="D18"/>
  <c r="C18"/>
  <c r="L14"/>
  <c r="O13"/>
  <c r="N13"/>
  <c r="M13"/>
  <c r="M14" s="1"/>
  <c r="L13"/>
  <c r="K13"/>
  <c r="J13"/>
  <c r="I13"/>
  <c r="I14" s="1"/>
  <c r="H13"/>
  <c r="H14" s="1"/>
  <c r="G13"/>
  <c r="F13"/>
  <c r="E13"/>
  <c r="E14" s="1"/>
  <c r="D13"/>
  <c r="D14" s="1"/>
  <c r="C13"/>
  <c r="O10"/>
  <c r="N10"/>
  <c r="M10"/>
  <c r="L10"/>
  <c r="K10"/>
  <c r="J10"/>
  <c r="I10"/>
  <c r="H10"/>
  <c r="G10"/>
  <c r="F10"/>
  <c r="E10"/>
  <c r="D10"/>
  <c r="C10"/>
  <c r="E35" i="10"/>
  <c r="E24"/>
  <c r="D24"/>
  <c r="C24"/>
  <c r="E12"/>
  <c r="D12"/>
  <c r="C12"/>
  <c r="D69" i="9"/>
  <c r="C69"/>
  <c r="D67"/>
  <c r="D63" i="8"/>
  <c r="C63"/>
  <c r="D41"/>
  <c r="C39" i="7"/>
  <c r="D38"/>
  <c r="C38"/>
  <c r="D25"/>
  <c r="D13"/>
  <c r="L69" i="5"/>
  <c r="K69"/>
  <c r="J69"/>
  <c r="I69"/>
  <c r="C69"/>
  <c r="L46"/>
  <c r="K46"/>
  <c r="J46"/>
  <c r="I46"/>
  <c r="C46"/>
  <c r="B28" i="4"/>
  <c r="B24"/>
  <c r="F40" i="3"/>
  <c r="G39"/>
  <c r="G40" s="1"/>
  <c r="F39"/>
  <c r="E39"/>
  <c r="E40" s="1"/>
  <c r="D39"/>
  <c r="D40" s="1"/>
  <c r="C39"/>
  <c r="C40" s="1"/>
  <c r="G32"/>
  <c r="F32"/>
  <c r="E32"/>
  <c r="D32"/>
  <c r="C32"/>
  <c r="D23"/>
  <c r="G21"/>
  <c r="G23" s="1"/>
  <c r="F21"/>
  <c r="F23" s="1"/>
  <c r="E21"/>
  <c r="E23" s="1"/>
  <c r="D21"/>
  <c r="C21"/>
  <c r="C23" s="1"/>
  <c r="G16"/>
  <c r="F16"/>
  <c r="F37" s="1"/>
  <c r="E16"/>
  <c r="D16"/>
  <c r="D37" s="1"/>
  <c r="C16"/>
  <c r="C37" s="1"/>
  <c r="F14"/>
  <c r="G12"/>
  <c r="G14" s="1"/>
  <c r="F12"/>
  <c r="E12"/>
  <c r="E14" s="1"/>
  <c r="D12"/>
  <c r="D14" s="1"/>
  <c r="D35" s="1"/>
  <c r="C12"/>
  <c r="C14" s="1"/>
  <c r="F62" i="2"/>
  <c r="F63" s="1"/>
  <c r="F64" s="1"/>
  <c r="F58"/>
  <c r="F56"/>
  <c r="F51"/>
  <c r="F44"/>
  <c r="F38"/>
  <c r="F32"/>
  <c r="F28"/>
  <c r="F23"/>
  <c r="F20"/>
  <c r="F15"/>
  <c r="F12"/>
  <c r="F16" s="1"/>
  <c r="E28" i="1"/>
  <c r="E30" s="1"/>
  <c r="E20"/>
  <c r="E18"/>
  <c r="C14" i="11" l="1"/>
  <c r="G14"/>
  <c r="K14"/>
  <c r="O14"/>
  <c r="F14"/>
  <c r="F41" s="1"/>
  <c r="F56" s="1"/>
  <c r="F58" s="1"/>
  <c r="J14"/>
  <c r="J41" s="1"/>
  <c r="J56" s="1"/>
  <c r="J58" s="1"/>
  <c r="N14"/>
  <c r="N41" s="1"/>
  <c r="N56" s="1"/>
  <c r="N58" s="1"/>
  <c r="D55"/>
  <c r="F113"/>
  <c r="F117" s="1"/>
  <c r="J113"/>
  <c r="J117" s="1"/>
  <c r="N113"/>
  <c r="N117" s="1"/>
  <c r="E31"/>
  <c r="E41" s="1"/>
  <c r="E56" s="1"/>
  <c r="E58" s="1"/>
  <c r="I31"/>
  <c r="I41" s="1"/>
  <c r="I56" s="1"/>
  <c r="I58" s="1"/>
  <c r="M31"/>
  <c r="M41" s="1"/>
  <c r="M56" s="1"/>
  <c r="M58" s="1"/>
  <c r="C55"/>
  <c r="G55"/>
  <c r="K55"/>
  <c r="O55"/>
  <c r="E113"/>
  <c r="E117" s="1"/>
  <c r="I113"/>
  <c r="I117" s="1"/>
  <c r="M113"/>
  <c r="M117" s="1"/>
  <c r="D117"/>
  <c r="L117"/>
  <c r="D31"/>
  <c r="D41" s="1"/>
  <c r="D56" s="1"/>
  <c r="D58" s="1"/>
  <c r="H31"/>
  <c r="H41" s="1"/>
  <c r="H56" s="1"/>
  <c r="H58" s="1"/>
  <c r="L31"/>
  <c r="L41" s="1"/>
  <c r="L56" s="1"/>
  <c r="L58" s="1"/>
  <c r="C113"/>
  <c r="C117" s="1"/>
  <c r="K113"/>
  <c r="K117" s="1"/>
  <c r="C31"/>
  <c r="C41" s="1"/>
  <c r="C56" s="1"/>
  <c r="C58" s="1"/>
  <c r="G31"/>
  <c r="K31"/>
  <c r="O31"/>
  <c r="O41" s="1"/>
  <c r="O56" s="1"/>
  <c r="O58" s="1"/>
  <c r="D39" i="7"/>
  <c r="G35" i="3"/>
  <c r="G41" s="1"/>
  <c r="E35"/>
  <c r="E41" s="1"/>
  <c r="D41"/>
  <c r="C35"/>
  <c r="C41" s="1"/>
  <c r="F60" i="2"/>
  <c r="F65" s="1"/>
  <c r="F59"/>
  <c r="H113" i="11"/>
  <c r="H117" s="1"/>
  <c r="G113"/>
  <c r="G117" s="1"/>
  <c r="O113"/>
  <c r="O117" s="1"/>
  <c r="F35" i="3"/>
  <c r="F41" s="1"/>
  <c r="F36"/>
  <c r="G41" i="11" l="1"/>
  <c r="G56" s="1"/>
  <c r="G58" s="1"/>
  <c r="K41"/>
  <c r="K56" s="1"/>
  <c r="K58" s="1"/>
</calcChain>
</file>

<file path=xl/sharedStrings.xml><?xml version="1.0" encoding="utf-8"?>
<sst xmlns="http://schemas.openxmlformats.org/spreadsheetml/2006/main" count="1168" uniqueCount="477">
  <si>
    <t>Völcsej  Község Önkormányzatának  2015. évi költségvetése</t>
  </si>
  <si>
    <t>Az egységes rovatrend szerint a kiemelt kiadási és bevételi jogcímek</t>
  </si>
  <si>
    <t>Megnevezés</t>
  </si>
  <si>
    <t xml:space="preserve">Eredeti ei. </t>
  </si>
  <si>
    <t>Módosított ei. 2015.06.30.</t>
  </si>
  <si>
    <t>Módosított ei. 205.09.30.</t>
  </si>
  <si>
    <t>Módosított ei. 2015.12.31.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</si>
  <si>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</si>
  <si>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</si>
  <si>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</si>
  <si>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</si>
  <si>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</si>
  <si>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</si>
  <si>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</si>
  <si>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</si>
  <si>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</si>
  <si>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</si>
  <si>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</si>
  <si>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</si>
  <si>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</si>
  <si>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</si>
  <si>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</si>
  <si>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</si>
  <si>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</si>
  <si>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</si>
  <si>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</si>
  <si>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</si>
  <si>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</si>
  <si>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</si>
  <si>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Völcsej Község Önkormányzat  2015. évi költségvetésének mérlege</t>
  </si>
  <si>
    <t>Kiadások (E Ft)</t>
  </si>
  <si>
    <t>Rovat megnevezése</t>
  </si>
  <si>
    <t>Rovat-szám</t>
  </si>
  <si>
    <t xml:space="preserve">eredeti ei. </t>
  </si>
  <si>
    <t>módosított ei. 2015.06.30.</t>
  </si>
  <si>
    <t>módosított ei. 2015.09.30.</t>
  </si>
  <si>
    <t>módosított ei. 2015.12.31.</t>
  </si>
  <si>
    <t>kötelező feladat</t>
  </si>
  <si>
    <t>önként vállalt feladat</t>
  </si>
  <si>
    <t>Törvény szerinti illetmények, munkabérek</t>
  </si>
  <si>
    <t>K1101</t>
  </si>
  <si>
    <t>Béren kívüli juttatások</t>
  </si>
  <si>
    <t>K1107</t>
  </si>
  <si>
    <t>Ruházati költségtérítés</t>
  </si>
  <si>
    <t>K1108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</si>
  <si>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</si>
  <si>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</si>
  <si>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</si>
  <si>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</si>
  <si>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</si>
  <si>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</si>
  <si>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</si>
  <si>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</si>
  <si>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</si>
  <si>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</si>
  <si>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</si>
  <si>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</si>
  <si>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</si>
  <si>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</si>
  <si>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</si>
  <si>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</si>
  <si>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</si>
  <si>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</si>
  <si>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</si>
  <si>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</si>
  <si>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</si>
  <si>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</si>
  <si>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</si>
  <si>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</si>
  <si>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</si>
  <si>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</si>
  <si>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</si>
  <si>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</si>
  <si>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</si>
  <si>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</si>
  <si>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Karbantartási, kisjavítási szolgáltatások</t>
  </si>
  <si>
    <t>K334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</si>
  <si>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</si>
  <si>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</si>
  <si>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</si>
  <si>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</si>
  <si>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</si>
  <si>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</si>
  <si>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</si>
  <si>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</si>
  <si>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</si>
  <si>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</si>
  <si>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</si>
  <si>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</si>
  <si>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</si>
  <si>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</si>
  <si>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Családi Támogatás</t>
  </si>
  <si>
    <t>K42</t>
  </si>
  <si>
    <t>Betegséggel kapcsolatos (nem társadalombiztosítási) ellátások</t>
  </si>
  <si>
    <t>K44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</si>
  <si>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</si>
  <si>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</si>
  <si>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</si>
  <si>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</si>
  <si>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</si>
  <si>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</si>
  <si>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Elvonások és befizetések</t>
  </si>
  <si>
    <t>K502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</si>
  <si>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</si>
  <si>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</si>
  <si>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</si>
  <si>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</si>
  <si>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</si>
  <si>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</si>
  <si>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</si>
  <si>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</si>
  <si>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</si>
  <si>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</si>
  <si>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</si>
  <si>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</si>
  <si>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</si>
  <si>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</si>
  <si>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</si>
  <si>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</si>
  <si>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</si>
  <si>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</si>
  <si>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</si>
  <si>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</si>
  <si>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</si>
  <si>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</si>
  <si>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</si>
  <si>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</si>
  <si>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</si>
  <si>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Egyéb tárgyi eszköz felújítása</t>
  </si>
  <si>
    <t>K73</t>
  </si>
  <si>
    <t>Felújítási célú előzetesen felszámított általános forgalmi adó</t>
  </si>
  <si>
    <t>K74</t>
  </si>
  <si>
    <t xml:space="preserve">Felújítások </t>
  </si>
  <si>
    <t>K7</t>
  </si>
  <si>
    <t>Lakástámogatás</t>
  </si>
  <si>
    <t>K87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</si>
  <si>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</si>
  <si>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</si>
  <si>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</si>
  <si>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</si>
  <si>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</si>
  <si>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</si>
  <si>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</si>
  <si>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>Központi, irányító szervi támogatások folyósítása</t>
  </si>
  <si>
    <t>K915</t>
  </si>
  <si>
    <t xml:space="preserve">Belföldi finanszírozás kiadásai </t>
  </si>
  <si>
    <t>K91</t>
  </si>
  <si>
    <t xml:space="preserve">Finanszírozási kiadások </t>
  </si>
  <si>
    <t>K9</t>
  </si>
  <si>
    <t>Bevételek (E Ft)</t>
  </si>
  <si>
    <t>Rovat-
szám</t>
  </si>
  <si>
    <t>eredeti ei.</t>
  </si>
  <si>
    <t xml:space="preserve">állami (államigazgatási) feladatok </t>
  </si>
  <si>
    <t>Helyi önkormányzatok működésének általános támogatása</t>
  </si>
  <si>
    <t>B111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</si>
  <si>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</si>
  <si>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</si>
  <si>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</si>
  <si>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</si>
  <si>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</si>
  <si>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</si>
  <si>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Elszámolásból származó bevételek</t>
  </si>
  <si>
    <t>B16</t>
  </si>
  <si>
    <t xml:space="preserve">Önkormányzatok működési támogatásai </t>
  </si>
  <si>
    <t>B11</t>
  </si>
  <si>
    <t>Egyéb működési célú támogatások bevételei államháztartáson belülről</t>
  </si>
  <si>
    <t>Működési célú támogatások államháztartáson belülről</t>
  </si>
  <si>
    <t>B1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</si>
  <si>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</si>
  <si>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</si>
  <si>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</si>
  <si>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</si>
  <si>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Vagyoni tipusú adók </t>
  </si>
  <si>
    <t>B34</t>
  </si>
  <si>
    <t xml:space="preserve"> </t>
  </si>
  <si>
    <t xml:space="preserve">Értékesítési és forgalmi adók </t>
  </si>
  <si>
    <t>B351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</si>
  <si>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</si>
  <si>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</si>
  <si>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</si>
  <si>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</si>
  <si>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</si>
  <si>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</si>
  <si>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</si>
  <si>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</si>
  <si>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</si>
  <si>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</si>
  <si>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Szolgáltatások ellenértéke</t>
  </si>
  <si>
    <t>B402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</si>
  <si>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</si>
  <si>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</si>
  <si>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</si>
  <si>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</si>
  <si>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</si>
  <si>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</si>
  <si>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</si>
  <si>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</si>
  <si>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</t>
  </si>
  <si>
    <t>B408</t>
  </si>
  <si>
    <t xml:space="preserve">egyéb működési bevételek </t>
  </si>
  <si>
    <t>B411</t>
  </si>
  <si>
    <t xml:space="preserve">Működési bevételek </t>
  </si>
  <si>
    <t>B4</t>
  </si>
  <si>
    <t>Ingatlanok értékesítése</t>
  </si>
  <si>
    <t>B52</t>
  </si>
  <si>
    <t>Felhalmozási bevételek</t>
  </si>
  <si>
    <t xml:space="preserve">B5 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</si>
  <si>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</si>
  <si>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</si>
  <si>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</si>
  <si>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</si>
  <si>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</si>
  <si>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</si>
  <si>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</si>
  <si>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</si>
  <si>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</si>
  <si>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</si>
  <si>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Völcsej Község Önkormányzat  2015. évi költségvetése</t>
  </si>
  <si>
    <t>Foglalkoztatottak létszáma (fő)</t>
  </si>
  <si>
    <t>MEGNEVEZÉS</t>
  </si>
  <si>
    <t xml:space="preserve">Költségvetési engedélyezett létszámkeret (álláshely) (fő) ÖNKORMÁNYZAT </t>
  </si>
  <si>
    <t>Költségvetési engedélyezett létszámkeret (álláshely) (fő) KÖLTSÉGVETÉSI SZERV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</si>
  <si>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</si>
  <si>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</si>
  <si>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</si>
  <si>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</si>
  <si>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</si>
  <si>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</si>
  <si>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</si>
  <si>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</si>
  <si>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</si>
  <si>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</si>
  <si>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</si>
  <si>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</si>
  <si>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</si>
  <si>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</si>
  <si>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</si>
  <si>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</si>
  <si>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</si>
  <si>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</si>
  <si>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</si>
  <si>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</si>
  <si>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</si>
  <si>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</si>
  <si>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</si>
  <si>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</si>
  <si>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</si>
  <si>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</si>
  <si>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</si>
  <si>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</si>
  <si>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Beruházások és felújítások (E Ft)</t>
  </si>
  <si>
    <t>KÖLTSÉGVETÉSI SZERV</t>
  </si>
  <si>
    <t>Módosított ei. 2015.09.30.</t>
  </si>
  <si>
    <t>Módosított ei. 2015 12.31.</t>
  </si>
  <si>
    <t>Viziközmű tervdokumentáció</t>
  </si>
  <si>
    <t xml:space="preserve">Ingatlanok beszerzése, létesítése </t>
  </si>
  <si>
    <t>Részesedések beszerzése</t>
  </si>
  <si>
    <t>K65</t>
  </si>
  <si>
    <t>Meglévő részesedések növeléséhez kapcsolódó kiadások</t>
  </si>
  <si>
    <t>K66</t>
  </si>
  <si>
    <t>Viziközmű hálózat ingatlanok vásárlása, létesítése</t>
  </si>
  <si>
    <t>Szennyvíz-hálózat építmény beruházás</t>
  </si>
  <si>
    <t>Autóbuszváró építése</t>
  </si>
  <si>
    <t xml:space="preserve">Garázs és fatároló építése </t>
  </si>
  <si>
    <t>Járda építése</t>
  </si>
  <si>
    <t>Informatikai eszköz beszerzése, létesítése</t>
  </si>
  <si>
    <t>Viziközmű irányítástechnika</t>
  </si>
  <si>
    <t>Szennyvíz-hálózat irányítástechnika</t>
  </si>
  <si>
    <t>Egyéb tárgyi eszköz beszerzése, létesítése</t>
  </si>
  <si>
    <t>Viziközmű hálózat egyéb tárgyi eszköz beszerzése</t>
  </si>
  <si>
    <t>Községgazdálkodás fűnyíró beszerzés</t>
  </si>
  <si>
    <t>Szennyvíz-hálózat gépbeszerzés</t>
  </si>
  <si>
    <t>Informatikai eszközök felújítása</t>
  </si>
  <si>
    <t>K72</t>
  </si>
  <si>
    <t>Ingatlan felújítás</t>
  </si>
  <si>
    <t>Orvosi rendelő külső vakolat</t>
  </si>
  <si>
    <t>Út-, járdafelújítás,</t>
  </si>
  <si>
    <t>Vízközmű építményfelújítás</t>
  </si>
  <si>
    <t xml:space="preserve">Szennyvíz-hálózat felújítás </t>
  </si>
  <si>
    <t>Egyéb tárgyieszköz felújítás</t>
  </si>
  <si>
    <t>Vízközmű szivattyú felújítás</t>
  </si>
  <si>
    <t>nettó</t>
  </si>
  <si>
    <t>áfa</t>
  </si>
  <si>
    <t>bruttó</t>
  </si>
  <si>
    <t xml:space="preserve">Egyéb tárgyi eszközök felújítása </t>
  </si>
  <si>
    <t>Általános- és céltartalékok (E Ft)</t>
  </si>
  <si>
    <t>Eredeti ei.</t>
  </si>
  <si>
    <t>Általános tartalékok</t>
  </si>
  <si>
    <t>Céltartalékok-</t>
  </si>
  <si>
    <t>Völcsej Község Önkormányzat 2015. évi költségvetése</t>
  </si>
  <si>
    <t>Lakosságnak juttatott támogatások, szociális, rászorultsági jellegű ellátások (E Ft)</t>
  </si>
  <si>
    <t>ÖNKORMÁNYZATI ELŐIRÁNYZATOK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</si>
  <si>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</si>
  <si>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</si>
  <si>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</si>
  <si>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</si>
  <si>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</si>
  <si>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</si>
  <si>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</si>
  <si>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</si>
  <si>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</si>
  <si>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</si>
  <si>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</si>
  <si>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</si>
  <si>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</si>
  <si>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</si>
  <si>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</si>
  <si>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</si>
  <si>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</si>
  <si>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</si>
  <si>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</si>
  <si>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</si>
  <si>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</si>
  <si>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</si>
  <si>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</si>
  <si>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</si>
  <si>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</si>
  <si>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</si>
  <si>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</si>
  <si>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</si>
  <si>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</si>
  <si>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</si>
  <si>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</si>
  <si>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</si>
  <si>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</si>
  <si>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</si>
  <si>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Önkormányzat 2014. évi költségvetése</t>
  </si>
  <si>
    <t>Támogatások, kölcsönök nyújtása és törlesztése (E Ft)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</si>
  <si>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</si>
  <si>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</si>
  <si>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</si>
  <si>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</si>
  <si>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</si>
  <si>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</si>
  <si>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</si>
  <si>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</si>
  <si>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</si>
  <si>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</si>
  <si>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</si>
  <si>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</si>
  <si>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</si>
  <si>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</si>
  <si>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</si>
  <si>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</si>
  <si>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</si>
  <si>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</si>
  <si>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</si>
  <si>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</si>
  <si>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</si>
  <si>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</si>
  <si>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</si>
  <si>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</si>
  <si>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</si>
  <si>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</si>
  <si>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</si>
  <si>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</si>
  <si>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</si>
  <si>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</si>
  <si>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</si>
  <si>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</si>
  <si>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</si>
  <si>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</si>
  <si>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</si>
  <si>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</si>
  <si>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</si>
  <si>
    <t>Módosított ei. 20415.12.31.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</si>
  <si>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</si>
  <si>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</si>
  <si>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</si>
  <si>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</si>
  <si>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</si>
  <si>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</si>
  <si>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</si>
  <si>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</si>
  <si>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</si>
  <si>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</si>
  <si>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</si>
  <si>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</si>
  <si>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</si>
  <si>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</si>
  <si>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</si>
  <si>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</si>
  <si>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</si>
  <si>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</si>
  <si>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</si>
  <si>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</si>
  <si>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Egyéb működési támogatások bevétele áh belülről; állami pénzalapoktól</t>
  </si>
  <si>
    <t>Működési támogatások áh.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</si>
  <si>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</si>
  <si>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</si>
  <si>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</si>
  <si>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</si>
  <si>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</si>
  <si>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</si>
  <si>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</si>
  <si>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</si>
  <si>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</si>
  <si>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</si>
  <si>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</si>
  <si>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</si>
  <si>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</si>
  <si>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</si>
  <si>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</si>
  <si>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</si>
  <si>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</si>
  <si>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</si>
  <si>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</si>
  <si>
    <t>Támogatások, kölcsönök bevételek (EFT-ban)</t>
  </si>
  <si>
    <t>Helyi adó és egyéb közhatalmi bevételek (E Ft)</t>
  </si>
  <si>
    <t xml:space="preserve">építményadó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</si>
  <si>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</si>
  <si>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</si>
  <si>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</si>
  <si>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</si>
  <si>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</si>
  <si>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</si>
  <si>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</si>
  <si>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</si>
  <si>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</si>
  <si>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</si>
  <si>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</si>
  <si>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</si>
  <si>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</si>
  <si>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</si>
  <si>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</si>
  <si>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</si>
  <si>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</si>
  <si>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</si>
  <si>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</si>
  <si>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</si>
  <si>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</si>
  <si>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 Völcsej Község Önkormányzat 2015. évi költségvetése</t>
  </si>
  <si>
    <t>Előirányzat felhasználási terv (E Ft)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</si>
  <si>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</si>
  <si>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</si>
  <si>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</si>
  <si>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</si>
  <si>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</si>
  <si>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</si>
  <si>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</si>
  <si>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</si>
  <si>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</si>
  <si>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</si>
  <si>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</si>
  <si>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</si>
  <si>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</si>
  <si>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Tartalék</t>
  </si>
  <si>
    <t>K513</t>
  </si>
  <si>
    <t>immateriális javak beszerzése, létesítése</t>
  </si>
  <si>
    <t>Egyéb tárgyi eszköz beszerzés, létesítés</t>
  </si>
  <si>
    <t>Helyi önkormányzatok kiegészítő támogatásai</t>
  </si>
  <si>
    <t>B116</t>
  </si>
  <si>
    <t xml:space="preserve">Működési c. támogatások áh. belülről </t>
  </si>
  <si>
    <t>Kamatbevételek</t>
  </si>
  <si>
    <t>Egyéb működési bevételek</t>
  </si>
  <si>
    <t>Egyéb felhalmozási célú támogatás áh.belülről</t>
  </si>
  <si>
    <t>B251</t>
  </si>
  <si>
    <t>Felhalmozási támogatás áh.belülről</t>
  </si>
  <si>
    <t>B5</t>
  </si>
  <si>
    <t>Előző év költségvetési maradványának igénybevétele</t>
  </si>
  <si>
    <t xml:space="preserve">Államháztartáson belüli megelőlegezések </t>
  </si>
  <si>
    <t>B814</t>
  </si>
  <si>
    <t>1.sz.melléklet a  4/2015.(V.30.) önkormányzati rendelethez</t>
  </si>
  <si>
    <t>2.1  sz. melléklet a 4/2016.(V.30.) önkormányzati rendelethez</t>
  </si>
  <si>
    <t>2.2  sz. melléklet a 4/2016.(V.30.) önkormányzati rendelethez</t>
  </si>
  <si>
    <t xml:space="preserve">3.sz.melléklet az  4/2016.(V.30.) sz. önkormányzati rendelethez </t>
  </si>
  <si>
    <t>Kötelező feladatok</t>
  </si>
  <si>
    <t>kötelező feladatok</t>
  </si>
  <si>
    <t>önként V. feladatok</t>
  </si>
  <si>
    <t>Önként v. feladatok</t>
  </si>
  <si>
    <t xml:space="preserve">5.sz.melléklet az 4/2016.(V.30.)    önkormányzati rendelethez </t>
  </si>
  <si>
    <t>6.sz.melléklet az   4/2016.(V.30.)  önkormányzati rendelethez</t>
  </si>
  <si>
    <t>7.sz.melléklet az   4/2016.(V.30.) önkormányzati rendelethez</t>
  </si>
  <si>
    <t>9.sz.melléklet a  4/2016.(V.30.) önkormányzati rendelethez</t>
  </si>
  <si>
    <t>10.sz.melléklet az  4/2016.(V.30.) önkormányzati rendelethez</t>
  </si>
  <si>
    <t>4. melléklet a 4/2016.(V.30.) önkormányzati rendelethez</t>
  </si>
  <si>
    <t>8.sz.melléklet az   4/2016.(V.30.) önkormányzati rendelethez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</si>
</sst>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2" fillId="0" borderId="0" xfId="0" applyFont="1" applyAlignment="1">
      <alignment vertical="center"/>
    </xf>
    <xf numFmtId="0" fontId="7" fillId="2" borderId="1" xfId="0" applyFont="1" applyFill="1" applyBorder="1"/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5" fillId="4" borderId="1" xfId="0" applyFont="1" applyFill="1" applyBorder="1"/>
    <xf numFmtId="0" fontId="12" fillId="5" borderId="1" xfId="0" applyFont="1" applyFill="1" applyBorder="1"/>
    <xf numFmtId="0" fontId="16" fillId="0" borderId="0" xfId="0" applyFont="1"/>
    <xf numFmtId="165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/>
    <xf numFmtId="3" fontId="9" fillId="0" borderId="0" xfId="0" applyNumberFormat="1" applyFont="1" applyAlignment="1">
      <alignment horizontal="center" wrapText="1"/>
    </xf>
    <xf numFmtId="3" fontId="2" fillId="0" borderId="0" xfId="0" applyNumberFormat="1" applyFont="1"/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left"/>
    </xf>
    <xf numFmtId="3" fontId="19" fillId="0" borderId="1" xfId="0" applyNumberFormat="1" applyFont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left" vertical="center" wrapText="1"/>
    </xf>
    <xf numFmtId="3" fontId="19" fillId="0" borderId="1" xfId="0" applyNumberFormat="1" applyFont="1" applyBorder="1"/>
    <xf numFmtId="0" fontId="19" fillId="0" borderId="0" xfId="0" applyFont="1"/>
    <xf numFmtId="0" fontId="6" fillId="0" borderId="0" xfId="0" applyFont="1"/>
    <xf numFmtId="0" fontId="1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3" fontId="3" fillId="5" borderId="1" xfId="0" applyNumberFormat="1" applyFont="1" applyFill="1" applyBorder="1" applyAlignment="1">
      <alignment horizontal="left" vertical="center"/>
    </xf>
    <xf numFmtId="0" fontId="3" fillId="5" borderId="1" xfId="0" applyFont="1" applyFill="1" applyBorder="1"/>
    <xf numFmtId="3" fontId="12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/>
    <xf numFmtId="3" fontId="3" fillId="5" borderId="1" xfId="0" applyNumberFormat="1" applyFont="1" applyFill="1" applyBorder="1"/>
    <xf numFmtId="0" fontId="9" fillId="0" borderId="0" xfId="0" applyFont="1" applyAlignment="1">
      <alignment wrapText="1"/>
    </xf>
    <xf numFmtId="0" fontId="2" fillId="0" borderId="0" xfId="0" applyFont="1" applyAlignment="1"/>
    <xf numFmtId="0" fontId="17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18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3" fillId="0" borderId="0" xfId="0" applyFont="1"/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Border="1"/>
    <xf numFmtId="0" fontId="31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/>
    </xf>
    <xf numFmtId="166" fontId="34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/>
    <xf numFmtId="0" fontId="0" fillId="0" borderId="0" xfId="0" applyFont="1"/>
    <xf numFmtId="3" fontId="0" fillId="0" borderId="0" xfId="0" applyNumberFormat="1" applyFont="1"/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0" fontId="35" fillId="5" borderId="1" xfId="0" applyFont="1" applyFill="1" applyBorder="1"/>
    <xf numFmtId="164" fontId="35" fillId="5" borderId="1" xfId="0" applyNumberFormat="1" applyFont="1" applyFill="1" applyBorder="1" applyAlignment="1">
      <alignment vertical="center"/>
    </xf>
    <xf numFmtId="3" fontId="35" fillId="5" borderId="1" xfId="0" applyNumberFormat="1" applyFont="1" applyFill="1" applyBorder="1"/>
    <xf numFmtId="165" fontId="8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>
      <alignment vertical="center"/>
    </xf>
    <xf numFmtId="3" fontId="7" fillId="5" borderId="1" xfId="0" applyNumberFormat="1" applyFont="1" applyFill="1" applyBorder="1"/>
    <xf numFmtId="0" fontId="14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Border="1"/>
    <xf numFmtId="0" fontId="36" fillId="0" borderId="0" xfId="0" applyFont="1"/>
    <xf numFmtId="0" fontId="1" fillId="0" borderId="0" xfId="0" applyFont="1"/>
    <xf numFmtId="3" fontId="1" fillId="0" borderId="0" xfId="0" applyNumberFormat="1" applyFont="1"/>
    <xf numFmtId="0" fontId="3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3" fontId="8" fillId="5" borderId="1" xfId="0" applyNumberFormat="1" applyFont="1" applyFill="1" applyBorder="1"/>
    <xf numFmtId="0" fontId="14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3" fontId="8" fillId="0" borderId="2" xfId="0" applyNumberFormat="1" applyFont="1" applyBorder="1"/>
    <xf numFmtId="0" fontId="7" fillId="5" borderId="0" xfId="0" applyFont="1" applyFill="1" applyBorder="1"/>
    <xf numFmtId="3" fontId="7" fillId="5" borderId="0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zugy2/Desktop/2015.%20&#233;vi%20k&#246;lts&#233;gvet&#233;s/I.f&#233;l&#233;v%20kv.rendelet-m&#243;dos&#237;t&#225;s%20V&#246;lcsej/I.%20f&#233;l&#233;v%20rendelet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zugy2/Desktop/V&#246;lcsej%202015.III.n.&#233;v%20kv.%20m&#243;dos&#237;t&#225;s/2015%20%20III%20%20negyed&#233;vi%20V&#246;lcsej%20kv.rendeletm&#243;dos&#237;t&#225;s%20mell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."/>
      <sheetName val="kiadás működés, felhalmozás"/>
      <sheetName val="bevételek működés, felhalmozás"/>
      <sheetName val="létszám"/>
      <sheetName val="beruházások, felújítások"/>
      <sheetName val="beruházás, felújítás"/>
      <sheetName val="tartalékok"/>
      <sheetName val="szociális kiadások"/>
      <sheetName val="átadott"/>
      <sheetName val="átvett"/>
      <sheetName val="helyi adók"/>
      <sheetName val="felhasználási ütem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. "/>
      <sheetName val="kiadások működési, felhalmozási"/>
      <sheetName val="bevételek működési, felhalmozás"/>
      <sheetName val="beruházás, felújítás"/>
      <sheetName val="Tartalék"/>
      <sheetName val="helyi adók"/>
      <sheetName val="felhasználás"/>
    </sheetNames>
    <sheetDataSet>
      <sheetData sheetId="0" refreshError="1"/>
      <sheetData sheetId="1">
        <row r="78">
          <cell r="C78">
            <v>11094</v>
          </cell>
          <cell r="D78">
            <v>12094</v>
          </cell>
          <cell r="F78">
            <v>11894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opLeftCell="A2" workbookViewId="0">
      <selection activeCell="I6" sqref="I6"/>
    </sheetView>
  </sheetViews>
  <sheetFormatPr defaultRowHeight="15"/>
  <cols>
    <col min="1" max="1" width="58.5703125" customWidth="1"/>
    <col min="2" max="2" width="14" customWidth="1"/>
    <col min="3" max="4" width="15.85546875" customWidth="1"/>
    <col min="5" max="5" width="15.28515625" customWidth="1"/>
    <col min="256" max="256" width="56.7109375" bestFit="1" customWidth="1"/>
    <col min="257" max="257" width="11.42578125" bestFit="1" customWidth="1"/>
    <col min="258" max="258" width="14.7109375" customWidth="1"/>
    <col min="259" max="260" width="14.140625" customWidth="1"/>
    <col min="261" max="261" width="10.85546875" customWidth="1"/>
    <col min="512" max="512" width="56.7109375" bestFit="1" customWidth="1"/>
    <col min="513" max="513" width="11.42578125" bestFit="1" customWidth="1"/>
    <col min="514" max="514" width="14.7109375" customWidth="1"/>
    <col min="515" max="516" width="14.140625" customWidth="1"/>
    <col min="517" max="517" width="10.85546875" customWidth="1"/>
    <col min="768" max="768" width="56.7109375" bestFit="1" customWidth="1"/>
    <col min="769" max="769" width="11.42578125" bestFit="1" customWidth="1"/>
    <col min="770" max="770" width="14.7109375" customWidth="1"/>
    <col min="771" max="772" width="14.140625" customWidth="1"/>
    <col min="773" max="773" width="10.85546875" customWidth="1"/>
    <col min="1024" max="1024" width="56.7109375" bestFit="1" customWidth="1"/>
    <col min="1025" max="1025" width="11.42578125" bestFit="1" customWidth="1"/>
    <col min="1026" max="1026" width="14.7109375" customWidth="1"/>
    <col min="1027" max="1028" width="14.140625" customWidth="1"/>
    <col min="1029" max="1029" width="10.85546875" customWidth="1"/>
    <col min="1280" max="1280" width="56.7109375" bestFit="1" customWidth="1"/>
    <col min="1281" max="1281" width="11.42578125" bestFit="1" customWidth="1"/>
    <col min="1282" max="1282" width="14.7109375" customWidth="1"/>
    <col min="1283" max="1284" width="14.140625" customWidth="1"/>
    <col min="1285" max="1285" width="10.85546875" customWidth="1"/>
    <col min="1536" max="1536" width="56.7109375" bestFit="1" customWidth="1"/>
    <col min="1537" max="1537" width="11.42578125" bestFit="1" customWidth="1"/>
    <col min="1538" max="1538" width="14.7109375" customWidth="1"/>
    <col min="1539" max="1540" width="14.140625" customWidth="1"/>
    <col min="1541" max="1541" width="10.85546875" customWidth="1"/>
    <col min="1792" max="1792" width="56.7109375" bestFit="1" customWidth="1"/>
    <col min="1793" max="1793" width="11.42578125" bestFit="1" customWidth="1"/>
    <col min="1794" max="1794" width="14.7109375" customWidth="1"/>
    <col min="1795" max="1796" width="14.140625" customWidth="1"/>
    <col min="1797" max="1797" width="10.85546875" customWidth="1"/>
    <col min="2048" max="2048" width="56.7109375" bestFit="1" customWidth="1"/>
    <col min="2049" max="2049" width="11.42578125" bestFit="1" customWidth="1"/>
    <col min="2050" max="2050" width="14.7109375" customWidth="1"/>
    <col min="2051" max="2052" width="14.140625" customWidth="1"/>
    <col min="2053" max="2053" width="10.85546875" customWidth="1"/>
    <col min="2304" max="2304" width="56.7109375" bestFit="1" customWidth="1"/>
    <col min="2305" max="2305" width="11.42578125" bestFit="1" customWidth="1"/>
    <col min="2306" max="2306" width="14.7109375" customWidth="1"/>
    <col min="2307" max="2308" width="14.140625" customWidth="1"/>
    <col min="2309" max="2309" width="10.85546875" customWidth="1"/>
    <col min="2560" max="2560" width="56.7109375" bestFit="1" customWidth="1"/>
    <col min="2561" max="2561" width="11.42578125" bestFit="1" customWidth="1"/>
    <col min="2562" max="2562" width="14.7109375" customWidth="1"/>
    <col min="2563" max="2564" width="14.140625" customWidth="1"/>
    <col min="2565" max="2565" width="10.85546875" customWidth="1"/>
    <col min="2816" max="2816" width="56.7109375" bestFit="1" customWidth="1"/>
    <col min="2817" max="2817" width="11.42578125" bestFit="1" customWidth="1"/>
    <col min="2818" max="2818" width="14.7109375" customWidth="1"/>
    <col min="2819" max="2820" width="14.140625" customWidth="1"/>
    <col min="2821" max="2821" width="10.85546875" customWidth="1"/>
    <col min="3072" max="3072" width="56.7109375" bestFit="1" customWidth="1"/>
    <col min="3073" max="3073" width="11.42578125" bestFit="1" customWidth="1"/>
    <col min="3074" max="3074" width="14.7109375" customWidth="1"/>
    <col min="3075" max="3076" width="14.140625" customWidth="1"/>
    <col min="3077" max="3077" width="10.85546875" customWidth="1"/>
    <col min="3328" max="3328" width="56.7109375" bestFit="1" customWidth="1"/>
    <col min="3329" max="3329" width="11.42578125" bestFit="1" customWidth="1"/>
    <col min="3330" max="3330" width="14.7109375" customWidth="1"/>
    <col min="3331" max="3332" width="14.140625" customWidth="1"/>
    <col min="3333" max="3333" width="10.85546875" customWidth="1"/>
    <col min="3584" max="3584" width="56.7109375" bestFit="1" customWidth="1"/>
    <col min="3585" max="3585" width="11.42578125" bestFit="1" customWidth="1"/>
    <col min="3586" max="3586" width="14.7109375" customWidth="1"/>
    <col min="3587" max="3588" width="14.140625" customWidth="1"/>
    <col min="3589" max="3589" width="10.85546875" customWidth="1"/>
    <col min="3840" max="3840" width="56.7109375" bestFit="1" customWidth="1"/>
    <col min="3841" max="3841" width="11.42578125" bestFit="1" customWidth="1"/>
    <col min="3842" max="3842" width="14.7109375" customWidth="1"/>
    <col min="3843" max="3844" width="14.140625" customWidth="1"/>
    <col min="3845" max="3845" width="10.85546875" customWidth="1"/>
    <col min="4096" max="4096" width="56.7109375" bestFit="1" customWidth="1"/>
    <col min="4097" max="4097" width="11.42578125" bestFit="1" customWidth="1"/>
    <col min="4098" max="4098" width="14.7109375" customWidth="1"/>
    <col min="4099" max="4100" width="14.140625" customWidth="1"/>
    <col min="4101" max="4101" width="10.85546875" customWidth="1"/>
    <col min="4352" max="4352" width="56.7109375" bestFit="1" customWidth="1"/>
    <col min="4353" max="4353" width="11.42578125" bestFit="1" customWidth="1"/>
    <col min="4354" max="4354" width="14.7109375" customWidth="1"/>
    <col min="4355" max="4356" width="14.140625" customWidth="1"/>
    <col min="4357" max="4357" width="10.85546875" customWidth="1"/>
    <col min="4608" max="4608" width="56.7109375" bestFit="1" customWidth="1"/>
    <col min="4609" max="4609" width="11.42578125" bestFit="1" customWidth="1"/>
    <col min="4610" max="4610" width="14.7109375" customWidth="1"/>
    <col min="4611" max="4612" width="14.140625" customWidth="1"/>
    <col min="4613" max="4613" width="10.85546875" customWidth="1"/>
    <col min="4864" max="4864" width="56.7109375" bestFit="1" customWidth="1"/>
    <col min="4865" max="4865" width="11.42578125" bestFit="1" customWidth="1"/>
    <col min="4866" max="4866" width="14.7109375" customWidth="1"/>
    <col min="4867" max="4868" width="14.140625" customWidth="1"/>
    <col min="4869" max="4869" width="10.85546875" customWidth="1"/>
    <col min="5120" max="5120" width="56.7109375" bestFit="1" customWidth="1"/>
    <col min="5121" max="5121" width="11.42578125" bestFit="1" customWidth="1"/>
    <col min="5122" max="5122" width="14.7109375" customWidth="1"/>
    <col min="5123" max="5124" width="14.140625" customWidth="1"/>
    <col min="5125" max="5125" width="10.85546875" customWidth="1"/>
    <col min="5376" max="5376" width="56.7109375" bestFit="1" customWidth="1"/>
    <col min="5377" max="5377" width="11.42578125" bestFit="1" customWidth="1"/>
    <col min="5378" max="5378" width="14.7109375" customWidth="1"/>
    <col min="5379" max="5380" width="14.140625" customWidth="1"/>
    <col min="5381" max="5381" width="10.85546875" customWidth="1"/>
    <col min="5632" max="5632" width="56.7109375" bestFit="1" customWidth="1"/>
    <col min="5633" max="5633" width="11.42578125" bestFit="1" customWidth="1"/>
    <col min="5634" max="5634" width="14.7109375" customWidth="1"/>
    <col min="5635" max="5636" width="14.140625" customWidth="1"/>
    <col min="5637" max="5637" width="10.85546875" customWidth="1"/>
    <col min="5888" max="5888" width="56.7109375" bestFit="1" customWidth="1"/>
    <col min="5889" max="5889" width="11.42578125" bestFit="1" customWidth="1"/>
    <col min="5890" max="5890" width="14.7109375" customWidth="1"/>
    <col min="5891" max="5892" width="14.140625" customWidth="1"/>
    <col min="5893" max="5893" width="10.85546875" customWidth="1"/>
    <col min="6144" max="6144" width="56.7109375" bestFit="1" customWidth="1"/>
    <col min="6145" max="6145" width="11.42578125" bestFit="1" customWidth="1"/>
    <col min="6146" max="6146" width="14.7109375" customWidth="1"/>
    <col min="6147" max="6148" width="14.140625" customWidth="1"/>
    <col min="6149" max="6149" width="10.85546875" customWidth="1"/>
    <col min="6400" max="6400" width="56.7109375" bestFit="1" customWidth="1"/>
    <col min="6401" max="6401" width="11.42578125" bestFit="1" customWidth="1"/>
    <col min="6402" max="6402" width="14.7109375" customWidth="1"/>
    <col min="6403" max="6404" width="14.140625" customWidth="1"/>
    <col min="6405" max="6405" width="10.85546875" customWidth="1"/>
    <col min="6656" max="6656" width="56.7109375" bestFit="1" customWidth="1"/>
    <col min="6657" max="6657" width="11.42578125" bestFit="1" customWidth="1"/>
    <col min="6658" max="6658" width="14.7109375" customWidth="1"/>
    <col min="6659" max="6660" width="14.140625" customWidth="1"/>
    <col min="6661" max="6661" width="10.85546875" customWidth="1"/>
    <col min="6912" max="6912" width="56.7109375" bestFit="1" customWidth="1"/>
    <col min="6913" max="6913" width="11.42578125" bestFit="1" customWidth="1"/>
    <col min="6914" max="6914" width="14.7109375" customWidth="1"/>
    <col min="6915" max="6916" width="14.140625" customWidth="1"/>
    <col min="6917" max="6917" width="10.85546875" customWidth="1"/>
    <col min="7168" max="7168" width="56.7109375" bestFit="1" customWidth="1"/>
    <col min="7169" max="7169" width="11.42578125" bestFit="1" customWidth="1"/>
    <col min="7170" max="7170" width="14.7109375" customWidth="1"/>
    <col min="7171" max="7172" width="14.140625" customWidth="1"/>
    <col min="7173" max="7173" width="10.85546875" customWidth="1"/>
    <col min="7424" max="7424" width="56.7109375" bestFit="1" customWidth="1"/>
    <col min="7425" max="7425" width="11.42578125" bestFit="1" customWidth="1"/>
    <col min="7426" max="7426" width="14.7109375" customWidth="1"/>
    <col min="7427" max="7428" width="14.140625" customWidth="1"/>
    <col min="7429" max="7429" width="10.85546875" customWidth="1"/>
    <col min="7680" max="7680" width="56.7109375" bestFit="1" customWidth="1"/>
    <col min="7681" max="7681" width="11.42578125" bestFit="1" customWidth="1"/>
    <col min="7682" max="7682" width="14.7109375" customWidth="1"/>
    <col min="7683" max="7684" width="14.140625" customWidth="1"/>
    <col min="7685" max="7685" width="10.85546875" customWidth="1"/>
    <col min="7936" max="7936" width="56.7109375" bestFit="1" customWidth="1"/>
    <col min="7937" max="7937" width="11.42578125" bestFit="1" customWidth="1"/>
    <col min="7938" max="7938" width="14.7109375" customWidth="1"/>
    <col min="7939" max="7940" width="14.140625" customWidth="1"/>
    <col min="7941" max="7941" width="10.85546875" customWidth="1"/>
    <col min="8192" max="8192" width="56.7109375" bestFit="1" customWidth="1"/>
    <col min="8193" max="8193" width="11.42578125" bestFit="1" customWidth="1"/>
    <col min="8194" max="8194" width="14.7109375" customWidth="1"/>
    <col min="8195" max="8196" width="14.140625" customWidth="1"/>
    <col min="8197" max="8197" width="10.85546875" customWidth="1"/>
    <col min="8448" max="8448" width="56.7109375" bestFit="1" customWidth="1"/>
    <col min="8449" max="8449" width="11.42578125" bestFit="1" customWidth="1"/>
    <col min="8450" max="8450" width="14.7109375" customWidth="1"/>
    <col min="8451" max="8452" width="14.140625" customWidth="1"/>
    <col min="8453" max="8453" width="10.85546875" customWidth="1"/>
    <col min="8704" max="8704" width="56.7109375" bestFit="1" customWidth="1"/>
    <col min="8705" max="8705" width="11.42578125" bestFit="1" customWidth="1"/>
    <col min="8706" max="8706" width="14.7109375" customWidth="1"/>
    <col min="8707" max="8708" width="14.140625" customWidth="1"/>
    <col min="8709" max="8709" width="10.85546875" customWidth="1"/>
    <col min="8960" max="8960" width="56.7109375" bestFit="1" customWidth="1"/>
    <col min="8961" max="8961" width="11.42578125" bestFit="1" customWidth="1"/>
    <col min="8962" max="8962" width="14.7109375" customWidth="1"/>
    <col min="8963" max="8964" width="14.140625" customWidth="1"/>
    <col min="8965" max="8965" width="10.85546875" customWidth="1"/>
    <col min="9216" max="9216" width="56.7109375" bestFit="1" customWidth="1"/>
    <col min="9217" max="9217" width="11.42578125" bestFit="1" customWidth="1"/>
    <col min="9218" max="9218" width="14.7109375" customWidth="1"/>
    <col min="9219" max="9220" width="14.140625" customWidth="1"/>
    <col min="9221" max="9221" width="10.85546875" customWidth="1"/>
    <col min="9472" max="9472" width="56.7109375" bestFit="1" customWidth="1"/>
    <col min="9473" max="9473" width="11.42578125" bestFit="1" customWidth="1"/>
    <col min="9474" max="9474" width="14.7109375" customWidth="1"/>
    <col min="9475" max="9476" width="14.140625" customWidth="1"/>
    <col min="9477" max="9477" width="10.85546875" customWidth="1"/>
    <col min="9728" max="9728" width="56.7109375" bestFit="1" customWidth="1"/>
    <col min="9729" max="9729" width="11.42578125" bestFit="1" customWidth="1"/>
    <col min="9730" max="9730" width="14.7109375" customWidth="1"/>
    <col min="9731" max="9732" width="14.140625" customWidth="1"/>
    <col min="9733" max="9733" width="10.85546875" customWidth="1"/>
    <col min="9984" max="9984" width="56.7109375" bestFit="1" customWidth="1"/>
    <col min="9985" max="9985" width="11.42578125" bestFit="1" customWidth="1"/>
    <col min="9986" max="9986" width="14.7109375" customWidth="1"/>
    <col min="9987" max="9988" width="14.140625" customWidth="1"/>
    <col min="9989" max="9989" width="10.85546875" customWidth="1"/>
    <col min="10240" max="10240" width="56.7109375" bestFit="1" customWidth="1"/>
    <col min="10241" max="10241" width="11.42578125" bestFit="1" customWidth="1"/>
    <col min="10242" max="10242" width="14.7109375" customWidth="1"/>
    <col min="10243" max="10244" width="14.140625" customWidth="1"/>
    <col min="10245" max="10245" width="10.85546875" customWidth="1"/>
    <col min="10496" max="10496" width="56.7109375" bestFit="1" customWidth="1"/>
    <col min="10497" max="10497" width="11.42578125" bestFit="1" customWidth="1"/>
    <col min="10498" max="10498" width="14.7109375" customWidth="1"/>
    <col min="10499" max="10500" width="14.140625" customWidth="1"/>
    <col min="10501" max="10501" width="10.85546875" customWidth="1"/>
    <col min="10752" max="10752" width="56.7109375" bestFit="1" customWidth="1"/>
    <col min="10753" max="10753" width="11.42578125" bestFit="1" customWidth="1"/>
    <col min="10754" max="10754" width="14.7109375" customWidth="1"/>
    <col min="10755" max="10756" width="14.140625" customWidth="1"/>
    <col min="10757" max="10757" width="10.85546875" customWidth="1"/>
    <col min="11008" max="11008" width="56.7109375" bestFit="1" customWidth="1"/>
    <col min="11009" max="11009" width="11.42578125" bestFit="1" customWidth="1"/>
    <col min="11010" max="11010" width="14.7109375" customWidth="1"/>
    <col min="11011" max="11012" width="14.140625" customWidth="1"/>
    <col min="11013" max="11013" width="10.85546875" customWidth="1"/>
    <col min="11264" max="11264" width="56.7109375" bestFit="1" customWidth="1"/>
    <col min="11265" max="11265" width="11.42578125" bestFit="1" customWidth="1"/>
    <col min="11266" max="11266" width="14.7109375" customWidth="1"/>
    <col min="11267" max="11268" width="14.140625" customWidth="1"/>
    <col min="11269" max="11269" width="10.85546875" customWidth="1"/>
    <col min="11520" max="11520" width="56.7109375" bestFit="1" customWidth="1"/>
    <col min="11521" max="11521" width="11.42578125" bestFit="1" customWidth="1"/>
    <col min="11522" max="11522" width="14.7109375" customWidth="1"/>
    <col min="11523" max="11524" width="14.140625" customWidth="1"/>
    <col min="11525" max="11525" width="10.85546875" customWidth="1"/>
    <col min="11776" max="11776" width="56.7109375" bestFit="1" customWidth="1"/>
    <col min="11777" max="11777" width="11.42578125" bestFit="1" customWidth="1"/>
    <col min="11778" max="11778" width="14.7109375" customWidth="1"/>
    <col min="11779" max="11780" width="14.140625" customWidth="1"/>
    <col min="11781" max="11781" width="10.85546875" customWidth="1"/>
    <col min="12032" max="12032" width="56.7109375" bestFit="1" customWidth="1"/>
    <col min="12033" max="12033" width="11.42578125" bestFit="1" customWidth="1"/>
    <col min="12034" max="12034" width="14.7109375" customWidth="1"/>
    <col min="12035" max="12036" width="14.140625" customWidth="1"/>
    <col min="12037" max="12037" width="10.85546875" customWidth="1"/>
    <col min="12288" max="12288" width="56.7109375" bestFit="1" customWidth="1"/>
    <col min="12289" max="12289" width="11.42578125" bestFit="1" customWidth="1"/>
    <col min="12290" max="12290" width="14.7109375" customWidth="1"/>
    <col min="12291" max="12292" width="14.140625" customWidth="1"/>
    <col min="12293" max="12293" width="10.85546875" customWidth="1"/>
    <col min="12544" max="12544" width="56.7109375" bestFit="1" customWidth="1"/>
    <col min="12545" max="12545" width="11.42578125" bestFit="1" customWidth="1"/>
    <col min="12546" max="12546" width="14.7109375" customWidth="1"/>
    <col min="12547" max="12548" width="14.140625" customWidth="1"/>
    <col min="12549" max="12549" width="10.85546875" customWidth="1"/>
    <col min="12800" max="12800" width="56.7109375" bestFit="1" customWidth="1"/>
    <col min="12801" max="12801" width="11.42578125" bestFit="1" customWidth="1"/>
    <col min="12802" max="12802" width="14.7109375" customWidth="1"/>
    <col min="12803" max="12804" width="14.140625" customWidth="1"/>
    <col min="12805" max="12805" width="10.85546875" customWidth="1"/>
    <col min="13056" max="13056" width="56.7109375" bestFit="1" customWidth="1"/>
    <col min="13057" max="13057" width="11.42578125" bestFit="1" customWidth="1"/>
    <col min="13058" max="13058" width="14.7109375" customWidth="1"/>
    <col min="13059" max="13060" width="14.140625" customWidth="1"/>
    <col min="13061" max="13061" width="10.85546875" customWidth="1"/>
    <col min="13312" max="13312" width="56.7109375" bestFit="1" customWidth="1"/>
    <col min="13313" max="13313" width="11.42578125" bestFit="1" customWidth="1"/>
    <col min="13314" max="13314" width="14.7109375" customWidth="1"/>
    <col min="13315" max="13316" width="14.140625" customWidth="1"/>
    <col min="13317" max="13317" width="10.85546875" customWidth="1"/>
    <col min="13568" max="13568" width="56.7109375" bestFit="1" customWidth="1"/>
    <col min="13569" max="13569" width="11.42578125" bestFit="1" customWidth="1"/>
    <col min="13570" max="13570" width="14.7109375" customWidth="1"/>
    <col min="13571" max="13572" width="14.140625" customWidth="1"/>
    <col min="13573" max="13573" width="10.85546875" customWidth="1"/>
    <col min="13824" max="13824" width="56.7109375" bestFit="1" customWidth="1"/>
    <col min="13825" max="13825" width="11.42578125" bestFit="1" customWidth="1"/>
    <col min="13826" max="13826" width="14.7109375" customWidth="1"/>
    <col min="13827" max="13828" width="14.140625" customWidth="1"/>
    <col min="13829" max="13829" width="10.85546875" customWidth="1"/>
    <col min="14080" max="14080" width="56.7109375" bestFit="1" customWidth="1"/>
    <col min="14081" max="14081" width="11.42578125" bestFit="1" customWidth="1"/>
    <col min="14082" max="14082" width="14.7109375" customWidth="1"/>
    <col min="14083" max="14084" width="14.140625" customWidth="1"/>
    <col min="14085" max="14085" width="10.85546875" customWidth="1"/>
    <col min="14336" max="14336" width="56.7109375" bestFit="1" customWidth="1"/>
    <col min="14337" max="14337" width="11.42578125" bestFit="1" customWidth="1"/>
    <col min="14338" max="14338" width="14.7109375" customWidth="1"/>
    <col min="14339" max="14340" width="14.140625" customWidth="1"/>
    <col min="14341" max="14341" width="10.85546875" customWidth="1"/>
    <col min="14592" max="14592" width="56.7109375" bestFit="1" customWidth="1"/>
    <col min="14593" max="14593" width="11.42578125" bestFit="1" customWidth="1"/>
    <col min="14594" max="14594" width="14.7109375" customWidth="1"/>
    <col min="14595" max="14596" width="14.140625" customWidth="1"/>
    <col min="14597" max="14597" width="10.85546875" customWidth="1"/>
    <col min="14848" max="14848" width="56.7109375" bestFit="1" customWidth="1"/>
    <col min="14849" max="14849" width="11.42578125" bestFit="1" customWidth="1"/>
    <col min="14850" max="14850" width="14.7109375" customWidth="1"/>
    <col min="14851" max="14852" width="14.140625" customWidth="1"/>
    <col min="14853" max="14853" width="10.85546875" customWidth="1"/>
    <col min="15104" max="15104" width="56.7109375" bestFit="1" customWidth="1"/>
    <col min="15105" max="15105" width="11.42578125" bestFit="1" customWidth="1"/>
    <col min="15106" max="15106" width="14.7109375" customWidth="1"/>
    <col min="15107" max="15108" width="14.140625" customWidth="1"/>
    <col min="15109" max="15109" width="10.85546875" customWidth="1"/>
    <col min="15360" max="15360" width="56.7109375" bestFit="1" customWidth="1"/>
    <col min="15361" max="15361" width="11.42578125" bestFit="1" customWidth="1"/>
    <col min="15362" max="15362" width="14.7109375" customWidth="1"/>
    <col min="15363" max="15364" width="14.140625" customWidth="1"/>
    <col min="15365" max="15365" width="10.85546875" customWidth="1"/>
    <col min="15616" max="15616" width="56.7109375" bestFit="1" customWidth="1"/>
    <col min="15617" max="15617" width="11.42578125" bestFit="1" customWidth="1"/>
    <col min="15618" max="15618" width="14.7109375" customWidth="1"/>
    <col min="15619" max="15620" width="14.140625" customWidth="1"/>
    <col min="15621" max="15621" width="10.85546875" customWidth="1"/>
    <col min="15872" max="15872" width="56.7109375" bestFit="1" customWidth="1"/>
    <col min="15873" max="15873" width="11.42578125" bestFit="1" customWidth="1"/>
    <col min="15874" max="15874" width="14.7109375" customWidth="1"/>
    <col min="15875" max="15876" width="14.140625" customWidth="1"/>
    <col min="15877" max="15877" width="10.85546875" customWidth="1"/>
    <col min="16128" max="16128" width="56.7109375" bestFit="1" customWidth="1"/>
    <col min="16129" max="16129" width="11.42578125" bestFit="1" customWidth="1"/>
    <col min="16130" max="16130" width="14.7109375" customWidth="1"/>
    <col min="16131" max="16132" width="14.140625" customWidth="1"/>
    <col min="16133" max="16133" width="10.85546875" customWidth="1"/>
  </cols>
  <sheetData>
    <row r="1" spans="1:15" hidden="1"/>
    <row r="2" spans="1:15" ht="18" customHeight="1">
      <c r="A2" s="175" t="s">
        <v>462</v>
      </c>
      <c r="B2" s="175"/>
      <c r="C2" s="175"/>
      <c r="D2" s="175"/>
      <c r="E2" s="176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177" t="s">
        <v>0</v>
      </c>
      <c r="B3" s="178"/>
      <c r="C3" s="179"/>
      <c r="D3" s="179"/>
      <c r="E3" s="179"/>
    </row>
    <row r="4" spans="1:15" ht="15.75">
      <c r="A4" s="180" t="s">
        <v>1</v>
      </c>
      <c r="B4" s="178"/>
      <c r="C4" s="179"/>
      <c r="D4" s="179"/>
      <c r="E4" s="179"/>
    </row>
    <row r="8" spans="1:15">
      <c r="D8" s="2"/>
      <c r="E8" s="2"/>
    </row>
    <row r="9" spans="1:15" ht="28.5">
      <c r="A9" s="3" t="s">
        <v>2</v>
      </c>
      <c r="B9" s="4" t="s">
        <v>3</v>
      </c>
      <c r="C9" s="5" t="s">
        <v>4</v>
      </c>
      <c r="D9" s="5" t="s">
        <v>5</v>
      </c>
      <c r="E9" s="5" t="s">
        <v>6</v>
      </c>
    </row>
    <row r="10" spans="1:15">
      <c r="A10" s="6" t="s">
        <v>8</v>
      </c>
      <c r="B10" s="6">
        <v>3246</v>
      </c>
      <c r="C10" s="7">
        <v>4053</v>
      </c>
      <c r="D10" s="7">
        <v>4269</v>
      </c>
      <c r="E10" s="7">
        <v>4782</v>
      </c>
    </row>
    <row r="11" spans="1:15">
      <c r="A11" s="6" t="s">
        <v>9</v>
      </c>
      <c r="B11" s="6">
        <v>984</v>
      </c>
      <c r="C11" s="7">
        <v>1100</v>
      </c>
      <c r="D11" s="7">
        <v>1161</v>
      </c>
      <c r="E11" s="7">
        <v>1239</v>
      </c>
    </row>
    <row r="12" spans="1:15">
      <c r="A12" s="6" t="s">
        <v>10</v>
      </c>
      <c r="B12" s="6">
        <v>9035</v>
      </c>
      <c r="C12" s="7">
        <v>9534</v>
      </c>
      <c r="D12" s="7">
        <v>9535</v>
      </c>
      <c r="E12" s="7">
        <v>11864</v>
      </c>
    </row>
    <row r="13" spans="1:15">
      <c r="A13" s="6" t="s">
        <v>11</v>
      </c>
      <c r="B13" s="6">
        <v>470</v>
      </c>
      <c r="C13" s="7">
        <v>600</v>
      </c>
      <c r="D13" s="7">
        <v>617</v>
      </c>
      <c r="E13" s="7">
        <v>530</v>
      </c>
    </row>
    <row r="14" spans="1:15">
      <c r="A14" s="6" t="s">
        <v>12</v>
      </c>
      <c r="B14" s="6">
        <v>7667</v>
      </c>
      <c r="C14" s="7">
        <v>7767</v>
      </c>
      <c r="D14" s="7">
        <v>27185</v>
      </c>
      <c r="E14" s="7">
        <v>22509</v>
      </c>
    </row>
    <row r="15" spans="1:15">
      <c r="A15" s="6" t="s">
        <v>13</v>
      </c>
      <c r="B15" s="6">
        <v>772</v>
      </c>
      <c r="C15" s="7">
        <v>1822</v>
      </c>
      <c r="D15" s="7">
        <v>4529</v>
      </c>
      <c r="E15" s="7">
        <v>12698</v>
      </c>
      <c r="I15" s="2"/>
    </row>
    <row r="16" spans="1:15">
      <c r="A16" s="6" t="s">
        <v>14</v>
      </c>
      <c r="B16" s="6">
        <v>10122</v>
      </c>
      <c r="C16" s="7">
        <v>10072</v>
      </c>
      <c r="D16" s="7">
        <v>7365</v>
      </c>
      <c r="E16" s="7">
        <v>6405</v>
      </c>
    </row>
    <row r="17" spans="1:7">
      <c r="A17" s="6" t="s">
        <v>15</v>
      </c>
      <c r="B17" s="6">
        <v>200</v>
      </c>
      <c r="C17" s="7">
        <v>200</v>
      </c>
      <c r="D17" s="7">
        <v>200</v>
      </c>
      <c r="E17" s="7">
        <v>200</v>
      </c>
    </row>
    <row r="18" spans="1:7">
      <c r="A18" s="8" t="s">
        <v>16</v>
      </c>
      <c r="B18" s="8">
        <v>32496</v>
      </c>
      <c r="C18" s="9">
        <v>35148</v>
      </c>
      <c r="D18" s="9">
        <v>54861</v>
      </c>
      <c r="E18" s="9">
        <f>SUM(E10:E17)</f>
        <v>60227</v>
      </c>
      <c r="G18" s="10"/>
    </row>
    <row r="19" spans="1:7">
      <c r="A19" s="8" t="s">
        <v>17</v>
      </c>
      <c r="B19" s="8">
        <v>495</v>
      </c>
      <c r="C19" s="9">
        <v>495</v>
      </c>
      <c r="D19" s="9">
        <v>495</v>
      </c>
      <c r="E19" s="9">
        <v>495</v>
      </c>
    </row>
    <row r="20" spans="1:7">
      <c r="A20" s="11" t="s">
        <v>18</v>
      </c>
      <c r="B20" s="8">
        <v>32991</v>
      </c>
      <c r="C20" s="9">
        <v>35643</v>
      </c>
      <c r="D20" s="9">
        <v>55356</v>
      </c>
      <c r="E20" s="9">
        <f>SUM(E18:E19)</f>
        <v>60722</v>
      </c>
    </row>
    <row r="21" spans="1:7">
      <c r="A21" s="6" t="s">
        <v>19</v>
      </c>
      <c r="B21" s="6">
        <v>12369</v>
      </c>
      <c r="C21" s="7">
        <v>13333</v>
      </c>
      <c r="D21" s="7">
        <v>13721</v>
      </c>
      <c r="E21" s="7">
        <v>14303</v>
      </c>
    </row>
    <row r="22" spans="1:7">
      <c r="A22" s="6" t="s">
        <v>20</v>
      </c>
      <c r="B22" s="6">
        <v>7500</v>
      </c>
      <c r="C22" s="7">
        <v>7500</v>
      </c>
      <c r="D22" s="7">
        <v>7500</v>
      </c>
      <c r="E22" s="7">
        <v>7089</v>
      </c>
    </row>
    <row r="23" spans="1:7">
      <c r="A23" s="6" t="s">
        <v>21</v>
      </c>
      <c r="B23" s="6">
        <v>3650</v>
      </c>
      <c r="C23" s="7">
        <v>3650</v>
      </c>
      <c r="D23" s="7">
        <v>4115</v>
      </c>
      <c r="E23" s="7">
        <v>5820</v>
      </c>
    </row>
    <row r="24" spans="1:7">
      <c r="A24" s="6" t="s">
        <v>22</v>
      </c>
      <c r="B24" s="6">
        <v>9472</v>
      </c>
      <c r="C24" s="7">
        <v>9471</v>
      </c>
      <c r="D24" s="7">
        <v>9471</v>
      </c>
      <c r="E24" s="7">
        <v>11529</v>
      </c>
    </row>
    <row r="25" spans="1:7">
      <c r="A25" s="6" t="s">
        <v>23</v>
      </c>
      <c r="B25" s="6">
        <v>0</v>
      </c>
      <c r="C25" s="7">
        <v>0</v>
      </c>
      <c r="D25" s="7"/>
      <c r="E25" s="7">
        <v>1559</v>
      </c>
    </row>
    <row r="26" spans="1:7">
      <c r="A26" s="6" t="s">
        <v>24</v>
      </c>
      <c r="B26" s="6">
        <v>0</v>
      </c>
      <c r="C26" s="7">
        <v>0</v>
      </c>
      <c r="D26" s="7"/>
      <c r="E26" s="7"/>
    </row>
    <row r="27" spans="1:7">
      <c r="A27" s="6" t="s">
        <v>25</v>
      </c>
      <c r="B27" s="6">
        <v>0</v>
      </c>
      <c r="C27" s="7">
        <v>0</v>
      </c>
      <c r="D27" s="7"/>
      <c r="E27" s="7"/>
    </row>
    <row r="28" spans="1:7">
      <c r="A28" s="8" t="s">
        <v>26</v>
      </c>
      <c r="B28" s="8">
        <v>32991</v>
      </c>
      <c r="C28" s="9">
        <v>33954</v>
      </c>
      <c r="D28" s="9">
        <v>34807</v>
      </c>
      <c r="E28" s="9">
        <f>SUM(E21:E27)</f>
        <v>40300</v>
      </c>
    </row>
    <row r="29" spans="1:7">
      <c r="A29" s="8" t="s">
        <v>27</v>
      </c>
      <c r="B29" s="8"/>
      <c r="C29" s="9">
        <v>1689</v>
      </c>
      <c r="D29" s="9">
        <v>20549</v>
      </c>
      <c r="E29" s="9">
        <v>20422</v>
      </c>
    </row>
    <row r="30" spans="1:7">
      <c r="A30" s="11" t="s">
        <v>28</v>
      </c>
      <c r="B30" s="8">
        <v>32991</v>
      </c>
      <c r="C30" s="9">
        <v>35643</v>
      </c>
      <c r="D30" s="9">
        <v>55356</v>
      </c>
      <c r="E30" s="9">
        <f>SUM(E28:E29)</f>
        <v>60722</v>
      </c>
    </row>
  </sheetData>
  <mergeCells count="3">
    <mergeCell ref="A2:E2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J8" sqref="J8"/>
    </sheetView>
  </sheetViews>
  <sheetFormatPr defaultRowHeight="15"/>
  <cols>
    <col min="1" max="1" width="49.85546875" style="2" customWidth="1"/>
    <col min="2" max="2" width="12.5703125" style="2" customWidth="1"/>
    <col min="3" max="3" width="10.5703125" style="2" bestFit="1" customWidth="1"/>
    <col min="4" max="5" width="13" style="2" customWidth="1"/>
    <col min="6" max="255" width="9.140625" style="2"/>
    <col min="256" max="256" width="49.85546875" style="2" customWidth="1"/>
    <col min="257" max="257" width="12.5703125" style="2" customWidth="1"/>
    <col min="258" max="258" width="19.140625" style="2" customWidth="1"/>
    <col min="259" max="259" width="11.85546875" style="2" customWidth="1"/>
    <col min="260" max="260" width="13" style="2" customWidth="1"/>
    <col min="261" max="261" width="11.85546875" style="2" bestFit="1" customWidth="1"/>
    <col min="262" max="511" width="9.140625" style="2"/>
    <col min="512" max="512" width="49.85546875" style="2" customWidth="1"/>
    <col min="513" max="513" width="12.5703125" style="2" customWidth="1"/>
    <col min="514" max="514" width="19.140625" style="2" customWidth="1"/>
    <col min="515" max="515" width="11.85546875" style="2" customWidth="1"/>
    <col min="516" max="516" width="13" style="2" customWidth="1"/>
    <col min="517" max="517" width="11.85546875" style="2" bestFit="1" customWidth="1"/>
    <col min="518" max="767" width="9.140625" style="2"/>
    <col min="768" max="768" width="49.85546875" style="2" customWidth="1"/>
    <col min="769" max="769" width="12.5703125" style="2" customWidth="1"/>
    <col min="770" max="770" width="19.140625" style="2" customWidth="1"/>
    <col min="771" max="771" width="11.85546875" style="2" customWidth="1"/>
    <col min="772" max="772" width="13" style="2" customWidth="1"/>
    <col min="773" max="773" width="11.85546875" style="2" bestFit="1" customWidth="1"/>
    <col min="774" max="1023" width="9.140625" style="2"/>
    <col min="1024" max="1024" width="49.85546875" style="2" customWidth="1"/>
    <col min="1025" max="1025" width="12.5703125" style="2" customWidth="1"/>
    <col min="1026" max="1026" width="19.140625" style="2" customWidth="1"/>
    <col min="1027" max="1027" width="11.85546875" style="2" customWidth="1"/>
    <col min="1028" max="1028" width="13" style="2" customWidth="1"/>
    <col min="1029" max="1029" width="11.85546875" style="2" bestFit="1" customWidth="1"/>
    <col min="1030" max="1279" width="9.140625" style="2"/>
    <col min="1280" max="1280" width="49.85546875" style="2" customWidth="1"/>
    <col min="1281" max="1281" width="12.5703125" style="2" customWidth="1"/>
    <col min="1282" max="1282" width="19.140625" style="2" customWidth="1"/>
    <col min="1283" max="1283" width="11.85546875" style="2" customWidth="1"/>
    <col min="1284" max="1284" width="13" style="2" customWidth="1"/>
    <col min="1285" max="1285" width="11.85546875" style="2" bestFit="1" customWidth="1"/>
    <col min="1286" max="1535" width="9.140625" style="2"/>
    <col min="1536" max="1536" width="49.85546875" style="2" customWidth="1"/>
    <col min="1537" max="1537" width="12.5703125" style="2" customWidth="1"/>
    <col min="1538" max="1538" width="19.140625" style="2" customWidth="1"/>
    <col min="1539" max="1539" width="11.85546875" style="2" customWidth="1"/>
    <col min="1540" max="1540" width="13" style="2" customWidth="1"/>
    <col min="1541" max="1541" width="11.85546875" style="2" bestFit="1" customWidth="1"/>
    <col min="1542" max="1791" width="9.140625" style="2"/>
    <col min="1792" max="1792" width="49.85546875" style="2" customWidth="1"/>
    <col min="1793" max="1793" width="12.5703125" style="2" customWidth="1"/>
    <col min="1794" max="1794" width="19.140625" style="2" customWidth="1"/>
    <col min="1795" max="1795" width="11.85546875" style="2" customWidth="1"/>
    <col min="1796" max="1796" width="13" style="2" customWidth="1"/>
    <col min="1797" max="1797" width="11.85546875" style="2" bestFit="1" customWidth="1"/>
    <col min="1798" max="2047" width="9.140625" style="2"/>
    <col min="2048" max="2048" width="49.85546875" style="2" customWidth="1"/>
    <col min="2049" max="2049" width="12.5703125" style="2" customWidth="1"/>
    <col min="2050" max="2050" width="19.140625" style="2" customWidth="1"/>
    <col min="2051" max="2051" width="11.85546875" style="2" customWidth="1"/>
    <col min="2052" max="2052" width="13" style="2" customWidth="1"/>
    <col min="2053" max="2053" width="11.85546875" style="2" bestFit="1" customWidth="1"/>
    <col min="2054" max="2303" width="9.140625" style="2"/>
    <col min="2304" max="2304" width="49.85546875" style="2" customWidth="1"/>
    <col min="2305" max="2305" width="12.5703125" style="2" customWidth="1"/>
    <col min="2306" max="2306" width="19.140625" style="2" customWidth="1"/>
    <col min="2307" max="2307" width="11.85546875" style="2" customWidth="1"/>
    <col min="2308" max="2308" width="13" style="2" customWidth="1"/>
    <col min="2309" max="2309" width="11.85546875" style="2" bestFit="1" customWidth="1"/>
    <col min="2310" max="2559" width="9.140625" style="2"/>
    <col min="2560" max="2560" width="49.85546875" style="2" customWidth="1"/>
    <col min="2561" max="2561" width="12.5703125" style="2" customWidth="1"/>
    <col min="2562" max="2562" width="19.140625" style="2" customWidth="1"/>
    <col min="2563" max="2563" width="11.85546875" style="2" customWidth="1"/>
    <col min="2564" max="2564" width="13" style="2" customWidth="1"/>
    <col min="2565" max="2565" width="11.85546875" style="2" bestFit="1" customWidth="1"/>
    <col min="2566" max="2815" width="9.140625" style="2"/>
    <col min="2816" max="2816" width="49.85546875" style="2" customWidth="1"/>
    <col min="2817" max="2817" width="12.5703125" style="2" customWidth="1"/>
    <col min="2818" max="2818" width="19.140625" style="2" customWidth="1"/>
    <col min="2819" max="2819" width="11.85546875" style="2" customWidth="1"/>
    <col min="2820" max="2820" width="13" style="2" customWidth="1"/>
    <col min="2821" max="2821" width="11.85546875" style="2" bestFit="1" customWidth="1"/>
    <col min="2822" max="3071" width="9.140625" style="2"/>
    <col min="3072" max="3072" width="49.85546875" style="2" customWidth="1"/>
    <col min="3073" max="3073" width="12.5703125" style="2" customWidth="1"/>
    <col min="3074" max="3074" width="19.140625" style="2" customWidth="1"/>
    <col min="3075" max="3075" width="11.85546875" style="2" customWidth="1"/>
    <col min="3076" max="3076" width="13" style="2" customWidth="1"/>
    <col min="3077" max="3077" width="11.85546875" style="2" bestFit="1" customWidth="1"/>
    <col min="3078" max="3327" width="9.140625" style="2"/>
    <col min="3328" max="3328" width="49.85546875" style="2" customWidth="1"/>
    <col min="3329" max="3329" width="12.5703125" style="2" customWidth="1"/>
    <col min="3330" max="3330" width="19.140625" style="2" customWidth="1"/>
    <col min="3331" max="3331" width="11.85546875" style="2" customWidth="1"/>
    <col min="3332" max="3332" width="13" style="2" customWidth="1"/>
    <col min="3333" max="3333" width="11.85546875" style="2" bestFit="1" customWidth="1"/>
    <col min="3334" max="3583" width="9.140625" style="2"/>
    <col min="3584" max="3584" width="49.85546875" style="2" customWidth="1"/>
    <col min="3585" max="3585" width="12.5703125" style="2" customWidth="1"/>
    <col min="3586" max="3586" width="19.140625" style="2" customWidth="1"/>
    <col min="3587" max="3587" width="11.85546875" style="2" customWidth="1"/>
    <col min="3588" max="3588" width="13" style="2" customWidth="1"/>
    <col min="3589" max="3589" width="11.85546875" style="2" bestFit="1" customWidth="1"/>
    <col min="3590" max="3839" width="9.140625" style="2"/>
    <col min="3840" max="3840" width="49.85546875" style="2" customWidth="1"/>
    <col min="3841" max="3841" width="12.5703125" style="2" customWidth="1"/>
    <col min="3842" max="3842" width="19.140625" style="2" customWidth="1"/>
    <col min="3843" max="3843" width="11.85546875" style="2" customWidth="1"/>
    <col min="3844" max="3844" width="13" style="2" customWidth="1"/>
    <col min="3845" max="3845" width="11.85546875" style="2" bestFit="1" customWidth="1"/>
    <col min="3846" max="4095" width="9.140625" style="2"/>
    <col min="4096" max="4096" width="49.85546875" style="2" customWidth="1"/>
    <col min="4097" max="4097" width="12.5703125" style="2" customWidth="1"/>
    <col min="4098" max="4098" width="19.140625" style="2" customWidth="1"/>
    <col min="4099" max="4099" width="11.85546875" style="2" customWidth="1"/>
    <col min="4100" max="4100" width="13" style="2" customWidth="1"/>
    <col min="4101" max="4101" width="11.85546875" style="2" bestFit="1" customWidth="1"/>
    <col min="4102" max="4351" width="9.140625" style="2"/>
    <col min="4352" max="4352" width="49.85546875" style="2" customWidth="1"/>
    <col min="4353" max="4353" width="12.5703125" style="2" customWidth="1"/>
    <col min="4354" max="4354" width="19.140625" style="2" customWidth="1"/>
    <col min="4355" max="4355" width="11.85546875" style="2" customWidth="1"/>
    <col min="4356" max="4356" width="13" style="2" customWidth="1"/>
    <col min="4357" max="4357" width="11.85546875" style="2" bestFit="1" customWidth="1"/>
    <col min="4358" max="4607" width="9.140625" style="2"/>
    <col min="4608" max="4608" width="49.85546875" style="2" customWidth="1"/>
    <col min="4609" max="4609" width="12.5703125" style="2" customWidth="1"/>
    <col min="4610" max="4610" width="19.140625" style="2" customWidth="1"/>
    <col min="4611" max="4611" width="11.85546875" style="2" customWidth="1"/>
    <col min="4612" max="4612" width="13" style="2" customWidth="1"/>
    <col min="4613" max="4613" width="11.85546875" style="2" bestFit="1" customWidth="1"/>
    <col min="4614" max="4863" width="9.140625" style="2"/>
    <col min="4864" max="4864" width="49.85546875" style="2" customWidth="1"/>
    <col min="4865" max="4865" width="12.5703125" style="2" customWidth="1"/>
    <col min="4866" max="4866" width="19.140625" style="2" customWidth="1"/>
    <col min="4867" max="4867" width="11.85546875" style="2" customWidth="1"/>
    <col min="4868" max="4868" width="13" style="2" customWidth="1"/>
    <col min="4869" max="4869" width="11.85546875" style="2" bestFit="1" customWidth="1"/>
    <col min="4870" max="5119" width="9.140625" style="2"/>
    <col min="5120" max="5120" width="49.85546875" style="2" customWidth="1"/>
    <col min="5121" max="5121" width="12.5703125" style="2" customWidth="1"/>
    <col min="5122" max="5122" width="19.140625" style="2" customWidth="1"/>
    <col min="5123" max="5123" width="11.85546875" style="2" customWidth="1"/>
    <col min="5124" max="5124" width="13" style="2" customWidth="1"/>
    <col min="5125" max="5125" width="11.85546875" style="2" bestFit="1" customWidth="1"/>
    <col min="5126" max="5375" width="9.140625" style="2"/>
    <col min="5376" max="5376" width="49.85546875" style="2" customWidth="1"/>
    <col min="5377" max="5377" width="12.5703125" style="2" customWidth="1"/>
    <col min="5378" max="5378" width="19.140625" style="2" customWidth="1"/>
    <col min="5379" max="5379" width="11.85546875" style="2" customWidth="1"/>
    <col min="5380" max="5380" width="13" style="2" customWidth="1"/>
    <col min="5381" max="5381" width="11.85546875" style="2" bestFit="1" customWidth="1"/>
    <col min="5382" max="5631" width="9.140625" style="2"/>
    <col min="5632" max="5632" width="49.85546875" style="2" customWidth="1"/>
    <col min="5633" max="5633" width="12.5703125" style="2" customWidth="1"/>
    <col min="5634" max="5634" width="19.140625" style="2" customWidth="1"/>
    <col min="5635" max="5635" width="11.85546875" style="2" customWidth="1"/>
    <col min="5636" max="5636" width="13" style="2" customWidth="1"/>
    <col min="5637" max="5637" width="11.85546875" style="2" bestFit="1" customWidth="1"/>
    <col min="5638" max="5887" width="9.140625" style="2"/>
    <col min="5888" max="5888" width="49.85546875" style="2" customWidth="1"/>
    <col min="5889" max="5889" width="12.5703125" style="2" customWidth="1"/>
    <col min="5890" max="5890" width="19.140625" style="2" customWidth="1"/>
    <col min="5891" max="5891" width="11.85546875" style="2" customWidth="1"/>
    <col min="5892" max="5892" width="13" style="2" customWidth="1"/>
    <col min="5893" max="5893" width="11.85546875" style="2" bestFit="1" customWidth="1"/>
    <col min="5894" max="6143" width="9.140625" style="2"/>
    <col min="6144" max="6144" width="49.85546875" style="2" customWidth="1"/>
    <col min="6145" max="6145" width="12.5703125" style="2" customWidth="1"/>
    <col min="6146" max="6146" width="19.140625" style="2" customWidth="1"/>
    <col min="6147" max="6147" width="11.85546875" style="2" customWidth="1"/>
    <col min="6148" max="6148" width="13" style="2" customWidth="1"/>
    <col min="6149" max="6149" width="11.85546875" style="2" bestFit="1" customWidth="1"/>
    <col min="6150" max="6399" width="9.140625" style="2"/>
    <col min="6400" max="6400" width="49.85546875" style="2" customWidth="1"/>
    <col min="6401" max="6401" width="12.5703125" style="2" customWidth="1"/>
    <col min="6402" max="6402" width="19.140625" style="2" customWidth="1"/>
    <col min="6403" max="6403" width="11.85546875" style="2" customWidth="1"/>
    <col min="6404" max="6404" width="13" style="2" customWidth="1"/>
    <col min="6405" max="6405" width="11.85546875" style="2" bestFit="1" customWidth="1"/>
    <col min="6406" max="6655" width="9.140625" style="2"/>
    <col min="6656" max="6656" width="49.85546875" style="2" customWidth="1"/>
    <col min="6657" max="6657" width="12.5703125" style="2" customWidth="1"/>
    <col min="6658" max="6658" width="19.140625" style="2" customWidth="1"/>
    <col min="6659" max="6659" width="11.85546875" style="2" customWidth="1"/>
    <col min="6660" max="6660" width="13" style="2" customWidth="1"/>
    <col min="6661" max="6661" width="11.85546875" style="2" bestFit="1" customWidth="1"/>
    <col min="6662" max="6911" width="9.140625" style="2"/>
    <col min="6912" max="6912" width="49.85546875" style="2" customWidth="1"/>
    <col min="6913" max="6913" width="12.5703125" style="2" customWidth="1"/>
    <col min="6914" max="6914" width="19.140625" style="2" customWidth="1"/>
    <col min="6915" max="6915" width="11.85546875" style="2" customWidth="1"/>
    <col min="6916" max="6916" width="13" style="2" customWidth="1"/>
    <col min="6917" max="6917" width="11.85546875" style="2" bestFit="1" customWidth="1"/>
    <col min="6918" max="7167" width="9.140625" style="2"/>
    <col min="7168" max="7168" width="49.85546875" style="2" customWidth="1"/>
    <col min="7169" max="7169" width="12.5703125" style="2" customWidth="1"/>
    <col min="7170" max="7170" width="19.140625" style="2" customWidth="1"/>
    <col min="7171" max="7171" width="11.85546875" style="2" customWidth="1"/>
    <col min="7172" max="7172" width="13" style="2" customWidth="1"/>
    <col min="7173" max="7173" width="11.85546875" style="2" bestFit="1" customWidth="1"/>
    <col min="7174" max="7423" width="9.140625" style="2"/>
    <col min="7424" max="7424" width="49.85546875" style="2" customWidth="1"/>
    <col min="7425" max="7425" width="12.5703125" style="2" customWidth="1"/>
    <col min="7426" max="7426" width="19.140625" style="2" customWidth="1"/>
    <col min="7427" max="7427" width="11.85546875" style="2" customWidth="1"/>
    <col min="7428" max="7428" width="13" style="2" customWidth="1"/>
    <col min="7429" max="7429" width="11.85546875" style="2" bestFit="1" customWidth="1"/>
    <col min="7430" max="7679" width="9.140625" style="2"/>
    <col min="7680" max="7680" width="49.85546875" style="2" customWidth="1"/>
    <col min="7681" max="7681" width="12.5703125" style="2" customWidth="1"/>
    <col min="7682" max="7682" width="19.140625" style="2" customWidth="1"/>
    <col min="7683" max="7683" width="11.85546875" style="2" customWidth="1"/>
    <col min="7684" max="7684" width="13" style="2" customWidth="1"/>
    <col min="7685" max="7685" width="11.85546875" style="2" bestFit="1" customWidth="1"/>
    <col min="7686" max="7935" width="9.140625" style="2"/>
    <col min="7936" max="7936" width="49.85546875" style="2" customWidth="1"/>
    <col min="7937" max="7937" width="12.5703125" style="2" customWidth="1"/>
    <col min="7938" max="7938" width="19.140625" style="2" customWidth="1"/>
    <col min="7939" max="7939" width="11.85546875" style="2" customWidth="1"/>
    <col min="7940" max="7940" width="13" style="2" customWidth="1"/>
    <col min="7941" max="7941" width="11.85546875" style="2" bestFit="1" customWidth="1"/>
    <col min="7942" max="8191" width="9.140625" style="2"/>
    <col min="8192" max="8192" width="49.85546875" style="2" customWidth="1"/>
    <col min="8193" max="8193" width="12.5703125" style="2" customWidth="1"/>
    <col min="8194" max="8194" width="19.140625" style="2" customWidth="1"/>
    <col min="8195" max="8195" width="11.85546875" style="2" customWidth="1"/>
    <col min="8196" max="8196" width="13" style="2" customWidth="1"/>
    <col min="8197" max="8197" width="11.85546875" style="2" bestFit="1" customWidth="1"/>
    <col min="8198" max="8447" width="9.140625" style="2"/>
    <col min="8448" max="8448" width="49.85546875" style="2" customWidth="1"/>
    <col min="8449" max="8449" width="12.5703125" style="2" customWidth="1"/>
    <col min="8450" max="8450" width="19.140625" style="2" customWidth="1"/>
    <col min="8451" max="8451" width="11.85546875" style="2" customWidth="1"/>
    <col min="8452" max="8452" width="13" style="2" customWidth="1"/>
    <col min="8453" max="8453" width="11.85546875" style="2" bestFit="1" customWidth="1"/>
    <col min="8454" max="8703" width="9.140625" style="2"/>
    <col min="8704" max="8704" width="49.85546875" style="2" customWidth="1"/>
    <col min="8705" max="8705" width="12.5703125" style="2" customWidth="1"/>
    <col min="8706" max="8706" width="19.140625" style="2" customWidth="1"/>
    <col min="8707" max="8707" width="11.85546875" style="2" customWidth="1"/>
    <col min="8708" max="8708" width="13" style="2" customWidth="1"/>
    <col min="8709" max="8709" width="11.85546875" style="2" bestFit="1" customWidth="1"/>
    <col min="8710" max="8959" width="9.140625" style="2"/>
    <col min="8960" max="8960" width="49.85546875" style="2" customWidth="1"/>
    <col min="8961" max="8961" width="12.5703125" style="2" customWidth="1"/>
    <col min="8962" max="8962" width="19.140625" style="2" customWidth="1"/>
    <col min="8963" max="8963" width="11.85546875" style="2" customWidth="1"/>
    <col min="8964" max="8964" width="13" style="2" customWidth="1"/>
    <col min="8965" max="8965" width="11.85546875" style="2" bestFit="1" customWidth="1"/>
    <col min="8966" max="9215" width="9.140625" style="2"/>
    <col min="9216" max="9216" width="49.85546875" style="2" customWidth="1"/>
    <col min="9217" max="9217" width="12.5703125" style="2" customWidth="1"/>
    <col min="9218" max="9218" width="19.140625" style="2" customWidth="1"/>
    <col min="9219" max="9219" width="11.85546875" style="2" customWidth="1"/>
    <col min="9220" max="9220" width="13" style="2" customWidth="1"/>
    <col min="9221" max="9221" width="11.85546875" style="2" bestFit="1" customWidth="1"/>
    <col min="9222" max="9471" width="9.140625" style="2"/>
    <col min="9472" max="9472" width="49.85546875" style="2" customWidth="1"/>
    <col min="9473" max="9473" width="12.5703125" style="2" customWidth="1"/>
    <col min="9474" max="9474" width="19.140625" style="2" customWidth="1"/>
    <col min="9475" max="9475" width="11.85546875" style="2" customWidth="1"/>
    <col min="9476" max="9476" width="13" style="2" customWidth="1"/>
    <col min="9477" max="9477" width="11.85546875" style="2" bestFit="1" customWidth="1"/>
    <col min="9478" max="9727" width="9.140625" style="2"/>
    <col min="9728" max="9728" width="49.85546875" style="2" customWidth="1"/>
    <col min="9729" max="9729" width="12.5703125" style="2" customWidth="1"/>
    <col min="9730" max="9730" width="19.140625" style="2" customWidth="1"/>
    <col min="9731" max="9731" width="11.85546875" style="2" customWidth="1"/>
    <col min="9732" max="9732" width="13" style="2" customWidth="1"/>
    <col min="9733" max="9733" width="11.85546875" style="2" bestFit="1" customWidth="1"/>
    <col min="9734" max="9983" width="9.140625" style="2"/>
    <col min="9984" max="9984" width="49.85546875" style="2" customWidth="1"/>
    <col min="9985" max="9985" width="12.5703125" style="2" customWidth="1"/>
    <col min="9986" max="9986" width="19.140625" style="2" customWidth="1"/>
    <col min="9987" max="9987" width="11.85546875" style="2" customWidth="1"/>
    <col min="9988" max="9988" width="13" style="2" customWidth="1"/>
    <col min="9989" max="9989" width="11.85546875" style="2" bestFit="1" customWidth="1"/>
    <col min="9990" max="10239" width="9.140625" style="2"/>
    <col min="10240" max="10240" width="49.85546875" style="2" customWidth="1"/>
    <col min="10241" max="10241" width="12.5703125" style="2" customWidth="1"/>
    <col min="10242" max="10242" width="19.140625" style="2" customWidth="1"/>
    <col min="10243" max="10243" width="11.85546875" style="2" customWidth="1"/>
    <col min="10244" max="10244" width="13" style="2" customWidth="1"/>
    <col min="10245" max="10245" width="11.85546875" style="2" bestFit="1" customWidth="1"/>
    <col min="10246" max="10495" width="9.140625" style="2"/>
    <col min="10496" max="10496" width="49.85546875" style="2" customWidth="1"/>
    <col min="10497" max="10497" width="12.5703125" style="2" customWidth="1"/>
    <col min="10498" max="10498" width="19.140625" style="2" customWidth="1"/>
    <col min="10499" max="10499" width="11.85546875" style="2" customWidth="1"/>
    <col min="10500" max="10500" width="13" style="2" customWidth="1"/>
    <col min="10501" max="10501" width="11.85546875" style="2" bestFit="1" customWidth="1"/>
    <col min="10502" max="10751" width="9.140625" style="2"/>
    <col min="10752" max="10752" width="49.85546875" style="2" customWidth="1"/>
    <col min="10753" max="10753" width="12.5703125" style="2" customWidth="1"/>
    <col min="10754" max="10754" width="19.140625" style="2" customWidth="1"/>
    <col min="10755" max="10755" width="11.85546875" style="2" customWidth="1"/>
    <col min="10756" max="10756" width="13" style="2" customWidth="1"/>
    <col min="10757" max="10757" width="11.85546875" style="2" bestFit="1" customWidth="1"/>
    <col min="10758" max="11007" width="9.140625" style="2"/>
    <col min="11008" max="11008" width="49.85546875" style="2" customWidth="1"/>
    <col min="11009" max="11009" width="12.5703125" style="2" customWidth="1"/>
    <col min="11010" max="11010" width="19.140625" style="2" customWidth="1"/>
    <col min="11011" max="11011" width="11.85546875" style="2" customWidth="1"/>
    <col min="11012" max="11012" width="13" style="2" customWidth="1"/>
    <col min="11013" max="11013" width="11.85546875" style="2" bestFit="1" customWidth="1"/>
    <col min="11014" max="11263" width="9.140625" style="2"/>
    <col min="11264" max="11264" width="49.85546875" style="2" customWidth="1"/>
    <col min="11265" max="11265" width="12.5703125" style="2" customWidth="1"/>
    <col min="11266" max="11266" width="19.140625" style="2" customWidth="1"/>
    <col min="11267" max="11267" width="11.85546875" style="2" customWidth="1"/>
    <col min="11268" max="11268" width="13" style="2" customWidth="1"/>
    <col min="11269" max="11269" width="11.85546875" style="2" bestFit="1" customWidth="1"/>
    <col min="11270" max="11519" width="9.140625" style="2"/>
    <col min="11520" max="11520" width="49.85546875" style="2" customWidth="1"/>
    <col min="11521" max="11521" width="12.5703125" style="2" customWidth="1"/>
    <col min="11522" max="11522" width="19.140625" style="2" customWidth="1"/>
    <col min="11523" max="11523" width="11.85546875" style="2" customWidth="1"/>
    <col min="11524" max="11524" width="13" style="2" customWidth="1"/>
    <col min="11525" max="11525" width="11.85546875" style="2" bestFit="1" customWidth="1"/>
    <col min="11526" max="11775" width="9.140625" style="2"/>
    <col min="11776" max="11776" width="49.85546875" style="2" customWidth="1"/>
    <col min="11777" max="11777" width="12.5703125" style="2" customWidth="1"/>
    <col min="11778" max="11778" width="19.140625" style="2" customWidth="1"/>
    <col min="11779" max="11779" width="11.85546875" style="2" customWidth="1"/>
    <col min="11780" max="11780" width="13" style="2" customWidth="1"/>
    <col min="11781" max="11781" width="11.85546875" style="2" bestFit="1" customWidth="1"/>
    <col min="11782" max="12031" width="9.140625" style="2"/>
    <col min="12032" max="12032" width="49.85546875" style="2" customWidth="1"/>
    <col min="12033" max="12033" width="12.5703125" style="2" customWidth="1"/>
    <col min="12034" max="12034" width="19.140625" style="2" customWidth="1"/>
    <col min="12035" max="12035" width="11.85546875" style="2" customWidth="1"/>
    <col min="12036" max="12036" width="13" style="2" customWidth="1"/>
    <col min="12037" max="12037" width="11.85546875" style="2" bestFit="1" customWidth="1"/>
    <col min="12038" max="12287" width="9.140625" style="2"/>
    <col min="12288" max="12288" width="49.85546875" style="2" customWidth="1"/>
    <col min="12289" max="12289" width="12.5703125" style="2" customWidth="1"/>
    <col min="12290" max="12290" width="19.140625" style="2" customWidth="1"/>
    <col min="12291" max="12291" width="11.85546875" style="2" customWidth="1"/>
    <col min="12292" max="12292" width="13" style="2" customWidth="1"/>
    <col min="12293" max="12293" width="11.85546875" style="2" bestFit="1" customWidth="1"/>
    <col min="12294" max="12543" width="9.140625" style="2"/>
    <col min="12544" max="12544" width="49.85546875" style="2" customWidth="1"/>
    <col min="12545" max="12545" width="12.5703125" style="2" customWidth="1"/>
    <col min="12546" max="12546" width="19.140625" style="2" customWidth="1"/>
    <col min="12547" max="12547" width="11.85546875" style="2" customWidth="1"/>
    <col min="12548" max="12548" width="13" style="2" customWidth="1"/>
    <col min="12549" max="12549" width="11.85546875" style="2" bestFit="1" customWidth="1"/>
    <col min="12550" max="12799" width="9.140625" style="2"/>
    <col min="12800" max="12800" width="49.85546875" style="2" customWidth="1"/>
    <col min="12801" max="12801" width="12.5703125" style="2" customWidth="1"/>
    <col min="12802" max="12802" width="19.140625" style="2" customWidth="1"/>
    <col min="12803" max="12803" width="11.85546875" style="2" customWidth="1"/>
    <col min="12804" max="12804" width="13" style="2" customWidth="1"/>
    <col min="12805" max="12805" width="11.85546875" style="2" bestFit="1" customWidth="1"/>
    <col min="12806" max="13055" width="9.140625" style="2"/>
    <col min="13056" max="13056" width="49.85546875" style="2" customWidth="1"/>
    <col min="13057" max="13057" width="12.5703125" style="2" customWidth="1"/>
    <col min="13058" max="13058" width="19.140625" style="2" customWidth="1"/>
    <col min="13059" max="13059" width="11.85546875" style="2" customWidth="1"/>
    <col min="13060" max="13060" width="13" style="2" customWidth="1"/>
    <col min="13061" max="13061" width="11.85546875" style="2" bestFit="1" customWidth="1"/>
    <col min="13062" max="13311" width="9.140625" style="2"/>
    <col min="13312" max="13312" width="49.85546875" style="2" customWidth="1"/>
    <col min="13313" max="13313" width="12.5703125" style="2" customWidth="1"/>
    <col min="13314" max="13314" width="19.140625" style="2" customWidth="1"/>
    <col min="13315" max="13315" width="11.85546875" style="2" customWidth="1"/>
    <col min="13316" max="13316" width="13" style="2" customWidth="1"/>
    <col min="13317" max="13317" width="11.85546875" style="2" bestFit="1" customWidth="1"/>
    <col min="13318" max="13567" width="9.140625" style="2"/>
    <col min="13568" max="13568" width="49.85546875" style="2" customWidth="1"/>
    <col min="13569" max="13569" width="12.5703125" style="2" customWidth="1"/>
    <col min="13570" max="13570" width="19.140625" style="2" customWidth="1"/>
    <col min="13571" max="13571" width="11.85546875" style="2" customWidth="1"/>
    <col min="13572" max="13572" width="13" style="2" customWidth="1"/>
    <col min="13573" max="13573" width="11.85546875" style="2" bestFit="1" customWidth="1"/>
    <col min="13574" max="13823" width="9.140625" style="2"/>
    <col min="13824" max="13824" width="49.85546875" style="2" customWidth="1"/>
    <col min="13825" max="13825" width="12.5703125" style="2" customWidth="1"/>
    <col min="13826" max="13826" width="19.140625" style="2" customWidth="1"/>
    <col min="13827" max="13827" width="11.85546875" style="2" customWidth="1"/>
    <col min="13828" max="13828" width="13" style="2" customWidth="1"/>
    <col min="13829" max="13829" width="11.85546875" style="2" bestFit="1" customWidth="1"/>
    <col min="13830" max="14079" width="9.140625" style="2"/>
    <col min="14080" max="14080" width="49.85546875" style="2" customWidth="1"/>
    <col min="14081" max="14081" width="12.5703125" style="2" customWidth="1"/>
    <col min="14082" max="14082" width="19.140625" style="2" customWidth="1"/>
    <col min="14083" max="14083" width="11.85546875" style="2" customWidth="1"/>
    <col min="14084" max="14084" width="13" style="2" customWidth="1"/>
    <col min="14085" max="14085" width="11.85546875" style="2" bestFit="1" customWidth="1"/>
    <col min="14086" max="14335" width="9.140625" style="2"/>
    <col min="14336" max="14336" width="49.85546875" style="2" customWidth="1"/>
    <col min="14337" max="14337" width="12.5703125" style="2" customWidth="1"/>
    <col min="14338" max="14338" width="19.140625" style="2" customWidth="1"/>
    <col min="14339" max="14339" width="11.85546875" style="2" customWidth="1"/>
    <col min="14340" max="14340" width="13" style="2" customWidth="1"/>
    <col min="14341" max="14341" width="11.85546875" style="2" bestFit="1" customWidth="1"/>
    <col min="14342" max="14591" width="9.140625" style="2"/>
    <col min="14592" max="14592" width="49.85546875" style="2" customWidth="1"/>
    <col min="14593" max="14593" width="12.5703125" style="2" customWidth="1"/>
    <col min="14594" max="14594" width="19.140625" style="2" customWidth="1"/>
    <col min="14595" max="14595" width="11.85546875" style="2" customWidth="1"/>
    <col min="14596" max="14596" width="13" style="2" customWidth="1"/>
    <col min="14597" max="14597" width="11.85546875" style="2" bestFit="1" customWidth="1"/>
    <col min="14598" max="14847" width="9.140625" style="2"/>
    <col min="14848" max="14848" width="49.85546875" style="2" customWidth="1"/>
    <col min="14849" max="14849" width="12.5703125" style="2" customWidth="1"/>
    <col min="14850" max="14850" width="19.140625" style="2" customWidth="1"/>
    <col min="14851" max="14851" width="11.85546875" style="2" customWidth="1"/>
    <col min="14852" max="14852" width="13" style="2" customWidth="1"/>
    <col min="14853" max="14853" width="11.85546875" style="2" bestFit="1" customWidth="1"/>
    <col min="14854" max="15103" width="9.140625" style="2"/>
    <col min="15104" max="15104" width="49.85546875" style="2" customWidth="1"/>
    <col min="15105" max="15105" width="12.5703125" style="2" customWidth="1"/>
    <col min="15106" max="15106" width="19.140625" style="2" customWidth="1"/>
    <col min="15107" max="15107" width="11.85546875" style="2" customWidth="1"/>
    <col min="15108" max="15108" width="13" style="2" customWidth="1"/>
    <col min="15109" max="15109" width="11.85546875" style="2" bestFit="1" customWidth="1"/>
    <col min="15110" max="15359" width="9.140625" style="2"/>
    <col min="15360" max="15360" width="49.85546875" style="2" customWidth="1"/>
    <col min="15361" max="15361" width="12.5703125" style="2" customWidth="1"/>
    <col min="15362" max="15362" width="19.140625" style="2" customWidth="1"/>
    <col min="15363" max="15363" width="11.85546875" style="2" customWidth="1"/>
    <col min="15364" max="15364" width="13" style="2" customWidth="1"/>
    <col min="15365" max="15365" width="11.85546875" style="2" bestFit="1" customWidth="1"/>
    <col min="15366" max="15615" width="9.140625" style="2"/>
    <col min="15616" max="15616" width="49.85546875" style="2" customWidth="1"/>
    <col min="15617" max="15617" width="12.5703125" style="2" customWidth="1"/>
    <col min="15618" max="15618" width="19.140625" style="2" customWidth="1"/>
    <col min="15619" max="15619" width="11.85546875" style="2" customWidth="1"/>
    <col min="15620" max="15620" width="13" style="2" customWidth="1"/>
    <col min="15621" max="15621" width="11.85546875" style="2" bestFit="1" customWidth="1"/>
    <col min="15622" max="15871" width="9.140625" style="2"/>
    <col min="15872" max="15872" width="49.85546875" style="2" customWidth="1"/>
    <col min="15873" max="15873" width="12.5703125" style="2" customWidth="1"/>
    <col min="15874" max="15874" width="19.140625" style="2" customWidth="1"/>
    <col min="15875" max="15875" width="11.85546875" style="2" customWidth="1"/>
    <col min="15876" max="15876" width="13" style="2" customWidth="1"/>
    <col min="15877" max="15877" width="11.85546875" style="2" bestFit="1" customWidth="1"/>
    <col min="15878" max="16127" width="9.140625" style="2"/>
    <col min="16128" max="16128" width="49.85546875" style="2" customWidth="1"/>
    <col min="16129" max="16129" width="12.5703125" style="2" customWidth="1"/>
    <col min="16130" max="16130" width="19.140625" style="2" customWidth="1"/>
    <col min="16131" max="16131" width="11.85546875" style="2" customWidth="1"/>
    <col min="16132" max="16132" width="13" style="2" customWidth="1"/>
    <col min="16133" max="16133" width="11.85546875" style="2" bestFit="1" customWidth="1"/>
    <col min="16134" max="16384" width="9.140625" style="2"/>
  </cols>
  <sheetData>
    <row r="1" spans="1:5">
      <c r="A1" s="175"/>
      <c r="B1" s="175"/>
      <c r="C1" s="175"/>
    </row>
    <row r="2" spans="1:5">
      <c r="A2" s="175" t="s">
        <v>473</v>
      </c>
      <c r="B2" s="175"/>
      <c r="C2" s="175"/>
      <c r="D2" s="176"/>
      <c r="E2" s="179"/>
    </row>
    <row r="3" spans="1:5" ht="18.75">
      <c r="A3" s="191" t="s">
        <v>289</v>
      </c>
      <c r="B3" s="191"/>
      <c r="C3" s="191"/>
      <c r="D3" s="179"/>
      <c r="E3" s="179"/>
    </row>
    <row r="4" spans="1:5" hidden="1">
      <c r="A4" s="175"/>
      <c r="B4" s="175"/>
      <c r="C4" s="175"/>
    </row>
    <row r="5" spans="1:5" ht="15.75" hidden="1">
      <c r="A5" s="195" t="s">
        <v>326</v>
      </c>
      <c r="B5" s="181"/>
      <c r="C5" s="181"/>
    </row>
    <row r="6" spans="1:5" ht="19.5">
      <c r="A6" s="189" t="s">
        <v>408</v>
      </c>
      <c r="B6" s="175"/>
      <c r="C6" s="175"/>
      <c r="D6" s="179"/>
      <c r="E6" s="179"/>
    </row>
    <row r="8" spans="1:5" ht="51.75" customHeight="1">
      <c r="A8" s="4" t="s">
        <v>2</v>
      </c>
      <c r="B8" s="16" t="s">
        <v>32</v>
      </c>
      <c r="C8" s="121" t="s">
        <v>151</v>
      </c>
      <c r="D8" s="122" t="s">
        <v>252</v>
      </c>
      <c r="E8" s="122" t="s">
        <v>6</v>
      </c>
    </row>
    <row r="9" spans="1:5">
      <c r="A9" s="21" t="s">
        <v>409</v>
      </c>
      <c r="B9" s="21" t="s">
        <v>173</v>
      </c>
      <c r="C9" s="7">
        <v>350</v>
      </c>
      <c r="D9" s="7">
        <v>350</v>
      </c>
      <c r="E9" s="7">
        <v>678</v>
      </c>
    </row>
    <row r="10" spans="1:5">
      <c r="A10" s="21" t="s">
        <v>410</v>
      </c>
      <c r="B10" s="21" t="s">
        <v>173</v>
      </c>
      <c r="C10" s="7"/>
      <c r="D10" s="7">
        <v>465</v>
      </c>
      <c r="E10" s="7">
        <v>477</v>
      </c>
    </row>
    <row r="11" spans="1:5">
      <c r="A11" s="21" t="s">
        <v>411</v>
      </c>
      <c r="B11" s="21" t="s">
        <v>173</v>
      </c>
      <c r="C11" s="7"/>
      <c r="D11" s="7"/>
      <c r="E11" s="7">
        <v>101</v>
      </c>
    </row>
    <row r="12" spans="1:5">
      <c r="A12" s="24" t="s">
        <v>172</v>
      </c>
      <c r="B12" s="61" t="s">
        <v>173</v>
      </c>
      <c r="C12" s="9">
        <f>SUM(C9:C11)</f>
        <v>350</v>
      </c>
      <c r="D12" s="9">
        <f>SUM(D9:D11)</f>
        <v>815</v>
      </c>
      <c r="E12" s="9">
        <f>SUM(E9:E11)</f>
        <v>1256</v>
      </c>
    </row>
    <row r="13" spans="1:5">
      <c r="A13" s="21" t="s">
        <v>175</v>
      </c>
      <c r="B13" s="37" t="s">
        <v>176</v>
      </c>
      <c r="C13" s="7">
        <v>2500</v>
      </c>
      <c r="D13" s="7">
        <v>2500</v>
      </c>
      <c r="E13" s="7">
        <v>2858</v>
      </c>
    </row>
    <row r="14" spans="1:5" s="126" customFormat="1" ht="25.5">
      <c r="A14" s="124" t="s">
        <v>412</v>
      </c>
      <c r="B14" s="124" t="s">
        <v>176</v>
      </c>
      <c r="C14" s="125">
        <v>2500</v>
      </c>
      <c r="D14" s="125">
        <v>2500</v>
      </c>
      <c r="E14" s="125">
        <v>2858</v>
      </c>
    </row>
    <row r="15" spans="1:5" s="126" customFormat="1" ht="25.5">
      <c r="A15" s="124" t="s">
        <v>413</v>
      </c>
      <c r="B15" s="124" t="s">
        <v>176</v>
      </c>
      <c r="C15" s="125"/>
      <c r="D15" s="125"/>
      <c r="E15" s="125"/>
    </row>
    <row r="16" spans="1:5">
      <c r="A16" s="21" t="s">
        <v>177</v>
      </c>
      <c r="B16" s="37" t="s">
        <v>178</v>
      </c>
      <c r="C16" s="7">
        <v>800</v>
      </c>
      <c r="D16" s="7">
        <v>800</v>
      </c>
      <c r="E16" s="7">
        <v>1207</v>
      </c>
    </row>
    <row r="17" spans="1:5" s="126" customFormat="1" ht="25.5">
      <c r="A17" s="124" t="s">
        <v>414</v>
      </c>
      <c r="B17" s="124" t="s">
        <v>178</v>
      </c>
      <c r="C17" s="125">
        <v>800</v>
      </c>
      <c r="D17" s="125">
        <v>800</v>
      </c>
      <c r="E17" s="125">
        <v>1207</v>
      </c>
    </row>
    <row r="18" spans="1:5" s="126" customFormat="1" ht="25.5">
      <c r="A18" s="124" t="s">
        <v>415</v>
      </c>
      <c r="B18" s="124" t="s">
        <v>178</v>
      </c>
      <c r="C18" s="125"/>
      <c r="D18" s="125"/>
      <c r="E18" s="125"/>
    </row>
    <row r="19" spans="1:5" s="126" customFormat="1">
      <c r="A19" s="124" t="s">
        <v>416</v>
      </c>
      <c r="B19" s="124" t="s">
        <v>178</v>
      </c>
      <c r="C19" s="125"/>
      <c r="D19" s="125"/>
      <c r="E19" s="125"/>
    </row>
    <row r="20" spans="1:5" s="126" customFormat="1">
      <c r="A20" s="124" t="s">
        <v>417</v>
      </c>
      <c r="B20" s="124" t="s">
        <v>178</v>
      </c>
      <c r="C20" s="125"/>
      <c r="D20" s="125"/>
      <c r="E20" s="125"/>
    </row>
    <row r="21" spans="1:5">
      <c r="A21" s="21" t="s">
        <v>418</v>
      </c>
      <c r="B21" s="37" t="s">
        <v>180</v>
      </c>
      <c r="C21" s="7"/>
      <c r="D21" s="7"/>
      <c r="E21" s="7">
        <v>383</v>
      </c>
    </row>
    <row r="22" spans="1:5" s="126" customFormat="1">
      <c r="A22" s="124" t="s">
        <v>419</v>
      </c>
      <c r="B22" s="124" t="s">
        <v>180</v>
      </c>
      <c r="C22" s="125"/>
      <c r="D22" s="125"/>
      <c r="E22" s="125"/>
    </row>
    <row r="23" spans="1:5" s="126" customFormat="1">
      <c r="A23" s="124" t="s">
        <v>420</v>
      </c>
      <c r="B23" s="124" t="s">
        <v>180</v>
      </c>
      <c r="C23" s="125"/>
      <c r="D23" s="125"/>
      <c r="E23" s="125">
        <v>383</v>
      </c>
    </row>
    <row r="24" spans="1:5">
      <c r="A24" s="24" t="s">
        <v>181</v>
      </c>
      <c r="B24" s="61" t="s">
        <v>182</v>
      </c>
      <c r="C24" s="9">
        <f>SUM(C13+C16)</f>
        <v>3300</v>
      </c>
      <c r="D24" s="9">
        <f>SUM(D13+D16)</f>
        <v>3300</v>
      </c>
      <c r="E24" s="9">
        <f>SUM(E13+E16+E21)</f>
        <v>4448</v>
      </c>
    </row>
    <row r="25" spans="1:5">
      <c r="A25" s="21" t="s">
        <v>421</v>
      </c>
      <c r="B25" s="21" t="s">
        <v>184</v>
      </c>
      <c r="C25" s="7"/>
      <c r="D25" s="7"/>
      <c r="E25" s="7"/>
    </row>
    <row r="26" spans="1:5">
      <c r="A26" s="21" t="s">
        <v>422</v>
      </c>
      <c r="B26" s="21" t="s">
        <v>184</v>
      </c>
      <c r="C26" s="7"/>
      <c r="D26" s="7"/>
      <c r="E26" s="7"/>
    </row>
    <row r="27" spans="1:5">
      <c r="A27" s="21" t="s">
        <v>423</v>
      </c>
      <c r="B27" s="21" t="s">
        <v>184</v>
      </c>
      <c r="C27" s="7"/>
      <c r="D27" s="7"/>
      <c r="E27" s="7"/>
    </row>
    <row r="28" spans="1:5">
      <c r="A28" s="21" t="s">
        <v>424</v>
      </c>
      <c r="B28" s="21" t="s">
        <v>184</v>
      </c>
      <c r="C28" s="7"/>
      <c r="D28" s="7"/>
      <c r="E28" s="7"/>
    </row>
    <row r="29" spans="1:5">
      <c r="A29" s="21" t="s">
        <v>425</v>
      </c>
      <c r="B29" s="21" t="s">
        <v>184</v>
      </c>
      <c r="C29" s="7"/>
      <c r="D29" s="7"/>
      <c r="E29" s="7"/>
    </row>
    <row r="30" spans="1:5">
      <c r="A30" s="21" t="s">
        <v>426</v>
      </c>
      <c r="B30" s="21" t="s">
        <v>184</v>
      </c>
      <c r="C30" s="7"/>
      <c r="D30" s="7"/>
      <c r="E30" s="7"/>
    </row>
    <row r="31" spans="1:5">
      <c r="A31" s="21" t="s">
        <v>427</v>
      </c>
      <c r="B31" s="21" t="s">
        <v>184</v>
      </c>
      <c r="C31" s="7"/>
      <c r="D31" s="7"/>
      <c r="E31" s="7"/>
    </row>
    <row r="32" spans="1:5">
      <c r="A32" s="21" t="s">
        <v>428</v>
      </c>
      <c r="B32" s="21" t="s">
        <v>184</v>
      </c>
      <c r="C32" s="7"/>
      <c r="D32" s="7"/>
      <c r="E32" s="7"/>
    </row>
    <row r="33" spans="1:5" ht="38.25">
      <c r="A33" s="21" t="s">
        <v>429</v>
      </c>
      <c r="B33" s="21" t="s">
        <v>184</v>
      </c>
      <c r="C33" s="7"/>
      <c r="D33" s="7"/>
      <c r="E33" s="7"/>
    </row>
    <row r="34" spans="1:5">
      <c r="A34" s="21" t="s">
        <v>430</v>
      </c>
      <c r="B34" s="21" t="s">
        <v>184</v>
      </c>
      <c r="C34" s="7"/>
      <c r="D34" s="7"/>
      <c r="E34" s="7">
        <v>116</v>
      </c>
    </row>
    <row r="35" spans="1:5" ht="20.25" customHeight="1">
      <c r="A35" s="24" t="s">
        <v>183</v>
      </c>
      <c r="B35" s="61" t="s">
        <v>184</v>
      </c>
      <c r="C35" s="7"/>
      <c r="D35" s="7"/>
      <c r="E35" s="9">
        <f>SUM(E34)</f>
        <v>116</v>
      </c>
    </row>
  </sheetData>
  <mergeCells count="6">
    <mergeCell ref="A6:E6"/>
    <mergeCell ref="A1:C1"/>
    <mergeCell ref="A4:C4"/>
    <mergeCell ref="A5:C5"/>
    <mergeCell ref="A2:E2"/>
    <mergeCell ref="A3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117"/>
  <sheetViews>
    <sheetView workbookViewId="0">
      <selection activeCell="R7" sqref="R7"/>
    </sheetView>
  </sheetViews>
  <sheetFormatPr defaultRowHeight="15"/>
  <cols>
    <col min="1" max="1" width="54.140625" bestFit="1" customWidth="1"/>
    <col min="4" max="4" width="8" customWidth="1"/>
    <col min="15" max="15" width="11.5703125" customWidth="1"/>
    <col min="257" max="257" width="54.140625" bestFit="1" customWidth="1"/>
    <col min="260" max="260" width="8" customWidth="1"/>
    <col min="271" max="271" width="11.5703125" customWidth="1"/>
    <col min="513" max="513" width="54.140625" bestFit="1" customWidth="1"/>
    <col min="516" max="516" width="8" customWidth="1"/>
    <col min="527" max="527" width="11.5703125" customWidth="1"/>
    <col min="769" max="769" width="54.140625" bestFit="1" customWidth="1"/>
    <col min="772" max="772" width="8" customWidth="1"/>
    <col min="783" max="783" width="11.5703125" customWidth="1"/>
    <col min="1025" max="1025" width="54.140625" bestFit="1" customWidth="1"/>
    <col min="1028" max="1028" width="8" customWidth="1"/>
    <col min="1039" max="1039" width="11.5703125" customWidth="1"/>
    <col min="1281" max="1281" width="54.140625" bestFit="1" customWidth="1"/>
    <col min="1284" max="1284" width="8" customWidth="1"/>
    <col min="1295" max="1295" width="11.5703125" customWidth="1"/>
    <col min="1537" max="1537" width="54.140625" bestFit="1" customWidth="1"/>
    <col min="1540" max="1540" width="8" customWidth="1"/>
    <col min="1551" max="1551" width="11.5703125" customWidth="1"/>
    <col min="1793" max="1793" width="54.140625" bestFit="1" customWidth="1"/>
    <col min="1796" max="1796" width="8" customWidth="1"/>
    <col min="1807" max="1807" width="11.5703125" customWidth="1"/>
    <col min="2049" max="2049" width="54.140625" bestFit="1" customWidth="1"/>
    <col min="2052" max="2052" width="8" customWidth="1"/>
    <col min="2063" max="2063" width="11.5703125" customWidth="1"/>
    <col min="2305" max="2305" width="54.140625" bestFit="1" customWidth="1"/>
    <col min="2308" max="2308" width="8" customWidth="1"/>
    <col min="2319" max="2319" width="11.5703125" customWidth="1"/>
    <col min="2561" max="2561" width="54.140625" bestFit="1" customWidth="1"/>
    <col min="2564" max="2564" width="8" customWidth="1"/>
    <col min="2575" max="2575" width="11.5703125" customWidth="1"/>
    <col min="2817" max="2817" width="54.140625" bestFit="1" customWidth="1"/>
    <col min="2820" max="2820" width="8" customWidth="1"/>
    <col min="2831" max="2831" width="11.5703125" customWidth="1"/>
    <col min="3073" max="3073" width="54.140625" bestFit="1" customWidth="1"/>
    <col min="3076" max="3076" width="8" customWidth="1"/>
    <col min="3087" max="3087" width="11.5703125" customWidth="1"/>
    <col min="3329" max="3329" width="54.140625" bestFit="1" customWidth="1"/>
    <col min="3332" max="3332" width="8" customWidth="1"/>
    <col min="3343" max="3343" width="11.5703125" customWidth="1"/>
    <col min="3585" max="3585" width="54.140625" bestFit="1" customWidth="1"/>
    <col min="3588" max="3588" width="8" customWidth="1"/>
    <col min="3599" max="3599" width="11.5703125" customWidth="1"/>
    <col min="3841" max="3841" width="54.140625" bestFit="1" customWidth="1"/>
    <col min="3844" max="3844" width="8" customWidth="1"/>
    <col min="3855" max="3855" width="11.5703125" customWidth="1"/>
    <col min="4097" max="4097" width="54.140625" bestFit="1" customWidth="1"/>
    <col min="4100" max="4100" width="8" customWidth="1"/>
    <col min="4111" max="4111" width="11.5703125" customWidth="1"/>
    <col min="4353" max="4353" width="54.140625" bestFit="1" customWidth="1"/>
    <col min="4356" max="4356" width="8" customWidth="1"/>
    <col min="4367" max="4367" width="11.5703125" customWidth="1"/>
    <col min="4609" max="4609" width="54.140625" bestFit="1" customWidth="1"/>
    <col min="4612" max="4612" width="8" customWidth="1"/>
    <col min="4623" max="4623" width="11.5703125" customWidth="1"/>
    <col min="4865" max="4865" width="54.140625" bestFit="1" customWidth="1"/>
    <col min="4868" max="4868" width="8" customWidth="1"/>
    <col min="4879" max="4879" width="11.5703125" customWidth="1"/>
    <col min="5121" max="5121" width="54.140625" bestFit="1" customWidth="1"/>
    <col min="5124" max="5124" width="8" customWidth="1"/>
    <col min="5135" max="5135" width="11.5703125" customWidth="1"/>
    <col min="5377" max="5377" width="54.140625" bestFit="1" customWidth="1"/>
    <col min="5380" max="5380" width="8" customWidth="1"/>
    <col min="5391" max="5391" width="11.5703125" customWidth="1"/>
    <col min="5633" max="5633" width="54.140625" bestFit="1" customWidth="1"/>
    <col min="5636" max="5636" width="8" customWidth="1"/>
    <col min="5647" max="5647" width="11.5703125" customWidth="1"/>
    <col min="5889" max="5889" width="54.140625" bestFit="1" customWidth="1"/>
    <col min="5892" max="5892" width="8" customWidth="1"/>
    <col min="5903" max="5903" width="11.5703125" customWidth="1"/>
    <col min="6145" max="6145" width="54.140625" bestFit="1" customWidth="1"/>
    <col min="6148" max="6148" width="8" customWidth="1"/>
    <col min="6159" max="6159" width="11.5703125" customWidth="1"/>
    <col min="6401" max="6401" width="54.140625" bestFit="1" customWidth="1"/>
    <col min="6404" max="6404" width="8" customWidth="1"/>
    <col min="6415" max="6415" width="11.5703125" customWidth="1"/>
    <col min="6657" max="6657" width="54.140625" bestFit="1" customWidth="1"/>
    <col min="6660" max="6660" width="8" customWidth="1"/>
    <col min="6671" max="6671" width="11.5703125" customWidth="1"/>
    <col min="6913" max="6913" width="54.140625" bestFit="1" customWidth="1"/>
    <col min="6916" max="6916" width="8" customWidth="1"/>
    <col min="6927" max="6927" width="11.5703125" customWidth="1"/>
    <col min="7169" max="7169" width="54.140625" bestFit="1" customWidth="1"/>
    <col min="7172" max="7172" width="8" customWidth="1"/>
    <col min="7183" max="7183" width="11.5703125" customWidth="1"/>
    <col min="7425" max="7425" width="54.140625" bestFit="1" customWidth="1"/>
    <col min="7428" max="7428" width="8" customWidth="1"/>
    <col min="7439" max="7439" width="11.5703125" customWidth="1"/>
    <col min="7681" max="7681" width="54.140625" bestFit="1" customWidth="1"/>
    <col min="7684" max="7684" width="8" customWidth="1"/>
    <col min="7695" max="7695" width="11.5703125" customWidth="1"/>
    <col min="7937" max="7937" width="54.140625" bestFit="1" customWidth="1"/>
    <col min="7940" max="7940" width="8" customWidth="1"/>
    <col min="7951" max="7951" width="11.5703125" customWidth="1"/>
    <col min="8193" max="8193" width="54.140625" bestFit="1" customWidth="1"/>
    <col min="8196" max="8196" width="8" customWidth="1"/>
    <col min="8207" max="8207" width="11.5703125" customWidth="1"/>
    <col min="8449" max="8449" width="54.140625" bestFit="1" customWidth="1"/>
    <col min="8452" max="8452" width="8" customWidth="1"/>
    <col min="8463" max="8463" width="11.5703125" customWidth="1"/>
    <col min="8705" max="8705" width="54.140625" bestFit="1" customWidth="1"/>
    <col min="8708" max="8708" width="8" customWidth="1"/>
    <col min="8719" max="8719" width="11.5703125" customWidth="1"/>
    <col min="8961" max="8961" width="54.140625" bestFit="1" customWidth="1"/>
    <col min="8964" max="8964" width="8" customWidth="1"/>
    <col min="8975" max="8975" width="11.5703125" customWidth="1"/>
    <col min="9217" max="9217" width="54.140625" bestFit="1" customWidth="1"/>
    <col min="9220" max="9220" width="8" customWidth="1"/>
    <col min="9231" max="9231" width="11.5703125" customWidth="1"/>
    <col min="9473" max="9473" width="54.140625" bestFit="1" customWidth="1"/>
    <col min="9476" max="9476" width="8" customWidth="1"/>
    <col min="9487" max="9487" width="11.5703125" customWidth="1"/>
    <col min="9729" max="9729" width="54.140625" bestFit="1" customWidth="1"/>
    <col min="9732" max="9732" width="8" customWidth="1"/>
    <col min="9743" max="9743" width="11.5703125" customWidth="1"/>
    <col min="9985" max="9985" width="54.140625" bestFit="1" customWidth="1"/>
    <col min="9988" max="9988" width="8" customWidth="1"/>
    <col min="9999" max="9999" width="11.5703125" customWidth="1"/>
    <col min="10241" max="10241" width="54.140625" bestFit="1" customWidth="1"/>
    <col min="10244" max="10244" width="8" customWidth="1"/>
    <col min="10255" max="10255" width="11.5703125" customWidth="1"/>
    <col min="10497" max="10497" width="54.140625" bestFit="1" customWidth="1"/>
    <col min="10500" max="10500" width="8" customWidth="1"/>
    <col min="10511" max="10511" width="11.5703125" customWidth="1"/>
    <col min="10753" max="10753" width="54.140625" bestFit="1" customWidth="1"/>
    <col min="10756" max="10756" width="8" customWidth="1"/>
    <col min="10767" max="10767" width="11.5703125" customWidth="1"/>
    <col min="11009" max="11009" width="54.140625" bestFit="1" customWidth="1"/>
    <col min="11012" max="11012" width="8" customWidth="1"/>
    <col min="11023" max="11023" width="11.5703125" customWidth="1"/>
    <col min="11265" max="11265" width="54.140625" bestFit="1" customWidth="1"/>
    <col min="11268" max="11268" width="8" customWidth="1"/>
    <col min="11279" max="11279" width="11.5703125" customWidth="1"/>
    <col min="11521" max="11521" width="54.140625" bestFit="1" customWidth="1"/>
    <col min="11524" max="11524" width="8" customWidth="1"/>
    <col min="11535" max="11535" width="11.5703125" customWidth="1"/>
    <col min="11777" max="11777" width="54.140625" bestFit="1" customWidth="1"/>
    <col min="11780" max="11780" width="8" customWidth="1"/>
    <col min="11791" max="11791" width="11.5703125" customWidth="1"/>
    <col min="12033" max="12033" width="54.140625" bestFit="1" customWidth="1"/>
    <col min="12036" max="12036" width="8" customWidth="1"/>
    <col min="12047" max="12047" width="11.5703125" customWidth="1"/>
    <col min="12289" max="12289" width="54.140625" bestFit="1" customWidth="1"/>
    <col min="12292" max="12292" width="8" customWidth="1"/>
    <col min="12303" max="12303" width="11.5703125" customWidth="1"/>
    <col min="12545" max="12545" width="54.140625" bestFit="1" customWidth="1"/>
    <col min="12548" max="12548" width="8" customWidth="1"/>
    <col min="12559" max="12559" width="11.5703125" customWidth="1"/>
    <col min="12801" max="12801" width="54.140625" bestFit="1" customWidth="1"/>
    <col min="12804" max="12804" width="8" customWidth="1"/>
    <col min="12815" max="12815" width="11.5703125" customWidth="1"/>
    <col min="13057" max="13057" width="54.140625" bestFit="1" customWidth="1"/>
    <col min="13060" max="13060" width="8" customWidth="1"/>
    <col min="13071" max="13071" width="11.5703125" customWidth="1"/>
    <col min="13313" max="13313" width="54.140625" bestFit="1" customWidth="1"/>
    <col min="13316" max="13316" width="8" customWidth="1"/>
    <col min="13327" max="13327" width="11.5703125" customWidth="1"/>
    <col min="13569" max="13569" width="54.140625" bestFit="1" customWidth="1"/>
    <col min="13572" max="13572" width="8" customWidth="1"/>
    <col min="13583" max="13583" width="11.5703125" customWidth="1"/>
    <col min="13825" max="13825" width="54.140625" bestFit="1" customWidth="1"/>
    <col min="13828" max="13828" width="8" customWidth="1"/>
    <col min="13839" max="13839" width="11.5703125" customWidth="1"/>
    <col min="14081" max="14081" width="54.140625" bestFit="1" customWidth="1"/>
    <col min="14084" max="14084" width="8" customWidth="1"/>
    <col min="14095" max="14095" width="11.5703125" customWidth="1"/>
    <col min="14337" max="14337" width="54.140625" bestFit="1" customWidth="1"/>
    <col min="14340" max="14340" width="8" customWidth="1"/>
    <col min="14351" max="14351" width="11.5703125" customWidth="1"/>
    <col min="14593" max="14593" width="54.140625" bestFit="1" customWidth="1"/>
    <col min="14596" max="14596" width="8" customWidth="1"/>
    <col min="14607" max="14607" width="11.5703125" customWidth="1"/>
    <col min="14849" max="14849" width="54.140625" bestFit="1" customWidth="1"/>
    <col min="14852" max="14852" width="8" customWidth="1"/>
    <col min="14863" max="14863" width="11.5703125" customWidth="1"/>
    <col min="15105" max="15105" width="54.140625" bestFit="1" customWidth="1"/>
    <col min="15108" max="15108" width="8" customWidth="1"/>
    <col min="15119" max="15119" width="11.5703125" customWidth="1"/>
    <col min="15361" max="15361" width="54.140625" bestFit="1" customWidth="1"/>
    <col min="15364" max="15364" width="8" customWidth="1"/>
    <col min="15375" max="15375" width="11.5703125" customWidth="1"/>
    <col min="15617" max="15617" width="54.140625" bestFit="1" customWidth="1"/>
    <col min="15620" max="15620" width="8" customWidth="1"/>
    <col min="15631" max="15631" width="11.5703125" customWidth="1"/>
    <col min="15873" max="15873" width="54.140625" bestFit="1" customWidth="1"/>
    <col min="15876" max="15876" width="8" customWidth="1"/>
    <col min="15887" max="15887" width="11.5703125" customWidth="1"/>
    <col min="16129" max="16129" width="54.140625" bestFit="1" customWidth="1"/>
    <col min="16132" max="16132" width="8" customWidth="1"/>
    <col min="16143" max="16143" width="11.5703125" customWidth="1"/>
  </cols>
  <sheetData>
    <row r="2" spans="1:17">
      <c r="A2" s="175" t="s">
        <v>474</v>
      </c>
      <c r="B2" s="175"/>
      <c r="C2" s="175"/>
      <c r="D2" s="175"/>
      <c r="E2" s="176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spans="1:17">
      <c r="A3" s="196" t="s">
        <v>431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7">
      <c r="A4" s="197" t="s">
        <v>432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ht="28.5">
      <c r="A6" s="127" t="s">
        <v>31</v>
      </c>
      <c r="B6" s="128" t="s">
        <v>32</v>
      </c>
      <c r="C6" s="129" t="s">
        <v>433</v>
      </c>
      <c r="D6" s="129" t="s">
        <v>434</v>
      </c>
      <c r="E6" s="129" t="s">
        <v>435</v>
      </c>
      <c r="F6" s="129" t="s">
        <v>436</v>
      </c>
      <c r="G6" s="129" t="s">
        <v>437</v>
      </c>
      <c r="H6" s="129" t="s">
        <v>438</v>
      </c>
      <c r="I6" s="129" t="s">
        <v>439</v>
      </c>
      <c r="J6" s="129" t="s">
        <v>440</v>
      </c>
      <c r="K6" s="129" t="s">
        <v>441</v>
      </c>
      <c r="L6" s="129" t="s">
        <v>442</v>
      </c>
      <c r="M6" s="129" t="s">
        <v>443</v>
      </c>
      <c r="N6" s="129" t="s">
        <v>444</v>
      </c>
      <c r="O6" s="130" t="s">
        <v>445</v>
      </c>
    </row>
    <row r="7" spans="1:17">
      <c r="A7" s="131" t="s">
        <v>39</v>
      </c>
      <c r="B7" s="132" t="s">
        <v>40</v>
      </c>
      <c r="C7" s="133">
        <v>234</v>
      </c>
      <c r="D7" s="133">
        <v>234</v>
      </c>
      <c r="E7" s="133">
        <v>234</v>
      </c>
      <c r="F7" s="133">
        <v>234</v>
      </c>
      <c r="G7" s="133">
        <v>234</v>
      </c>
      <c r="H7" s="133">
        <v>234</v>
      </c>
      <c r="I7" s="133">
        <v>234</v>
      </c>
      <c r="J7" s="133">
        <v>233</v>
      </c>
      <c r="K7" s="133">
        <v>233</v>
      </c>
      <c r="L7" s="133">
        <v>234</v>
      </c>
      <c r="M7" s="133">
        <v>234</v>
      </c>
      <c r="N7" s="133">
        <v>234</v>
      </c>
      <c r="O7" s="133">
        <v>2806</v>
      </c>
      <c r="Q7" s="113"/>
    </row>
    <row r="8" spans="1:17">
      <c r="A8" s="134" t="s">
        <v>41</v>
      </c>
      <c r="B8" s="135" t="s">
        <v>42</v>
      </c>
      <c r="C8" s="6">
        <v>31</v>
      </c>
      <c r="D8" s="6">
        <v>31</v>
      </c>
      <c r="E8" s="6">
        <v>31</v>
      </c>
      <c r="F8" s="6">
        <v>31</v>
      </c>
      <c r="G8" s="6">
        <v>30</v>
      </c>
      <c r="H8" s="6">
        <v>30</v>
      </c>
      <c r="I8" s="6">
        <v>30</v>
      </c>
      <c r="J8" s="6">
        <v>30</v>
      </c>
      <c r="K8" s="6">
        <v>30</v>
      </c>
      <c r="L8" s="6">
        <v>30</v>
      </c>
      <c r="M8" s="6">
        <v>30</v>
      </c>
      <c r="N8" s="6">
        <v>30</v>
      </c>
      <c r="O8" s="6">
        <v>364</v>
      </c>
      <c r="Q8" s="113"/>
    </row>
    <row r="9" spans="1:17">
      <c r="A9" s="136" t="s">
        <v>45</v>
      </c>
      <c r="B9" s="135" t="s">
        <v>46</v>
      </c>
      <c r="C9" s="6">
        <v>33</v>
      </c>
      <c r="D9" s="6">
        <v>33</v>
      </c>
      <c r="E9" s="6">
        <v>33</v>
      </c>
      <c r="F9" s="6">
        <v>32</v>
      </c>
      <c r="G9" s="6">
        <v>32</v>
      </c>
      <c r="H9" s="6">
        <v>32</v>
      </c>
      <c r="I9" s="6">
        <v>33</v>
      </c>
      <c r="J9" s="6">
        <v>32</v>
      </c>
      <c r="K9" s="6">
        <v>32</v>
      </c>
      <c r="L9" s="6">
        <v>33</v>
      </c>
      <c r="M9" s="6">
        <v>32</v>
      </c>
      <c r="N9" s="6">
        <v>32</v>
      </c>
      <c r="O9" s="6">
        <v>389</v>
      </c>
      <c r="Q9" s="113"/>
    </row>
    <row r="10" spans="1:17">
      <c r="A10" s="25" t="s">
        <v>47</v>
      </c>
      <c r="B10" s="26" t="s">
        <v>48</v>
      </c>
      <c r="C10" s="137">
        <f>SUM(C7:C9)</f>
        <v>298</v>
      </c>
      <c r="D10" s="137">
        <f t="shared" ref="D10:N10" si="0">SUM(D7:D9)</f>
        <v>298</v>
      </c>
      <c r="E10" s="137">
        <f t="shared" si="0"/>
        <v>298</v>
      </c>
      <c r="F10" s="137">
        <f t="shared" si="0"/>
        <v>297</v>
      </c>
      <c r="G10" s="137">
        <f t="shared" si="0"/>
        <v>296</v>
      </c>
      <c r="H10" s="137">
        <f t="shared" si="0"/>
        <v>296</v>
      </c>
      <c r="I10" s="137">
        <f t="shared" si="0"/>
        <v>297</v>
      </c>
      <c r="J10" s="137">
        <f t="shared" si="0"/>
        <v>295</v>
      </c>
      <c r="K10" s="137">
        <f t="shared" si="0"/>
        <v>295</v>
      </c>
      <c r="L10" s="137">
        <f t="shared" si="0"/>
        <v>297</v>
      </c>
      <c r="M10" s="137">
        <f t="shared" si="0"/>
        <v>296</v>
      </c>
      <c r="N10" s="137">
        <f t="shared" si="0"/>
        <v>296</v>
      </c>
      <c r="O10" s="137">
        <f>SUM(O7:O9)</f>
        <v>3559</v>
      </c>
      <c r="Q10" s="113"/>
    </row>
    <row r="11" spans="1:17">
      <c r="A11" s="136" t="s">
        <v>49</v>
      </c>
      <c r="B11" s="135" t="s">
        <v>50</v>
      </c>
      <c r="C11" s="133">
        <v>88</v>
      </c>
      <c r="D11" s="133">
        <v>88</v>
      </c>
      <c r="E11" s="133">
        <v>88</v>
      </c>
      <c r="F11" s="133">
        <v>88</v>
      </c>
      <c r="G11" s="133">
        <v>88</v>
      </c>
      <c r="H11" s="133">
        <v>87</v>
      </c>
      <c r="I11" s="133">
        <v>88</v>
      </c>
      <c r="J11" s="133">
        <v>88</v>
      </c>
      <c r="K11" s="133">
        <v>88</v>
      </c>
      <c r="L11" s="133">
        <v>88</v>
      </c>
      <c r="M11" s="133">
        <v>87</v>
      </c>
      <c r="N11" s="133">
        <v>87</v>
      </c>
      <c r="O11" s="133">
        <v>1053</v>
      </c>
      <c r="Q11" s="113"/>
    </row>
    <row r="12" spans="1:17" ht="30">
      <c r="A12" s="136" t="s">
        <v>51</v>
      </c>
      <c r="B12" s="135" t="s">
        <v>52</v>
      </c>
      <c r="C12" s="133">
        <v>14</v>
      </c>
      <c r="D12" s="133">
        <v>14</v>
      </c>
      <c r="E12" s="133">
        <v>14</v>
      </c>
      <c r="F12" s="133">
        <v>14</v>
      </c>
      <c r="G12" s="133">
        <v>14</v>
      </c>
      <c r="H12" s="133">
        <v>14</v>
      </c>
      <c r="I12" s="133">
        <v>15</v>
      </c>
      <c r="J12" s="133">
        <v>14</v>
      </c>
      <c r="K12" s="133">
        <v>14</v>
      </c>
      <c r="L12" s="133">
        <v>15</v>
      </c>
      <c r="M12" s="133">
        <v>14</v>
      </c>
      <c r="N12" s="133">
        <v>14</v>
      </c>
      <c r="O12" s="133">
        <v>170</v>
      </c>
      <c r="Q12" s="113"/>
    </row>
    <row r="13" spans="1:17">
      <c r="A13" s="27" t="s">
        <v>53</v>
      </c>
      <c r="B13" s="26" t="s">
        <v>54</v>
      </c>
      <c r="C13" s="137">
        <f>SUM(C11:C12)</f>
        <v>102</v>
      </c>
      <c r="D13" s="137">
        <f t="shared" ref="D13:N13" si="1">SUM(D11:D12)</f>
        <v>102</v>
      </c>
      <c r="E13" s="137">
        <f t="shared" si="1"/>
        <v>102</v>
      </c>
      <c r="F13" s="137">
        <f t="shared" si="1"/>
        <v>102</v>
      </c>
      <c r="G13" s="137">
        <f t="shared" si="1"/>
        <v>102</v>
      </c>
      <c r="H13" s="137">
        <f t="shared" si="1"/>
        <v>101</v>
      </c>
      <c r="I13" s="137">
        <f t="shared" si="1"/>
        <v>103</v>
      </c>
      <c r="J13" s="137">
        <f t="shared" si="1"/>
        <v>102</v>
      </c>
      <c r="K13" s="137">
        <f t="shared" si="1"/>
        <v>102</v>
      </c>
      <c r="L13" s="137">
        <f t="shared" si="1"/>
        <v>103</v>
      </c>
      <c r="M13" s="137">
        <f t="shared" si="1"/>
        <v>101</v>
      </c>
      <c r="N13" s="137">
        <f t="shared" si="1"/>
        <v>101</v>
      </c>
      <c r="O13" s="137">
        <f>SUM(O11:O12)</f>
        <v>1223</v>
      </c>
      <c r="Q13" s="113"/>
    </row>
    <row r="14" spans="1:17">
      <c r="A14" s="25" t="s">
        <v>55</v>
      </c>
      <c r="B14" s="26" t="s">
        <v>56</v>
      </c>
      <c r="C14" s="137">
        <f>SUM(C13,C10)</f>
        <v>400</v>
      </c>
      <c r="D14" s="137">
        <f t="shared" ref="D14:M14" si="2">SUM(D13,D10)</f>
        <v>400</v>
      </c>
      <c r="E14" s="137">
        <f t="shared" si="2"/>
        <v>400</v>
      </c>
      <c r="F14" s="137">
        <f t="shared" si="2"/>
        <v>399</v>
      </c>
      <c r="G14" s="137">
        <f t="shared" si="2"/>
        <v>398</v>
      </c>
      <c r="H14" s="137">
        <f t="shared" si="2"/>
        <v>397</v>
      </c>
      <c r="I14" s="137">
        <f t="shared" si="2"/>
        <v>400</v>
      </c>
      <c r="J14" s="137">
        <f t="shared" si="2"/>
        <v>397</v>
      </c>
      <c r="K14" s="137">
        <f t="shared" si="2"/>
        <v>397</v>
      </c>
      <c r="L14" s="137">
        <f t="shared" si="2"/>
        <v>400</v>
      </c>
      <c r="M14" s="137">
        <f t="shared" si="2"/>
        <v>397</v>
      </c>
      <c r="N14" s="137">
        <f>SUM(N13,N10)</f>
        <v>397</v>
      </c>
      <c r="O14" s="137">
        <f>SUM(O13,O10)</f>
        <v>4782</v>
      </c>
      <c r="Q14" s="113"/>
    </row>
    <row r="15" spans="1:17" ht="28.5">
      <c r="A15" s="27" t="s">
        <v>57</v>
      </c>
      <c r="B15" s="26" t="s">
        <v>58</v>
      </c>
      <c r="C15" s="137">
        <v>103</v>
      </c>
      <c r="D15" s="137">
        <v>103</v>
      </c>
      <c r="E15" s="137">
        <v>103</v>
      </c>
      <c r="F15" s="137">
        <v>103</v>
      </c>
      <c r="G15" s="137">
        <v>103</v>
      </c>
      <c r="H15" s="137">
        <v>104</v>
      </c>
      <c r="I15" s="137">
        <v>103</v>
      </c>
      <c r="J15" s="137">
        <v>103</v>
      </c>
      <c r="K15" s="137">
        <v>104</v>
      </c>
      <c r="L15" s="137">
        <v>103</v>
      </c>
      <c r="M15" s="137">
        <v>104</v>
      </c>
      <c r="N15" s="137">
        <v>103</v>
      </c>
      <c r="O15" s="137">
        <v>1239</v>
      </c>
      <c r="Q15" s="113"/>
    </row>
    <row r="16" spans="1:17" s="138" customFormat="1">
      <c r="A16" s="136" t="s">
        <v>59</v>
      </c>
      <c r="B16" s="135" t="s">
        <v>60</v>
      </c>
      <c r="C16" s="133"/>
      <c r="D16" s="133"/>
      <c r="E16" s="133"/>
      <c r="F16" s="133"/>
      <c r="G16" s="133"/>
      <c r="H16" s="133"/>
      <c r="I16" s="133">
        <v>10</v>
      </c>
      <c r="J16" s="133"/>
      <c r="K16" s="133"/>
      <c r="L16" s="133"/>
      <c r="M16" s="133"/>
      <c r="N16" s="133"/>
      <c r="O16" s="133">
        <v>10</v>
      </c>
      <c r="Q16" s="139"/>
    </row>
    <row r="17" spans="1:17">
      <c r="A17" s="136" t="s">
        <v>61</v>
      </c>
      <c r="B17" s="135" t="s">
        <v>62</v>
      </c>
      <c r="C17" s="133">
        <v>20</v>
      </c>
      <c r="D17" s="133">
        <v>25</v>
      </c>
      <c r="E17" s="133">
        <v>83</v>
      </c>
      <c r="F17" s="133">
        <v>83</v>
      </c>
      <c r="G17" s="133">
        <v>82</v>
      </c>
      <c r="H17" s="133">
        <v>82</v>
      </c>
      <c r="I17" s="133">
        <v>82</v>
      </c>
      <c r="J17" s="133">
        <v>82</v>
      </c>
      <c r="K17" s="133">
        <v>82</v>
      </c>
      <c r="L17" s="133">
        <v>82</v>
      </c>
      <c r="M17" s="133">
        <v>12</v>
      </c>
      <c r="N17" s="133">
        <v>15</v>
      </c>
      <c r="O17" s="133">
        <v>730</v>
      </c>
      <c r="Q17" s="113"/>
    </row>
    <row r="18" spans="1:17">
      <c r="A18" s="27" t="s">
        <v>63</v>
      </c>
      <c r="B18" s="26" t="s">
        <v>64</v>
      </c>
      <c r="C18" s="137">
        <f>SUM(C16:C17)</f>
        <v>20</v>
      </c>
      <c r="D18" s="137">
        <f t="shared" ref="D18:N18" si="3">SUM(D16:D17)</f>
        <v>25</v>
      </c>
      <c r="E18" s="137">
        <f t="shared" si="3"/>
        <v>83</v>
      </c>
      <c r="F18" s="137">
        <f t="shared" si="3"/>
        <v>83</v>
      </c>
      <c r="G18" s="137">
        <f t="shared" si="3"/>
        <v>82</v>
      </c>
      <c r="H18" s="137">
        <f t="shared" si="3"/>
        <v>82</v>
      </c>
      <c r="I18" s="137">
        <f t="shared" si="3"/>
        <v>92</v>
      </c>
      <c r="J18" s="137">
        <f t="shared" si="3"/>
        <v>82</v>
      </c>
      <c r="K18" s="137">
        <f t="shared" si="3"/>
        <v>82</v>
      </c>
      <c r="L18" s="137">
        <f t="shared" si="3"/>
        <v>82</v>
      </c>
      <c r="M18" s="137">
        <f t="shared" si="3"/>
        <v>12</v>
      </c>
      <c r="N18" s="137">
        <f t="shared" si="3"/>
        <v>15</v>
      </c>
      <c r="O18" s="137">
        <f>SUM(O16:O17)</f>
        <v>740</v>
      </c>
      <c r="Q18" s="113"/>
    </row>
    <row r="19" spans="1:17">
      <c r="A19" s="136" t="s">
        <v>65</v>
      </c>
      <c r="B19" s="135" t="s">
        <v>66</v>
      </c>
      <c r="C19" s="133"/>
      <c r="D19" s="133"/>
      <c r="E19" s="133">
        <v>13</v>
      </c>
      <c r="F19" s="133"/>
      <c r="G19" s="133"/>
      <c r="H19" s="133">
        <v>13</v>
      </c>
      <c r="I19" s="133"/>
      <c r="J19" s="133"/>
      <c r="K19" s="133">
        <v>12</v>
      </c>
      <c r="L19" s="133"/>
      <c r="M19" s="133"/>
      <c r="N19" s="133">
        <v>13</v>
      </c>
      <c r="O19" s="133">
        <v>51</v>
      </c>
      <c r="Q19" s="113"/>
    </row>
    <row r="20" spans="1:17">
      <c r="A20" s="136" t="s">
        <v>67</v>
      </c>
      <c r="B20" s="135" t="s">
        <v>68</v>
      </c>
      <c r="C20" s="133">
        <v>16</v>
      </c>
      <c r="D20" s="133">
        <v>15</v>
      </c>
      <c r="E20" s="133">
        <v>16</v>
      </c>
      <c r="F20" s="133">
        <v>15</v>
      </c>
      <c r="G20" s="133">
        <v>16</v>
      </c>
      <c r="H20" s="133">
        <v>15</v>
      </c>
      <c r="I20" s="133">
        <v>16</v>
      </c>
      <c r="J20" s="133">
        <v>15</v>
      </c>
      <c r="K20" s="133">
        <v>16</v>
      </c>
      <c r="L20" s="133">
        <v>15</v>
      </c>
      <c r="M20" s="133">
        <v>16</v>
      </c>
      <c r="N20" s="133">
        <v>15</v>
      </c>
      <c r="O20" s="133">
        <v>186</v>
      </c>
      <c r="Q20" s="113"/>
    </row>
    <row r="21" spans="1:17">
      <c r="A21" s="27" t="s">
        <v>69</v>
      </c>
      <c r="B21" s="26" t="s">
        <v>70</v>
      </c>
      <c r="C21" s="137">
        <f>SUM(C19:C20)</f>
        <v>16</v>
      </c>
      <c r="D21" s="137">
        <f t="shared" ref="D21:N21" si="4">SUM(D19:D20)</f>
        <v>15</v>
      </c>
      <c r="E21" s="137">
        <f t="shared" si="4"/>
        <v>29</v>
      </c>
      <c r="F21" s="137">
        <f t="shared" si="4"/>
        <v>15</v>
      </c>
      <c r="G21" s="137">
        <f t="shared" si="4"/>
        <v>16</v>
      </c>
      <c r="H21" s="137">
        <f t="shared" si="4"/>
        <v>28</v>
      </c>
      <c r="I21" s="137">
        <f t="shared" si="4"/>
        <v>16</v>
      </c>
      <c r="J21" s="137">
        <f t="shared" si="4"/>
        <v>15</v>
      </c>
      <c r="K21" s="137">
        <f t="shared" si="4"/>
        <v>28</v>
      </c>
      <c r="L21" s="137">
        <f t="shared" si="4"/>
        <v>15</v>
      </c>
      <c r="M21" s="137">
        <f t="shared" si="4"/>
        <v>16</v>
      </c>
      <c r="N21" s="137">
        <f t="shared" si="4"/>
        <v>28</v>
      </c>
      <c r="O21" s="137">
        <f>SUM(O19:O20)</f>
        <v>237</v>
      </c>
      <c r="Q21" s="113"/>
    </row>
    <row r="22" spans="1:17">
      <c r="A22" s="136" t="s">
        <v>71</v>
      </c>
      <c r="B22" s="135" t="s">
        <v>72</v>
      </c>
      <c r="C22" s="133">
        <v>206</v>
      </c>
      <c r="D22" s="133">
        <v>206</v>
      </c>
      <c r="E22" s="133">
        <v>206</v>
      </c>
      <c r="F22" s="133">
        <v>206</v>
      </c>
      <c r="G22" s="133">
        <v>206</v>
      </c>
      <c r="H22" s="133">
        <v>206</v>
      </c>
      <c r="I22" s="133">
        <v>206</v>
      </c>
      <c r="J22" s="133">
        <v>206</v>
      </c>
      <c r="K22" s="133">
        <v>206</v>
      </c>
      <c r="L22" s="133">
        <v>205</v>
      </c>
      <c r="M22" s="133">
        <v>206</v>
      </c>
      <c r="N22" s="133">
        <v>206</v>
      </c>
      <c r="O22" s="133">
        <v>2471</v>
      </c>
      <c r="Q22" s="113"/>
    </row>
    <row r="23" spans="1:17">
      <c r="A23" s="136" t="s">
        <v>73</v>
      </c>
      <c r="B23" s="135" t="s">
        <v>74</v>
      </c>
      <c r="C23" s="133">
        <v>212</v>
      </c>
      <c r="D23" s="133">
        <v>213</v>
      </c>
      <c r="E23" s="133">
        <v>213</v>
      </c>
      <c r="F23" s="133">
        <v>212</v>
      </c>
      <c r="G23" s="133">
        <v>212</v>
      </c>
      <c r="H23" s="133">
        <v>212</v>
      </c>
      <c r="I23" s="133">
        <v>212</v>
      </c>
      <c r="J23" s="133">
        <v>212</v>
      </c>
      <c r="K23" s="133">
        <v>212</v>
      </c>
      <c r="L23" s="133">
        <v>212</v>
      </c>
      <c r="M23" s="133">
        <v>212</v>
      </c>
      <c r="N23" s="133">
        <v>213</v>
      </c>
      <c r="O23" s="133">
        <v>2547</v>
      </c>
      <c r="Q23" s="113"/>
    </row>
    <row r="24" spans="1:17">
      <c r="A24" s="140" t="s">
        <v>75</v>
      </c>
      <c r="B24" s="135" t="s">
        <v>76</v>
      </c>
      <c r="C24" s="133"/>
      <c r="D24" s="133"/>
      <c r="E24" s="133"/>
      <c r="F24" s="133"/>
      <c r="G24" s="133"/>
      <c r="H24" s="133">
        <v>230</v>
      </c>
      <c r="I24" s="133"/>
      <c r="J24" s="133"/>
      <c r="K24" s="133"/>
      <c r="L24" s="133"/>
      <c r="M24" s="133"/>
      <c r="N24" s="133"/>
      <c r="O24" s="133">
        <v>230</v>
      </c>
      <c r="Q24" s="113"/>
    </row>
    <row r="25" spans="1:17">
      <c r="A25" s="141" t="s">
        <v>77</v>
      </c>
      <c r="B25" s="135" t="s">
        <v>78</v>
      </c>
      <c r="C25" s="133"/>
      <c r="D25" s="133"/>
      <c r="E25" s="133">
        <v>279</v>
      </c>
      <c r="F25" s="133"/>
      <c r="G25" s="133">
        <v>279</v>
      </c>
      <c r="H25" s="133"/>
      <c r="I25" s="133">
        <v>836</v>
      </c>
      <c r="J25" s="133"/>
      <c r="K25" s="133"/>
      <c r="L25" s="133">
        <v>279</v>
      </c>
      <c r="M25" s="133"/>
      <c r="N25" s="133"/>
      <c r="O25" s="133">
        <v>1673</v>
      </c>
      <c r="Q25" s="113"/>
    </row>
    <row r="26" spans="1:17">
      <c r="A26" s="27" t="s">
        <v>79</v>
      </c>
      <c r="B26" s="26" t="s">
        <v>80</v>
      </c>
      <c r="C26" s="137">
        <f>SUM(C22:C25)</f>
        <v>418</v>
      </c>
      <c r="D26" s="137">
        <f t="shared" ref="D26:N26" si="5">SUM(D22:D25)</f>
        <v>419</v>
      </c>
      <c r="E26" s="137">
        <f t="shared" si="5"/>
        <v>698</v>
      </c>
      <c r="F26" s="137">
        <f t="shared" si="5"/>
        <v>418</v>
      </c>
      <c r="G26" s="137">
        <f t="shared" si="5"/>
        <v>697</v>
      </c>
      <c r="H26" s="137">
        <f t="shared" si="5"/>
        <v>648</v>
      </c>
      <c r="I26" s="137">
        <f t="shared" si="5"/>
        <v>1254</v>
      </c>
      <c r="J26" s="137">
        <f t="shared" si="5"/>
        <v>418</v>
      </c>
      <c r="K26" s="137">
        <f t="shared" si="5"/>
        <v>418</v>
      </c>
      <c r="L26" s="137">
        <f t="shared" si="5"/>
        <v>696</v>
      </c>
      <c r="M26" s="137">
        <f t="shared" si="5"/>
        <v>418</v>
      </c>
      <c r="N26" s="137">
        <f t="shared" si="5"/>
        <v>419</v>
      </c>
      <c r="O26" s="137">
        <f>SUM(O22:O25)</f>
        <v>6921</v>
      </c>
      <c r="Q26" s="113"/>
    </row>
    <row r="27" spans="1:17">
      <c r="A27" s="136" t="s">
        <v>81</v>
      </c>
      <c r="B27" s="135" t="s">
        <v>82</v>
      </c>
      <c r="C27" s="133">
        <v>168</v>
      </c>
      <c r="D27" s="133">
        <v>168</v>
      </c>
      <c r="E27" s="133">
        <v>168</v>
      </c>
      <c r="F27" s="133">
        <v>169</v>
      </c>
      <c r="G27" s="133">
        <v>168</v>
      </c>
      <c r="H27" s="133">
        <v>168</v>
      </c>
      <c r="I27" s="133">
        <v>168</v>
      </c>
      <c r="J27" s="133">
        <v>168</v>
      </c>
      <c r="K27" s="133">
        <v>168</v>
      </c>
      <c r="L27" s="133">
        <v>168</v>
      </c>
      <c r="M27" s="133">
        <v>168</v>
      </c>
      <c r="N27" s="133">
        <v>168</v>
      </c>
      <c r="O27" s="133">
        <v>2017</v>
      </c>
      <c r="Q27" s="113"/>
    </row>
    <row r="28" spans="1:17">
      <c r="A28" s="136" t="s">
        <v>83</v>
      </c>
      <c r="B28" s="135" t="s">
        <v>84</v>
      </c>
      <c r="C28" s="133"/>
      <c r="D28" s="133"/>
      <c r="E28" s="133">
        <v>250</v>
      </c>
      <c r="F28" s="133"/>
      <c r="G28" s="133"/>
      <c r="H28" s="133">
        <v>250</v>
      </c>
      <c r="I28" s="133"/>
      <c r="J28" s="133"/>
      <c r="K28" s="133">
        <v>250</v>
      </c>
      <c r="L28" s="133"/>
      <c r="M28" s="133"/>
      <c r="N28" s="133">
        <v>250</v>
      </c>
      <c r="O28" s="133">
        <v>1000</v>
      </c>
      <c r="Q28" s="113"/>
    </row>
    <row r="29" spans="1:17">
      <c r="A29" s="136" t="s">
        <v>85</v>
      </c>
      <c r="B29" s="135" t="s">
        <v>86</v>
      </c>
      <c r="C29" s="133">
        <v>80</v>
      </c>
      <c r="D29" s="133">
        <v>79</v>
      </c>
      <c r="E29" s="133">
        <v>79</v>
      </c>
      <c r="F29" s="133">
        <v>79</v>
      </c>
      <c r="G29" s="133">
        <v>79</v>
      </c>
      <c r="H29" s="133">
        <v>79</v>
      </c>
      <c r="I29" s="133">
        <v>79</v>
      </c>
      <c r="J29" s="133">
        <v>79</v>
      </c>
      <c r="K29" s="133">
        <v>79</v>
      </c>
      <c r="L29" s="133">
        <v>79</v>
      </c>
      <c r="M29" s="133">
        <v>79</v>
      </c>
      <c r="N29" s="133">
        <v>79</v>
      </c>
      <c r="O29" s="133">
        <v>949</v>
      </c>
      <c r="Q29" s="113"/>
    </row>
    <row r="30" spans="1:17">
      <c r="A30" s="27" t="s">
        <v>87</v>
      </c>
      <c r="B30" s="26" t="s">
        <v>88</v>
      </c>
      <c r="C30" s="137">
        <f>SUM(C27:C29)</f>
        <v>248</v>
      </c>
      <c r="D30" s="137">
        <f t="shared" ref="D30:N30" si="6">SUM(D27:D29)</f>
        <v>247</v>
      </c>
      <c r="E30" s="137">
        <f t="shared" si="6"/>
        <v>497</v>
      </c>
      <c r="F30" s="137">
        <f t="shared" si="6"/>
        <v>248</v>
      </c>
      <c r="G30" s="137">
        <f t="shared" si="6"/>
        <v>247</v>
      </c>
      <c r="H30" s="137">
        <f t="shared" si="6"/>
        <v>497</v>
      </c>
      <c r="I30" s="137">
        <f t="shared" si="6"/>
        <v>247</v>
      </c>
      <c r="J30" s="137">
        <f t="shared" si="6"/>
        <v>247</v>
      </c>
      <c r="K30" s="137">
        <f t="shared" si="6"/>
        <v>497</v>
      </c>
      <c r="L30" s="137">
        <f t="shared" si="6"/>
        <v>247</v>
      </c>
      <c r="M30" s="137">
        <f t="shared" si="6"/>
        <v>247</v>
      </c>
      <c r="N30" s="137">
        <f t="shared" si="6"/>
        <v>497</v>
      </c>
      <c r="O30" s="137">
        <f>SUM(O27:O29)</f>
        <v>3966</v>
      </c>
      <c r="Q30" s="113"/>
    </row>
    <row r="31" spans="1:17">
      <c r="A31" s="27" t="s">
        <v>89</v>
      </c>
      <c r="B31" s="26" t="s">
        <v>90</v>
      </c>
      <c r="C31" s="137">
        <f>SUM(C18+C21+C26+C30)</f>
        <v>702</v>
      </c>
      <c r="D31" s="137">
        <f t="shared" ref="D31:N31" si="7">SUM(D18+D21+D26+D30)</f>
        <v>706</v>
      </c>
      <c r="E31" s="137">
        <f t="shared" si="7"/>
        <v>1307</v>
      </c>
      <c r="F31" s="137">
        <f t="shared" si="7"/>
        <v>764</v>
      </c>
      <c r="G31" s="137">
        <f t="shared" si="7"/>
        <v>1042</v>
      </c>
      <c r="H31" s="137">
        <f t="shared" si="7"/>
        <v>1255</v>
      </c>
      <c r="I31" s="137">
        <f t="shared" si="7"/>
        <v>1609</v>
      </c>
      <c r="J31" s="137">
        <f t="shared" si="7"/>
        <v>762</v>
      </c>
      <c r="K31" s="137">
        <f t="shared" si="7"/>
        <v>1025</v>
      </c>
      <c r="L31" s="137">
        <f t="shared" si="7"/>
        <v>1040</v>
      </c>
      <c r="M31" s="137">
        <f t="shared" si="7"/>
        <v>693</v>
      </c>
      <c r="N31" s="137">
        <f t="shared" si="7"/>
        <v>959</v>
      </c>
      <c r="O31" s="137">
        <f>SUM(O18+O21+O26+O30)</f>
        <v>11864</v>
      </c>
      <c r="Q31" s="113"/>
    </row>
    <row r="32" spans="1:17">
      <c r="A32" s="142" t="s">
        <v>93</v>
      </c>
      <c r="B32" s="135" t="s">
        <v>94</v>
      </c>
      <c r="C32" s="133"/>
      <c r="D32" s="133"/>
      <c r="E32" s="133"/>
      <c r="F32" s="133">
        <v>10</v>
      </c>
      <c r="G32" s="133"/>
      <c r="H32" s="133"/>
      <c r="I32" s="133"/>
      <c r="J32" s="133">
        <v>10</v>
      </c>
      <c r="K32" s="133"/>
      <c r="L32" s="133"/>
      <c r="M32" s="133"/>
      <c r="N32" s="133"/>
      <c r="O32" s="133">
        <v>20</v>
      </c>
      <c r="Q32" s="113"/>
    </row>
    <row r="33" spans="1:17">
      <c r="A33" s="143" t="s">
        <v>95</v>
      </c>
      <c r="B33" s="135" t="s">
        <v>96</v>
      </c>
      <c r="C33" s="133">
        <v>60</v>
      </c>
      <c r="D33" s="133"/>
      <c r="E33" s="133"/>
      <c r="F33" s="133"/>
      <c r="G33" s="133"/>
      <c r="H33" s="133"/>
      <c r="I33" s="133"/>
      <c r="J33" s="133">
        <v>60</v>
      </c>
      <c r="K33" s="133"/>
      <c r="L33" s="133"/>
      <c r="M33" s="133"/>
      <c r="N33" s="133"/>
      <c r="O33" s="133">
        <v>120</v>
      </c>
      <c r="Q33" s="113"/>
    </row>
    <row r="34" spans="1:17">
      <c r="A34" s="143" t="s">
        <v>97</v>
      </c>
      <c r="B34" s="135" t="s">
        <v>98</v>
      </c>
      <c r="C34" s="133"/>
      <c r="D34" s="133">
        <v>20</v>
      </c>
      <c r="E34" s="133">
        <v>50</v>
      </c>
      <c r="F34" s="133"/>
      <c r="G34" s="133">
        <v>50</v>
      </c>
      <c r="H34" s="133"/>
      <c r="I34" s="133">
        <v>20</v>
      </c>
      <c r="J34" s="133"/>
      <c r="K34" s="133"/>
      <c r="L34" s="133">
        <v>250</v>
      </c>
      <c r="M34" s="133"/>
      <c r="N34" s="133"/>
      <c r="O34" s="133">
        <v>390</v>
      </c>
      <c r="Q34" s="113"/>
    </row>
    <row r="35" spans="1:17">
      <c r="A35" s="30" t="s">
        <v>99</v>
      </c>
      <c r="B35" s="26" t="s">
        <v>100</v>
      </c>
      <c r="C35" s="137">
        <f>SUM(C32:C34)</f>
        <v>60</v>
      </c>
      <c r="D35" s="137">
        <f t="shared" ref="D35:N35" si="8">SUM(D32:D34)</f>
        <v>20</v>
      </c>
      <c r="E35" s="137">
        <f t="shared" si="8"/>
        <v>50</v>
      </c>
      <c r="F35" s="137">
        <f t="shared" si="8"/>
        <v>10</v>
      </c>
      <c r="G35" s="137">
        <f t="shared" si="8"/>
        <v>50</v>
      </c>
      <c r="H35" s="137">
        <f t="shared" si="8"/>
        <v>0</v>
      </c>
      <c r="I35" s="137">
        <f t="shared" si="8"/>
        <v>20</v>
      </c>
      <c r="J35" s="137">
        <f t="shared" si="8"/>
        <v>70</v>
      </c>
      <c r="K35" s="137">
        <f t="shared" si="8"/>
        <v>0</v>
      </c>
      <c r="L35" s="137">
        <f t="shared" si="8"/>
        <v>250</v>
      </c>
      <c r="M35" s="137">
        <f t="shared" si="8"/>
        <v>0</v>
      </c>
      <c r="N35" s="137">
        <f t="shared" si="8"/>
        <v>0</v>
      </c>
      <c r="O35" s="137">
        <f>SUM(O32:O34)</f>
        <v>530</v>
      </c>
      <c r="Q35" s="113"/>
    </row>
    <row r="36" spans="1:17">
      <c r="A36" s="144" t="s">
        <v>101</v>
      </c>
      <c r="B36" s="135" t="s">
        <v>102</v>
      </c>
      <c r="C36" s="133"/>
      <c r="D36" s="133"/>
      <c r="E36" s="133">
        <v>29</v>
      </c>
      <c r="F36" s="133"/>
      <c r="G36" s="133"/>
      <c r="H36" s="133"/>
      <c r="I36" s="133"/>
      <c r="J36" s="133"/>
      <c r="K36" s="133"/>
      <c r="L36" s="133"/>
      <c r="M36" s="133"/>
      <c r="N36" s="133"/>
      <c r="O36" s="133">
        <v>29</v>
      </c>
      <c r="Q36" s="113"/>
    </row>
    <row r="37" spans="1:17">
      <c r="A37" s="144" t="s">
        <v>105</v>
      </c>
      <c r="B37" s="135" t="s">
        <v>106</v>
      </c>
      <c r="C37" s="133">
        <v>194</v>
      </c>
      <c r="D37" s="133">
        <v>195</v>
      </c>
      <c r="E37" s="133">
        <v>195</v>
      </c>
      <c r="F37" s="133">
        <v>195</v>
      </c>
      <c r="G37" s="133">
        <v>195</v>
      </c>
      <c r="H37" s="133">
        <v>195</v>
      </c>
      <c r="I37" s="133">
        <v>195</v>
      </c>
      <c r="J37" s="133">
        <v>195</v>
      </c>
      <c r="K37" s="133">
        <v>195</v>
      </c>
      <c r="L37" s="133">
        <v>195</v>
      </c>
      <c r="M37" s="133">
        <v>195</v>
      </c>
      <c r="N37" s="133">
        <v>195</v>
      </c>
      <c r="O37" s="133">
        <v>2339</v>
      </c>
      <c r="Q37" s="113"/>
    </row>
    <row r="38" spans="1:17">
      <c r="A38" s="144" t="s">
        <v>107</v>
      </c>
      <c r="B38" s="135" t="s">
        <v>110</v>
      </c>
      <c r="C38" s="133"/>
      <c r="D38" s="133">
        <v>750</v>
      </c>
      <c r="E38" s="133"/>
      <c r="F38" s="133"/>
      <c r="G38" s="133"/>
      <c r="H38" s="133">
        <v>0</v>
      </c>
      <c r="I38" s="133"/>
      <c r="J38" s="133"/>
      <c r="K38" s="133"/>
      <c r="L38" s="133"/>
      <c r="M38" s="133"/>
      <c r="N38" s="133"/>
      <c r="O38" s="133">
        <v>750</v>
      </c>
      <c r="Q38" s="113"/>
    </row>
    <row r="39" spans="1:17">
      <c r="A39" s="144" t="s">
        <v>446</v>
      </c>
      <c r="B39" s="135" t="s">
        <v>447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>
        <v>19391</v>
      </c>
      <c r="N39" s="133"/>
      <c r="O39" s="133">
        <v>19391</v>
      </c>
      <c r="Q39" s="113"/>
    </row>
    <row r="40" spans="1:17">
      <c r="A40" s="30" t="s">
        <v>111</v>
      </c>
      <c r="B40" s="26" t="s">
        <v>112</v>
      </c>
      <c r="C40" s="137">
        <f>SUM(C36:C39)</f>
        <v>194</v>
      </c>
      <c r="D40" s="137">
        <f t="shared" ref="D40:N40" si="9">SUM(D36:D39)</f>
        <v>945</v>
      </c>
      <c r="E40" s="137">
        <f t="shared" si="9"/>
        <v>224</v>
      </c>
      <c r="F40" s="137">
        <f t="shared" si="9"/>
        <v>195</v>
      </c>
      <c r="G40" s="137">
        <f t="shared" si="9"/>
        <v>195</v>
      </c>
      <c r="H40" s="137">
        <f t="shared" si="9"/>
        <v>195</v>
      </c>
      <c r="I40" s="137">
        <f t="shared" si="9"/>
        <v>195</v>
      </c>
      <c r="J40" s="137">
        <f t="shared" si="9"/>
        <v>195</v>
      </c>
      <c r="K40" s="137">
        <f t="shared" si="9"/>
        <v>195</v>
      </c>
      <c r="L40" s="137">
        <f t="shared" si="9"/>
        <v>195</v>
      </c>
      <c r="M40" s="137">
        <f t="shared" si="9"/>
        <v>19586</v>
      </c>
      <c r="N40" s="137">
        <f t="shared" si="9"/>
        <v>195</v>
      </c>
      <c r="O40" s="137">
        <f>SUM(O36:O39)</f>
        <v>22509</v>
      </c>
      <c r="Q40" s="113"/>
    </row>
    <row r="41" spans="1:17">
      <c r="A41" s="145" t="s">
        <v>113</v>
      </c>
      <c r="B41" s="146"/>
      <c r="C41" s="147">
        <f>SUM(C14+C15+C31+C35+C40)</f>
        <v>1459</v>
      </c>
      <c r="D41" s="147">
        <f t="shared" ref="D41:N41" si="10">SUM(D14+D15+D31+D35+D40)</f>
        <v>2174</v>
      </c>
      <c r="E41" s="147">
        <f t="shared" si="10"/>
        <v>2084</v>
      </c>
      <c r="F41" s="147">
        <f t="shared" si="10"/>
        <v>1471</v>
      </c>
      <c r="G41" s="147">
        <f t="shared" si="10"/>
        <v>1788</v>
      </c>
      <c r="H41" s="147">
        <f t="shared" si="10"/>
        <v>1951</v>
      </c>
      <c r="I41" s="147">
        <f t="shared" si="10"/>
        <v>2327</v>
      </c>
      <c r="J41" s="147">
        <f t="shared" si="10"/>
        <v>1527</v>
      </c>
      <c r="K41" s="147">
        <f t="shared" si="10"/>
        <v>1721</v>
      </c>
      <c r="L41" s="147">
        <f t="shared" si="10"/>
        <v>1988</v>
      </c>
      <c r="M41" s="147">
        <f t="shared" si="10"/>
        <v>20780</v>
      </c>
      <c r="N41" s="147">
        <f t="shared" si="10"/>
        <v>1654</v>
      </c>
      <c r="O41" s="147">
        <f>SUM(O14+O15+O31+O35+O40)</f>
        <v>40924</v>
      </c>
      <c r="Q41" s="113"/>
    </row>
    <row r="42" spans="1:17" ht="28.5">
      <c r="A42" s="127" t="s">
        <v>31</v>
      </c>
      <c r="B42" s="128" t="s">
        <v>32</v>
      </c>
      <c r="C42" s="129" t="s">
        <v>433</v>
      </c>
      <c r="D42" s="129" t="s">
        <v>434</v>
      </c>
      <c r="E42" s="129" t="s">
        <v>435</v>
      </c>
      <c r="F42" s="129" t="s">
        <v>436</v>
      </c>
      <c r="G42" s="129" t="s">
        <v>437</v>
      </c>
      <c r="H42" s="129" t="s">
        <v>438</v>
      </c>
      <c r="I42" s="129" t="s">
        <v>439</v>
      </c>
      <c r="J42" s="129" t="s">
        <v>440</v>
      </c>
      <c r="K42" s="129" t="s">
        <v>441</v>
      </c>
      <c r="L42" s="129" t="s">
        <v>442</v>
      </c>
      <c r="M42" s="129" t="s">
        <v>443</v>
      </c>
      <c r="N42" s="129" t="s">
        <v>444</v>
      </c>
      <c r="O42" s="130" t="s">
        <v>445</v>
      </c>
      <c r="Q42" s="113"/>
    </row>
    <row r="43" spans="1:17">
      <c r="A43" s="148" t="s">
        <v>448</v>
      </c>
      <c r="B43" s="135" t="s">
        <v>115</v>
      </c>
      <c r="C43" s="133"/>
      <c r="D43" s="133"/>
      <c r="E43" s="133">
        <v>20</v>
      </c>
      <c r="F43" s="133"/>
      <c r="G43" s="133"/>
      <c r="H43" s="133"/>
      <c r="I43" s="133"/>
      <c r="J43" s="133"/>
      <c r="K43" s="133"/>
      <c r="L43" s="133"/>
      <c r="M43" s="133"/>
      <c r="N43" s="133"/>
      <c r="O43" s="133">
        <v>20</v>
      </c>
      <c r="Q43" s="113"/>
    </row>
    <row r="44" spans="1:17">
      <c r="A44" s="148" t="s">
        <v>116</v>
      </c>
      <c r="B44" s="135" t="s">
        <v>117</v>
      </c>
      <c r="C44" s="133"/>
      <c r="D44" s="133"/>
      <c r="E44" s="133">
        <v>2346</v>
      </c>
      <c r="F44" s="133"/>
      <c r="G44" s="133"/>
      <c r="H44" s="133">
        <v>2345</v>
      </c>
      <c r="I44" s="133">
        <v>2346</v>
      </c>
      <c r="J44" s="133"/>
      <c r="K44" s="133"/>
      <c r="L44" s="133">
        <v>2345</v>
      </c>
      <c r="M44" s="133"/>
      <c r="N44" s="133"/>
      <c r="O44" s="133">
        <v>9382</v>
      </c>
      <c r="Q44" s="113"/>
    </row>
    <row r="45" spans="1:17">
      <c r="A45" s="141" t="s">
        <v>118</v>
      </c>
      <c r="B45" s="135" t="s">
        <v>119</v>
      </c>
      <c r="C45" s="133"/>
      <c r="D45" s="133">
        <v>50</v>
      </c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>
        <v>50</v>
      </c>
      <c r="Q45" s="113"/>
    </row>
    <row r="46" spans="1:17" s="138" customFormat="1">
      <c r="A46" s="141" t="s">
        <v>449</v>
      </c>
      <c r="B46" s="135" t="s">
        <v>121</v>
      </c>
      <c r="C46" s="133"/>
      <c r="D46" s="133">
        <v>60</v>
      </c>
      <c r="E46" s="133"/>
      <c r="F46" s="133">
        <v>45</v>
      </c>
      <c r="G46" s="133"/>
      <c r="H46" s="133">
        <v>250</v>
      </c>
      <c r="I46" s="133"/>
      <c r="J46" s="133">
        <v>250</v>
      </c>
      <c r="K46" s="133"/>
      <c r="L46" s="133">
        <v>0</v>
      </c>
      <c r="M46" s="133">
        <v>53</v>
      </c>
      <c r="N46" s="133"/>
      <c r="O46" s="133">
        <v>658</v>
      </c>
      <c r="Q46" s="139"/>
    </row>
    <row r="47" spans="1:17">
      <c r="A47" s="141" t="s">
        <v>122</v>
      </c>
      <c r="B47" s="135" t="s">
        <v>123</v>
      </c>
      <c r="C47" s="133"/>
      <c r="D47" s="133">
        <v>30</v>
      </c>
      <c r="E47" s="133">
        <v>639</v>
      </c>
      <c r="F47" s="133">
        <v>12</v>
      </c>
      <c r="G47" s="133"/>
      <c r="H47" s="133">
        <v>683</v>
      </c>
      <c r="I47" s="133">
        <v>510</v>
      </c>
      <c r="J47" s="133">
        <v>67</v>
      </c>
      <c r="K47" s="133"/>
      <c r="L47" s="133">
        <v>633</v>
      </c>
      <c r="M47" s="133">
        <v>14</v>
      </c>
      <c r="N47" s="133"/>
      <c r="O47" s="133">
        <v>2588</v>
      </c>
      <c r="Q47" s="113"/>
    </row>
    <row r="48" spans="1:17">
      <c r="A48" s="38" t="s">
        <v>124</v>
      </c>
      <c r="B48" s="26" t="s">
        <v>125</v>
      </c>
      <c r="C48" s="137">
        <f>SUM(C43:C47)</f>
        <v>0</v>
      </c>
      <c r="D48" s="137">
        <f t="shared" ref="D48:N48" si="11">SUM(D43:D47)</f>
        <v>140</v>
      </c>
      <c r="E48" s="137">
        <f t="shared" si="11"/>
        <v>3005</v>
      </c>
      <c r="F48" s="137">
        <f t="shared" si="11"/>
        <v>57</v>
      </c>
      <c r="G48" s="137">
        <f t="shared" si="11"/>
        <v>0</v>
      </c>
      <c r="H48" s="137">
        <f t="shared" si="11"/>
        <v>3278</v>
      </c>
      <c r="I48" s="137">
        <f t="shared" si="11"/>
        <v>2856</v>
      </c>
      <c r="J48" s="137">
        <f t="shared" si="11"/>
        <v>317</v>
      </c>
      <c r="K48" s="137">
        <f t="shared" si="11"/>
        <v>0</v>
      </c>
      <c r="L48" s="137">
        <f t="shared" si="11"/>
        <v>2978</v>
      </c>
      <c r="M48" s="137">
        <f t="shared" si="11"/>
        <v>67</v>
      </c>
      <c r="N48" s="137">
        <f t="shared" si="11"/>
        <v>0</v>
      </c>
      <c r="O48" s="137">
        <f>SUM(O43:O47)</f>
        <v>12698</v>
      </c>
      <c r="Q48" s="113"/>
    </row>
    <row r="49" spans="1:17">
      <c r="A49" s="143" t="s">
        <v>126</v>
      </c>
      <c r="B49" s="135" t="s">
        <v>127</v>
      </c>
      <c r="C49" s="133"/>
      <c r="D49" s="133"/>
      <c r="E49" s="133"/>
      <c r="F49" s="133"/>
      <c r="G49" s="133"/>
      <c r="H49" s="133">
        <v>5005</v>
      </c>
      <c r="I49" s="133"/>
      <c r="J49" s="133"/>
      <c r="K49" s="133"/>
      <c r="L49" s="133"/>
      <c r="M49" s="133"/>
      <c r="N49" s="133"/>
      <c r="O49" s="133">
        <v>5005</v>
      </c>
      <c r="Q49" s="113"/>
    </row>
    <row r="50" spans="1:17" s="138" customFormat="1">
      <c r="A50" s="143" t="s">
        <v>284</v>
      </c>
      <c r="B50" s="135" t="s">
        <v>129</v>
      </c>
      <c r="C50" s="133"/>
      <c r="D50" s="133"/>
      <c r="E50" s="133">
        <v>210</v>
      </c>
      <c r="F50" s="133"/>
      <c r="G50" s="133"/>
      <c r="H50" s="133"/>
      <c r="I50" s="133"/>
      <c r="J50" s="133"/>
      <c r="K50" s="133"/>
      <c r="L50" s="133"/>
      <c r="M50" s="133"/>
      <c r="N50" s="133"/>
      <c r="O50" s="133">
        <v>210</v>
      </c>
      <c r="Q50" s="113"/>
    </row>
    <row r="51" spans="1:17">
      <c r="A51" s="143" t="s">
        <v>130</v>
      </c>
      <c r="B51" s="135" t="s">
        <v>131</v>
      </c>
      <c r="C51" s="133"/>
      <c r="D51" s="133"/>
      <c r="E51" s="133">
        <v>57</v>
      </c>
      <c r="F51" s="133"/>
      <c r="G51" s="133"/>
      <c r="H51" s="133">
        <v>1133</v>
      </c>
      <c r="I51" s="133"/>
      <c r="J51" s="133"/>
      <c r="K51" s="133"/>
      <c r="L51" s="133"/>
      <c r="M51" s="133"/>
      <c r="N51" s="133"/>
      <c r="O51" s="133">
        <v>1190</v>
      </c>
      <c r="Q51" s="113"/>
    </row>
    <row r="52" spans="1:17">
      <c r="A52" s="30" t="s">
        <v>132</v>
      </c>
      <c r="B52" s="26" t="s">
        <v>133</v>
      </c>
      <c r="C52" s="137">
        <f>SUM(C49:C51)</f>
        <v>0</v>
      </c>
      <c r="D52" s="137">
        <f t="shared" ref="D52:N52" si="12">SUM(D49:D51)</f>
        <v>0</v>
      </c>
      <c r="E52" s="137">
        <f t="shared" si="12"/>
        <v>267</v>
      </c>
      <c r="F52" s="137">
        <f t="shared" si="12"/>
        <v>0</v>
      </c>
      <c r="G52" s="137">
        <f t="shared" si="12"/>
        <v>0</v>
      </c>
      <c r="H52" s="137">
        <f t="shared" si="12"/>
        <v>6138</v>
      </c>
      <c r="I52" s="137">
        <f t="shared" si="12"/>
        <v>0</v>
      </c>
      <c r="J52" s="137">
        <f t="shared" si="12"/>
        <v>0</v>
      </c>
      <c r="K52" s="137">
        <f t="shared" si="12"/>
        <v>0</v>
      </c>
      <c r="L52" s="137">
        <f t="shared" si="12"/>
        <v>0</v>
      </c>
      <c r="M52" s="137">
        <f t="shared" si="12"/>
        <v>0</v>
      </c>
      <c r="N52" s="137">
        <f t="shared" si="12"/>
        <v>0</v>
      </c>
      <c r="O52" s="137">
        <f>SUM(O49:O51)</f>
        <v>6405</v>
      </c>
      <c r="Q52" s="113"/>
    </row>
    <row r="53" spans="1:17">
      <c r="A53" s="143" t="s">
        <v>134</v>
      </c>
      <c r="B53" s="135" t="s">
        <v>135</v>
      </c>
      <c r="C53" s="133"/>
      <c r="D53" s="133"/>
      <c r="E53" s="133"/>
      <c r="F53" s="133"/>
      <c r="G53" s="133">
        <v>200</v>
      </c>
      <c r="H53" s="133"/>
      <c r="I53" s="133"/>
      <c r="J53" s="133"/>
      <c r="K53" s="133"/>
      <c r="L53" s="133"/>
      <c r="M53" s="133"/>
      <c r="N53" s="133"/>
      <c r="O53" s="133">
        <v>200</v>
      </c>
      <c r="Q53" s="113"/>
    </row>
    <row r="54" spans="1:17">
      <c r="A54" s="30" t="s">
        <v>136</v>
      </c>
      <c r="B54" s="26" t="s">
        <v>137</v>
      </c>
      <c r="C54" s="137">
        <f>SUM(C53)</f>
        <v>0</v>
      </c>
      <c r="D54" s="137">
        <f t="shared" ref="D54:N54" si="13">SUM(D53)</f>
        <v>0</v>
      </c>
      <c r="E54" s="137">
        <f t="shared" si="13"/>
        <v>0</v>
      </c>
      <c r="F54" s="137">
        <f t="shared" si="13"/>
        <v>0</v>
      </c>
      <c r="G54" s="137">
        <f t="shared" si="13"/>
        <v>200</v>
      </c>
      <c r="H54" s="137">
        <f t="shared" si="13"/>
        <v>0</v>
      </c>
      <c r="I54" s="137">
        <f t="shared" si="13"/>
        <v>0</v>
      </c>
      <c r="J54" s="137">
        <f t="shared" si="13"/>
        <v>0</v>
      </c>
      <c r="K54" s="137">
        <f t="shared" si="13"/>
        <v>0</v>
      </c>
      <c r="L54" s="137">
        <f t="shared" si="13"/>
        <v>0</v>
      </c>
      <c r="M54" s="137">
        <f t="shared" si="13"/>
        <v>0</v>
      </c>
      <c r="N54" s="137">
        <f t="shared" si="13"/>
        <v>0</v>
      </c>
      <c r="O54" s="137">
        <f>SUM(O53)</f>
        <v>200</v>
      </c>
      <c r="Q54" s="113"/>
    </row>
    <row r="55" spans="1:17">
      <c r="A55" s="145" t="s">
        <v>138</v>
      </c>
      <c r="B55" s="146"/>
      <c r="C55" s="147">
        <f>SUM(C54,C52,C48)</f>
        <v>0</v>
      </c>
      <c r="D55" s="147">
        <f t="shared" ref="D55:N55" si="14">SUM(D54,D52,D48)</f>
        <v>140</v>
      </c>
      <c r="E55" s="147">
        <f t="shared" si="14"/>
        <v>3272</v>
      </c>
      <c r="F55" s="147">
        <f t="shared" si="14"/>
        <v>57</v>
      </c>
      <c r="G55" s="147">
        <f t="shared" si="14"/>
        <v>200</v>
      </c>
      <c r="H55" s="147">
        <f t="shared" si="14"/>
        <v>9416</v>
      </c>
      <c r="I55" s="147">
        <f t="shared" si="14"/>
        <v>2856</v>
      </c>
      <c r="J55" s="147">
        <f t="shared" si="14"/>
        <v>317</v>
      </c>
      <c r="K55" s="147">
        <f t="shared" si="14"/>
        <v>0</v>
      </c>
      <c r="L55" s="147">
        <f t="shared" si="14"/>
        <v>2978</v>
      </c>
      <c r="M55" s="147">
        <f t="shared" si="14"/>
        <v>67</v>
      </c>
      <c r="N55" s="147">
        <f t="shared" si="14"/>
        <v>0</v>
      </c>
      <c r="O55" s="147">
        <f>SUM(O54,O52,O48)</f>
        <v>19303</v>
      </c>
      <c r="Q55" s="113"/>
    </row>
    <row r="56" spans="1:17">
      <c r="A56" s="149" t="s">
        <v>139</v>
      </c>
      <c r="B56" s="150" t="s">
        <v>140</v>
      </c>
      <c r="C56" s="151">
        <f>SUM(C41+C55)</f>
        <v>1459</v>
      </c>
      <c r="D56" s="151">
        <f t="shared" ref="D56:N56" si="15">SUM(D41+D55)</f>
        <v>2314</v>
      </c>
      <c r="E56" s="151">
        <f t="shared" si="15"/>
        <v>5356</v>
      </c>
      <c r="F56" s="151">
        <f t="shared" si="15"/>
        <v>1528</v>
      </c>
      <c r="G56" s="151">
        <f t="shared" si="15"/>
        <v>1988</v>
      </c>
      <c r="H56" s="151">
        <f t="shared" si="15"/>
        <v>11367</v>
      </c>
      <c r="I56" s="151">
        <f t="shared" si="15"/>
        <v>5183</v>
      </c>
      <c r="J56" s="151">
        <f t="shared" si="15"/>
        <v>1844</v>
      </c>
      <c r="K56" s="151">
        <f t="shared" si="15"/>
        <v>1721</v>
      </c>
      <c r="L56" s="151">
        <f t="shared" si="15"/>
        <v>4966</v>
      </c>
      <c r="M56" s="151">
        <f t="shared" si="15"/>
        <v>20847</v>
      </c>
      <c r="N56" s="151">
        <f t="shared" si="15"/>
        <v>1654</v>
      </c>
      <c r="O56" s="151">
        <f>SUM(O41+O55)</f>
        <v>60227</v>
      </c>
      <c r="Q56" s="113"/>
    </row>
    <row r="57" spans="1:17">
      <c r="A57" s="152" t="s">
        <v>147</v>
      </c>
      <c r="B57" s="153" t="s">
        <v>148</v>
      </c>
      <c r="C57" s="151">
        <v>495</v>
      </c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>
        <v>495</v>
      </c>
      <c r="Q57" s="113"/>
    </row>
    <row r="58" spans="1:17">
      <c r="A58" s="154" t="s">
        <v>18</v>
      </c>
      <c r="B58" s="154"/>
      <c r="C58" s="151">
        <f>SUM(C56:C57)</f>
        <v>1954</v>
      </c>
      <c r="D58" s="151">
        <f t="shared" ref="D58:N58" si="16">SUM(D56:D57)</f>
        <v>2314</v>
      </c>
      <c r="E58" s="151">
        <f t="shared" si="16"/>
        <v>5356</v>
      </c>
      <c r="F58" s="151">
        <f t="shared" si="16"/>
        <v>1528</v>
      </c>
      <c r="G58" s="151">
        <f t="shared" si="16"/>
        <v>1988</v>
      </c>
      <c r="H58" s="151">
        <f t="shared" si="16"/>
        <v>11367</v>
      </c>
      <c r="I58" s="151">
        <f t="shared" si="16"/>
        <v>5183</v>
      </c>
      <c r="J58" s="151">
        <f t="shared" si="16"/>
        <v>1844</v>
      </c>
      <c r="K58" s="151">
        <f t="shared" si="16"/>
        <v>1721</v>
      </c>
      <c r="L58" s="151">
        <f t="shared" si="16"/>
        <v>4966</v>
      </c>
      <c r="M58" s="151">
        <f t="shared" si="16"/>
        <v>20847</v>
      </c>
      <c r="N58" s="151">
        <f t="shared" si="16"/>
        <v>1654</v>
      </c>
      <c r="O58" s="151">
        <f>SUM(O56:O57)</f>
        <v>60722</v>
      </c>
      <c r="Q58" s="113"/>
    </row>
    <row r="59" spans="1:17">
      <c r="A59" s="173"/>
      <c r="B59" s="173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Q59" s="113"/>
    </row>
    <row r="60" spans="1:17">
      <c r="A60" s="173"/>
      <c r="B60" s="173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Q60" s="113"/>
    </row>
    <row r="61" spans="1:17">
      <c r="A61" s="173"/>
      <c r="B61" s="173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Q61" s="113"/>
    </row>
    <row r="62" spans="1:17">
      <c r="A62" s="173"/>
      <c r="B62" s="173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Q62" s="113"/>
    </row>
    <row r="63" spans="1:17">
      <c r="A63" s="173"/>
      <c r="B63" s="173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Q63" s="113"/>
    </row>
    <row r="64" spans="1:17">
      <c r="A64" s="173"/>
      <c r="B64" s="173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Q64" s="113"/>
    </row>
    <row r="65" spans="1:17">
      <c r="A65" s="173"/>
      <c r="B65" s="173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Q65" s="113"/>
    </row>
    <row r="66" spans="1:17">
      <c r="A66" s="173"/>
      <c r="B66" s="173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Q66" s="113"/>
    </row>
    <row r="67" spans="1:17">
      <c r="A67" s="173"/>
      <c r="B67" s="173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Q67" s="113"/>
    </row>
    <row r="68" spans="1:17">
      <c r="A68" s="173"/>
      <c r="B68" s="17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Q68" s="113"/>
    </row>
    <row r="69" spans="1:17">
      <c r="A69" s="173"/>
      <c r="B69" s="173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Q69" s="113"/>
    </row>
    <row r="70" spans="1:17">
      <c r="A70" s="173"/>
      <c r="B70" s="173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Q70" s="113"/>
    </row>
    <row r="71" spans="1:17">
      <c r="A71" s="173"/>
      <c r="B71" s="173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Q71" s="113"/>
    </row>
    <row r="72" spans="1:17">
      <c r="A72" s="173"/>
      <c r="B72" s="173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Q72" s="113"/>
    </row>
    <row r="73" spans="1:17">
      <c r="A73" s="173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Q73" s="113"/>
    </row>
    <row r="74" spans="1:17">
      <c r="A74" s="173"/>
      <c r="B74" s="173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Q74" s="113"/>
    </row>
    <row r="75" spans="1:17">
      <c r="A75" s="173"/>
      <c r="B75" s="173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Q75" s="113"/>
    </row>
    <row r="76" spans="1:17">
      <c r="A76" s="173"/>
      <c r="B76" s="173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Q76" s="113"/>
    </row>
    <row r="77" spans="1:17">
      <c r="A77" s="173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Q77" s="113"/>
    </row>
    <row r="78" spans="1:17">
      <c r="A78" s="173"/>
      <c r="B78" s="173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Q78" s="113"/>
    </row>
    <row r="79" spans="1:17">
      <c r="A79" s="173"/>
      <c r="B79" s="173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Q79" s="113"/>
    </row>
    <row r="80" spans="1:17">
      <c r="A80" s="173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Q80" s="113"/>
    </row>
    <row r="81" spans="1:17">
      <c r="A81" s="173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Q81" s="113"/>
    </row>
    <row r="82" spans="1:17">
      <c r="A82" s="173"/>
      <c r="B82" s="173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Q82" s="113"/>
    </row>
    <row r="83" spans="1:17">
      <c r="A83" s="173"/>
      <c r="B83" s="173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Q83" s="113"/>
    </row>
    <row r="84" spans="1:17">
      <c r="A84" s="173"/>
      <c r="B84" s="173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Q84" s="113"/>
    </row>
    <row r="85" spans="1:17" ht="28.5">
      <c r="A85" s="127" t="s">
        <v>31</v>
      </c>
      <c r="B85" s="128" t="s">
        <v>32</v>
      </c>
      <c r="C85" s="129" t="s">
        <v>433</v>
      </c>
      <c r="D85" s="129" t="s">
        <v>434</v>
      </c>
      <c r="E85" s="129" t="s">
        <v>435</v>
      </c>
      <c r="F85" s="129" t="s">
        <v>436</v>
      </c>
      <c r="G85" s="129" t="s">
        <v>437</v>
      </c>
      <c r="H85" s="129" t="s">
        <v>438</v>
      </c>
      <c r="I85" s="129" t="s">
        <v>439</v>
      </c>
      <c r="J85" s="129" t="s">
        <v>440</v>
      </c>
      <c r="K85" s="129" t="s">
        <v>441</v>
      </c>
      <c r="L85" s="129" t="s">
        <v>442</v>
      </c>
      <c r="M85" s="129" t="s">
        <v>443</v>
      </c>
      <c r="N85" s="129" t="s">
        <v>444</v>
      </c>
      <c r="O85" s="130" t="s">
        <v>445</v>
      </c>
      <c r="Q85" s="113"/>
    </row>
    <row r="86" spans="1:17">
      <c r="A86" s="170" t="s">
        <v>153</v>
      </c>
      <c r="B86" s="171" t="s">
        <v>154</v>
      </c>
      <c r="C86" s="172">
        <v>776</v>
      </c>
      <c r="D86" s="172">
        <v>776</v>
      </c>
      <c r="E86" s="172">
        <v>776</v>
      </c>
      <c r="F86" s="172">
        <v>776</v>
      </c>
      <c r="G86" s="172">
        <v>776</v>
      </c>
      <c r="H86" s="172">
        <v>776</v>
      </c>
      <c r="I86" s="172">
        <v>776</v>
      </c>
      <c r="J86" s="172">
        <v>776</v>
      </c>
      <c r="K86" s="172">
        <v>776</v>
      </c>
      <c r="L86" s="172">
        <v>777</v>
      </c>
      <c r="M86" s="172">
        <v>777</v>
      </c>
      <c r="N86" s="172">
        <v>777</v>
      </c>
      <c r="O86" s="172">
        <v>9315</v>
      </c>
      <c r="Q86" s="113"/>
    </row>
    <row r="87" spans="1:17" ht="30">
      <c r="A87" s="136" t="s">
        <v>155</v>
      </c>
      <c r="B87" s="141" t="s">
        <v>156</v>
      </c>
      <c r="C87" s="133">
        <v>158</v>
      </c>
      <c r="D87" s="133">
        <v>158</v>
      </c>
      <c r="E87" s="133">
        <v>158</v>
      </c>
      <c r="F87" s="133">
        <v>158</v>
      </c>
      <c r="G87" s="133">
        <v>158</v>
      </c>
      <c r="H87" s="133">
        <v>158</v>
      </c>
      <c r="I87" s="133">
        <v>158</v>
      </c>
      <c r="J87" s="133">
        <v>158</v>
      </c>
      <c r="K87" s="133">
        <v>158</v>
      </c>
      <c r="L87" s="133">
        <v>158</v>
      </c>
      <c r="M87" s="133">
        <v>158</v>
      </c>
      <c r="N87" s="133">
        <v>158</v>
      </c>
      <c r="O87" s="133">
        <v>1896</v>
      </c>
      <c r="Q87" s="113"/>
    </row>
    <row r="88" spans="1:17">
      <c r="A88" s="136" t="s">
        <v>157</v>
      </c>
      <c r="B88" s="141" t="s">
        <v>158</v>
      </c>
      <c r="C88" s="133">
        <v>100</v>
      </c>
      <c r="D88" s="133">
        <v>100</v>
      </c>
      <c r="E88" s="133">
        <v>100</v>
      </c>
      <c r="F88" s="133">
        <v>100</v>
      </c>
      <c r="G88" s="133">
        <v>100</v>
      </c>
      <c r="H88" s="133">
        <v>100</v>
      </c>
      <c r="I88" s="133">
        <v>100</v>
      </c>
      <c r="J88" s="133">
        <v>100</v>
      </c>
      <c r="K88" s="133">
        <v>100</v>
      </c>
      <c r="L88" s="133">
        <v>100</v>
      </c>
      <c r="M88" s="133">
        <v>100</v>
      </c>
      <c r="N88" s="133">
        <v>100</v>
      </c>
      <c r="O88" s="133">
        <v>1200</v>
      </c>
      <c r="Q88" s="113"/>
    </row>
    <row r="89" spans="1:17">
      <c r="A89" s="136" t="s">
        <v>159</v>
      </c>
      <c r="B89" s="141" t="s">
        <v>160</v>
      </c>
      <c r="C89" s="133">
        <v>37</v>
      </c>
      <c r="D89" s="133">
        <v>37</v>
      </c>
      <c r="E89" s="133">
        <v>37</v>
      </c>
      <c r="F89" s="133">
        <v>37</v>
      </c>
      <c r="G89" s="133">
        <v>37</v>
      </c>
      <c r="H89" s="133">
        <v>37</v>
      </c>
      <c r="I89" s="133">
        <v>37</v>
      </c>
      <c r="J89" s="133">
        <v>36</v>
      </c>
      <c r="K89" s="133">
        <v>36</v>
      </c>
      <c r="L89" s="133">
        <v>36</v>
      </c>
      <c r="M89" s="133">
        <v>36</v>
      </c>
      <c r="N89" s="133">
        <v>36</v>
      </c>
      <c r="O89" s="133">
        <v>439</v>
      </c>
      <c r="Q89" s="113"/>
    </row>
    <row r="90" spans="1:17">
      <c r="A90" s="136" t="s">
        <v>450</v>
      </c>
      <c r="B90" s="141" t="s">
        <v>451</v>
      </c>
      <c r="C90" s="133"/>
      <c r="D90" s="133"/>
      <c r="E90" s="133">
        <v>55</v>
      </c>
      <c r="F90" s="133"/>
      <c r="G90" s="133"/>
      <c r="H90" s="133"/>
      <c r="I90" s="133"/>
      <c r="J90" s="133"/>
      <c r="K90" s="133"/>
      <c r="L90" s="133"/>
      <c r="M90" s="133"/>
      <c r="N90" s="133"/>
      <c r="O90" s="133">
        <v>55</v>
      </c>
      <c r="Q90" s="113"/>
    </row>
    <row r="91" spans="1:17">
      <c r="A91" s="27" t="s">
        <v>163</v>
      </c>
      <c r="B91" s="38" t="s">
        <v>164</v>
      </c>
      <c r="C91" s="137">
        <f>SUM(C86:C90)</f>
        <v>1071</v>
      </c>
      <c r="D91" s="137">
        <f t="shared" ref="D91:N91" si="17">SUM(D86:D90)</f>
        <v>1071</v>
      </c>
      <c r="E91" s="137">
        <f t="shared" si="17"/>
        <v>1126</v>
      </c>
      <c r="F91" s="137">
        <f t="shared" si="17"/>
        <v>1071</v>
      </c>
      <c r="G91" s="137">
        <f t="shared" si="17"/>
        <v>1071</v>
      </c>
      <c r="H91" s="137">
        <f t="shared" si="17"/>
        <v>1071</v>
      </c>
      <c r="I91" s="137">
        <f t="shared" si="17"/>
        <v>1071</v>
      </c>
      <c r="J91" s="137">
        <f t="shared" si="17"/>
        <v>1070</v>
      </c>
      <c r="K91" s="137">
        <f t="shared" si="17"/>
        <v>1070</v>
      </c>
      <c r="L91" s="137">
        <f t="shared" si="17"/>
        <v>1071</v>
      </c>
      <c r="M91" s="137">
        <f t="shared" si="17"/>
        <v>1071</v>
      </c>
      <c r="N91" s="137">
        <f t="shared" si="17"/>
        <v>1071</v>
      </c>
      <c r="O91" s="137">
        <f>SUM(O86:O90)</f>
        <v>12905</v>
      </c>
      <c r="Q91" s="113"/>
    </row>
    <row r="92" spans="1:17" ht="30">
      <c r="A92" s="136" t="s">
        <v>165</v>
      </c>
      <c r="B92" s="141" t="s">
        <v>162</v>
      </c>
      <c r="C92" s="133">
        <v>116</v>
      </c>
      <c r="D92" s="133">
        <v>117</v>
      </c>
      <c r="E92" s="133">
        <v>117</v>
      </c>
      <c r="F92" s="133">
        <v>117</v>
      </c>
      <c r="G92" s="133">
        <v>117</v>
      </c>
      <c r="H92" s="133">
        <v>117</v>
      </c>
      <c r="I92" s="133">
        <v>116</v>
      </c>
      <c r="J92" s="133">
        <v>117</v>
      </c>
      <c r="K92" s="133">
        <v>116</v>
      </c>
      <c r="L92" s="133">
        <v>116</v>
      </c>
      <c r="M92" s="133">
        <v>116</v>
      </c>
      <c r="N92" s="133">
        <v>116</v>
      </c>
      <c r="O92" s="133">
        <v>1398</v>
      </c>
      <c r="Q92" s="113"/>
    </row>
    <row r="93" spans="1:17" s="158" customFormat="1" ht="15.75">
      <c r="A93" s="155" t="s">
        <v>452</v>
      </c>
      <c r="B93" s="156" t="s">
        <v>167</v>
      </c>
      <c r="C93" s="157">
        <f>SUM(C91:C92)</f>
        <v>1187</v>
      </c>
      <c r="D93" s="157">
        <f t="shared" ref="D93:N93" si="18">SUM(D91:D92)</f>
        <v>1188</v>
      </c>
      <c r="E93" s="157">
        <f t="shared" si="18"/>
        <v>1243</v>
      </c>
      <c r="F93" s="157">
        <f t="shared" si="18"/>
        <v>1188</v>
      </c>
      <c r="G93" s="157">
        <f t="shared" si="18"/>
        <v>1188</v>
      </c>
      <c r="H93" s="157">
        <f t="shared" si="18"/>
        <v>1188</v>
      </c>
      <c r="I93" s="157">
        <f t="shared" si="18"/>
        <v>1187</v>
      </c>
      <c r="J93" s="157">
        <f t="shared" si="18"/>
        <v>1187</v>
      </c>
      <c r="K93" s="157">
        <f t="shared" si="18"/>
        <v>1186</v>
      </c>
      <c r="L93" s="157">
        <f t="shared" si="18"/>
        <v>1187</v>
      </c>
      <c r="M93" s="157">
        <f t="shared" si="18"/>
        <v>1187</v>
      </c>
      <c r="N93" s="157">
        <f t="shared" si="18"/>
        <v>1187</v>
      </c>
      <c r="O93" s="157">
        <f>SUM(O91:O92)</f>
        <v>14303</v>
      </c>
      <c r="Q93" s="113"/>
    </row>
    <row r="94" spans="1:17" s="159" customFormat="1">
      <c r="A94" s="27" t="s">
        <v>172</v>
      </c>
      <c r="B94" s="38" t="s">
        <v>173</v>
      </c>
      <c r="C94" s="137"/>
      <c r="D94" s="137"/>
      <c r="E94" s="137">
        <v>628</v>
      </c>
      <c r="F94" s="137"/>
      <c r="G94" s="137"/>
      <c r="H94" s="137"/>
      <c r="I94" s="137"/>
      <c r="J94" s="137"/>
      <c r="K94" s="137">
        <v>628</v>
      </c>
      <c r="L94" s="137"/>
      <c r="M94" s="137"/>
      <c r="N94" s="137"/>
      <c r="O94" s="137">
        <v>1256</v>
      </c>
      <c r="Q94" s="160"/>
    </row>
    <row r="95" spans="1:17">
      <c r="A95" s="136" t="s">
        <v>175</v>
      </c>
      <c r="B95" s="141" t="s">
        <v>176</v>
      </c>
      <c r="C95" s="133"/>
      <c r="D95" s="133"/>
      <c r="E95" s="133">
        <v>1429</v>
      </c>
      <c r="F95" s="133"/>
      <c r="G95" s="133"/>
      <c r="H95" s="133"/>
      <c r="I95" s="133"/>
      <c r="J95" s="133"/>
      <c r="K95" s="133">
        <v>1429</v>
      </c>
      <c r="L95" s="133"/>
      <c r="M95" s="133"/>
      <c r="N95" s="133"/>
      <c r="O95" s="133">
        <v>2858</v>
      </c>
      <c r="Q95" s="113"/>
    </row>
    <row r="96" spans="1:17">
      <c r="A96" s="136" t="s">
        <v>177</v>
      </c>
      <c r="B96" s="141" t="s">
        <v>178</v>
      </c>
      <c r="C96" s="133"/>
      <c r="D96" s="133"/>
      <c r="E96" s="133">
        <v>604</v>
      </c>
      <c r="F96" s="133"/>
      <c r="G96" s="133"/>
      <c r="H96" s="133"/>
      <c r="I96" s="133"/>
      <c r="J96" s="133"/>
      <c r="K96" s="133">
        <v>603</v>
      </c>
      <c r="L96" s="133"/>
      <c r="M96" s="133"/>
      <c r="N96" s="133"/>
      <c r="O96" s="133">
        <v>1207</v>
      </c>
      <c r="Q96" s="113"/>
    </row>
    <row r="97" spans="1:17">
      <c r="A97" s="136" t="s">
        <v>179</v>
      </c>
      <c r="B97" s="141" t="s">
        <v>180</v>
      </c>
      <c r="C97" s="133"/>
      <c r="D97" s="133"/>
      <c r="E97" s="133">
        <v>192</v>
      </c>
      <c r="F97" s="133"/>
      <c r="G97" s="133"/>
      <c r="H97" s="133"/>
      <c r="I97" s="133"/>
      <c r="J97" s="133"/>
      <c r="K97" s="133">
        <v>191</v>
      </c>
      <c r="L97" s="133"/>
      <c r="M97" s="133"/>
      <c r="N97" s="133"/>
      <c r="O97" s="133">
        <v>383</v>
      </c>
      <c r="Q97" s="113"/>
    </row>
    <row r="98" spans="1:17">
      <c r="A98" s="27" t="s">
        <v>181</v>
      </c>
      <c r="B98" s="38" t="s">
        <v>182</v>
      </c>
      <c r="C98" s="137">
        <f>SUM(C95:C97)</f>
        <v>0</v>
      </c>
      <c r="D98" s="137">
        <f t="shared" ref="D98:N98" si="19">SUM(D95:D97)</f>
        <v>0</v>
      </c>
      <c r="E98" s="137">
        <f t="shared" si="19"/>
        <v>2225</v>
      </c>
      <c r="F98" s="137">
        <f t="shared" si="19"/>
        <v>0</v>
      </c>
      <c r="G98" s="137">
        <f t="shared" si="19"/>
        <v>0</v>
      </c>
      <c r="H98" s="137">
        <f t="shared" si="19"/>
        <v>0</v>
      </c>
      <c r="I98" s="137">
        <f t="shared" si="19"/>
        <v>0</v>
      </c>
      <c r="J98" s="137">
        <f t="shared" si="19"/>
        <v>0</v>
      </c>
      <c r="K98" s="137">
        <f t="shared" si="19"/>
        <v>2223</v>
      </c>
      <c r="L98" s="137">
        <f t="shared" si="19"/>
        <v>0</v>
      </c>
      <c r="M98" s="137">
        <f t="shared" si="19"/>
        <v>0</v>
      </c>
      <c r="N98" s="137">
        <f t="shared" si="19"/>
        <v>0</v>
      </c>
      <c r="O98" s="137">
        <f>SUM(O95:O97)</f>
        <v>4448</v>
      </c>
      <c r="Q98" s="113"/>
    </row>
    <row r="99" spans="1:17">
      <c r="A99" s="136" t="s">
        <v>183</v>
      </c>
      <c r="B99" s="141" t="s">
        <v>184</v>
      </c>
      <c r="C99" s="133"/>
      <c r="D99" s="133"/>
      <c r="E99" s="133">
        <v>58</v>
      </c>
      <c r="F99" s="133"/>
      <c r="G99" s="133"/>
      <c r="H99" s="133"/>
      <c r="I99" s="133"/>
      <c r="J99" s="133"/>
      <c r="K99" s="133">
        <v>58</v>
      </c>
      <c r="L99" s="133"/>
      <c r="M99" s="133"/>
      <c r="N99" s="133"/>
      <c r="O99" s="133">
        <v>116</v>
      </c>
      <c r="Q99" s="113"/>
    </row>
    <row r="100" spans="1:17">
      <c r="A100" s="27" t="s">
        <v>185</v>
      </c>
      <c r="B100" s="38" t="s">
        <v>186</v>
      </c>
      <c r="C100" s="137">
        <f>SUM(C94+C98+C99)</f>
        <v>0</v>
      </c>
      <c r="D100" s="137">
        <f t="shared" ref="D100:N100" si="20">SUM(D94+D98+D99)</f>
        <v>0</v>
      </c>
      <c r="E100" s="137">
        <f t="shared" si="20"/>
        <v>2911</v>
      </c>
      <c r="F100" s="137">
        <f t="shared" si="20"/>
        <v>0</v>
      </c>
      <c r="G100" s="137">
        <f t="shared" si="20"/>
        <v>0</v>
      </c>
      <c r="H100" s="137">
        <f t="shared" si="20"/>
        <v>0</v>
      </c>
      <c r="I100" s="137">
        <f t="shared" si="20"/>
        <v>0</v>
      </c>
      <c r="J100" s="137">
        <f t="shared" si="20"/>
        <v>0</v>
      </c>
      <c r="K100" s="137">
        <f t="shared" si="20"/>
        <v>2909</v>
      </c>
      <c r="L100" s="137">
        <f t="shared" si="20"/>
        <v>0</v>
      </c>
      <c r="M100" s="137">
        <f t="shared" si="20"/>
        <v>0</v>
      </c>
      <c r="N100" s="137">
        <f t="shared" si="20"/>
        <v>0</v>
      </c>
      <c r="O100" s="137">
        <f>SUM(O94+O98+O99)</f>
        <v>5820</v>
      </c>
      <c r="Q100" s="113"/>
    </row>
    <row r="101" spans="1:17">
      <c r="A101" s="143" t="s">
        <v>187</v>
      </c>
      <c r="B101" s="141" t="s">
        <v>188</v>
      </c>
      <c r="C101" s="133">
        <v>287</v>
      </c>
      <c r="D101" s="133">
        <v>287</v>
      </c>
      <c r="E101" s="133">
        <v>287</v>
      </c>
      <c r="F101" s="133">
        <v>287</v>
      </c>
      <c r="G101" s="133">
        <v>287</v>
      </c>
      <c r="H101" s="133">
        <v>287</v>
      </c>
      <c r="I101" s="133">
        <v>287</v>
      </c>
      <c r="J101" s="133">
        <v>287</v>
      </c>
      <c r="K101" s="133">
        <v>286</v>
      </c>
      <c r="L101" s="133">
        <v>286</v>
      </c>
      <c r="M101" s="133">
        <v>287</v>
      </c>
      <c r="N101" s="133">
        <v>286</v>
      </c>
      <c r="O101" s="133">
        <v>3441</v>
      </c>
      <c r="Q101" s="113"/>
    </row>
    <row r="102" spans="1:17">
      <c r="A102" s="143" t="s">
        <v>189</v>
      </c>
      <c r="B102" s="141" t="s">
        <v>190</v>
      </c>
      <c r="C102" s="133">
        <v>192</v>
      </c>
      <c r="D102" s="133">
        <v>191</v>
      </c>
      <c r="E102" s="133">
        <v>191</v>
      </c>
      <c r="F102" s="133">
        <v>191</v>
      </c>
      <c r="G102" s="133">
        <v>191</v>
      </c>
      <c r="H102" s="133">
        <v>191</v>
      </c>
      <c r="I102" s="133">
        <v>191</v>
      </c>
      <c r="J102" s="133">
        <v>192</v>
      </c>
      <c r="K102" s="133">
        <v>191</v>
      </c>
      <c r="L102" s="133">
        <v>191</v>
      </c>
      <c r="M102" s="133">
        <v>192</v>
      </c>
      <c r="N102" s="133">
        <v>191</v>
      </c>
      <c r="O102" s="133">
        <v>2295</v>
      </c>
      <c r="Q102" s="113"/>
    </row>
    <row r="103" spans="1:17">
      <c r="A103" s="143" t="s">
        <v>191</v>
      </c>
      <c r="B103" s="141" t="s">
        <v>192</v>
      </c>
      <c r="C103" s="133">
        <v>145</v>
      </c>
      <c r="D103" s="133">
        <v>145</v>
      </c>
      <c r="E103" s="133">
        <v>145</v>
      </c>
      <c r="F103" s="133">
        <v>145</v>
      </c>
      <c r="G103" s="133">
        <v>146</v>
      </c>
      <c r="H103" s="133">
        <v>145</v>
      </c>
      <c r="I103" s="133">
        <v>145</v>
      </c>
      <c r="J103" s="133">
        <v>145</v>
      </c>
      <c r="K103" s="133">
        <v>146</v>
      </c>
      <c r="L103" s="133">
        <v>145</v>
      </c>
      <c r="M103" s="133">
        <v>145</v>
      </c>
      <c r="N103" s="133">
        <v>146</v>
      </c>
      <c r="O103" s="133">
        <v>1743</v>
      </c>
      <c r="Q103" s="113"/>
    </row>
    <row r="104" spans="1:17">
      <c r="A104" s="143" t="s">
        <v>193</v>
      </c>
      <c r="B104" s="141" t="s">
        <v>194</v>
      </c>
      <c r="C104" s="133">
        <v>166</v>
      </c>
      <c r="D104" s="133">
        <v>166</v>
      </c>
      <c r="E104" s="133">
        <v>166</v>
      </c>
      <c r="F104" s="133">
        <v>166</v>
      </c>
      <c r="G104" s="133">
        <v>166</v>
      </c>
      <c r="H104" s="133">
        <v>166</v>
      </c>
      <c r="I104" s="133">
        <v>166</v>
      </c>
      <c r="J104" s="133">
        <v>166</v>
      </c>
      <c r="K104" s="133">
        <v>166</v>
      </c>
      <c r="L104" s="133">
        <v>166</v>
      </c>
      <c r="M104" s="133">
        <v>166</v>
      </c>
      <c r="N104" s="133">
        <v>166</v>
      </c>
      <c r="O104" s="133">
        <v>1992</v>
      </c>
      <c r="Q104" s="113"/>
    </row>
    <row r="105" spans="1:17">
      <c r="A105" s="143" t="s">
        <v>195</v>
      </c>
      <c r="B105" s="141" t="s">
        <v>196</v>
      </c>
      <c r="C105" s="133"/>
      <c r="D105" s="133"/>
      <c r="E105" s="133">
        <v>382</v>
      </c>
      <c r="F105" s="133"/>
      <c r="G105" s="133"/>
      <c r="H105" s="133">
        <v>383</v>
      </c>
      <c r="I105" s="133"/>
      <c r="J105" s="133"/>
      <c r="K105" s="133">
        <v>382</v>
      </c>
      <c r="L105" s="133"/>
      <c r="M105" s="133">
        <v>383</v>
      </c>
      <c r="N105" s="133"/>
      <c r="O105" s="133">
        <v>1530</v>
      </c>
      <c r="Q105" s="113"/>
    </row>
    <row r="106" spans="1:17">
      <c r="A106" s="143" t="s">
        <v>453</v>
      </c>
      <c r="B106" s="141" t="s">
        <v>198</v>
      </c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>
        <v>76</v>
      </c>
      <c r="O106" s="133">
        <v>76</v>
      </c>
      <c r="Q106" s="113"/>
    </row>
    <row r="107" spans="1:17">
      <c r="A107" s="143" t="s">
        <v>454</v>
      </c>
      <c r="B107" s="141" t="s">
        <v>200</v>
      </c>
      <c r="C107" s="133"/>
      <c r="D107" s="133"/>
      <c r="E107" s="133"/>
      <c r="F107" s="133">
        <v>452</v>
      </c>
      <c r="G107" s="133"/>
      <c r="H107" s="133"/>
      <c r="I107" s="133"/>
      <c r="J107" s="133"/>
      <c r="K107" s="133"/>
      <c r="L107" s="133"/>
      <c r="M107" s="133"/>
      <c r="N107" s="133"/>
      <c r="O107" s="133">
        <v>452</v>
      </c>
      <c r="Q107" s="113"/>
    </row>
    <row r="108" spans="1:17">
      <c r="A108" s="30" t="s">
        <v>201</v>
      </c>
      <c r="B108" s="38" t="s">
        <v>202</v>
      </c>
      <c r="C108" s="137">
        <f>SUM(C101:C107)</f>
        <v>790</v>
      </c>
      <c r="D108" s="137">
        <f t="shared" ref="D108:N108" si="21">SUM(D101:D107)</f>
        <v>789</v>
      </c>
      <c r="E108" s="137">
        <f t="shared" si="21"/>
        <v>1171</v>
      </c>
      <c r="F108" s="137">
        <f t="shared" si="21"/>
        <v>1241</v>
      </c>
      <c r="G108" s="137">
        <f t="shared" si="21"/>
        <v>790</v>
      </c>
      <c r="H108" s="137">
        <f t="shared" si="21"/>
        <v>1172</v>
      </c>
      <c r="I108" s="137">
        <f t="shared" si="21"/>
        <v>789</v>
      </c>
      <c r="J108" s="137">
        <f t="shared" si="21"/>
        <v>790</v>
      </c>
      <c r="K108" s="137">
        <f t="shared" si="21"/>
        <v>1171</v>
      </c>
      <c r="L108" s="137">
        <f t="shared" si="21"/>
        <v>788</v>
      </c>
      <c r="M108" s="137">
        <f t="shared" si="21"/>
        <v>1173</v>
      </c>
      <c r="N108" s="137">
        <f t="shared" si="21"/>
        <v>865</v>
      </c>
      <c r="O108" s="137">
        <f>SUM(O101:O107)</f>
        <v>11529</v>
      </c>
      <c r="Q108" s="113"/>
    </row>
    <row r="109" spans="1:17">
      <c r="A109" s="136" t="s">
        <v>455</v>
      </c>
      <c r="B109" s="141" t="s">
        <v>456</v>
      </c>
      <c r="C109" s="133"/>
      <c r="D109" s="133"/>
      <c r="E109" s="133"/>
      <c r="F109" s="133"/>
      <c r="G109" s="133">
        <v>7089</v>
      </c>
      <c r="H109" s="133"/>
      <c r="I109" s="133"/>
      <c r="J109" s="133"/>
      <c r="K109" s="133"/>
      <c r="L109" s="133"/>
      <c r="M109" s="133"/>
      <c r="N109" s="133"/>
      <c r="O109" s="133">
        <v>7089</v>
      </c>
      <c r="Q109" s="113"/>
    </row>
    <row r="110" spans="1:17">
      <c r="A110" s="27" t="s">
        <v>457</v>
      </c>
      <c r="B110" s="38" t="s">
        <v>171</v>
      </c>
      <c r="C110" s="137">
        <f>SUM(C109)</f>
        <v>0</v>
      </c>
      <c r="D110" s="137">
        <f t="shared" ref="D110:N110" si="22">SUM(D109)</f>
        <v>0</v>
      </c>
      <c r="E110" s="137">
        <f t="shared" si="22"/>
        <v>0</v>
      </c>
      <c r="F110" s="137">
        <f t="shared" si="22"/>
        <v>0</v>
      </c>
      <c r="G110" s="137">
        <f t="shared" si="22"/>
        <v>7089</v>
      </c>
      <c r="H110" s="137">
        <f t="shared" si="22"/>
        <v>0</v>
      </c>
      <c r="I110" s="137">
        <f t="shared" si="22"/>
        <v>0</v>
      </c>
      <c r="J110" s="137">
        <f t="shared" si="22"/>
        <v>0</v>
      </c>
      <c r="K110" s="137">
        <f t="shared" si="22"/>
        <v>0</v>
      </c>
      <c r="L110" s="137">
        <f t="shared" si="22"/>
        <v>0</v>
      </c>
      <c r="M110" s="137">
        <f t="shared" si="22"/>
        <v>0</v>
      </c>
      <c r="N110" s="137">
        <f t="shared" si="22"/>
        <v>0</v>
      </c>
      <c r="O110" s="137">
        <f>SUM(O109)</f>
        <v>7089</v>
      </c>
      <c r="Q110" s="113"/>
    </row>
    <row r="111" spans="1:17" s="138" customFormat="1">
      <c r="A111" s="161" t="s">
        <v>203</v>
      </c>
      <c r="B111" s="162" t="s">
        <v>204</v>
      </c>
      <c r="C111" s="163"/>
      <c r="D111" s="163"/>
      <c r="E111" s="163"/>
      <c r="F111" s="163"/>
      <c r="G111" s="163"/>
      <c r="H111" s="163"/>
      <c r="I111" s="163">
        <v>1559</v>
      </c>
      <c r="J111" s="163"/>
      <c r="K111" s="163"/>
      <c r="L111" s="163"/>
      <c r="M111" s="163"/>
      <c r="N111" s="163"/>
      <c r="O111" s="163">
        <v>1559</v>
      </c>
      <c r="Q111" s="113"/>
    </row>
    <row r="112" spans="1:17">
      <c r="A112" s="164" t="s">
        <v>205</v>
      </c>
      <c r="B112" s="149" t="s">
        <v>458</v>
      </c>
      <c r="C112" s="151">
        <f>SUM(C111)</f>
        <v>0</v>
      </c>
      <c r="D112" s="151">
        <f t="shared" ref="D112:N112" si="23">SUM(D111)</f>
        <v>0</v>
      </c>
      <c r="E112" s="151">
        <f t="shared" si="23"/>
        <v>0</v>
      </c>
      <c r="F112" s="151">
        <f t="shared" si="23"/>
        <v>0</v>
      </c>
      <c r="G112" s="151">
        <f t="shared" si="23"/>
        <v>0</v>
      </c>
      <c r="H112" s="151">
        <f t="shared" si="23"/>
        <v>0</v>
      </c>
      <c r="I112" s="151">
        <f t="shared" si="23"/>
        <v>1559</v>
      </c>
      <c r="J112" s="151">
        <f t="shared" si="23"/>
        <v>0</v>
      </c>
      <c r="K112" s="151">
        <f t="shared" si="23"/>
        <v>0</v>
      </c>
      <c r="L112" s="151">
        <f t="shared" si="23"/>
        <v>0</v>
      </c>
      <c r="M112" s="151">
        <f t="shared" si="23"/>
        <v>0</v>
      </c>
      <c r="N112" s="151">
        <f t="shared" si="23"/>
        <v>0</v>
      </c>
      <c r="O112" s="151">
        <f>SUM(O111)</f>
        <v>1559</v>
      </c>
      <c r="Q112" s="113"/>
    </row>
    <row r="113" spans="1:17">
      <c r="A113" s="164" t="s">
        <v>207</v>
      </c>
      <c r="B113" s="149" t="s">
        <v>208</v>
      </c>
      <c r="C113" s="151">
        <f>SUM(C93+C100+C108+C110+C112)</f>
        <v>1977</v>
      </c>
      <c r="D113" s="151">
        <f t="shared" ref="D113:N113" si="24">SUM(D93+D100+D108+D110+D112)</f>
        <v>1977</v>
      </c>
      <c r="E113" s="151">
        <f t="shared" si="24"/>
        <v>5325</v>
      </c>
      <c r="F113" s="151">
        <f t="shared" si="24"/>
        <v>2429</v>
      </c>
      <c r="G113" s="151">
        <f t="shared" si="24"/>
        <v>9067</v>
      </c>
      <c r="H113" s="151">
        <f t="shared" si="24"/>
        <v>2360</v>
      </c>
      <c r="I113" s="151">
        <f t="shared" si="24"/>
        <v>3535</v>
      </c>
      <c r="J113" s="151">
        <f t="shared" si="24"/>
        <v>1977</v>
      </c>
      <c r="K113" s="151">
        <f t="shared" si="24"/>
        <v>5266</v>
      </c>
      <c r="L113" s="151">
        <f t="shared" si="24"/>
        <v>1975</v>
      </c>
      <c r="M113" s="151">
        <f t="shared" si="24"/>
        <v>2360</v>
      </c>
      <c r="N113" s="151">
        <f t="shared" si="24"/>
        <v>2052</v>
      </c>
      <c r="O113" s="151">
        <f>SUM(O93+O110+O100+O108+O112)</f>
        <v>40300</v>
      </c>
      <c r="Q113" s="113"/>
    </row>
    <row r="114" spans="1:17">
      <c r="A114" s="165" t="s">
        <v>459</v>
      </c>
      <c r="B114" s="166" t="s">
        <v>212</v>
      </c>
      <c r="C114" s="163"/>
      <c r="D114" s="163">
        <v>19868</v>
      </c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>
        <v>19868</v>
      </c>
      <c r="Q114" s="113"/>
    </row>
    <row r="115" spans="1:17">
      <c r="A115" s="161" t="s">
        <v>460</v>
      </c>
      <c r="B115" s="166" t="s">
        <v>461</v>
      </c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>
        <v>554</v>
      </c>
      <c r="O115" s="163">
        <v>554</v>
      </c>
      <c r="Q115" s="113"/>
    </row>
    <row r="116" spans="1:17" s="159" customFormat="1">
      <c r="A116" s="164" t="s">
        <v>215</v>
      </c>
      <c r="B116" s="153" t="s">
        <v>216</v>
      </c>
      <c r="C116" s="151">
        <f>SUM(C114:C115)</f>
        <v>0</v>
      </c>
      <c r="D116" s="151">
        <f t="shared" ref="D116:N116" si="25">SUM(D114:D115)</f>
        <v>19868</v>
      </c>
      <c r="E116" s="151">
        <f t="shared" si="25"/>
        <v>0</v>
      </c>
      <c r="F116" s="151">
        <f t="shared" si="25"/>
        <v>0</v>
      </c>
      <c r="G116" s="151">
        <f t="shared" si="25"/>
        <v>0</v>
      </c>
      <c r="H116" s="151">
        <f t="shared" si="25"/>
        <v>0</v>
      </c>
      <c r="I116" s="151">
        <f t="shared" si="25"/>
        <v>0</v>
      </c>
      <c r="J116" s="151">
        <f t="shared" si="25"/>
        <v>0</v>
      </c>
      <c r="K116" s="151">
        <f t="shared" si="25"/>
        <v>0</v>
      </c>
      <c r="L116" s="151">
        <f t="shared" si="25"/>
        <v>0</v>
      </c>
      <c r="M116" s="151">
        <f t="shared" si="25"/>
        <v>0</v>
      </c>
      <c r="N116" s="151">
        <f t="shared" si="25"/>
        <v>554</v>
      </c>
      <c r="O116" s="151">
        <f>SUM(O114:O115)</f>
        <v>20422</v>
      </c>
      <c r="Q116" s="113"/>
    </row>
    <row r="117" spans="1:17">
      <c r="A117" s="154" t="s">
        <v>28</v>
      </c>
      <c r="B117" s="154"/>
      <c r="C117" s="151">
        <f>SUM(C113+C116)</f>
        <v>1977</v>
      </c>
      <c r="D117" s="151">
        <f t="shared" ref="D117:N117" si="26">SUM(D113+D116)</f>
        <v>21845</v>
      </c>
      <c r="E117" s="151">
        <f t="shared" si="26"/>
        <v>5325</v>
      </c>
      <c r="F117" s="151">
        <f t="shared" si="26"/>
        <v>2429</v>
      </c>
      <c r="G117" s="151">
        <f t="shared" si="26"/>
        <v>9067</v>
      </c>
      <c r="H117" s="151">
        <f t="shared" si="26"/>
        <v>2360</v>
      </c>
      <c r="I117" s="151">
        <f t="shared" si="26"/>
        <v>3535</v>
      </c>
      <c r="J117" s="151">
        <f t="shared" si="26"/>
        <v>1977</v>
      </c>
      <c r="K117" s="151">
        <f t="shared" si="26"/>
        <v>5266</v>
      </c>
      <c r="L117" s="151">
        <f t="shared" si="26"/>
        <v>1975</v>
      </c>
      <c r="M117" s="151">
        <f t="shared" si="26"/>
        <v>2360</v>
      </c>
      <c r="N117" s="151">
        <f t="shared" si="26"/>
        <v>2606</v>
      </c>
      <c r="O117" s="151">
        <f>SUM(O113+O116)</f>
        <v>60722</v>
      </c>
      <c r="Q117" s="113"/>
    </row>
  </sheetData>
  <mergeCells count="3">
    <mergeCell ref="A2:O2"/>
    <mergeCell ref="A3:O3"/>
    <mergeCell ref="A4:O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5"/>
  <sheetViews>
    <sheetView workbookViewId="0">
      <selection activeCell="O8" sqref="O8"/>
    </sheetView>
  </sheetViews>
  <sheetFormatPr defaultRowHeight="15"/>
  <cols>
    <col min="1" max="1" width="48.85546875" bestFit="1" customWidth="1"/>
    <col min="2" max="2" width="7.42578125" bestFit="1" customWidth="1"/>
    <col min="3" max="3" width="8.7109375" bestFit="1" customWidth="1"/>
    <col min="4" max="4" width="10.140625" customWidth="1"/>
    <col min="5" max="6" width="10" customWidth="1"/>
    <col min="7" max="7" width="7.5703125" hidden="1" customWidth="1"/>
    <col min="8" max="8" width="0" hidden="1" customWidth="1"/>
    <col min="9" max="10" width="9.140625" style="2"/>
    <col min="256" max="256" width="48.85546875" bestFit="1" customWidth="1"/>
    <col min="257" max="257" width="7.42578125" bestFit="1" customWidth="1"/>
    <col min="258" max="258" width="8.7109375" bestFit="1" customWidth="1"/>
    <col min="259" max="259" width="10.140625" customWidth="1"/>
    <col min="260" max="262" width="10" customWidth="1"/>
    <col min="263" max="264" width="0" hidden="1" customWidth="1"/>
    <col min="512" max="512" width="48.85546875" bestFit="1" customWidth="1"/>
    <col min="513" max="513" width="7.42578125" bestFit="1" customWidth="1"/>
    <col min="514" max="514" width="8.7109375" bestFit="1" customWidth="1"/>
    <col min="515" max="515" width="10.140625" customWidth="1"/>
    <col min="516" max="518" width="10" customWidth="1"/>
    <col min="519" max="520" width="0" hidden="1" customWidth="1"/>
    <col min="768" max="768" width="48.85546875" bestFit="1" customWidth="1"/>
    <col min="769" max="769" width="7.42578125" bestFit="1" customWidth="1"/>
    <col min="770" max="770" width="8.7109375" bestFit="1" customWidth="1"/>
    <col min="771" max="771" width="10.140625" customWidth="1"/>
    <col min="772" max="774" width="10" customWidth="1"/>
    <col min="775" max="776" width="0" hidden="1" customWidth="1"/>
    <col min="1024" max="1024" width="48.85546875" bestFit="1" customWidth="1"/>
    <col min="1025" max="1025" width="7.42578125" bestFit="1" customWidth="1"/>
    <col min="1026" max="1026" width="8.7109375" bestFit="1" customWidth="1"/>
    <col min="1027" max="1027" width="10.140625" customWidth="1"/>
    <col min="1028" max="1030" width="10" customWidth="1"/>
    <col min="1031" max="1032" width="0" hidden="1" customWidth="1"/>
    <col min="1280" max="1280" width="48.85546875" bestFit="1" customWidth="1"/>
    <col min="1281" max="1281" width="7.42578125" bestFit="1" customWidth="1"/>
    <col min="1282" max="1282" width="8.7109375" bestFit="1" customWidth="1"/>
    <col min="1283" max="1283" width="10.140625" customWidth="1"/>
    <col min="1284" max="1286" width="10" customWidth="1"/>
    <col min="1287" max="1288" width="0" hidden="1" customWidth="1"/>
    <col min="1536" max="1536" width="48.85546875" bestFit="1" customWidth="1"/>
    <col min="1537" max="1537" width="7.42578125" bestFit="1" customWidth="1"/>
    <col min="1538" max="1538" width="8.7109375" bestFit="1" customWidth="1"/>
    <col min="1539" max="1539" width="10.140625" customWidth="1"/>
    <col min="1540" max="1542" width="10" customWidth="1"/>
    <col min="1543" max="1544" width="0" hidden="1" customWidth="1"/>
    <col min="1792" max="1792" width="48.85546875" bestFit="1" customWidth="1"/>
    <col min="1793" max="1793" width="7.42578125" bestFit="1" customWidth="1"/>
    <col min="1794" max="1794" width="8.7109375" bestFit="1" customWidth="1"/>
    <col min="1795" max="1795" width="10.140625" customWidth="1"/>
    <col min="1796" max="1798" width="10" customWidth="1"/>
    <col min="1799" max="1800" width="0" hidden="1" customWidth="1"/>
    <col min="2048" max="2048" width="48.85546875" bestFit="1" customWidth="1"/>
    <col min="2049" max="2049" width="7.42578125" bestFit="1" customWidth="1"/>
    <col min="2050" max="2050" width="8.7109375" bestFit="1" customWidth="1"/>
    <col min="2051" max="2051" width="10.140625" customWidth="1"/>
    <col min="2052" max="2054" width="10" customWidth="1"/>
    <col min="2055" max="2056" width="0" hidden="1" customWidth="1"/>
    <col min="2304" max="2304" width="48.85546875" bestFit="1" customWidth="1"/>
    <col min="2305" max="2305" width="7.42578125" bestFit="1" customWidth="1"/>
    <col min="2306" max="2306" width="8.7109375" bestFit="1" customWidth="1"/>
    <col min="2307" max="2307" width="10.140625" customWidth="1"/>
    <col min="2308" max="2310" width="10" customWidth="1"/>
    <col min="2311" max="2312" width="0" hidden="1" customWidth="1"/>
    <col min="2560" max="2560" width="48.85546875" bestFit="1" customWidth="1"/>
    <col min="2561" max="2561" width="7.42578125" bestFit="1" customWidth="1"/>
    <col min="2562" max="2562" width="8.7109375" bestFit="1" customWidth="1"/>
    <col min="2563" max="2563" width="10.140625" customWidth="1"/>
    <col min="2564" max="2566" width="10" customWidth="1"/>
    <col min="2567" max="2568" width="0" hidden="1" customWidth="1"/>
    <col min="2816" max="2816" width="48.85546875" bestFit="1" customWidth="1"/>
    <col min="2817" max="2817" width="7.42578125" bestFit="1" customWidth="1"/>
    <col min="2818" max="2818" width="8.7109375" bestFit="1" customWidth="1"/>
    <col min="2819" max="2819" width="10.140625" customWidth="1"/>
    <col min="2820" max="2822" width="10" customWidth="1"/>
    <col min="2823" max="2824" width="0" hidden="1" customWidth="1"/>
    <col min="3072" max="3072" width="48.85546875" bestFit="1" customWidth="1"/>
    <col min="3073" max="3073" width="7.42578125" bestFit="1" customWidth="1"/>
    <col min="3074" max="3074" width="8.7109375" bestFit="1" customWidth="1"/>
    <col min="3075" max="3075" width="10.140625" customWidth="1"/>
    <col min="3076" max="3078" width="10" customWidth="1"/>
    <col min="3079" max="3080" width="0" hidden="1" customWidth="1"/>
    <col min="3328" max="3328" width="48.85546875" bestFit="1" customWidth="1"/>
    <col min="3329" max="3329" width="7.42578125" bestFit="1" customWidth="1"/>
    <col min="3330" max="3330" width="8.7109375" bestFit="1" customWidth="1"/>
    <col min="3331" max="3331" width="10.140625" customWidth="1"/>
    <col min="3332" max="3334" width="10" customWidth="1"/>
    <col min="3335" max="3336" width="0" hidden="1" customWidth="1"/>
    <col min="3584" max="3584" width="48.85546875" bestFit="1" customWidth="1"/>
    <col min="3585" max="3585" width="7.42578125" bestFit="1" customWidth="1"/>
    <col min="3586" max="3586" width="8.7109375" bestFit="1" customWidth="1"/>
    <col min="3587" max="3587" width="10.140625" customWidth="1"/>
    <col min="3588" max="3590" width="10" customWidth="1"/>
    <col min="3591" max="3592" width="0" hidden="1" customWidth="1"/>
    <col min="3840" max="3840" width="48.85546875" bestFit="1" customWidth="1"/>
    <col min="3841" max="3841" width="7.42578125" bestFit="1" customWidth="1"/>
    <col min="3842" max="3842" width="8.7109375" bestFit="1" customWidth="1"/>
    <col min="3843" max="3843" width="10.140625" customWidth="1"/>
    <col min="3844" max="3846" width="10" customWidth="1"/>
    <col min="3847" max="3848" width="0" hidden="1" customWidth="1"/>
    <col min="4096" max="4096" width="48.85546875" bestFit="1" customWidth="1"/>
    <col min="4097" max="4097" width="7.42578125" bestFit="1" customWidth="1"/>
    <col min="4098" max="4098" width="8.7109375" bestFit="1" customWidth="1"/>
    <col min="4099" max="4099" width="10.140625" customWidth="1"/>
    <col min="4100" max="4102" width="10" customWidth="1"/>
    <col min="4103" max="4104" width="0" hidden="1" customWidth="1"/>
    <col min="4352" max="4352" width="48.85546875" bestFit="1" customWidth="1"/>
    <col min="4353" max="4353" width="7.42578125" bestFit="1" customWidth="1"/>
    <col min="4354" max="4354" width="8.7109375" bestFit="1" customWidth="1"/>
    <col min="4355" max="4355" width="10.140625" customWidth="1"/>
    <col min="4356" max="4358" width="10" customWidth="1"/>
    <col min="4359" max="4360" width="0" hidden="1" customWidth="1"/>
    <col min="4608" max="4608" width="48.85546875" bestFit="1" customWidth="1"/>
    <col min="4609" max="4609" width="7.42578125" bestFit="1" customWidth="1"/>
    <col min="4610" max="4610" width="8.7109375" bestFit="1" customWidth="1"/>
    <col min="4611" max="4611" width="10.140625" customWidth="1"/>
    <col min="4612" max="4614" width="10" customWidth="1"/>
    <col min="4615" max="4616" width="0" hidden="1" customWidth="1"/>
    <col min="4864" max="4864" width="48.85546875" bestFit="1" customWidth="1"/>
    <col min="4865" max="4865" width="7.42578125" bestFit="1" customWidth="1"/>
    <col min="4866" max="4866" width="8.7109375" bestFit="1" customWidth="1"/>
    <col min="4867" max="4867" width="10.140625" customWidth="1"/>
    <col min="4868" max="4870" width="10" customWidth="1"/>
    <col min="4871" max="4872" width="0" hidden="1" customWidth="1"/>
    <col min="5120" max="5120" width="48.85546875" bestFit="1" customWidth="1"/>
    <col min="5121" max="5121" width="7.42578125" bestFit="1" customWidth="1"/>
    <col min="5122" max="5122" width="8.7109375" bestFit="1" customWidth="1"/>
    <col min="5123" max="5123" width="10.140625" customWidth="1"/>
    <col min="5124" max="5126" width="10" customWidth="1"/>
    <col min="5127" max="5128" width="0" hidden="1" customWidth="1"/>
    <col min="5376" max="5376" width="48.85546875" bestFit="1" customWidth="1"/>
    <col min="5377" max="5377" width="7.42578125" bestFit="1" customWidth="1"/>
    <col min="5378" max="5378" width="8.7109375" bestFit="1" customWidth="1"/>
    <col min="5379" max="5379" width="10.140625" customWidth="1"/>
    <col min="5380" max="5382" width="10" customWidth="1"/>
    <col min="5383" max="5384" width="0" hidden="1" customWidth="1"/>
    <col min="5632" max="5632" width="48.85546875" bestFit="1" customWidth="1"/>
    <col min="5633" max="5633" width="7.42578125" bestFit="1" customWidth="1"/>
    <col min="5634" max="5634" width="8.7109375" bestFit="1" customWidth="1"/>
    <col min="5635" max="5635" width="10.140625" customWidth="1"/>
    <col min="5636" max="5638" width="10" customWidth="1"/>
    <col min="5639" max="5640" width="0" hidden="1" customWidth="1"/>
    <col min="5888" max="5888" width="48.85546875" bestFit="1" customWidth="1"/>
    <col min="5889" max="5889" width="7.42578125" bestFit="1" customWidth="1"/>
    <col min="5890" max="5890" width="8.7109375" bestFit="1" customWidth="1"/>
    <col min="5891" max="5891" width="10.140625" customWidth="1"/>
    <col min="5892" max="5894" width="10" customWidth="1"/>
    <col min="5895" max="5896" width="0" hidden="1" customWidth="1"/>
    <col min="6144" max="6144" width="48.85546875" bestFit="1" customWidth="1"/>
    <col min="6145" max="6145" width="7.42578125" bestFit="1" customWidth="1"/>
    <col min="6146" max="6146" width="8.7109375" bestFit="1" customWidth="1"/>
    <col min="6147" max="6147" width="10.140625" customWidth="1"/>
    <col min="6148" max="6150" width="10" customWidth="1"/>
    <col min="6151" max="6152" width="0" hidden="1" customWidth="1"/>
    <col min="6400" max="6400" width="48.85546875" bestFit="1" customWidth="1"/>
    <col min="6401" max="6401" width="7.42578125" bestFit="1" customWidth="1"/>
    <col min="6402" max="6402" width="8.7109375" bestFit="1" customWidth="1"/>
    <col min="6403" max="6403" width="10.140625" customWidth="1"/>
    <col min="6404" max="6406" width="10" customWidth="1"/>
    <col min="6407" max="6408" width="0" hidden="1" customWidth="1"/>
    <col min="6656" max="6656" width="48.85546875" bestFit="1" customWidth="1"/>
    <col min="6657" max="6657" width="7.42578125" bestFit="1" customWidth="1"/>
    <col min="6658" max="6658" width="8.7109375" bestFit="1" customWidth="1"/>
    <col min="6659" max="6659" width="10.140625" customWidth="1"/>
    <col min="6660" max="6662" width="10" customWidth="1"/>
    <col min="6663" max="6664" width="0" hidden="1" customWidth="1"/>
    <col min="6912" max="6912" width="48.85546875" bestFit="1" customWidth="1"/>
    <col min="6913" max="6913" width="7.42578125" bestFit="1" customWidth="1"/>
    <col min="6914" max="6914" width="8.7109375" bestFit="1" customWidth="1"/>
    <col min="6915" max="6915" width="10.140625" customWidth="1"/>
    <col min="6916" max="6918" width="10" customWidth="1"/>
    <col min="6919" max="6920" width="0" hidden="1" customWidth="1"/>
    <col min="7168" max="7168" width="48.85546875" bestFit="1" customWidth="1"/>
    <col min="7169" max="7169" width="7.42578125" bestFit="1" customWidth="1"/>
    <col min="7170" max="7170" width="8.7109375" bestFit="1" customWidth="1"/>
    <col min="7171" max="7171" width="10.140625" customWidth="1"/>
    <col min="7172" max="7174" width="10" customWidth="1"/>
    <col min="7175" max="7176" width="0" hidden="1" customWidth="1"/>
    <col min="7424" max="7424" width="48.85546875" bestFit="1" customWidth="1"/>
    <col min="7425" max="7425" width="7.42578125" bestFit="1" customWidth="1"/>
    <col min="7426" max="7426" width="8.7109375" bestFit="1" customWidth="1"/>
    <col min="7427" max="7427" width="10.140625" customWidth="1"/>
    <col min="7428" max="7430" width="10" customWidth="1"/>
    <col min="7431" max="7432" width="0" hidden="1" customWidth="1"/>
    <col min="7680" max="7680" width="48.85546875" bestFit="1" customWidth="1"/>
    <col min="7681" max="7681" width="7.42578125" bestFit="1" customWidth="1"/>
    <col min="7682" max="7682" width="8.7109375" bestFit="1" customWidth="1"/>
    <col min="7683" max="7683" width="10.140625" customWidth="1"/>
    <col min="7684" max="7686" width="10" customWidth="1"/>
    <col min="7687" max="7688" width="0" hidden="1" customWidth="1"/>
    <col min="7936" max="7936" width="48.85546875" bestFit="1" customWidth="1"/>
    <col min="7937" max="7937" width="7.42578125" bestFit="1" customWidth="1"/>
    <col min="7938" max="7938" width="8.7109375" bestFit="1" customWidth="1"/>
    <col min="7939" max="7939" width="10.140625" customWidth="1"/>
    <col min="7940" max="7942" width="10" customWidth="1"/>
    <col min="7943" max="7944" width="0" hidden="1" customWidth="1"/>
    <col min="8192" max="8192" width="48.85546875" bestFit="1" customWidth="1"/>
    <col min="8193" max="8193" width="7.42578125" bestFit="1" customWidth="1"/>
    <col min="8194" max="8194" width="8.7109375" bestFit="1" customWidth="1"/>
    <col min="8195" max="8195" width="10.140625" customWidth="1"/>
    <col min="8196" max="8198" width="10" customWidth="1"/>
    <col min="8199" max="8200" width="0" hidden="1" customWidth="1"/>
    <col min="8448" max="8448" width="48.85546875" bestFit="1" customWidth="1"/>
    <col min="8449" max="8449" width="7.42578125" bestFit="1" customWidth="1"/>
    <col min="8450" max="8450" width="8.7109375" bestFit="1" customWidth="1"/>
    <col min="8451" max="8451" width="10.140625" customWidth="1"/>
    <col min="8452" max="8454" width="10" customWidth="1"/>
    <col min="8455" max="8456" width="0" hidden="1" customWidth="1"/>
    <col min="8704" max="8704" width="48.85546875" bestFit="1" customWidth="1"/>
    <col min="8705" max="8705" width="7.42578125" bestFit="1" customWidth="1"/>
    <col min="8706" max="8706" width="8.7109375" bestFit="1" customWidth="1"/>
    <col min="8707" max="8707" width="10.140625" customWidth="1"/>
    <col min="8708" max="8710" width="10" customWidth="1"/>
    <col min="8711" max="8712" width="0" hidden="1" customWidth="1"/>
    <col min="8960" max="8960" width="48.85546875" bestFit="1" customWidth="1"/>
    <col min="8961" max="8961" width="7.42578125" bestFit="1" customWidth="1"/>
    <col min="8962" max="8962" width="8.7109375" bestFit="1" customWidth="1"/>
    <col min="8963" max="8963" width="10.140625" customWidth="1"/>
    <col min="8964" max="8966" width="10" customWidth="1"/>
    <col min="8967" max="8968" width="0" hidden="1" customWidth="1"/>
    <col min="9216" max="9216" width="48.85546875" bestFit="1" customWidth="1"/>
    <col min="9217" max="9217" width="7.42578125" bestFit="1" customWidth="1"/>
    <col min="9218" max="9218" width="8.7109375" bestFit="1" customWidth="1"/>
    <col min="9219" max="9219" width="10.140625" customWidth="1"/>
    <col min="9220" max="9222" width="10" customWidth="1"/>
    <col min="9223" max="9224" width="0" hidden="1" customWidth="1"/>
    <col min="9472" max="9472" width="48.85546875" bestFit="1" customWidth="1"/>
    <col min="9473" max="9473" width="7.42578125" bestFit="1" customWidth="1"/>
    <col min="9474" max="9474" width="8.7109375" bestFit="1" customWidth="1"/>
    <col min="9475" max="9475" width="10.140625" customWidth="1"/>
    <col min="9476" max="9478" width="10" customWidth="1"/>
    <col min="9479" max="9480" width="0" hidden="1" customWidth="1"/>
    <col min="9728" max="9728" width="48.85546875" bestFit="1" customWidth="1"/>
    <col min="9729" max="9729" width="7.42578125" bestFit="1" customWidth="1"/>
    <col min="9730" max="9730" width="8.7109375" bestFit="1" customWidth="1"/>
    <col min="9731" max="9731" width="10.140625" customWidth="1"/>
    <col min="9732" max="9734" width="10" customWidth="1"/>
    <col min="9735" max="9736" width="0" hidden="1" customWidth="1"/>
    <col min="9984" max="9984" width="48.85546875" bestFit="1" customWidth="1"/>
    <col min="9985" max="9985" width="7.42578125" bestFit="1" customWidth="1"/>
    <col min="9986" max="9986" width="8.7109375" bestFit="1" customWidth="1"/>
    <col min="9987" max="9987" width="10.140625" customWidth="1"/>
    <col min="9988" max="9990" width="10" customWidth="1"/>
    <col min="9991" max="9992" width="0" hidden="1" customWidth="1"/>
    <col min="10240" max="10240" width="48.85546875" bestFit="1" customWidth="1"/>
    <col min="10241" max="10241" width="7.42578125" bestFit="1" customWidth="1"/>
    <col min="10242" max="10242" width="8.7109375" bestFit="1" customWidth="1"/>
    <col min="10243" max="10243" width="10.140625" customWidth="1"/>
    <col min="10244" max="10246" width="10" customWidth="1"/>
    <col min="10247" max="10248" width="0" hidden="1" customWidth="1"/>
    <col min="10496" max="10496" width="48.85546875" bestFit="1" customWidth="1"/>
    <col min="10497" max="10497" width="7.42578125" bestFit="1" customWidth="1"/>
    <col min="10498" max="10498" width="8.7109375" bestFit="1" customWidth="1"/>
    <col min="10499" max="10499" width="10.140625" customWidth="1"/>
    <col min="10500" max="10502" width="10" customWidth="1"/>
    <col min="10503" max="10504" width="0" hidden="1" customWidth="1"/>
    <col min="10752" max="10752" width="48.85546875" bestFit="1" customWidth="1"/>
    <col min="10753" max="10753" width="7.42578125" bestFit="1" customWidth="1"/>
    <col min="10754" max="10754" width="8.7109375" bestFit="1" customWidth="1"/>
    <col min="10755" max="10755" width="10.140625" customWidth="1"/>
    <col min="10756" max="10758" width="10" customWidth="1"/>
    <col min="10759" max="10760" width="0" hidden="1" customWidth="1"/>
    <col min="11008" max="11008" width="48.85546875" bestFit="1" customWidth="1"/>
    <col min="11009" max="11009" width="7.42578125" bestFit="1" customWidth="1"/>
    <col min="11010" max="11010" width="8.7109375" bestFit="1" customWidth="1"/>
    <col min="11011" max="11011" width="10.140625" customWidth="1"/>
    <col min="11012" max="11014" width="10" customWidth="1"/>
    <col min="11015" max="11016" width="0" hidden="1" customWidth="1"/>
    <col min="11264" max="11264" width="48.85546875" bestFit="1" customWidth="1"/>
    <col min="11265" max="11265" width="7.42578125" bestFit="1" customWidth="1"/>
    <col min="11266" max="11266" width="8.7109375" bestFit="1" customWidth="1"/>
    <col min="11267" max="11267" width="10.140625" customWidth="1"/>
    <col min="11268" max="11270" width="10" customWidth="1"/>
    <col min="11271" max="11272" width="0" hidden="1" customWidth="1"/>
    <col min="11520" max="11520" width="48.85546875" bestFit="1" customWidth="1"/>
    <col min="11521" max="11521" width="7.42578125" bestFit="1" customWidth="1"/>
    <col min="11522" max="11522" width="8.7109375" bestFit="1" customWidth="1"/>
    <col min="11523" max="11523" width="10.140625" customWidth="1"/>
    <col min="11524" max="11526" width="10" customWidth="1"/>
    <col min="11527" max="11528" width="0" hidden="1" customWidth="1"/>
    <col min="11776" max="11776" width="48.85546875" bestFit="1" customWidth="1"/>
    <col min="11777" max="11777" width="7.42578125" bestFit="1" customWidth="1"/>
    <col min="11778" max="11778" width="8.7109375" bestFit="1" customWidth="1"/>
    <col min="11779" max="11779" width="10.140625" customWidth="1"/>
    <col min="11780" max="11782" width="10" customWidth="1"/>
    <col min="11783" max="11784" width="0" hidden="1" customWidth="1"/>
    <col min="12032" max="12032" width="48.85546875" bestFit="1" customWidth="1"/>
    <col min="12033" max="12033" width="7.42578125" bestFit="1" customWidth="1"/>
    <col min="12034" max="12034" width="8.7109375" bestFit="1" customWidth="1"/>
    <col min="12035" max="12035" width="10.140625" customWidth="1"/>
    <col min="12036" max="12038" width="10" customWidth="1"/>
    <col min="12039" max="12040" width="0" hidden="1" customWidth="1"/>
    <col min="12288" max="12288" width="48.85546875" bestFit="1" customWidth="1"/>
    <col min="12289" max="12289" width="7.42578125" bestFit="1" customWidth="1"/>
    <col min="12290" max="12290" width="8.7109375" bestFit="1" customWidth="1"/>
    <col min="12291" max="12291" width="10.140625" customWidth="1"/>
    <col min="12292" max="12294" width="10" customWidth="1"/>
    <col min="12295" max="12296" width="0" hidden="1" customWidth="1"/>
    <col min="12544" max="12544" width="48.85546875" bestFit="1" customWidth="1"/>
    <col min="12545" max="12545" width="7.42578125" bestFit="1" customWidth="1"/>
    <col min="12546" max="12546" width="8.7109375" bestFit="1" customWidth="1"/>
    <col min="12547" max="12547" width="10.140625" customWidth="1"/>
    <col min="12548" max="12550" width="10" customWidth="1"/>
    <col min="12551" max="12552" width="0" hidden="1" customWidth="1"/>
    <col min="12800" max="12800" width="48.85546875" bestFit="1" customWidth="1"/>
    <col min="12801" max="12801" width="7.42578125" bestFit="1" customWidth="1"/>
    <col min="12802" max="12802" width="8.7109375" bestFit="1" customWidth="1"/>
    <col min="12803" max="12803" width="10.140625" customWidth="1"/>
    <col min="12804" max="12806" width="10" customWidth="1"/>
    <col min="12807" max="12808" width="0" hidden="1" customWidth="1"/>
    <col min="13056" max="13056" width="48.85546875" bestFit="1" customWidth="1"/>
    <col min="13057" max="13057" width="7.42578125" bestFit="1" customWidth="1"/>
    <col min="13058" max="13058" width="8.7109375" bestFit="1" customWidth="1"/>
    <col min="13059" max="13059" width="10.140625" customWidth="1"/>
    <col min="13060" max="13062" width="10" customWidth="1"/>
    <col min="13063" max="13064" width="0" hidden="1" customWidth="1"/>
    <col min="13312" max="13312" width="48.85546875" bestFit="1" customWidth="1"/>
    <col min="13313" max="13313" width="7.42578125" bestFit="1" customWidth="1"/>
    <col min="13314" max="13314" width="8.7109375" bestFit="1" customWidth="1"/>
    <col min="13315" max="13315" width="10.140625" customWidth="1"/>
    <col min="13316" max="13318" width="10" customWidth="1"/>
    <col min="13319" max="13320" width="0" hidden="1" customWidth="1"/>
    <col min="13568" max="13568" width="48.85546875" bestFit="1" customWidth="1"/>
    <col min="13569" max="13569" width="7.42578125" bestFit="1" customWidth="1"/>
    <col min="13570" max="13570" width="8.7109375" bestFit="1" customWidth="1"/>
    <col min="13571" max="13571" width="10.140625" customWidth="1"/>
    <col min="13572" max="13574" width="10" customWidth="1"/>
    <col min="13575" max="13576" width="0" hidden="1" customWidth="1"/>
    <col min="13824" max="13824" width="48.85546875" bestFit="1" customWidth="1"/>
    <col min="13825" max="13825" width="7.42578125" bestFit="1" customWidth="1"/>
    <col min="13826" max="13826" width="8.7109375" bestFit="1" customWidth="1"/>
    <col min="13827" max="13827" width="10.140625" customWidth="1"/>
    <col min="13828" max="13830" width="10" customWidth="1"/>
    <col min="13831" max="13832" width="0" hidden="1" customWidth="1"/>
    <col min="14080" max="14080" width="48.85546875" bestFit="1" customWidth="1"/>
    <col min="14081" max="14081" width="7.42578125" bestFit="1" customWidth="1"/>
    <col min="14082" max="14082" width="8.7109375" bestFit="1" customWidth="1"/>
    <col min="14083" max="14083" width="10.140625" customWidth="1"/>
    <col min="14084" max="14086" width="10" customWidth="1"/>
    <col min="14087" max="14088" width="0" hidden="1" customWidth="1"/>
    <col min="14336" max="14336" width="48.85546875" bestFit="1" customWidth="1"/>
    <col min="14337" max="14337" width="7.42578125" bestFit="1" customWidth="1"/>
    <col min="14338" max="14338" width="8.7109375" bestFit="1" customWidth="1"/>
    <col min="14339" max="14339" width="10.140625" customWidth="1"/>
    <col min="14340" max="14342" width="10" customWidth="1"/>
    <col min="14343" max="14344" width="0" hidden="1" customWidth="1"/>
    <col min="14592" max="14592" width="48.85546875" bestFit="1" customWidth="1"/>
    <col min="14593" max="14593" width="7.42578125" bestFit="1" customWidth="1"/>
    <col min="14594" max="14594" width="8.7109375" bestFit="1" customWidth="1"/>
    <col min="14595" max="14595" width="10.140625" customWidth="1"/>
    <col min="14596" max="14598" width="10" customWidth="1"/>
    <col min="14599" max="14600" width="0" hidden="1" customWidth="1"/>
    <col min="14848" max="14848" width="48.85546875" bestFit="1" customWidth="1"/>
    <col min="14849" max="14849" width="7.42578125" bestFit="1" customWidth="1"/>
    <col min="14850" max="14850" width="8.7109375" bestFit="1" customWidth="1"/>
    <col min="14851" max="14851" width="10.140625" customWidth="1"/>
    <col min="14852" max="14854" width="10" customWidth="1"/>
    <col min="14855" max="14856" width="0" hidden="1" customWidth="1"/>
    <col min="15104" max="15104" width="48.85546875" bestFit="1" customWidth="1"/>
    <col min="15105" max="15105" width="7.42578125" bestFit="1" customWidth="1"/>
    <col min="15106" max="15106" width="8.7109375" bestFit="1" customWidth="1"/>
    <col min="15107" max="15107" width="10.140625" customWidth="1"/>
    <col min="15108" max="15110" width="10" customWidth="1"/>
    <col min="15111" max="15112" width="0" hidden="1" customWidth="1"/>
    <col min="15360" max="15360" width="48.85546875" bestFit="1" customWidth="1"/>
    <col min="15361" max="15361" width="7.42578125" bestFit="1" customWidth="1"/>
    <col min="15362" max="15362" width="8.7109375" bestFit="1" customWidth="1"/>
    <col min="15363" max="15363" width="10.140625" customWidth="1"/>
    <col min="15364" max="15366" width="10" customWidth="1"/>
    <col min="15367" max="15368" width="0" hidden="1" customWidth="1"/>
    <col min="15616" max="15616" width="48.85546875" bestFit="1" customWidth="1"/>
    <col min="15617" max="15617" width="7.42578125" bestFit="1" customWidth="1"/>
    <col min="15618" max="15618" width="8.7109375" bestFit="1" customWidth="1"/>
    <col min="15619" max="15619" width="10.140625" customWidth="1"/>
    <col min="15620" max="15622" width="10" customWidth="1"/>
    <col min="15623" max="15624" width="0" hidden="1" customWidth="1"/>
    <col min="15872" max="15872" width="48.85546875" bestFit="1" customWidth="1"/>
    <col min="15873" max="15873" width="7.42578125" bestFit="1" customWidth="1"/>
    <col min="15874" max="15874" width="8.7109375" bestFit="1" customWidth="1"/>
    <col min="15875" max="15875" width="10.140625" customWidth="1"/>
    <col min="15876" max="15878" width="10" customWidth="1"/>
    <col min="15879" max="15880" width="0" hidden="1" customWidth="1"/>
    <col min="16128" max="16128" width="48.85546875" bestFit="1" customWidth="1"/>
    <col min="16129" max="16129" width="7.42578125" bestFit="1" customWidth="1"/>
    <col min="16130" max="16130" width="8.7109375" bestFit="1" customWidth="1"/>
    <col min="16131" max="16131" width="10.140625" customWidth="1"/>
    <col min="16132" max="16134" width="10" customWidth="1"/>
    <col min="16135" max="16136" width="0" hidden="1" customWidth="1"/>
  </cols>
  <sheetData>
    <row r="1" spans="1:10">
      <c r="A1" s="181"/>
      <c r="B1" s="181"/>
      <c r="C1" s="181"/>
      <c r="D1" s="181"/>
      <c r="E1" s="181"/>
      <c r="F1" s="181"/>
      <c r="G1" s="181"/>
    </row>
    <row r="2" spans="1:10">
      <c r="A2" s="181" t="s">
        <v>463</v>
      </c>
      <c r="B2" s="181"/>
      <c r="C2" s="181"/>
      <c r="D2" s="181"/>
      <c r="E2" s="181"/>
      <c r="F2" s="181"/>
      <c r="G2" s="179"/>
      <c r="H2" s="179"/>
    </row>
    <row r="3" spans="1:10">
      <c r="A3" s="182" t="s">
        <v>29</v>
      </c>
      <c r="B3" s="183"/>
      <c r="C3" s="183"/>
      <c r="D3" s="183"/>
      <c r="E3" s="183"/>
      <c r="F3" s="183"/>
      <c r="G3" s="179"/>
      <c r="H3" s="179"/>
    </row>
    <row r="4" spans="1:10" ht="15.75">
      <c r="A4" s="182" t="s">
        <v>30</v>
      </c>
      <c r="B4" s="184"/>
      <c r="C4" s="184"/>
      <c r="D4" s="184"/>
      <c r="E4" s="184"/>
      <c r="F4" s="184"/>
      <c r="G4" s="184"/>
      <c r="H4" s="179"/>
    </row>
    <row r="5" spans="1:10" ht="15.75">
      <c r="A5" s="12"/>
      <c r="B5" s="13"/>
      <c r="C5" s="13"/>
      <c r="D5" s="13"/>
      <c r="E5" s="13"/>
      <c r="F5" s="13"/>
      <c r="G5" s="13"/>
    </row>
    <row r="6" spans="1:10" ht="19.5">
      <c r="A6" s="14"/>
      <c r="E6" s="2"/>
      <c r="F6" s="2"/>
    </row>
    <row r="7" spans="1:10" ht="51">
      <c r="A7" s="15" t="s">
        <v>31</v>
      </c>
      <c r="B7" s="16" t="s">
        <v>32</v>
      </c>
      <c r="C7" s="16" t="s">
        <v>33</v>
      </c>
      <c r="D7" s="16" t="s">
        <v>34</v>
      </c>
      <c r="E7" s="16" t="s">
        <v>35</v>
      </c>
      <c r="F7" s="16" t="s">
        <v>36</v>
      </c>
      <c r="G7" s="16" t="s">
        <v>37</v>
      </c>
      <c r="H7" s="16" t="s">
        <v>38</v>
      </c>
      <c r="I7" s="16" t="s">
        <v>467</v>
      </c>
      <c r="J7" s="16" t="s">
        <v>468</v>
      </c>
    </row>
    <row r="8" spans="1:10">
      <c r="A8" s="17" t="s">
        <v>39</v>
      </c>
      <c r="B8" s="18" t="s">
        <v>40</v>
      </c>
      <c r="C8" s="18">
        <v>1779</v>
      </c>
      <c r="D8" s="18">
        <v>2241</v>
      </c>
      <c r="E8" s="18">
        <v>2534</v>
      </c>
      <c r="F8" s="18">
        <v>2806</v>
      </c>
      <c r="G8" s="18">
        <v>2805</v>
      </c>
      <c r="H8" s="18"/>
      <c r="I8" s="7">
        <v>2806</v>
      </c>
      <c r="J8" s="7"/>
    </row>
    <row r="9" spans="1:10">
      <c r="A9" s="19" t="s">
        <v>41</v>
      </c>
      <c r="B9" s="20" t="s">
        <v>42</v>
      </c>
      <c r="C9" s="20">
        <v>224</v>
      </c>
      <c r="D9" s="20">
        <v>224</v>
      </c>
      <c r="E9" s="20">
        <v>224</v>
      </c>
      <c r="F9" s="20">
        <v>364</v>
      </c>
      <c r="G9" s="20"/>
      <c r="H9" s="20"/>
      <c r="I9" s="7">
        <v>364</v>
      </c>
      <c r="J9" s="7"/>
    </row>
    <row r="10" spans="1:10">
      <c r="A10" s="19" t="s">
        <v>43</v>
      </c>
      <c r="B10" s="20" t="s">
        <v>44</v>
      </c>
      <c r="C10" s="20">
        <v>20</v>
      </c>
      <c r="D10" s="20">
        <v>20</v>
      </c>
      <c r="E10" s="20">
        <v>20</v>
      </c>
      <c r="F10" s="20"/>
      <c r="G10" s="20"/>
      <c r="H10" s="20"/>
      <c r="I10" s="7"/>
      <c r="J10" s="7"/>
    </row>
    <row r="11" spans="1:10">
      <c r="A11" s="21" t="s">
        <v>45</v>
      </c>
      <c r="B11" s="20" t="s">
        <v>46</v>
      </c>
      <c r="C11" s="20"/>
      <c r="D11" s="20">
        <v>205</v>
      </c>
      <c r="E11" s="20">
        <v>268</v>
      </c>
      <c r="F11" s="20">
        <v>389</v>
      </c>
      <c r="G11" s="20"/>
      <c r="H11" s="20"/>
      <c r="I11" s="7">
        <v>389</v>
      </c>
      <c r="J11" s="7"/>
    </row>
    <row r="12" spans="1:10">
      <c r="A12" s="22" t="s">
        <v>47</v>
      </c>
      <c r="B12" s="23" t="s">
        <v>48</v>
      </c>
      <c r="C12" s="23">
        <v>2023</v>
      </c>
      <c r="D12" s="23">
        <v>2690</v>
      </c>
      <c r="E12" s="23">
        <v>3046</v>
      </c>
      <c r="F12" s="23">
        <f>SUM(F8:F11)</f>
        <v>3559</v>
      </c>
      <c r="G12" s="23">
        <f t="shared" ref="G12:I12" si="0">SUM(G8:G11)</f>
        <v>2805</v>
      </c>
      <c r="H12" s="23">
        <f t="shared" si="0"/>
        <v>0</v>
      </c>
      <c r="I12" s="23">
        <f t="shared" si="0"/>
        <v>3559</v>
      </c>
      <c r="J12" s="7"/>
    </row>
    <row r="13" spans="1:10">
      <c r="A13" s="21" t="s">
        <v>49</v>
      </c>
      <c r="B13" s="20" t="s">
        <v>50</v>
      </c>
      <c r="C13" s="20">
        <v>1053</v>
      </c>
      <c r="D13" s="20">
        <v>1053</v>
      </c>
      <c r="E13" s="20">
        <v>1053</v>
      </c>
      <c r="F13" s="20">
        <v>1053</v>
      </c>
      <c r="G13" s="20"/>
      <c r="H13" s="20"/>
      <c r="I13" s="7">
        <v>1053</v>
      </c>
      <c r="J13" s="7"/>
    </row>
    <row r="14" spans="1:10" ht="25.5">
      <c r="A14" s="21" t="s">
        <v>51</v>
      </c>
      <c r="B14" s="20" t="s">
        <v>52</v>
      </c>
      <c r="C14" s="20">
        <v>170</v>
      </c>
      <c r="D14" s="20">
        <v>170</v>
      </c>
      <c r="E14" s="20">
        <v>170</v>
      </c>
      <c r="F14" s="20">
        <v>170</v>
      </c>
      <c r="G14" s="20"/>
      <c r="H14" s="20"/>
      <c r="I14" s="7">
        <v>170</v>
      </c>
      <c r="J14" s="7"/>
    </row>
    <row r="15" spans="1:10">
      <c r="A15" s="24" t="s">
        <v>53</v>
      </c>
      <c r="B15" s="23" t="s">
        <v>54</v>
      </c>
      <c r="C15" s="23">
        <v>1223</v>
      </c>
      <c r="D15" s="23">
        <v>1363</v>
      </c>
      <c r="E15" s="23">
        <v>1223</v>
      </c>
      <c r="F15" s="23">
        <f>SUM(F13:F14)</f>
        <v>1223</v>
      </c>
      <c r="G15" s="23">
        <f t="shared" ref="G15:I15" si="1">SUM(G13:G14)</f>
        <v>0</v>
      </c>
      <c r="H15" s="23">
        <f t="shared" si="1"/>
        <v>0</v>
      </c>
      <c r="I15" s="23">
        <f t="shared" si="1"/>
        <v>1223</v>
      </c>
      <c r="J15" s="7"/>
    </row>
    <row r="16" spans="1:10">
      <c r="A16" s="25" t="s">
        <v>55</v>
      </c>
      <c r="B16" s="26" t="s">
        <v>56</v>
      </c>
      <c r="C16" s="26">
        <v>3246</v>
      </c>
      <c r="D16" s="26">
        <v>4053</v>
      </c>
      <c r="E16" s="26">
        <v>4269</v>
      </c>
      <c r="F16" s="26">
        <f>SUM(F12+F15)</f>
        <v>4782</v>
      </c>
      <c r="G16" s="26">
        <f t="shared" ref="G16:I16" si="2">SUM(G12+G15)</f>
        <v>2805</v>
      </c>
      <c r="H16" s="26">
        <f t="shared" si="2"/>
        <v>0</v>
      </c>
      <c r="I16" s="26">
        <f t="shared" si="2"/>
        <v>4782</v>
      </c>
      <c r="J16" s="7"/>
    </row>
    <row r="17" spans="1:10" ht="28.5">
      <c r="A17" s="27" t="s">
        <v>57</v>
      </c>
      <c r="B17" s="26" t="s">
        <v>58</v>
      </c>
      <c r="C17" s="26">
        <v>984</v>
      </c>
      <c r="D17" s="26">
        <v>1100</v>
      </c>
      <c r="E17" s="26">
        <v>1161</v>
      </c>
      <c r="F17" s="26">
        <v>1239</v>
      </c>
      <c r="G17" s="26"/>
      <c r="H17" s="26"/>
      <c r="I17" s="167">
        <v>1239</v>
      </c>
      <c r="J17" s="7"/>
    </row>
    <row r="18" spans="1:10">
      <c r="A18" s="21" t="s">
        <v>59</v>
      </c>
      <c r="B18" s="20" t="s">
        <v>60</v>
      </c>
      <c r="C18" s="20"/>
      <c r="D18" s="20"/>
      <c r="E18" s="20"/>
      <c r="F18" s="20">
        <v>10</v>
      </c>
      <c r="G18" s="20"/>
      <c r="H18" s="20"/>
      <c r="I18" s="99">
        <v>10</v>
      </c>
      <c r="J18" s="99"/>
    </row>
    <row r="19" spans="1:10">
      <c r="A19" s="21" t="s">
        <v>61</v>
      </c>
      <c r="B19" s="20" t="s">
        <v>62</v>
      </c>
      <c r="C19" s="20">
        <v>730</v>
      </c>
      <c r="D19" s="20">
        <v>730</v>
      </c>
      <c r="E19" s="20">
        <v>730</v>
      </c>
      <c r="F19" s="20">
        <v>730</v>
      </c>
      <c r="G19" s="20"/>
      <c r="H19" s="20"/>
      <c r="I19" s="99">
        <v>730</v>
      </c>
      <c r="J19" s="99"/>
    </row>
    <row r="20" spans="1:10">
      <c r="A20" s="24" t="s">
        <v>63</v>
      </c>
      <c r="B20" s="23" t="s">
        <v>64</v>
      </c>
      <c r="C20" s="23">
        <v>730</v>
      </c>
      <c r="D20" s="23">
        <v>730</v>
      </c>
      <c r="E20" s="23">
        <v>730</v>
      </c>
      <c r="F20" s="23">
        <f>SUM(F18:F19)</f>
        <v>740</v>
      </c>
      <c r="G20" s="23">
        <f t="shared" ref="G20:I20" si="3">SUM(G18:G19)</f>
        <v>0</v>
      </c>
      <c r="H20" s="23">
        <f t="shared" si="3"/>
        <v>0</v>
      </c>
      <c r="I20" s="23">
        <f t="shared" si="3"/>
        <v>740</v>
      </c>
      <c r="J20" s="99"/>
    </row>
    <row r="21" spans="1:10">
      <c r="A21" s="21" t="s">
        <v>65</v>
      </c>
      <c r="B21" s="20" t="s">
        <v>66</v>
      </c>
      <c r="C21" s="20">
        <v>47</v>
      </c>
      <c r="D21" s="20">
        <v>47</v>
      </c>
      <c r="E21" s="20">
        <v>47</v>
      </c>
      <c r="F21" s="20">
        <v>51</v>
      </c>
      <c r="G21" s="20"/>
      <c r="H21" s="20"/>
      <c r="I21" s="99">
        <v>51</v>
      </c>
      <c r="J21" s="99"/>
    </row>
    <row r="22" spans="1:10">
      <c r="A22" s="21" t="s">
        <v>67</v>
      </c>
      <c r="B22" s="20" t="s">
        <v>68</v>
      </c>
      <c r="C22" s="20">
        <v>200</v>
      </c>
      <c r="D22" s="20">
        <v>200</v>
      </c>
      <c r="E22" s="20">
        <v>200</v>
      </c>
      <c r="F22" s="20">
        <v>186</v>
      </c>
      <c r="G22" s="20"/>
      <c r="H22" s="20"/>
      <c r="I22" s="99">
        <v>186</v>
      </c>
      <c r="J22" s="99"/>
    </row>
    <row r="23" spans="1:10">
      <c r="A23" s="24" t="s">
        <v>69</v>
      </c>
      <c r="B23" s="23" t="s">
        <v>70</v>
      </c>
      <c r="C23" s="23">
        <v>247</v>
      </c>
      <c r="D23" s="23">
        <v>247</v>
      </c>
      <c r="E23" s="23">
        <v>247</v>
      </c>
      <c r="F23" s="23">
        <f>SUM(F21:F22)</f>
        <v>237</v>
      </c>
      <c r="G23" s="23">
        <f t="shared" ref="G23:I23" si="4">SUM(G21:G22)</f>
        <v>0</v>
      </c>
      <c r="H23" s="23">
        <f t="shared" si="4"/>
        <v>0</v>
      </c>
      <c r="I23" s="23">
        <f t="shared" si="4"/>
        <v>237</v>
      </c>
      <c r="J23" s="99"/>
    </row>
    <row r="24" spans="1:10">
      <c r="A24" s="21" t="s">
        <v>71</v>
      </c>
      <c r="B24" s="20" t="s">
        <v>72</v>
      </c>
      <c r="C24" s="20">
        <v>2699</v>
      </c>
      <c r="D24" s="20">
        <v>2698</v>
      </c>
      <c r="E24" s="20">
        <v>2648</v>
      </c>
      <c r="F24" s="20">
        <v>2471</v>
      </c>
      <c r="G24" s="20"/>
      <c r="H24" s="20"/>
      <c r="I24" s="99">
        <v>2471</v>
      </c>
      <c r="J24" s="99"/>
    </row>
    <row r="25" spans="1:10">
      <c r="A25" s="21" t="s">
        <v>73</v>
      </c>
      <c r="B25" s="20" t="s">
        <v>74</v>
      </c>
      <c r="C25" s="20">
        <v>2447</v>
      </c>
      <c r="D25" s="20">
        <v>2447</v>
      </c>
      <c r="E25" s="20">
        <v>2447</v>
      </c>
      <c r="F25" s="20">
        <v>2547</v>
      </c>
      <c r="G25" s="20"/>
      <c r="H25" s="20"/>
      <c r="I25" s="99">
        <v>2547</v>
      </c>
      <c r="J25" s="99"/>
    </row>
    <row r="26" spans="1:10">
      <c r="A26" s="21" t="s">
        <v>75</v>
      </c>
      <c r="B26" s="20" t="s">
        <v>76</v>
      </c>
      <c r="C26" s="20">
        <v>180</v>
      </c>
      <c r="D26" s="20">
        <v>180</v>
      </c>
      <c r="E26" s="20">
        <v>180</v>
      </c>
      <c r="F26" s="20">
        <v>230</v>
      </c>
      <c r="G26" s="20"/>
      <c r="H26" s="20"/>
      <c r="I26" s="99">
        <v>230</v>
      </c>
      <c r="J26" s="99"/>
    </row>
    <row r="27" spans="1:10">
      <c r="A27" s="21" t="s">
        <v>77</v>
      </c>
      <c r="B27" s="20" t="s">
        <v>78</v>
      </c>
      <c r="C27" s="20">
        <v>500</v>
      </c>
      <c r="D27" s="20">
        <v>500</v>
      </c>
      <c r="E27" s="20">
        <v>550</v>
      </c>
      <c r="F27" s="20">
        <v>1673</v>
      </c>
      <c r="G27" s="20"/>
      <c r="H27" s="20"/>
      <c r="I27" s="99">
        <v>550</v>
      </c>
      <c r="J27" s="99">
        <v>1123</v>
      </c>
    </row>
    <row r="28" spans="1:10">
      <c r="A28" s="24" t="s">
        <v>79</v>
      </c>
      <c r="B28" s="23" t="s">
        <v>80</v>
      </c>
      <c r="C28" s="23">
        <v>5826</v>
      </c>
      <c r="D28" s="23">
        <v>5825</v>
      </c>
      <c r="E28" s="23">
        <v>5825</v>
      </c>
      <c r="F28" s="23">
        <f>SUM(F24:F27)</f>
        <v>6921</v>
      </c>
      <c r="G28" s="23">
        <f t="shared" ref="G28:J28" si="5">SUM(G24:G27)</f>
        <v>0</v>
      </c>
      <c r="H28" s="23">
        <f t="shared" si="5"/>
        <v>0</v>
      </c>
      <c r="I28" s="23">
        <f t="shared" si="5"/>
        <v>5798</v>
      </c>
      <c r="J28" s="23">
        <f t="shared" si="5"/>
        <v>1123</v>
      </c>
    </row>
    <row r="29" spans="1:10">
      <c r="A29" s="21" t="s">
        <v>81</v>
      </c>
      <c r="B29" s="20" t="s">
        <v>82</v>
      </c>
      <c r="C29" s="20">
        <v>1712</v>
      </c>
      <c r="D29" s="20">
        <v>1512</v>
      </c>
      <c r="E29" s="20">
        <v>1363</v>
      </c>
      <c r="F29" s="20">
        <v>2017</v>
      </c>
      <c r="G29" s="20"/>
      <c r="H29" s="20"/>
      <c r="I29" s="99">
        <v>1563</v>
      </c>
      <c r="J29" s="99">
        <v>454</v>
      </c>
    </row>
    <row r="30" spans="1:10">
      <c r="A30" s="21" t="s">
        <v>83</v>
      </c>
      <c r="B30" s="20" t="s">
        <v>84</v>
      </c>
      <c r="C30" s="20"/>
      <c r="D30" s="20">
        <v>700</v>
      </c>
      <c r="E30" s="20">
        <v>850</v>
      </c>
      <c r="F30" s="20">
        <v>1000</v>
      </c>
      <c r="G30" s="20"/>
      <c r="H30" s="20"/>
      <c r="I30" s="99">
        <v>1000</v>
      </c>
      <c r="J30" s="99"/>
    </row>
    <row r="31" spans="1:10">
      <c r="A31" s="21" t="s">
        <v>85</v>
      </c>
      <c r="B31" s="20" t="s">
        <v>86</v>
      </c>
      <c r="C31" s="20">
        <v>520</v>
      </c>
      <c r="D31" s="20">
        <v>520</v>
      </c>
      <c r="E31" s="20">
        <v>520</v>
      </c>
      <c r="F31" s="20">
        <v>949</v>
      </c>
      <c r="G31" s="20"/>
      <c r="H31" s="20"/>
      <c r="I31" s="99">
        <v>520</v>
      </c>
      <c r="J31" s="99">
        <v>429</v>
      </c>
    </row>
    <row r="32" spans="1:10">
      <c r="A32" s="24" t="s">
        <v>87</v>
      </c>
      <c r="B32" s="23" t="s">
        <v>88</v>
      </c>
      <c r="C32" s="23">
        <v>2232</v>
      </c>
      <c r="D32" s="23">
        <v>2732</v>
      </c>
      <c r="E32" s="23">
        <v>2733</v>
      </c>
      <c r="F32" s="23">
        <f>SUM(F29:F31)</f>
        <v>3966</v>
      </c>
      <c r="G32" s="23">
        <f t="shared" ref="G32:J32" si="6">SUM(G29:G31)</f>
        <v>0</v>
      </c>
      <c r="H32" s="23">
        <f t="shared" si="6"/>
        <v>0</v>
      </c>
      <c r="I32" s="23">
        <f t="shared" si="6"/>
        <v>3083</v>
      </c>
      <c r="J32" s="23">
        <f t="shared" si="6"/>
        <v>883</v>
      </c>
    </row>
    <row r="33" spans="1:10">
      <c r="A33" s="27" t="s">
        <v>89</v>
      </c>
      <c r="B33" s="26" t="s">
        <v>90</v>
      </c>
      <c r="C33" s="26">
        <v>9035</v>
      </c>
      <c r="D33" s="26">
        <v>9534</v>
      </c>
      <c r="E33" s="26">
        <v>9535</v>
      </c>
      <c r="F33" s="26">
        <f>SUM(F20+F23+F28+F32)</f>
        <v>11864</v>
      </c>
      <c r="G33" s="26">
        <f t="shared" ref="G33:I33" si="7">SUM(G20+G23+G28+G32)</f>
        <v>0</v>
      </c>
      <c r="H33" s="26">
        <f t="shared" si="7"/>
        <v>0</v>
      </c>
      <c r="I33" s="26">
        <f t="shared" si="7"/>
        <v>9858</v>
      </c>
      <c r="J33" s="26">
        <f>SUM(J20+J23+J28+J32)</f>
        <v>2006</v>
      </c>
    </row>
    <row r="34" spans="1:10">
      <c r="A34" s="21" t="s">
        <v>91</v>
      </c>
      <c r="B34" s="20" t="s">
        <v>92</v>
      </c>
      <c r="C34" s="20"/>
      <c r="D34" s="20"/>
      <c r="E34" s="20">
        <v>17</v>
      </c>
      <c r="F34" s="20"/>
      <c r="G34" s="20"/>
      <c r="H34" s="20"/>
      <c r="I34" s="168"/>
      <c r="J34" s="168"/>
    </row>
    <row r="35" spans="1:10" ht="25.5">
      <c r="A35" s="28" t="s">
        <v>93</v>
      </c>
      <c r="B35" s="20" t="s">
        <v>94</v>
      </c>
      <c r="C35" s="20"/>
      <c r="D35" s="20">
        <v>10</v>
      </c>
      <c r="E35" s="20">
        <v>20</v>
      </c>
      <c r="F35" s="20">
        <v>20</v>
      </c>
      <c r="G35" s="20"/>
      <c r="H35" s="20"/>
      <c r="I35" s="168">
        <v>20</v>
      </c>
      <c r="J35" s="168"/>
    </row>
    <row r="36" spans="1:10">
      <c r="A36" s="29" t="s">
        <v>95</v>
      </c>
      <c r="B36" s="20" t="s">
        <v>96</v>
      </c>
      <c r="C36" s="20"/>
      <c r="D36" s="20">
        <v>120</v>
      </c>
      <c r="E36" s="20">
        <v>110</v>
      </c>
      <c r="F36" s="20">
        <v>120</v>
      </c>
      <c r="G36" s="20"/>
      <c r="H36" s="20"/>
      <c r="I36" s="168">
        <v>120</v>
      </c>
      <c r="J36" s="168"/>
    </row>
    <row r="37" spans="1:10">
      <c r="A37" s="29" t="s">
        <v>97</v>
      </c>
      <c r="B37" s="20" t="s">
        <v>98</v>
      </c>
      <c r="C37" s="20">
        <v>470</v>
      </c>
      <c r="D37" s="20">
        <v>470</v>
      </c>
      <c r="E37" s="20">
        <v>470</v>
      </c>
      <c r="F37" s="20">
        <v>390</v>
      </c>
      <c r="G37" s="20"/>
      <c r="H37" s="20"/>
      <c r="I37" s="168">
        <v>390</v>
      </c>
      <c r="J37" s="168"/>
    </row>
    <row r="38" spans="1:10">
      <c r="A38" s="30" t="s">
        <v>99</v>
      </c>
      <c r="B38" s="26" t="s">
        <v>100</v>
      </c>
      <c r="C38" s="26">
        <v>470</v>
      </c>
      <c r="D38" s="26">
        <v>600</v>
      </c>
      <c r="E38" s="26">
        <v>617</v>
      </c>
      <c r="F38" s="26">
        <f>SUM(F34:F37)</f>
        <v>530</v>
      </c>
      <c r="G38" s="26">
        <f t="shared" ref="G38:I38" si="8">SUM(G34:G37)</f>
        <v>0</v>
      </c>
      <c r="H38" s="26">
        <f t="shared" si="8"/>
        <v>0</v>
      </c>
      <c r="I38" s="26">
        <f t="shared" si="8"/>
        <v>530</v>
      </c>
      <c r="J38" s="7"/>
    </row>
    <row r="39" spans="1:10">
      <c r="A39" s="31" t="s">
        <v>101</v>
      </c>
      <c r="B39" s="20" t="s">
        <v>102</v>
      </c>
      <c r="C39" s="20"/>
      <c r="D39" s="20">
        <v>29</v>
      </c>
      <c r="E39" s="20">
        <v>29</v>
      </c>
      <c r="F39" s="20">
        <v>29</v>
      </c>
      <c r="G39" s="20"/>
      <c r="H39" s="20"/>
      <c r="I39" s="168">
        <v>29</v>
      </c>
      <c r="J39" s="168"/>
    </row>
    <row r="40" spans="1:10" ht="25.5">
      <c r="A40" s="31" t="s">
        <v>103</v>
      </c>
      <c r="B40" s="20" t="s">
        <v>104</v>
      </c>
      <c r="C40" s="20">
        <v>2000</v>
      </c>
      <c r="D40" s="20">
        <v>2000</v>
      </c>
      <c r="E40" s="20">
        <v>2000</v>
      </c>
      <c r="F40" s="20"/>
      <c r="G40" s="20"/>
      <c r="H40" s="20"/>
      <c r="I40" s="168"/>
      <c r="J40" s="168"/>
    </row>
    <row r="41" spans="1:10">
      <c r="A41" s="31" t="s">
        <v>105</v>
      </c>
      <c r="B41" s="20" t="s">
        <v>106</v>
      </c>
      <c r="C41" s="20">
        <v>289</v>
      </c>
      <c r="D41" s="20">
        <v>289</v>
      </c>
      <c r="E41" s="20">
        <v>569</v>
      </c>
      <c r="F41" s="20">
        <v>2339</v>
      </c>
      <c r="G41" s="20"/>
      <c r="H41" s="20"/>
      <c r="I41" s="168">
        <v>2339</v>
      </c>
      <c r="J41" s="168"/>
    </row>
    <row r="42" spans="1:10">
      <c r="A42" s="31" t="s">
        <v>107</v>
      </c>
      <c r="B42" s="20" t="s">
        <v>108</v>
      </c>
      <c r="C42" s="20">
        <v>850</v>
      </c>
      <c r="D42" s="20">
        <v>730</v>
      </c>
      <c r="E42" s="20">
        <v>730</v>
      </c>
      <c r="F42" s="20">
        <v>750</v>
      </c>
      <c r="G42" s="20"/>
      <c r="H42" s="20"/>
      <c r="I42" s="168">
        <v>750</v>
      </c>
      <c r="J42" s="168"/>
    </row>
    <row r="43" spans="1:10">
      <c r="A43" s="32" t="s">
        <v>109</v>
      </c>
      <c r="B43" s="20" t="s">
        <v>110</v>
      </c>
      <c r="C43" s="20">
        <v>4528</v>
      </c>
      <c r="D43" s="20">
        <v>4719</v>
      </c>
      <c r="E43" s="20">
        <v>23857</v>
      </c>
      <c r="F43" s="20">
        <v>19391</v>
      </c>
      <c r="G43" s="20"/>
      <c r="H43" s="20"/>
      <c r="I43" s="168">
        <v>19391</v>
      </c>
      <c r="J43" s="168"/>
    </row>
    <row r="44" spans="1:10">
      <c r="A44" s="30" t="s">
        <v>111</v>
      </c>
      <c r="B44" s="26" t="s">
        <v>112</v>
      </c>
      <c r="C44" s="26">
        <v>7667</v>
      </c>
      <c r="D44" s="26">
        <v>7767</v>
      </c>
      <c r="E44" s="26">
        <v>27185</v>
      </c>
      <c r="F44" s="26">
        <f>SUM(F39:F43)</f>
        <v>22509</v>
      </c>
      <c r="G44" s="26">
        <f t="shared" ref="G44:J44" si="9">SUM(G39:G43)</f>
        <v>0</v>
      </c>
      <c r="H44" s="26">
        <f t="shared" si="9"/>
        <v>0</v>
      </c>
      <c r="I44" s="26">
        <f t="shared" si="9"/>
        <v>22509</v>
      </c>
      <c r="J44" s="26">
        <f t="shared" si="9"/>
        <v>0</v>
      </c>
    </row>
    <row r="45" spans="1:10" ht="15.75">
      <c r="A45" s="33" t="s">
        <v>113</v>
      </c>
      <c r="B45" s="26"/>
      <c r="C45" s="26">
        <v>21402</v>
      </c>
      <c r="D45" s="26">
        <v>23054</v>
      </c>
      <c r="E45" s="26">
        <v>42767</v>
      </c>
      <c r="F45" s="26">
        <f>SUM(F16+F17+F33+F38+F44)</f>
        <v>40924</v>
      </c>
      <c r="G45" s="26">
        <f t="shared" ref="G45:J45" si="10">SUM(G16+G17+G33+G38+G44)</f>
        <v>2805</v>
      </c>
      <c r="H45" s="26">
        <f t="shared" si="10"/>
        <v>0</v>
      </c>
      <c r="I45" s="26">
        <f t="shared" si="10"/>
        <v>38918</v>
      </c>
      <c r="J45" s="26">
        <f t="shared" si="10"/>
        <v>2006</v>
      </c>
    </row>
    <row r="46" spans="1:10" s="35" customFormat="1" ht="12.75">
      <c r="A46" s="34" t="s">
        <v>114</v>
      </c>
      <c r="B46" s="20" t="s">
        <v>115</v>
      </c>
      <c r="C46" s="20"/>
      <c r="D46" s="20"/>
      <c r="E46" s="20"/>
      <c r="F46" s="20">
        <v>20</v>
      </c>
      <c r="G46" s="20"/>
      <c r="H46" s="20"/>
      <c r="I46" s="99">
        <v>20</v>
      </c>
      <c r="J46" s="99"/>
    </row>
    <row r="47" spans="1:10">
      <c r="A47" s="36" t="s">
        <v>116</v>
      </c>
      <c r="B47" s="20" t="s">
        <v>117</v>
      </c>
      <c r="C47" s="20">
        <v>608</v>
      </c>
      <c r="D47" s="20">
        <v>1388</v>
      </c>
      <c r="E47" s="20">
        <v>3479</v>
      </c>
      <c r="F47" s="20">
        <v>9382</v>
      </c>
      <c r="G47" s="20"/>
      <c r="H47" s="20"/>
      <c r="I47" s="7">
        <v>9382</v>
      </c>
      <c r="J47" s="7"/>
    </row>
    <row r="48" spans="1:10">
      <c r="A48" s="36" t="s">
        <v>118</v>
      </c>
      <c r="B48" s="20" t="s">
        <v>119</v>
      </c>
      <c r="C48" s="20"/>
      <c r="D48" s="20"/>
      <c r="E48" s="20"/>
      <c r="F48" s="20">
        <v>50</v>
      </c>
      <c r="G48" s="20"/>
      <c r="H48" s="20"/>
      <c r="I48" s="7">
        <v>50</v>
      </c>
      <c r="J48" s="7"/>
    </row>
    <row r="49" spans="1:10">
      <c r="A49" s="36" t="s">
        <v>120</v>
      </c>
      <c r="B49" s="20" t="s">
        <v>121</v>
      </c>
      <c r="C49" s="20"/>
      <c r="D49" s="20">
        <v>88</v>
      </c>
      <c r="E49" s="20">
        <v>87</v>
      </c>
      <c r="F49" s="20">
        <v>658</v>
      </c>
      <c r="G49" s="20"/>
      <c r="H49" s="20"/>
      <c r="I49" s="7">
        <v>658</v>
      </c>
      <c r="J49" s="7"/>
    </row>
    <row r="50" spans="1:10">
      <c r="A50" s="37" t="s">
        <v>122</v>
      </c>
      <c r="B50" s="20" t="s">
        <v>123</v>
      </c>
      <c r="C50" s="20">
        <v>164</v>
      </c>
      <c r="D50" s="20">
        <v>346</v>
      </c>
      <c r="E50" s="20">
        <v>963</v>
      </c>
      <c r="F50" s="20">
        <v>2588</v>
      </c>
      <c r="G50" s="20"/>
      <c r="H50" s="20"/>
      <c r="I50" s="7">
        <v>2588</v>
      </c>
      <c r="J50" s="7"/>
    </row>
    <row r="51" spans="1:10">
      <c r="A51" s="38" t="s">
        <v>124</v>
      </c>
      <c r="B51" s="26" t="s">
        <v>125</v>
      </c>
      <c r="C51" s="26">
        <v>772</v>
      </c>
      <c r="D51" s="26">
        <v>1822</v>
      </c>
      <c r="E51" s="26">
        <v>4529</v>
      </c>
      <c r="F51" s="26">
        <f>SUM(F46:F50)</f>
        <v>12698</v>
      </c>
      <c r="G51" s="26">
        <f t="shared" ref="G51:J51" si="11">SUM(G46:G50)</f>
        <v>0</v>
      </c>
      <c r="H51" s="26">
        <f t="shared" si="11"/>
        <v>0</v>
      </c>
      <c r="I51" s="26">
        <f t="shared" si="11"/>
        <v>12698</v>
      </c>
      <c r="J51" s="26">
        <f t="shared" si="11"/>
        <v>0</v>
      </c>
    </row>
    <row r="52" spans="1:10" ht="51">
      <c r="A52" s="15" t="s">
        <v>31</v>
      </c>
      <c r="B52" s="16" t="s">
        <v>32</v>
      </c>
      <c r="C52" s="16" t="s">
        <v>33</v>
      </c>
      <c r="D52" s="16" t="s">
        <v>34</v>
      </c>
      <c r="E52" s="16" t="s">
        <v>35</v>
      </c>
      <c r="F52" s="16" t="s">
        <v>36</v>
      </c>
      <c r="G52" s="26"/>
      <c r="H52" s="26"/>
      <c r="I52" s="7"/>
      <c r="J52" s="7"/>
    </row>
    <row r="53" spans="1:10">
      <c r="A53" s="29" t="s">
        <v>126</v>
      </c>
      <c r="B53" s="20" t="s">
        <v>127</v>
      </c>
      <c r="C53" s="20">
        <v>7970</v>
      </c>
      <c r="D53" s="20">
        <v>7920</v>
      </c>
      <c r="E53" s="20">
        <v>5213</v>
      </c>
      <c r="F53" s="20">
        <v>5005</v>
      </c>
      <c r="G53" s="20"/>
      <c r="H53" s="20"/>
      <c r="I53" s="99">
        <v>5005</v>
      </c>
      <c r="J53" s="99"/>
    </row>
    <row r="54" spans="1:10">
      <c r="A54" s="29" t="s">
        <v>128</v>
      </c>
      <c r="B54" s="20" t="s">
        <v>129</v>
      </c>
      <c r="C54" s="20"/>
      <c r="D54" s="20"/>
      <c r="E54" s="20">
        <v>38</v>
      </c>
      <c r="F54" s="20">
        <v>210</v>
      </c>
      <c r="G54" s="20"/>
      <c r="H54" s="20"/>
      <c r="I54" s="99">
        <v>210</v>
      </c>
      <c r="J54" s="99"/>
    </row>
    <row r="55" spans="1:10">
      <c r="A55" s="29" t="s">
        <v>130</v>
      </c>
      <c r="B55" s="20" t="s">
        <v>131</v>
      </c>
      <c r="C55" s="20">
        <v>2152</v>
      </c>
      <c r="D55" s="20">
        <v>2152</v>
      </c>
      <c r="E55" s="20">
        <v>2114</v>
      </c>
      <c r="F55" s="20">
        <v>1190</v>
      </c>
      <c r="G55" s="20"/>
      <c r="H55" s="20"/>
      <c r="I55" s="99">
        <v>1190</v>
      </c>
      <c r="J55" s="99"/>
    </row>
    <row r="56" spans="1:10">
      <c r="A56" s="30" t="s">
        <v>132</v>
      </c>
      <c r="B56" s="26" t="s">
        <v>133</v>
      </c>
      <c r="C56" s="26">
        <v>10122</v>
      </c>
      <c r="D56" s="26">
        <v>10072</v>
      </c>
      <c r="E56" s="26">
        <v>7365</v>
      </c>
      <c r="F56" s="26">
        <f>SUM(F53:F55)</f>
        <v>6405</v>
      </c>
      <c r="G56" s="26">
        <f t="shared" ref="G56:I56" si="12">SUM(G53:G55)</f>
        <v>0</v>
      </c>
      <c r="H56" s="26">
        <f t="shared" si="12"/>
        <v>0</v>
      </c>
      <c r="I56" s="26">
        <f t="shared" si="12"/>
        <v>6405</v>
      </c>
      <c r="J56" s="7"/>
    </row>
    <row r="57" spans="1:10">
      <c r="A57" s="29" t="s">
        <v>134</v>
      </c>
      <c r="B57" s="20" t="s">
        <v>135</v>
      </c>
      <c r="C57" s="20">
        <v>200</v>
      </c>
      <c r="D57" s="20">
        <v>200</v>
      </c>
      <c r="E57" s="20">
        <v>200</v>
      </c>
      <c r="F57" s="20">
        <v>200</v>
      </c>
      <c r="G57" s="20"/>
      <c r="H57" s="20"/>
      <c r="I57" s="99">
        <v>200</v>
      </c>
      <c r="J57" s="99"/>
    </row>
    <row r="58" spans="1:10">
      <c r="A58" s="30" t="s">
        <v>136</v>
      </c>
      <c r="B58" s="26" t="s">
        <v>137</v>
      </c>
      <c r="C58" s="26">
        <v>200</v>
      </c>
      <c r="D58" s="26">
        <v>200</v>
      </c>
      <c r="E58" s="26">
        <v>200</v>
      </c>
      <c r="F58" s="26">
        <f>SUM(F57:F57)</f>
        <v>200</v>
      </c>
      <c r="G58" s="26">
        <f t="shared" ref="G58:J58" si="13">SUM(G57:G57)</f>
        <v>0</v>
      </c>
      <c r="H58" s="26">
        <f t="shared" si="13"/>
        <v>0</v>
      </c>
      <c r="I58" s="26">
        <f t="shared" si="13"/>
        <v>200</v>
      </c>
      <c r="J58" s="26">
        <f t="shared" si="13"/>
        <v>0</v>
      </c>
    </row>
    <row r="59" spans="1:10" ht="15.75">
      <c r="A59" s="33" t="s">
        <v>138</v>
      </c>
      <c r="B59" s="26"/>
      <c r="C59" s="26">
        <v>11094</v>
      </c>
      <c r="D59" s="26">
        <v>12094</v>
      </c>
      <c r="E59" s="26">
        <v>12094</v>
      </c>
      <c r="F59" s="26">
        <f>SUM(F51+F56+F58)</f>
        <v>19303</v>
      </c>
      <c r="G59" s="26">
        <f t="shared" ref="G59:J59" si="14">SUM(G51+G56+G58)</f>
        <v>0</v>
      </c>
      <c r="H59" s="26">
        <f t="shared" si="14"/>
        <v>0</v>
      </c>
      <c r="I59" s="26">
        <f t="shared" si="14"/>
        <v>19303</v>
      </c>
      <c r="J59" s="26">
        <f t="shared" si="14"/>
        <v>0</v>
      </c>
    </row>
    <row r="60" spans="1:10" ht="15.75">
      <c r="A60" s="39" t="s">
        <v>139</v>
      </c>
      <c r="B60" s="40" t="s">
        <v>140</v>
      </c>
      <c r="C60" s="40">
        <v>32496</v>
      </c>
      <c r="D60" s="40">
        <v>35148</v>
      </c>
      <c r="E60" s="40">
        <v>54861</v>
      </c>
      <c r="F60" s="40">
        <f>SUM(F45+F59)</f>
        <v>60227</v>
      </c>
      <c r="G60" s="40">
        <f t="shared" ref="G60:J60" si="15">SUM(G45+G59)</f>
        <v>2805</v>
      </c>
      <c r="H60" s="40">
        <f t="shared" si="15"/>
        <v>0</v>
      </c>
      <c r="I60" s="40">
        <f t="shared" si="15"/>
        <v>58221</v>
      </c>
      <c r="J60" s="40">
        <f t="shared" si="15"/>
        <v>2006</v>
      </c>
    </row>
    <row r="61" spans="1:10">
      <c r="A61" s="41" t="s">
        <v>141</v>
      </c>
      <c r="B61" s="21" t="s">
        <v>142</v>
      </c>
      <c r="C61" s="42">
        <v>495</v>
      </c>
      <c r="D61" s="42">
        <v>495</v>
      </c>
      <c r="E61" s="42">
        <v>495</v>
      </c>
      <c r="F61" s="42">
        <v>495</v>
      </c>
      <c r="G61" s="42"/>
      <c r="H61" s="42"/>
      <c r="I61" s="99">
        <v>495</v>
      </c>
      <c r="J61" s="99"/>
    </row>
    <row r="62" spans="1:10">
      <c r="A62" s="43" t="s">
        <v>143</v>
      </c>
      <c r="B62" s="24" t="s">
        <v>144</v>
      </c>
      <c r="C62" s="44">
        <v>495</v>
      </c>
      <c r="D62" s="44">
        <v>495</v>
      </c>
      <c r="E62" s="44">
        <v>495</v>
      </c>
      <c r="F62" s="44">
        <f t="shared" ref="F62:J64" si="16">SUM(F61)</f>
        <v>495</v>
      </c>
      <c r="G62" s="44">
        <f t="shared" si="16"/>
        <v>0</v>
      </c>
      <c r="H62" s="44">
        <f t="shared" si="16"/>
        <v>0</v>
      </c>
      <c r="I62" s="44">
        <f t="shared" si="16"/>
        <v>495</v>
      </c>
      <c r="J62" s="44">
        <f t="shared" si="16"/>
        <v>0</v>
      </c>
    </row>
    <row r="63" spans="1:10">
      <c r="A63" s="45" t="s">
        <v>145</v>
      </c>
      <c r="B63" s="27" t="s">
        <v>146</v>
      </c>
      <c r="C63" s="46">
        <v>495</v>
      </c>
      <c r="D63" s="46">
        <v>495</v>
      </c>
      <c r="E63" s="46">
        <v>495</v>
      </c>
      <c r="F63" s="46">
        <f t="shared" si="16"/>
        <v>495</v>
      </c>
      <c r="G63" s="46">
        <f t="shared" si="16"/>
        <v>0</v>
      </c>
      <c r="H63" s="46">
        <f t="shared" si="16"/>
        <v>0</v>
      </c>
      <c r="I63" s="46">
        <f t="shared" si="16"/>
        <v>495</v>
      </c>
      <c r="J63" s="46">
        <f t="shared" si="16"/>
        <v>0</v>
      </c>
    </row>
    <row r="64" spans="1:10" ht="15.75">
      <c r="A64" s="47" t="s">
        <v>147</v>
      </c>
      <c r="B64" s="48" t="s">
        <v>148</v>
      </c>
      <c r="C64" s="49">
        <v>495</v>
      </c>
      <c r="D64" s="49">
        <v>495</v>
      </c>
      <c r="E64" s="49">
        <v>495</v>
      </c>
      <c r="F64" s="49">
        <f t="shared" si="16"/>
        <v>495</v>
      </c>
      <c r="G64" s="49">
        <f t="shared" si="16"/>
        <v>0</v>
      </c>
      <c r="H64" s="49">
        <f t="shared" si="16"/>
        <v>0</v>
      </c>
      <c r="I64" s="49">
        <f t="shared" si="16"/>
        <v>495</v>
      </c>
      <c r="J64" s="49">
        <f t="shared" si="16"/>
        <v>0</v>
      </c>
    </row>
    <row r="65" spans="1:10" ht="15.75">
      <c r="A65" s="50" t="s">
        <v>18</v>
      </c>
      <c r="B65" s="51"/>
      <c r="C65" s="52">
        <v>32991</v>
      </c>
      <c r="D65" s="52">
        <v>35643</v>
      </c>
      <c r="E65" s="52">
        <v>55356</v>
      </c>
      <c r="F65" s="52">
        <f>SUM(F60+F64)</f>
        <v>60722</v>
      </c>
      <c r="G65" s="52">
        <f t="shared" ref="G65:J65" si="17">SUM(G60+G64)</f>
        <v>2805</v>
      </c>
      <c r="H65" s="52">
        <f t="shared" si="17"/>
        <v>0</v>
      </c>
      <c r="I65" s="52">
        <f t="shared" si="17"/>
        <v>58716</v>
      </c>
      <c r="J65" s="52">
        <f t="shared" si="17"/>
        <v>2006</v>
      </c>
    </row>
  </sheetData>
  <mergeCells count="4">
    <mergeCell ref="A1:G1"/>
    <mergeCell ref="A2:H2"/>
    <mergeCell ref="A3:H3"/>
    <mergeCell ref="A4:H4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P13" sqref="P13"/>
    </sheetView>
  </sheetViews>
  <sheetFormatPr defaultRowHeight="15"/>
  <cols>
    <col min="1" max="1" width="57.7109375" style="2" customWidth="1"/>
    <col min="2" max="2" width="9.28515625" style="2" customWidth="1"/>
    <col min="3" max="3" width="9.85546875" style="54" customWidth="1"/>
    <col min="4" max="4" width="13.28515625" style="54" customWidth="1"/>
    <col min="5" max="5" width="13" style="54" customWidth="1"/>
    <col min="6" max="6" width="11.28515625" style="54" hidden="1" customWidth="1"/>
    <col min="7" max="7" width="11.28515625" style="54" customWidth="1"/>
    <col min="8" max="8" width="11.5703125" style="54" hidden="1" customWidth="1"/>
    <col min="9" max="9" width="11.28515625" style="54" hidden="1" customWidth="1"/>
    <col min="10" max="255" width="9.140625" style="2"/>
    <col min="256" max="256" width="52.5703125" style="2" customWidth="1"/>
    <col min="257" max="257" width="11" style="2" customWidth="1"/>
    <col min="258" max="258" width="11.28515625" style="2" customWidth="1"/>
    <col min="259" max="259" width="14.85546875" style="2" customWidth="1"/>
    <col min="260" max="260" width="13.85546875" style="2" customWidth="1"/>
    <col min="261" max="261" width="0" style="2" hidden="1" customWidth="1"/>
    <col min="262" max="263" width="11.28515625" style="2" customWidth="1"/>
    <col min="264" max="265" width="0" style="2" hidden="1" customWidth="1"/>
    <col min="266" max="511" width="9.140625" style="2"/>
    <col min="512" max="512" width="52.5703125" style="2" customWidth="1"/>
    <col min="513" max="513" width="11" style="2" customWidth="1"/>
    <col min="514" max="514" width="11.28515625" style="2" customWidth="1"/>
    <col min="515" max="515" width="14.85546875" style="2" customWidth="1"/>
    <col min="516" max="516" width="13.85546875" style="2" customWidth="1"/>
    <col min="517" max="517" width="0" style="2" hidden="1" customWidth="1"/>
    <col min="518" max="519" width="11.28515625" style="2" customWidth="1"/>
    <col min="520" max="521" width="0" style="2" hidden="1" customWidth="1"/>
    <col min="522" max="767" width="9.140625" style="2"/>
    <col min="768" max="768" width="52.5703125" style="2" customWidth="1"/>
    <col min="769" max="769" width="11" style="2" customWidth="1"/>
    <col min="770" max="770" width="11.28515625" style="2" customWidth="1"/>
    <col min="771" max="771" width="14.85546875" style="2" customWidth="1"/>
    <col min="772" max="772" width="13.85546875" style="2" customWidth="1"/>
    <col min="773" max="773" width="0" style="2" hidden="1" customWidth="1"/>
    <col min="774" max="775" width="11.28515625" style="2" customWidth="1"/>
    <col min="776" max="777" width="0" style="2" hidden="1" customWidth="1"/>
    <col min="778" max="1023" width="9.140625" style="2"/>
    <col min="1024" max="1024" width="52.5703125" style="2" customWidth="1"/>
    <col min="1025" max="1025" width="11" style="2" customWidth="1"/>
    <col min="1026" max="1026" width="11.28515625" style="2" customWidth="1"/>
    <col min="1027" max="1027" width="14.85546875" style="2" customWidth="1"/>
    <col min="1028" max="1028" width="13.85546875" style="2" customWidth="1"/>
    <col min="1029" max="1029" width="0" style="2" hidden="1" customWidth="1"/>
    <col min="1030" max="1031" width="11.28515625" style="2" customWidth="1"/>
    <col min="1032" max="1033" width="0" style="2" hidden="1" customWidth="1"/>
    <col min="1034" max="1279" width="9.140625" style="2"/>
    <col min="1280" max="1280" width="52.5703125" style="2" customWidth="1"/>
    <col min="1281" max="1281" width="11" style="2" customWidth="1"/>
    <col min="1282" max="1282" width="11.28515625" style="2" customWidth="1"/>
    <col min="1283" max="1283" width="14.85546875" style="2" customWidth="1"/>
    <col min="1284" max="1284" width="13.85546875" style="2" customWidth="1"/>
    <col min="1285" max="1285" width="0" style="2" hidden="1" customWidth="1"/>
    <col min="1286" max="1287" width="11.28515625" style="2" customWidth="1"/>
    <col min="1288" max="1289" width="0" style="2" hidden="1" customWidth="1"/>
    <col min="1290" max="1535" width="9.140625" style="2"/>
    <col min="1536" max="1536" width="52.5703125" style="2" customWidth="1"/>
    <col min="1537" max="1537" width="11" style="2" customWidth="1"/>
    <col min="1538" max="1538" width="11.28515625" style="2" customWidth="1"/>
    <col min="1539" max="1539" width="14.85546875" style="2" customWidth="1"/>
    <col min="1540" max="1540" width="13.85546875" style="2" customWidth="1"/>
    <col min="1541" max="1541" width="0" style="2" hidden="1" customWidth="1"/>
    <col min="1542" max="1543" width="11.28515625" style="2" customWidth="1"/>
    <col min="1544" max="1545" width="0" style="2" hidden="1" customWidth="1"/>
    <col min="1546" max="1791" width="9.140625" style="2"/>
    <col min="1792" max="1792" width="52.5703125" style="2" customWidth="1"/>
    <col min="1793" max="1793" width="11" style="2" customWidth="1"/>
    <col min="1794" max="1794" width="11.28515625" style="2" customWidth="1"/>
    <col min="1795" max="1795" width="14.85546875" style="2" customWidth="1"/>
    <col min="1796" max="1796" width="13.85546875" style="2" customWidth="1"/>
    <col min="1797" max="1797" width="0" style="2" hidden="1" customWidth="1"/>
    <col min="1798" max="1799" width="11.28515625" style="2" customWidth="1"/>
    <col min="1800" max="1801" width="0" style="2" hidden="1" customWidth="1"/>
    <col min="1802" max="2047" width="9.140625" style="2"/>
    <col min="2048" max="2048" width="52.5703125" style="2" customWidth="1"/>
    <col min="2049" max="2049" width="11" style="2" customWidth="1"/>
    <col min="2050" max="2050" width="11.28515625" style="2" customWidth="1"/>
    <col min="2051" max="2051" width="14.85546875" style="2" customWidth="1"/>
    <col min="2052" max="2052" width="13.85546875" style="2" customWidth="1"/>
    <col min="2053" max="2053" width="0" style="2" hidden="1" customWidth="1"/>
    <col min="2054" max="2055" width="11.28515625" style="2" customWidth="1"/>
    <col min="2056" max="2057" width="0" style="2" hidden="1" customWidth="1"/>
    <col min="2058" max="2303" width="9.140625" style="2"/>
    <col min="2304" max="2304" width="52.5703125" style="2" customWidth="1"/>
    <col min="2305" max="2305" width="11" style="2" customWidth="1"/>
    <col min="2306" max="2306" width="11.28515625" style="2" customWidth="1"/>
    <col min="2307" max="2307" width="14.85546875" style="2" customWidth="1"/>
    <col min="2308" max="2308" width="13.85546875" style="2" customWidth="1"/>
    <col min="2309" max="2309" width="0" style="2" hidden="1" customWidth="1"/>
    <col min="2310" max="2311" width="11.28515625" style="2" customWidth="1"/>
    <col min="2312" max="2313" width="0" style="2" hidden="1" customWidth="1"/>
    <col min="2314" max="2559" width="9.140625" style="2"/>
    <col min="2560" max="2560" width="52.5703125" style="2" customWidth="1"/>
    <col min="2561" max="2561" width="11" style="2" customWidth="1"/>
    <col min="2562" max="2562" width="11.28515625" style="2" customWidth="1"/>
    <col min="2563" max="2563" width="14.85546875" style="2" customWidth="1"/>
    <col min="2564" max="2564" width="13.85546875" style="2" customWidth="1"/>
    <col min="2565" max="2565" width="0" style="2" hidden="1" customWidth="1"/>
    <col min="2566" max="2567" width="11.28515625" style="2" customWidth="1"/>
    <col min="2568" max="2569" width="0" style="2" hidden="1" customWidth="1"/>
    <col min="2570" max="2815" width="9.140625" style="2"/>
    <col min="2816" max="2816" width="52.5703125" style="2" customWidth="1"/>
    <col min="2817" max="2817" width="11" style="2" customWidth="1"/>
    <col min="2818" max="2818" width="11.28515625" style="2" customWidth="1"/>
    <col min="2819" max="2819" width="14.85546875" style="2" customWidth="1"/>
    <col min="2820" max="2820" width="13.85546875" style="2" customWidth="1"/>
    <col min="2821" max="2821" width="0" style="2" hidden="1" customWidth="1"/>
    <col min="2822" max="2823" width="11.28515625" style="2" customWidth="1"/>
    <col min="2824" max="2825" width="0" style="2" hidden="1" customWidth="1"/>
    <col min="2826" max="3071" width="9.140625" style="2"/>
    <col min="3072" max="3072" width="52.5703125" style="2" customWidth="1"/>
    <col min="3073" max="3073" width="11" style="2" customWidth="1"/>
    <col min="3074" max="3074" width="11.28515625" style="2" customWidth="1"/>
    <col min="3075" max="3075" width="14.85546875" style="2" customWidth="1"/>
    <col min="3076" max="3076" width="13.85546875" style="2" customWidth="1"/>
    <col min="3077" max="3077" width="0" style="2" hidden="1" customWidth="1"/>
    <col min="3078" max="3079" width="11.28515625" style="2" customWidth="1"/>
    <col min="3080" max="3081" width="0" style="2" hidden="1" customWidth="1"/>
    <col min="3082" max="3327" width="9.140625" style="2"/>
    <col min="3328" max="3328" width="52.5703125" style="2" customWidth="1"/>
    <col min="3329" max="3329" width="11" style="2" customWidth="1"/>
    <col min="3330" max="3330" width="11.28515625" style="2" customWidth="1"/>
    <col min="3331" max="3331" width="14.85546875" style="2" customWidth="1"/>
    <col min="3332" max="3332" width="13.85546875" style="2" customWidth="1"/>
    <col min="3333" max="3333" width="0" style="2" hidden="1" customWidth="1"/>
    <col min="3334" max="3335" width="11.28515625" style="2" customWidth="1"/>
    <col min="3336" max="3337" width="0" style="2" hidden="1" customWidth="1"/>
    <col min="3338" max="3583" width="9.140625" style="2"/>
    <col min="3584" max="3584" width="52.5703125" style="2" customWidth="1"/>
    <col min="3585" max="3585" width="11" style="2" customWidth="1"/>
    <col min="3586" max="3586" width="11.28515625" style="2" customWidth="1"/>
    <col min="3587" max="3587" width="14.85546875" style="2" customWidth="1"/>
    <col min="3588" max="3588" width="13.85546875" style="2" customWidth="1"/>
    <col min="3589" max="3589" width="0" style="2" hidden="1" customWidth="1"/>
    <col min="3590" max="3591" width="11.28515625" style="2" customWidth="1"/>
    <col min="3592" max="3593" width="0" style="2" hidden="1" customWidth="1"/>
    <col min="3594" max="3839" width="9.140625" style="2"/>
    <col min="3840" max="3840" width="52.5703125" style="2" customWidth="1"/>
    <col min="3841" max="3841" width="11" style="2" customWidth="1"/>
    <col min="3842" max="3842" width="11.28515625" style="2" customWidth="1"/>
    <col min="3843" max="3843" width="14.85546875" style="2" customWidth="1"/>
    <col min="3844" max="3844" width="13.85546875" style="2" customWidth="1"/>
    <col min="3845" max="3845" width="0" style="2" hidden="1" customWidth="1"/>
    <col min="3846" max="3847" width="11.28515625" style="2" customWidth="1"/>
    <col min="3848" max="3849" width="0" style="2" hidden="1" customWidth="1"/>
    <col min="3850" max="4095" width="9.140625" style="2"/>
    <col min="4096" max="4096" width="52.5703125" style="2" customWidth="1"/>
    <col min="4097" max="4097" width="11" style="2" customWidth="1"/>
    <col min="4098" max="4098" width="11.28515625" style="2" customWidth="1"/>
    <col min="4099" max="4099" width="14.85546875" style="2" customWidth="1"/>
    <col min="4100" max="4100" width="13.85546875" style="2" customWidth="1"/>
    <col min="4101" max="4101" width="0" style="2" hidden="1" customWidth="1"/>
    <col min="4102" max="4103" width="11.28515625" style="2" customWidth="1"/>
    <col min="4104" max="4105" width="0" style="2" hidden="1" customWidth="1"/>
    <col min="4106" max="4351" width="9.140625" style="2"/>
    <col min="4352" max="4352" width="52.5703125" style="2" customWidth="1"/>
    <col min="4353" max="4353" width="11" style="2" customWidth="1"/>
    <col min="4354" max="4354" width="11.28515625" style="2" customWidth="1"/>
    <col min="4355" max="4355" width="14.85546875" style="2" customWidth="1"/>
    <col min="4356" max="4356" width="13.85546875" style="2" customWidth="1"/>
    <col min="4357" max="4357" width="0" style="2" hidden="1" customWidth="1"/>
    <col min="4358" max="4359" width="11.28515625" style="2" customWidth="1"/>
    <col min="4360" max="4361" width="0" style="2" hidden="1" customWidth="1"/>
    <col min="4362" max="4607" width="9.140625" style="2"/>
    <col min="4608" max="4608" width="52.5703125" style="2" customWidth="1"/>
    <col min="4609" max="4609" width="11" style="2" customWidth="1"/>
    <col min="4610" max="4610" width="11.28515625" style="2" customWidth="1"/>
    <col min="4611" max="4611" width="14.85546875" style="2" customWidth="1"/>
    <col min="4612" max="4612" width="13.85546875" style="2" customWidth="1"/>
    <col min="4613" max="4613" width="0" style="2" hidden="1" customWidth="1"/>
    <col min="4614" max="4615" width="11.28515625" style="2" customWidth="1"/>
    <col min="4616" max="4617" width="0" style="2" hidden="1" customWidth="1"/>
    <col min="4618" max="4863" width="9.140625" style="2"/>
    <col min="4864" max="4864" width="52.5703125" style="2" customWidth="1"/>
    <col min="4865" max="4865" width="11" style="2" customWidth="1"/>
    <col min="4866" max="4866" width="11.28515625" style="2" customWidth="1"/>
    <col min="4867" max="4867" width="14.85546875" style="2" customWidth="1"/>
    <col min="4868" max="4868" width="13.85546875" style="2" customWidth="1"/>
    <col min="4869" max="4869" width="0" style="2" hidden="1" customWidth="1"/>
    <col min="4870" max="4871" width="11.28515625" style="2" customWidth="1"/>
    <col min="4872" max="4873" width="0" style="2" hidden="1" customWidth="1"/>
    <col min="4874" max="5119" width="9.140625" style="2"/>
    <col min="5120" max="5120" width="52.5703125" style="2" customWidth="1"/>
    <col min="5121" max="5121" width="11" style="2" customWidth="1"/>
    <col min="5122" max="5122" width="11.28515625" style="2" customWidth="1"/>
    <col min="5123" max="5123" width="14.85546875" style="2" customWidth="1"/>
    <col min="5124" max="5124" width="13.85546875" style="2" customWidth="1"/>
    <col min="5125" max="5125" width="0" style="2" hidden="1" customWidth="1"/>
    <col min="5126" max="5127" width="11.28515625" style="2" customWidth="1"/>
    <col min="5128" max="5129" width="0" style="2" hidden="1" customWidth="1"/>
    <col min="5130" max="5375" width="9.140625" style="2"/>
    <col min="5376" max="5376" width="52.5703125" style="2" customWidth="1"/>
    <col min="5377" max="5377" width="11" style="2" customWidth="1"/>
    <col min="5378" max="5378" width="11.28515625" style="2" customWidth="1"/>
    <col min="5379" max="5379" width="14.85546875" style="2" customWidth="1"/>
    <col min="5380" max="5380" width="13.85546875" style="2" customWidth="1"/>
    <col min="5381" max="5381" width="0" style="2" hidden="1" customWidth="1"/>
    <col min="5382" max="5383" width="11.28515625" style="2" customWidth="1"/>
    <col min="5384" max="5385" width="0" style="2" hidden="1" customWidth="1"/>
    <col min="5386" max="5631" width="9.140625" style="2"/>
    <col min="5632" max="5632" width="52.5703125" style="2" customWidth="1"/>
    <col min="5633" max="5633" width="11" style="2" customWidth="1"/>
    <col min="5634" max="5634" width="11.28515625" style="2" customWidth="1"/>
    <col min="5635" max="5635" width="14.85546875" style="2" customWidth="1"/>
    <col min="5636" max="5636" width="13.85546875" style="2" customWidth="1"/>
    <col min="5637" max="5637" width="0" style="2" hidden="1" customWidth="1"/>
    <col min="5638" max="5639" width="11.28515625" style="2" customWidth="1"/>
    <col min="5640" max="5641" width="0" style="2" hidden="1" customWidth="1"/>
    <col min="5642" max="5887" width="9.140625" style="2"/>
    <col min="5888" max="5888" width="52.5703125" style="2" customWidth="1"/>
    <col min="5889" max="5889" width="11" style="2" customWidth="1"/>
    <col min="5890" max="5890" width="11.28515625" style="2" customWidth="1"/>
    <col min="5891" max="5891" width="14.85546875" style="2" customWidth="1"/>
    <col min="5892" max="5892" width="13.85546875" style="2" customWidth="1"/>
    <col min="5893" max="5893" width="0" style="2" hidden="1" customWidth="1"/>
    <col min="5894" max="5895" width="11.28515625" style="2" customWidth="1"/>
    <col min="5896" max="5897" width="0" style="2" hidden="1" customWidth="1"/>
    <col min="5898" max="6143" width="9.140625" style="2"/>
    <col min="6144" max="6144" width="52.5703125" style="2" customWidth="1"/>
    <col min="6145" max="6145" width="11" style="2" customWidth="1"/>
    <col min="6146" max="6146" width="11.28515625" style="2" customWidth="1"/>
    <col min="6147" max="6147" width="14.85546875" style="2" customWidth="1"/>
    <col min="6148" max="6148" width="13.85546875" style="2" customWidth="1"/>
    <col min="6149" max="6149" width="0" style="2" hidden="1" customWidth="1"/>
    <col min="6150" max="6151" width="11.28515625" style="2" customWidth="1"/>
    <col min="6152" max="6153" width="0" style="2" hidden="1" customWidth="1"/>
    <col min="6154" max="6399" width="9.140625" style="2"/>
    <col min="6400" max="6400" width="52.5703125" style="2" customWidth="1"/>
    <col min="6401" max="6401" width="11" style="2" customWidth="1"/>
    <col min="6402" max="6402" width="11.28515625" style="2" customWidth="1"/>
    <col min="6403" max="6403" width="14.85546875" style="2" customWidth="1"/>
    <col min="6404" max="6404" width="13.85546875" style="2" customWidth="1"/>
    <col min="6405" max="6405" width="0" style="2" hidden="1" customWidth="1"/>
    <col min="6406" max="6407" width="11.28515625" style="2" customWidth="1"/>
    <col min="6408" max="6409" width="0" style="2" hidden="1" customWidth="1"/>
    <col min="6410" max="6655" width="9.140625" style="2"/>
    <col min="6656" max="6656" width="52.5703125" style="2" customWidth="1"/>
    <col min="6657" max="6657" width="11" style="2" customWidth="1"/>
    <col min="6658" max="6658" width="11.28515625" style="2" customWidth="1"/>
    <col min="6659" max="6659" width="14.85546875" style="2" customWidth="1"/>
    <col min="6660" max="6660" width="13.85546875" style="2" customWidth="1"/>
    <col min="6661" max="6661" width="0" style="2" hidden="1" customWidth="1"/>
    <col min="6662" max="6663" width="11.28515625" style="2" customWidth="1"/>
    <col min="6664" max="6665" width="0" style="2" hidden="1" customWidth="1"/>
    <col min="6666" max="6911" width="9.140625" style="2"/>
    <col min="6912" max="6912" width="52.5703125" style="2" customWidth="1"/>
    <col min="6913" max="6913" width="11" style="2" customWidth="1"/>
    <col min="6914" max="6914" width="11.28515625" style="2" customWidth="1"/>
    <col min="6915" max="6915" width="14.85546875" style="2" customWidth="1"/>
    <col min="6916" max="6916" width="13.85546875" style="2" customWidth="1"/>
    <col min="6917" max="6917" width="0" style="2" hidden="1" customWidth="1"/>
    <col min="6918" max="6919" width="11.28515625" style="2" customWidth="1"/>
    <col min="6920" max="6921" width="0" style="2" hidden="1" customWidth="1"/>
    <col min="6922" max="7167" width="9.140625" style="2"/>
    <col min="7168" max="7168" width="52.5703125" style="2" customWidth="1"/>
    <col min="7169" max="7169" width="11" style="2" customWidth="1"/>
    <col min="7170" max="7170" width="11.28515625" style="2" customWidth="1"/>
    <col min="7171" max="7171" width="14.85546875" style="2" customWidth="1"/>
    <col min="7172" max="7172" width="13.85546875" style="2" customWidth="1"/>
    <col min="7173" max="7173" width="0" style="2" hidden="1" customWidth="1"/>
    <col min="7174" max="7175" width="11.28515625" style="2" customWidth="1"/>
    <col min="7176" max="7177" width="0" style="2" hidden="1" customWidth="1"/>
    <col min="7178" max="7423" width="9.140625" style="2"/>
    <col min="7424" max="7424" width="52.5703125" style="2" customWidth="1"/>
    <col min="7425" max="7425" width="11" style="2" customWidth="1"/>
    <col min="7426" max="7426" width="11.28515625" style="2" customWidth="1"/>
    <col min="7427" max="7427" width="14.85546875" style="2" customWidth="1"/>
    <col min="7428" max="7428" width="13.85546875" style="2" customWidth="1"/>
    <col min="7429" max="7429" width="0" style="2" hidden="1" customWidth="1"/>
    <col min="7430" max="7431" width="11.28515625" style="2" customWidth="1"/>
    <col min="7432" max="7433" width="0" style="2" hidden="1" customWidth="1"/>
    <col min="7434" max="7679" width="9.140625" style="2"/>
    <col min="7680" max="7680" width="52.5703125" style="2" customWidth="1"/>
    <col min="7681" max="7681" width="11" style="2" customWidth="1"/>
    <col min="7682" max="7682" width="11.28515625" style="2" customWidth="1"/>
    <col min="7683" max="7683" width="14.85546875" style="2" customWidth="1"/>
    <col min="7684" max="7684" width="13.85546875" style="2" customWidth="1"/>
    <col min="7685" max="7685" width="0" style="2" hidden="1" customWidth="1"/>
    <col min="7686" max="7687" width="11.28515625" style="2" customWidth="1"/>
    <col min="7688" max="7689" width="0" style="2" hidden="1" customWidth="1"/>
    <col min="7690" max="7935" width="9.140625" style="2"/>
    <col min="7936" max="7936" width="52.5703125" style="2" customWidth="1"/>
    <col min="7937" max="7937" width="11" style="2" customWidth="1"/>
    <col min="7938" max="7938" width="11.28515625" style="2" customWidth="1"/>
    <col min="7939" max="7939" width="14.85546875" style="2" customWidth="1"/>
    <col min="7940" max="7940" width="13.85546875" style="2" customWidth="1"/>
    <col min="7941" max="7941" width="0" style="2" hidden="1" customWidth="1"/>
    <col min="7942" max="7943" width="11.28515625" style="2" customWidth="1"/>
    <col min="7944" max="7945" width="0" style="2" hidden="1" customWidth="1"/>
    <col min="7946" max="8191" width="9.140625" style="2"/>
    <col min="8192" max="8192" width="52.5703125" style="2" customWidth="1"/>
    <col min="8193" max="8193" width="11" style="2" customWidth="1"/>
    <col min="8194" max="8194" width="11.28515625" style="2" customWidth="1"/>
    <col min="8195" max="8195" width="14.85546875" style="2" customWidth="1"/>
    <col min="8196" max="8196" width="13.85546875" style="2" customWidth="1"/>
    <col min="8197" max="8197" width="0" style="2" hidden="1" customWidth="1"/>
    <col min="8198" max="8199" width="11.28515625" style="2" customWidth="1"/>
    <col min="8200" max="8201" width="0" style="2" hidden="1" customWidth="1"/>
    <col min="8202" max="8447" width="9.140625" style="2"/>
    <col min="8448" max="8448" width="52.5703125" style="2" customWidth="1"/>
    <col min="8449" max="8449" width="11" style="2" customWidth="1"/>
    <col min="8450" max="8450" width="11.28515625" style="2" customWidth="1"/>
    <col min="8451" max="8451" width="14.85546875" style="2" customWidth="1"/>
    <col min="8452" max="8452" width="13.85546875" style="2" customWidth="1"/>
    <col min="8453" max="8453" width="0" style="2" hidden="1" customWidth="1"/>
    <col min="8454" max="8455" width="11.28515625" style="2" customWidth="1"/>
    <col min="8456" max="8457" width="0" style="2" hidden="1" customWidth="1"/>
    <col min="8458" max="8703" width="9.140625" style="2"/>
    <col min="8704" max="8704" width="52.5703125" style="2" customWidth="1"/>
    <col min="8705" max="8705" width="11" style="2" customWidth="1"/>
    <col min="8706" max="8706" width="11.28515625" style="2" customWidth="1"/>
    <col min="8707" max="8707" width="14.85546875" style="2" customWidth="1"/>
    <col min="8708" max="8708" width="13.85546875" style="2" customWidth="1"/>
    <col min="8709" max="8709" width="0" style="2" hidden="1" customWidth="1"/>
    <col min="8710" max="8711" width="11.28515625" style="2" customWidth="1"/>
    <col min="8712" max="8713" width="0" style="2" hidden="1" customWidth="1"/>
    <col min="8714" max="8959" width="9.140625" style="2"/>
    <col min="8960" max="8960" width="52.5703125" style="2" customWidth="1"/>
    <col min="8961" max="8961" width="11" style="2" customWidth="1"/>
    <col min="8962" max="8962" width="11.28515625" style="2" customWidth="1"/>
    <col min="8963" max="8963" width="14.85546875" style="2" customWidth="1"/>
    <col min="8964" max="8964" width="13.85546875" style="2" customWidth="1"/>
    <col min="8965" max="8965" width="0" style="2" hidden="1" customWidth="1"/>
    <col min="8966" max="8967" width="11.28515625" style="2" customWidth="1"/>
    <col min="8968" max="8969" width="0" style="2" hidden="1" customWidth="1"/>
    <col min="8970" max="9215" width="9.140625" style="2"/>
    <col min="9216" max="9216" width="52.5703125" style="2" customWidth="1"/>
    <col min="9217" max="9217" width="11" style="2" customWidth="1"/>
    <col min="9218" max="9218" width="11.28515625" style="2" customWidth="1"/>
    <col min="9219" max="9219" width="14.85546875" style="2" customWidth="1"/>
    <col min="9220" max="9220" width="13.85546875" style="2" customWidth="1"/>
    <col min="9221" max="9221" width="0" style="2" hidden="1" customWidth="1"/>
    <col min="9222" max="9223" width="11.28515625" style="2" customWidth="1"/>
    <col min="9224" max="9225" width="0" style="2" hidden="1" customWidth="1"/>
    <col min="9226" max="9471" width="9.140625" style="2"/>
    <col min="9472" max="9472" width="52.5703125" style="2" customWidth="1"/>
    <col min="9473" max="9473" width="11" style="2" customWidth="1"/>
    <col min="9474" max="9474" width="11.28515625" style="2" customWidth="1"/>
    <col min="9475" max="9475" width="14.85546875" style="2" customWidth="1"/>
    <col min="9476" max="9476" width="13.85546875" style="2" customWidth="1"/>
    <col min="9477" max="9477" width="0" style="2" hidden="1" customWidth="1"/>
    <col min="9478" max="9479" width="11.28515625" style="2" customWidth="1"/>
    <col min="9480" max="9481" width="0" style="2" hidden="1" customWidth="1"/>
    <col min="9482" max="9727" width="9.140625" style="2"/>
    <col min="9728" max="9728" width="52.5703125" style="2" customWidth="1"/>
    <col min="9729" max="9729" width="11" style="2" customWidth="1"/>
    <col min="9730" max="9730" width="11.28515625" style="2" customWidth="1"/>
    <col min="9731" max="9731" width="14.85546875" style="2" customWidth="1"/>
    <col min="9732" max="9732" width="13.85546875" style="2" customWidth="1"/>
    <col min="9733" max="9733" width="0" style="2" hidden="1" customWidth="1"/>
    <col min="9734" max="9735" width="11.28515625" style="2" customWidth="1"/>
    <col min="9736" max="9737" width="0" style="2" hidden="1" customWidth="1"/>
    <col min="9738" max="9983" width="9.140625" style="2"/>
    <col min="9984" max="9984" width="52.5703125" style="2" customWidth="1"/>
    <col min="9985" max="9985" width="11" style="2" customWidth="1"/>
    <col min="9986" max="9986" width="11.28515625" style="2" customWidth="1"/>
    <col min="9987" max="9987" width="14.85546875" style="2" customWidth="1"/>
    <col min="9988" max="9988" width="13.85546875" style="2" customWidth="1"/>
    <col min="9989" max="9989" width="0" style="2" hidden="1" customWidth="1"/>
    <col min="9990" max="9991" width="11.28515625" style="2" customWidth="1"/>
    <col min="9992" max="9993" width="0" style="2" hidden="1" customWidth="1"/>
    <col min="9994" max="10239" width="9.140625" style="2"/>
    <col min="10240" max="10240" width="52.5703125" style="2" customWidth="1"/>
    <col min="10241" max="10241" width="11" style="2" customWidth="1"/>
    <col min="10242" max="10242" width="11.28515625" style="2" customWidth="1"/>
    <col min="10243" max="10243" width="14.85546875" style="2" customWidth="1"/>
    <col min="10244" max="10244" width="13.85546875" style="2" customWidth="1"/>
    <col min="10245" max="10245" width="0" style="2" hidden="1" customWidth="1"/>
    <col min="10246" max="10247" width="11.28515625" style="2" customWidth="1"/>
    <col min="10248" max="10249" width="0" style="2" hidden="1" customWidth="1"/>
    <col min="10250" max="10495" width="9.140625" style="2"/>
    <col min="10496" max="10496" width="52.5703125" style="2" customWidth="1"/>
    <col min="10497" max="10497" width="11" style="2" customWidth="1"/>
    <col min="10498" max="10498" width="11.28515625" style="2" customWidth="1"/>
    <col min="10499" max="10499" width="14.85546875" style="2" customWidth="1"/>
    <col min="10500" max="10500" width="13.85546875" style="2" customWidth="1"/>
    <col min="10501" max="10501" width="0" style="2" hidden="1" customWidth="1"/>
    <col min="10502" max="10503" width="11.28515625" style="2" customWidth="1"/>
    <col min="10504" max="10505" width="0" style="2" hidden="1" customWidth="1"/>
    <col min="10506" max="10751" width="9.140625" style="2"/>
    <col min="10752" max="10752" width="52.5703125" style="2" customWidth="1"/>
    <col min="10753" max="10753" width="11" style="2" customWidth="1"/>
    <col min="10754" max="10754" width="11.28515625" style="2" customWidth="1"/>
    <col min="10755" max="10755" width="14.85546875" style="2" customWidth="1"/>
    <col min="10756" max="10756" width="13.85546875" style="2" customWidth="1"/>
    <col min="10757" max="10757" width="0" style="2" hidden="1" customWidth="1"/>
    <col min="10758" max="10759" width="11.28515625" style="2" customWidth="1"/>
    <col min="10760" max="10761" width="0" style="2" hidden="1" customWidth="1"/>
    <col min="10762" max="11007" width="9.140625" style="2"/>
    <col min="11008" max="11008" width="52.5703125" style="2" customWidth="1"/>
    <col min="11009" max="11009" width="11" style="2" customWidth="1"/>
    <col min="11010" max="11010" width="11.28515625" style="2" customWidth="1"/>
    <col min="11011" max="11011" width="14.85546875" style="2" customWidth="1"/>
    <col min="11012" max="11012" width="13.85546875" style="2" customWidth="1"/>
    <col min="11013" max="11013" width="0" style="2" hidden="1" customWidth="1"/>
    <col min="11014" max="11015" width="11.28515625" style="2" customWidth="1"/>
    <col min="11016" max="11017" width="0" style="2" hidden="1" customWidth="1"/>
    <col min="11018" max="11263" width="9.140625" style="2"/>
    <col min="11264" max="11264" width="52.5703125" style="2" customWidth="1"/>
    <col min="11265" max="11265" width="11" style="2" customWidth="1"/>
    <col min="11266" max="11266" width="11.28515625" style="2" customWidth="1"/>
    <col min="11267" max="11267" width="14.85546875" style="2" customWidth="1"/>
    <col min="11268" max="11268" width="13.85546875" style="2" customWidth="1"/>
    <col min="11269" max="11269" width="0" style="2" hidden="1" customWidth="1"/>
    <col min="11270" max="11271" width="11.28515625" style="2" customWidth="1"/>
    <col min="11272" max="11273" width="0" style="2" hidden="1" customWidth="1"/>
    <col min="11274" max="11519" width="9.140625" style="2"/>
    <col min="11520" max="11520" width="52.5703125" style="2" customWidth="1"/>
    <col min="11521" max="11521" width="11" style="2" customWidth="1"/>
    <col min="11522" max="11522" width="11.28515625" style="2" customWidth="1"/>
    <col min="11523" max="11523" width="14.85546875" style="2" customWidth="1"/>
    <col min="11524" max="11524" width="13.85546875" style="2" customWidth="1"/>
    <col min="11525" max="11525" width="0" style="2" hidden="1" customWidth="1"/>
    <col min="11526" max="11527" width="11.28515625" style="2" customWidth="1"/>
    <col min="11528" max="11529" width="0" style="2" hidden="1" customWidth="1"/>
    <col min="11530" max="11775" width="9.140625" style="2"/>
    <col min="11776" max="11776" width="52.5703125" style="2" customWidth="1"/>
    <col min="11777" max="11777" width="11" style="2" customWidth="1"/>
    <col min="11778" max="11778" width="11.28515625" style="2" customWidth="1"/>
    <col min="11779" max="11779" width="14.85546875" style="2" customWidth="1"/>
    <col min="11780" max="11780" width="13.85546875" style="2" customWidth="1"/>
    <col min="11781" max="11781" width="0" style="2" hidden="1" customWidth="1"/>
    <col min="11782" max="11783" width="11.28515625" style="2" customWidth="1"/>
    <col min="11784" max="11785" width="0" style="2" hidden="1" customWidth="1"/>
    <col min="11786" max="12031" width="9.140625" style="2"/>
    <col min="12032" max="12032" width="52.5703125" style="2" customWidth="1"/>
    <col min="12033" max="12033" width="11" style="2" customWidth="1"/>
    <col min="12034" max="12034" width="11.28515625" style="2" customWidth="1"/>
    <col min="12035" max="12035" width="14.85546875" style="2" customWidth="1"/>
    <col min="12036" max="12036" width="13.85546875" style="2" customWidth="1"/>
    <col min="12037" max="12037" width="0" style="2" hidden="1" customWidth="1"/>
    <col min="12038" max="12039" width="11.28515625" style="2" customWidth="1"/>
    <col min="12040" max="12041" width="0" style="2" hidden="1" customWidth="1"/>
    <col min="12042" max="12287" width="9.140625" style="2"/>
    <col min="12288" max="12288" width="52.5703125" style="2" customWidth="1"/>
    <col min="12289" max="12289" width="11" style="2" customWidth="1"/>
    <col min="12290" max="12290" width="11.28515625" style="2" customWidth="1"/>
    <col min="12291" max="12291" width="14.85546875" style="2" customWidth="1"/>
    <col min="12292" max="12292" width="13.85546875" style="2" customWidth="1"/>
    <col min="12293" max="12293" width="0" style="2" hidden="1" customWidth="1"/>
    <col min="12294" max="12295" width="11.28515625" style="2" customWidth="1"/>
    <col min="12296" max="12297" width="0" style="2" hidden="1" customWidth="1"/>
    <col min="12298" max="12543" width="9.140625" style="2"/>
    <col min="12544" max="12544" width="52.5703125" style="2" customWidth="1"/>
    <col min="12545" max="12545" width="11" style="2" customWidth="1"/>
    <col min="12546" max="12546" width="11.28515625" style="2" customWidth="1"/>
    <col min="12547" max="12547" width="14.85546875" style="2" customWidth="1"/>
    <col min="12548" max="12548" width="13.85546875" style="2" customWidth="1"/>
    <col min="12549" max="12549" width="0" style="2" hidden="1" customWidth="1"/>
    <col min="12550" max="12551" width="11.28515625" style="2" customWidth="1"/>
    <col min="12552" max="12553" width="0" style="2" hidden="1" customWidth="1"/>
    <col min="12554" max="12799" width="9.140625" style="2"/>
    <col min="12800" max="12800" width="52.5703125" style="2" customWidth="1"/>
    <col min="12801" max="12801" width="11" style="2" customWidth="1"/>
    <col min="12802" max="12802" width="11.28515625" style="2" customWidth="1"/>
    <col min="12803" max="12803" width="14.85546875" style="2" customWidth="1"/>
    <col min="12804" max="12804" width="13.85546875" style="2" customWidth="1"/>
    <col min="12805" max="12805" width="0" style="2" hidden="1" customWidth="1"/>
    <col min="12806" max="12807" width="11.28515625" style="2" customWidth="1"/>
    <col min="12808" max="12809" width="0" style="2" hidden="1" customWidth="1"/>
    <col min="12810" max="13055" width="9.140625" style="2"/>
    <col min="13056" max="13056" width="52.5703125" style="2" customWidth="1"/>
    <col min="13057" max="13057" width="11" style="2" customWidth="1"/>
    <col min="13058" max="13058" width="11.28515625" style="2" customWidth="1"/>
    <col min="13059" max="13059" width="14.85546875" style="2" customWidth="1"/>
    <col min="13060" max="13060" width="13.85546875" style="2" customWidth="1"/>
    <col min="13061" max="13061" width="0" style="2" hidden="1" customWidth="1"/>
    <col min="13062" max="13063" width="11.28515625" style="2" customWidth="1"/>
    <col min="13064" max="13065" width="0" style="2" hidden="1" customWidth="1"/>
    <col min="13066" max="13311" width="9.140625" style="2"/>
    <col min="13312" max="13312" width="52.5703125" style="2" customWidth="1"/>
    <col min="13313" max="13313" width="11" style="2" customWidth="1"/>
    <col min="13314" max="13314" width="11.28515625" style="2" customWidth="1"/>
    <col min="13315" max="13315" width="14.85546875" style="2" customWidth="1"/>
    <col min="13316" max="13316" width="13.85546875" style="2" customWidth="1"/>
    <col min="13317" max="13317" width="0" style="2" hidden="1" customWidth="1"/>
    <col min="13318" max="13319" width="11.28515625" style="2" customWidth="1"/>
    <col min="13320" max="13321" width="0" style="2" hidden="1" customWidth="1"/>
    <col min="13322" max="13567" width="9.140625" style="2"/>
    <col min="13568" max="13568" width="52.5703125" style="2" customWidth="1"/>
    <col min="13569" max="13569" width="11" style="2" customWidth="1"/>
    <col min="13570" max="13570" width="11.28515625" style="2" customWidth="1"/>
    <col min="13571" max="13571" width="14.85546875" style="2" customWidth="1"/>
    <col min="13572" max="13572" width="13.85546875" style="2" customWidth="1"/>
    <col min="13573" max="13573" width="0" style="2" hidden="1" customWidth="1"/>
    <col min="13574" max="13575" width="11.28515625" style="2" customWidth="1"/>
    <col min="13576" max="13577" width="0" style="2" hidden="1" customWidth="1"/>
    <col min="13578" max="13823" width="9.140625" style="2"/>
    <col min="13824" max="13824" width="52.5703125" style="2" customWidth="1"/>
    <col min="13825" max="13825" width="11" style="2" customWidth="1"/>
    <col min="13826" max="13826" width="11.28515625" style="2" customWidth="1"/>
    <col min="13827" max="13827" width="14.85546875" style="2" customWidth="1"/>
    <col min="13828" max="13828" width="13.85546875" style="2" customWidth="1"/>
    <col min="13829" max="13829" width="0" style="2" hidden="1" customWidth="1"/>
    <col min="13830" max="13831" width="11.28515625" style="2" customWidth="1"/>
    <col min="13832" max="13833" width="0" style="2" hidden="1" customWidth="1"/>
    <col min="13834" max="14079" width="9.140625" style="2"/>
    <col min="14080" max="14080" width="52.5703125" style="2" customWidth="1"/>
    <col min="14081" max="14081" width="11" style="2" customWidth="1"/>
    <col min="14082" max="14082" width="11.28515625" style="2" customWidth="1"/>
    <col min="14083" max="14083" width="14.85546875" style="2" customWidth="1"/>
    <col min="14084" max="14084" width="13.85546875" style="2" customWidth="1"/>
    <col min="14085" max="14085" width="0" style="2" hidden="1" customWidth="1"/>
    <col min="14086" max="14087" width="11.28515625" style="2" customWidth="1"/>
    <col min="14088" max="14089" width="0" style="2" hidden="1" customWidth="1"/>
    <col min="14090" max="14335" width="9.140625" style="2"/>
    <col min="14336" max="14336" width="52.5703125" style="2" customWidth="1"/>
    <col min="14337" max="14337" width="11" style="2" customWidth="1"/>
    <col min="14338" max="14338" width="11.28515625" style="2" customWidth="1"/>
    <col min="14339" max="14339" width="14.85546875" style="2" customWidth="1"/>
    <col min="14340" max="14340" width="13.85546875" style="2" customWidth="1"/>
    <col min="14341" max="14341" width="0" style="2" hidden="1" customWidth="1"/>
    <col min="14342" max="14343" width="11.28515625" style="2" customWidth="1"/>
    <col min="14344" max="14345" width="0" style="2" hidden="1" customWidth="1"/>
    <col min="14346" max="14591" width="9.140625" style="2"/>
    <col min="14592" max="14592" width="52.5703125" style="2" customWidth="1"/>
    <col min="14593" max="14593" width="11" style="2" customWidth="1"/>
    <col min="14594" max="14594" width="11.28515625" style="2" customWidth="1"/>
    <col min="14595" max="14595" width="14.85546875" style="2" customWidth="1"/>
    <col min="14596" max="14596" width="13.85546875" style="2" customWidth="1"/>
    <col min="14597" max="14597" width="0" style="2" hidden="1" customWidth="1"/>
    <col min="14598" max="14599" width="11.28515625" style="2" customWidth="1"/>
    <col min="14600" max="14601" width="0" style="2" hidden="1" customWidth="1"/>
    <col min="14602" max="14847" width="9.140625" style="2"/>
    <col min="14848" max="14848" width="52.5703125" style="2" customWidth="1"/>
    <col min="14849" max="14849" width="11" style="2" customWidth="1"/>
    <col min="14850" max="14850" width="11.28515625" style="2" customWidth="1"/>
    <col min="14851" max="14851" width="14.85546875" style="2" customWidth="1"/>
    <col min="14852" max="14852" width="13.85546875" style="2" customWidth="1"/>
    <col min="14853" max="14853" width="0" style="2" hidden="1" customWidth="1"/>
    <col min="14854" max="14855" width="11.28515625" style="2" customWidth="1"/>
    <col min="14856" max="14857" width="0" style="2" hidden="1" customWidth="1"/>
    <col min="14858" max="15103" width="9.140625" style="2"/>
    <col min="15104" max="15104" width="52.5703125" style="2" customWidth="1"/>
    <col min="15105" max="15105" width="11" style="2" customWidth="1"/>
    <col min="15106" max="15106" width="11.28515625" style="2" customWidth="1"/>
    <col min="15107" max="15107" width="14.85546875" style="2" customWidth="1"/>
    <col min="15108" max="15108" width="13.85546875" style="2" customWidth="1"/>
    <col min="15109" max="15109" width="0" style="2" hidden="1" customWidth="1"/>
    <col min="15110" max="15111" width="11.28515625" style="2" customWidth="1"/>
    <col min="15112" max="15113" width="0" style="2" hidden="1" customWidth="1"/>
    <col min="15114" max="15359" width="9.140625" style="2"/>
    <col min="15360" max="15360" width="52.5703125" style="2" customWidth="1"/>
    <col min="15361" max="15361" width="11" style="2" customWidth="1"/>
    <col min="15362" max="15362" width="11.28515625" style="2" customWidth="1"/>
    <col min="15363" max="15363" width="14.85546875" style="2" customWidth="1"/>
    <col min="15364" max="15364" width="13.85546875" style="2" customWidth="1"/>
    <col min="15365" max="15365" width="0" style="2" hidden="1" customWidth="1"/>
    <col min="15366" max="15367" width="11.28515625" style="2" customWidth="1"/>
    <col min="15368" max="15369" width="0" style="2" hidden="1" customWidth="1"/>
    <col min="15370" max="15615" width="9.140625" style="2"/>
    <col min="15616" max="15616" width="52.5703125" style="2" customWidth="1"/>
    <col min="15617" max="15617" width="11" style="2" customWidth="1"/>
    <col min="15618" max="15618" width="11.28515625" style="2" customWidth="1"/>
    <col min="15619" max="15619" width="14.85546875" style="2" customWidth="1"/>
    <col min="15620" max="15620" width="13.85546875" style="2" customWidth="1"/>
    <col min="15621" max="15621" width="0" style="2" hidden="1" customWidth="1"/>
    <col min="15622" max="15623" width="11.28515625" style="2" customWidth="1"/>
    <col min="15624" max="15625" width="0" style="2" hidden="1" customWidth="1"/>
    <col min="15626" max="15871" width="9.140625" style="2"/>
    <col min="15872" max="15872" width="52.5703125" style="2" customWidth="1"/>
    <col min="15873" max="15873" width="11" style="2" customWidth="1"/>
    <col min="15874" max="15874" width="11.28515625" style="2" customWidth="1"/>
    <col min="15875" max="15875" width="14.85546875" style="2" customWidth="1"/>
    <col min="15876" max="15876" width="13.85546875" style="2" customWidth="1"/>
    <col min="15877" max="15877" width="0" style="2" hidden="1" customWidth="1"/>
    <col min="15878" max="15879" width="11.28515625" style="2" customWidth="1"/>
    <col min="15880" max="15881" width="0" style="2" hidden="1" customWidth="1"/>
    <col min="15882" max="16127" width="9.140625" style="2"/>
    <col min="16128" max="16128" width="52.5703125" style="2" customWidth="1"/>
    <col min="16129" max="16129" width="11" style="2" customWidth="1"/>
    <col min="16130" max="16130" width="11.28515625" style="2" customWidth="1"/>
    <col min="16131" max="16131" width="14.85546875" style="2" customWidth="1"/>
    <col min="16132" max="16132" width="13.85546875" style="2" customWidth="1"/>
    <col min="16133" max="16133" width="0" style="2" hidden="1" customWidth="1"/>
    <col min="16134" max="16135" width="11.28515625" style="2" customWidth="1"/>
    <col min="16136" max="16137" width="0" style="2" hidden="1" customWidth="1"/>
    <col min="16138" max="16384" width="9.140625" style="2"/>
  </cols>
  <sheetData>
    <row r="1" spans="1:11">
      <c r="A1" s="175" t="s">
        <v>464</v>
      </c>
      <c r="B1" s="175"/>
      <c r="C1" s="175"/>
      <c r="D1" s="175"/>
      <c r="E1" s="175"/>
      <c r="F1" s="175"/>
      <c r="G1" s="175"/>
      <c r="H1" s="179"/>
      <c r="I1" s="179"/>
      <c r="J1" s="179"/>
      <c r="K1" s="179"/>
    </row>
    <row r="2" spans="1:11" ht="15.75">
      <c r="A2" s="177" t="s">
        <v>29</v>
      </c>
      <c r="B2" s="185"/>
      <c r="C2" s="185"/>
      <c r="D2" s="185"/>
      <c r="E2" s="185"/>
      <c r="F2" s="185"/>
      <c r="G2" s="185"/>
      <c r="H2" s="179"/>
      <c r="I2" s="179"/>
      <c r="J2" s="179"/>
      <c r="K2" s="179"/>
    </row>
    <row r="3" spans="1:11" ht="15.75" customHeight="1">
      <c r="A3" s="177" t="s">
        <v>149</v>
      </c>
      <c r="B3" s="185"/>
      <c r="C3" s="185"/>
      <c r="D3" s="185"/>
      <c r="E3" s="185"/>
      <c r="F3" s="185"/>
      <c r="G3" s="185"/>
      <c r="H3" s="179"/>
      <c r="I3" s="179"/>
      <c r="J3" s="179"/>
      <c r="K3" s="179"/>
    </row>
    <row r="4" spans="1:11" ht="15.75" customHeight="1">
      <c r="A4" s="12"/>
      <c r="B4" s="13"/>
      <c r="C4" s="53"/>
      <c r="D4" s="53"/>
      <c r="E4" s="53"/>
      <c r="F4" s="53"/>
      <c r="G4" s="53"/>
    </row>
    <row r="5" spans="1:11" ht="15.75" customHeight="1">
      <c r="A5" s="12"/>
      <c r="B5" s="13"/>
      <c r="C5" s="53"/>
      <c r="D5" s="53"/>
      <c r="E5" s="53"/>
      <c r="F5" s="53"/>
      <c r="G5" s="53"/>
    </row>
    <row r="6" spans="1:11" ht="32.25" customHeight="1">
      <c r="A6" s="15" t="s">
        <v>31</v>
      </c>
      <c r="B6" s="16" t="s">
        <v>150</v>
      </c>
      <c r="C6" s="55" t="s">
        <v>151</v>
      </c>
      <c r="D6" s="55" t="s">
        <v>34</v>
      </c>
      <c r="E6" s="55" t="s">
        <v>35</v>
      </c>
      <c r="F6" s="56" t="s">
        <v>152</v>
      </c>
      <c r="G6" s="57" t="s">
        <v>36</v>
      </c>
      <c r="H6" s="55" t="s">
        <v>37</v>
      </c>
      <c r="I6" s="55" t="s">
        <v>38</v>
      </c>
      <c r="J6" s="169" t="s">
        <v>466</v>
      </c>
      <c r="K6" s="169" t="s">
        <v>469</v>
      </c>
    </row>
    <row r="7" spans="1:11">
      <c r="A7" s="19" t="s">
        <v>153</v>
      </c>
      <c r="B7" s="37" t="s">
        <v>154</v>
      </c>
      <c r="C7" s="58">
        <v>9273</v>
      </c>
      <c r="D7" s="58">
        <v>9315</v>
      </c>
      <c r="E7" s="58">
        <v>9315</v>
      </c>
      <c r="F7" s="59"/>
      <c r="G7" s="60">
        <v>9315</v>
      </c>
      <c r="H7" s="58"/>
      <c r="I7" s="58"/>
      <c r="J7" s="7">
        <v>9315</v>
      </c>
      <c r="K7" s="7"/>
    </row>
    <row r="8" spans="1:11" ht="44.25" customHeight="1">
      <c r="A8" s="21" t="s">
        <v>155</v>
      </c>
      <c r="B8" s="37" t="s">
        <v>156</v>
      </c>
      <c r="C8" s="58">
        <v>1896</v>
      </c>
      <c r="D8" s="58">
        <v>1896</v>
      </c>
      <c r="E8" s="58">
        <v>1896</v>
      </c>
      <c r="F8" s="59"/>
      <c r="G8" s="60">
        <v>1896</v>
      </c>
      <c r="H8" s="58"/>
      <c r="I8" s="58"/>
      <c r="J8" s="7">
        <v>1896</v>
      </c>
      <c r="K8" s="7"/>
    </row>
    <row r="9" spans="1:11">
      <c r="A9" s="21" t="s">
        <v>157</v>
      </c>
      <c r="B9" s="37" t="s">
        <v>158</v>
      </c>
      <c r="C9" s="58">
        <v>1200</v>
      </c>
      <c r="D9" s="58">
        <v>1200</v>
      </c>
      <c r="E9" s="58">
        <v>1200</v>
      </c>
      <c r="F9" s="59"/>
      <c r="G9" s="60">
        <v>1200</v>
      </c>
      <c r="H9" s="58"/>
      <c r="I9" s="58"/>
      <c r="J9" s="7">
        <v>1200</v>
      </c>
      <c r="K9" s="7"/>
    </row>
    <row r="10" spans="1:11">
      <c r="A10" s="21" t="s">
        <v>159</v>
      </c>
      <c r="B10" s="37" t="s">
        <v>160</v>
      </c>
      <c r="C10" s="58"/>
      <c r="D10" s="58">
        <v>222</v>
      </c>
      <c r="E10" s="58">
        <v>341</v>
      </c>
      <c r="F10" s="59"/>
      <c r="G10" s="60">
        <v>439</v>
      </c>
      <c r="H10" s="58"/>
      <c r="I10" s="58"/>
      <c r="J10" s="7">
        <v>439</v>
      </c>
      <c r="K10" s="7"/>
    </row>
    <row r="11" spans="1:11">
      <c r="A11" s="21" t="s">
        <v>161</v>
      </c>
      <c r="B11" s="37" t="s">
        <v>162</v>
      </c>
      <c r="C11" s="58"/>
      <c r="D11" s="58"/>
      <c r="E11" s="58"/>
      <c r="F11" s="59"/>
      <c r="G11" s="60">
        <v>55</v>
      </c>
      <c r="H11" s="58"/>
      <c r="I11" s="58"/>
      <c r="J11" s="7">
        <v>55</v>
      </c>
      <c r="K11" s="7"/>
    </row>
    <row r="12" spans="1:11">
      <c r="A12" s="24" t="s">
        <v>163</v>
      </c>
      <c r="B12" s="61" t="s">
        <v>164</v>
      </c>
      <c r="C12" s="62">
        <f>SUM(C7:C10)</f>
        <v>12369</v>
      </c>
      <c r="D12" s="62">
        <f>SUM(D7:D10)</f>
        <v>12633</v>
      </c>
      <c r="E12" s="62">
        <f>SUM(E7:E10)</f>
        <v>12752</v>
      </c>
      <c r="F12" s="63">
        <f>SUM(F7:F10)</f>
        <v>0</v>
      </c>
      <c r="G12" s="64">
        <f>SUM(G7:G11)</f>
        <v>12905</v>
      </c>
      <c r="H12" s="64">
        <f t="shared" ref="H12:K12" si="0">SUM(H7:H11)</f>
        <v>0</v>
      </c>
      <c r="I12" s="64">
        <f t="shared" si="0"/>
        <v>0</v>
      </c>
      <c r="J12" s="64">
        <f t="shared" si="0"/>
        <v>12905</v>
      </c>
      <c r="K12" s="64">
        <f t="shared" si="0"/>
        <v>0</v>
      </c>
    </row>
    <row r="13" spans="1:11" ht="31.5" customHeight="1">
      <c r="A13" s="21" t="s">
        <v>165</v>
      </c>
      <c r="B13" s="37" t="s">
        <v>162</v>
      </c>
      <c r="C13" s="58"/>
      <c r="D13" s="58">
        <v>700</v>
      </c>
      <c r="E13" s="58">
        <v>969</v>
      </c>
      <c r="F13" s="59"/>
      <c r="G13" s="60">
        <v>1398</v>
      </c>
      <c r="H13" s="58"/>
      <c r="I13" s="58"/>
      <c r="J13" s="7">
        <v>1398</v>
      </c>
      <c r="K13" s="7"/>
    </row>
    <row r="14" spans="1:11" ht="28.5" customHeight="1">
      <c r="A14" s="27" t="s">
        <v>166</v>
      </c>
      <c r="B14" s="38" t="s">
        <v>167</v>
      </c>
      <c r="C14" s="65">
        <f>SUM(C12:C13)</f>
        <v>12369</v>
      </c>
      <c r="D14" s="65">
        <f>SUM(D12:D13)</f>
        <v>13333</v>
      </c>
      <c r="E14" s="65">
        <f>SUM(E12+E13)</f>
        <v>13721</v>
      </c>
      <c r="F14" s="65">
        <f>SUM(F12:F13)</f>
        <v>0</v>
      </c>
      <c r="G14" s="65">
        <f>SUM(G12:G13)</f>
        <v>14303</v>
      </c>
      <c r="H14" s="65">
        <f t="shared" ref="H14:K14" si="1">SUM(H12:H13)</f>
        <v>0</v>
      </c>
      <c r="I14" s="65">
        <f t="shared" si="1"/>
        <v>0</v>
      </c>
      <c r="J14" s="65">
        <f t="shared" si="1"/>
        <v>14303</v>
      </c>
      <c r="K14" s="65">
        <f t="shared" si="1"/>
        <v>0</v>
      </c>
    </row>
    <row r="15" spans="1:11">
      <c r="A15" s="21" t="s">
        <v>168</v>
      </c>
      <c r="B15" s="37" t="s">
        <v>169</v>
      </c>
      <c r="C15" s="66">
        <v>7500</v>
      </c>
      <c r="D15" s="66">
        <v>7500</v>
      </c>
      <c r="E15" s="66">
        <v>7500</v>
      </c>
      <c r="F15" s="59"/>
      <c r="G15" s="67">
        <v>7089</v>
      </c>
      <c r="H15" s="68"/>
      <c r="I15" s="68"/>
      <c r="J15" s="7">
        <v>7089</v>
      </c>
      <c r="K15" s="7"/>
    </row>
    <row r="16" spans="1:11">
      <c r="A16" s="27" t="s">
        <v>170</v>
      </c>
      <c r="B16" s="38" t="s">
        <v>171</v>
      </c>
      <c r="C16" s="65">
        <f>SUM(C15:C15)</f>
        <v>7500</v>
      </c>
      <c r="D16" s="65">
        <f>SUM(D15:D15)</f>
        <v>7500</v>
      </c>
      <c r="E16" s="65">
        <f>SUM(E15)</f>
        <v>7500</v>
      </c>
      <c r="F16" s="63">
        <f>SUM(F15:F15)</f>
        <v>0</v>
      </c>
      <c r="G16" s="64">
        <f>SUM(G15)</f>
        <v>7089</v>
      </c>
      <c r="H16" s="64">
        <f t="shared" ref="H16:K16" si="2">SUM(H15)</f>
        <v>0</v>
      </c>
      <c r="I16" s="64">
        <f t="shared" si="2"/>
        <v>0</v>
      </c>
      <c r="J16" s="64">
        <f t="shared" si="2"/>
        <v>7089</v>
      </c>
      <c r="K16" s="64">
        <f t="shared" si="2"/>
        <v>0</v>
      </c>
    </row>
    <row r="17" spans="1:13">
      <c r="A17" s="21" t="s">
        <v>172</v>
      </c>
      <c r="B17" s="37" t="s">
        <v>173</v>
      </c>
      <c r="C17" s="58">
        <v>350</v>
      </c>
      <c r="D17" s="58">
        <v>350</v>
      </c>
      <c r="E17" s="58">
        <v>815</v>
      </c>
      <c r="F17" s="59"/>
      <c r="G17" s="60">
        <v>1256</v>
      </c>
      <c r="H17" s="58"/>
      <c r="I17" s="58"/>
      <c r="J17" s="7">
        <v>1256</v>
      </c>
      <c r="K17" s="7"/>
      <c r="M17" s="2" t="s">
        <v>174</v>
      </c>
    </row>
    <row r="18" spans="1:13">
      <c r="A18" s="21" t="s">
        <v>175</v>
      </c>
      <c r="B18" s="37" t="s">
        <v>176</v>
      </c>
      <c r="C18" s="58">
        <v>2500</v>
      </c>
      <c r="D18" s="58">
        <v>2500</v>
      </c>
      <c r="E18" s="58">
        <v>2500</v>
      </c>
      <c r="F18" s="59"/>
      <c r="G18" s="60">
        <v>2858</v>
      </c>
      <c r="H18" s="58"/>
      <c r="I18" s="58"/>
      <c r="J18" s="7">
        <v>2858</v>
      </c>
      <c r="K18" s="7"/>
    </row>
    <row r="19" spans="1:13">
      <c r="A19" s="21" t="s">
        <v>177</v>
      </c>
      <c r="B19" s="37" t="s">
        <v>178</v>
      </c>
      <c r="C19" s="58">
        <v>800</v>
      </c>
      <c r="D19" s="58">
        <v>800</v>
      </c>
      <c r="E19" s="58">
        <v>800</v>
      </c>
      <c r="F19" s="59"/>
      <c r="G19" s="60">
        <v>1207</v>
      </c>
      <c r="H19" s="58"/>
      <c r="I19" s="58"/>
      <c r="J19" s="7">
        <v>1207</v>
      </c>
      <c r="K19" s="7"/>
    </row>
    <row r="20" spans="1:13">
      <c r="A20" s="21" t="s">
        <v>179</v>
      </c>
      <c r="B20" s="37" t="s">
        <v>180</v>
      </c>
      <c r="C20" s="58"/>
      <c r="D20" s="58"/>
      <c r="E20" s="58"/>
      <c r="F20" s="59"/>
      <c r="G20" s="60">
        <v>383</v>
      </c>
      <c r="H20" s="58"/>
      <c r="I20" s="58"/>
      <c r="J20" s="7">
        <v>383</v>
      </c>
      <c r="K20" s="7"/>
    </row>
    <row r="21" spans="1:13" ht="15" customHeight="1">
      <c r="A21" s="24" t="s">
        <v>181</v>
      </c>
      <c r="B21" s="61" t="s">
        <v>182</v>
      </c>
      <c r="C21" s="62">
        <f t="shared" ref="C21:K21" si="3">SUM(C18:C20)</f>
        <v>3300</v>
      </c>
      <c r="D21" s="62">
        <f t="shared" si="3"/>
        <v>3300</v>
      </c>
      <c r="E21" s="62">
        <f t="shared" si="3"/>
        <v>3300</v>
      </c>
      <c r="F21" s="63">
        <f t="shared" si="3"/>
        <v>0</v>
      </c>
      <c r="G21" s="64">
        <f t="shared" si="3"/>
        <v>4448</v>
      </c>
      <c r="H21" s="64">
        <f t="shared" si="3"/>
        <v>0</v>
      </c>
      <c r="I21" s="64">
        <f t="shared" si="3"/>
        <v>0</v>
      </c>
      <c r="J21" s="64">
        <f t="shared" si="3"/>
        <v>4448</v>
      </c>
      <c r="K21" s="64">
        <f t="shared" si="3"/>
        <v>0</v>
      </c>
    </row>
    <row r="22" spans="1:13">
      <c r="A22" s="21" t="s">
        <v>183</v>
      </c>
      <c r="B22" s="37" t="s">
        <v>184</v>
      </c>
      <c r="C22" s="58"/>
      <c r="D22" s="58"/>
      <c r="E22" s="58"/>
      <c r="F22" s="59"/>
      <c r="G22" s="60">
        <v>116</v>
      </c>
      <c r="H22" s="58"/>
      <c r="I22" s="58"/>
      <c r="J22" s="7">
        <v>116</v>
      </c>
      <c r="K22" s="7"/>
    </row>
    <row r="23" spans="1:13">
      <c r="A23" s="27" t="s">
        <v>185</v>
      </c>
      <c r="B23" s="38" t="s">
        <v>186</v>
      </c>
      <c r="C23" s="65">
        <f>SUM(C17+C21+C22)</f>
        <v>3650</v>
      </c>
      <c r="D23" s="65">
        <f>SUM(D17+D21+D22)</f>
        <v>3650</v>
      </c>
      <c r="E23" s="65">
        <f>SUM(E17+E21)</f>
        <v>4115</v>
      </c>
      <c r="F23" s="63">
        <f>SUM(F17+F21)</f>
        <v>0</v>
      </c>
      <c r="G23" s="64">
        <f>SUM(G17+G21+G22)</f>
        <v>5820</v>
      </c>
      <c r="H23" s="64">
        <f t="shared" ref="H23:K23" si="4">SUM(H17+H21+H22)</f>
        <v>0</v>
      </c>
      <c r="I23" s="64">
        <f t="shared" si="4"/>
        <v>0</v>
      </c>
      <c r="J23" s="64">
        <f t="shared" si="4"/>
        <v>5820</v>
      </c>
      <c r="K23" s="64">
        <f t="shared" si="4"/>
        <v>0</v>
      </c>
    </row>
    <row r="24" spans="1:13" ht="33" hidden="1" customHeight="1">
      <c r="A24" s="15" t="s">
        <v>31</v>
      </c>
      <c r="B24" s="16" t="s">
        <v>150</v>
      </c>
      <c r="C24" s="55"/>
      <c r="D24" s="55"/>
      <c r="E24" s="55"/>
      <c r="F24" s="56" t="s">
        <v>152</v>
      </c>
      <c r="G24" s="69"/>
      <c r="H24" s="55"/>
      <c r="I24" s="55"/>
      <c r="J24" s="7"/>
      <c r="K24" s="7"/>
    </row>
    <row r="25" spans="1:13">
      <c r="A25" s="29" t="s">
        <v>187</v>
      </c>
      <c r="B25" s="37" t="s">
        <v>188</v>
      </c>
      <c r="C25" s="58">
        <v>5789</v>
      </c>
      <c r="D25" s="58">
        <v>5789</v>
      </c>
      <c r="E25" s="58">
        <v>5789</v>
      </c>
      <c r="F25" s="59"/>
      <c r="G25" s="60">
        <v>3441</v>
      </c>
      <c r="H25" s="58"/>
      <c r="I25" s="58"/>
      <c r="J25" s="7">
        <v>3441</v>
      </c>
      <c r="K25" s="7"/>
    </row>
    <row r="26" spans="1:13">
      <c r="A26" s="29" t="s">
        <v>189</v>
      </c>
      <c r="B26" s="37" t="s">
        <v>190</v>
      </c>
      <c r="C26" s="58"/>
      <c r="D26" s="58"/>
      <c r="E26" s="58"/>
      <c r="F26" s="59"/>
      <c r="G26" s="60">
        <v>2295</v>
      </c>
      <c r="H26" s="58"/>
      <c r="I26" s="58"/>
      <c r="J26" s="7">
        <v>2295</v>
      </c>
      <c r="K26" s="7"/>
    </row>
    <row r="27" spans="1:13">
      <c r="A27" s="29" t="s">
        <v>191</v>
      </c>
      <c r="B27" s="37" t="s">
        <v>192</v>
      </c>
      <c r="C27" s="58">
        <v>1690</v>
      </c>
      <c r="D27" s="58">
        <v>1690</v>
      </c>
      <c r="E27" s="58">
        <v>1690</v>
      </c>
      <c r="F27" s="59"/>
      <c r="G27" s="60">
        <v>1743</v>
      </c>
      <c r="H27" s="58"/>
      <c r="I27" s="58"/>
      <c r="J27" s="7">
        <v>1743</v>
      </c>
      <c r="K27" s="7"/>
    </row>
    <row r="28" spans="1:13">
      <c r="A28" s="29" t="s">
        <v>193</v>
      </c>
      <c r="B28" s="37" t="s">
        <v>194</v>
      </c>
      <c r="C28" s="58">
        <v>1993</v>
      </c>
      <c r="D28" s="58">
        <v>1992</v>
      </c>
      <c r="E28" s="58">
        <v>1992</v>
      </c>
      <c r="F28" s="59"/>
      <c r="G28" s="60">
        <v>1992</v>
      </c>
      <c r="H28" s="58"/>
      <c r="I28" s="58"/>
      <c r="J28" s="7">
        <v>1992</v>
      </c>
      <c r="K28" s="7"/>
    </row>
    <row r="29" spans="1:13">
      <c r="A29" s="29" t="s">
        <v>195</v>
      </c>
      <c r="B29" s="37" t="s">
        <v>196</v>
      </c>
      <c r="C29" s="58"/>
      <c r="D29" s="58"/>
      <c r="E29" s="58"/>
      <c r="F29" s="59"/>
      <c r="G29" s="60">
        <v>1530</v>
      </c>
      <c r="H29" s="58"/>
      <c r="I29" s="58"/>
      <c r="J29" s="7">
        <v>1530</v>
      </c>
      <c r="K29" s="7"/>
    </row>
    <row r="30" spans="1:13">
      <c r="A30" s="29" t="s">
        <v>197</v>
      </c>
      <c r="B30" s="37" t="s">
        <v>198</v>
      </c>
      <c r="C30" s="58"/>
      <c r="D30" s="58"/>
      <c r="E30" s="58"/>
      <c r="F30" s="59"/>
      <c r="G30" s="67">
        <v>76</v>
      </c>
      <c r="H30" s="58"/>
      <c r="I30" s="58"/>
      <c r="J30" s="7">
        <v>76</v>
      </c>
      <c r="K30" s="7"/>
    </row>
    <row r="31" spans="1:13">
      <c r="A31" s="29" t="s">
        <v>199</v>
      </c>
      <c r="B31" s="37" t="s">
        <v>200</v>
      </c>
      <c r="C31" s="58"/>
      <c r="D31" s="58"/>
      <c r="E31" s="58"/>
      <c r="F31" s="59"/>
      <c r="G31" s="67">
        <v>451</v>
      </c>
      <c r="H31" s="58"/>
      <c r="I31" s="58"/>
      <c r="J31" s="7">
        <v>451</v>
      </c>
      <c r="K31" s="7"/>
    </row>
    <row r="32" spans="1:13">
      <c r="A32" s="30" t="s">
        <v>201</v>
      </c>
      <c r="B32" s="38" t="s">
        <v>202</v>
      </c>
      <c r="C32" s="65">
        <f>SUM(C24:C28)</f>
        <v>9472</v>
      </c>
      <c r="D32" s="65">
        <f>SUM(D24:D28)</f>
        <v>9471</v>
      </c>
      <c r="E32" s="65">
        <f>SUM(E25:E28)</f>
        <v>9471</v>
      </c>
      <c r="F32" s="63">
        <f>SUM(F24:F28)</f>
        <v>0</v>
      </c>
      <c r="G32" s="64">
        <f>SUM(G25:G31)</f>
        <v>11528</v>
      </c>
      <c r="H32" s="64">
        <f t="shared" ref="H32:K32" si="5">SUM(H25:H31)</f>
        <v>0</v>
      </c>
      <c r="I32" s="64">
        <f t="shared" si="5"/>
        <v>0</v>
      </c>
      <c r="J32" s="64">
        <f t="shared" si="5"/>
        <v>11528</v>
      </c>
      <c r="K32" s="64">
        <f t="shared" si="5"/>
        <v>0</v>
      </c>
    </row>
    <row r="33" spans="1:11" s="71" customFormat="1" ht="12.75">
      <c r="A33" s="29" t="s">
        <v>203</v>
      </c>
      <c r="B33" s="37" t="s">
        <v>204</v>
      </c>
      <c r="C33" s="58"/>
      <c r="D33" s="58"/>
      <c r="E33" s="58"/>
      <c r="F33" s="70"/>
      <c r="G33" s="67">
        <v>1559</v>
      </c>
      <c r="H33" s="58"/>
      <c r="I33" s="58"/>
      <c r="J33" s="99">
        <v>1559</v>
      </c>
      <c r="K33" s="99"/>
    </row>
    <row r="34" spans="1:11" s="72" customFormat="1" ht="14.25">
      <c r="A34" s="30" t="s">
        <v>205</v>
      </c>
      <c r="B34" s="38" t="s">
        <v>206</v>
      </c>
      <c r="C34" s="65"/>
      <c r="D34" s="65"/>
      <c r="E34" s="65"/>
      <c r="F34" s="63"/>
      <c r="G34" s="64">
        <v>1559</v>
      </c>
      <c r="H34" s="64">
        <v>1559</v>
      </c>
      <c r="I34" s="64">
        <v>1559</v>
      </c>
      <c r="J34" s="64">
        <v>1559</v>
      </c>
      <c r="K34" s="64"/>
    </row>
    <row r="35" spans="1:11" ht="15.75">
      <c r="A35" s="73" t="s">
        <v>207</v>
      </c>
      <c r="B35" s="74" t="s">
        <v>208</v>
      </c>
      <c r="C35" s="75">
        <f>SUM(C14+C16+C23+C32)</f>
        <v>32991</v>
      </c>
      <c r="D35" s="75">
        <f>SUM(D14+D16+D23+D32)</f>
        <v>33954</v>
      </c>
      <c r="E35" s="75">
        <f>SUM(E14+E16+E23+E32)</f>
        <v>34807</v>
      </c>
      <c r="F35" s="63" t="e">
        <f>SUM(F14+F16+F23+F32+#REF!+#REF!+#REF!)</f>
        <v>#REF!</v>
      </c>
      <c r="G35" s="64">
        <f>SUM(G14+G16+G23+G32+G34)</f>
        <v>40299</v>
      </c>
      <c r="H35" s="64">
        <f t="shared" ref="H35:J35" si="6">SUM(H14+H16+H23+H32+H34)</f>
        <v>1559</v>
      </c>
      <c r="I35" s="64">
        <f t="shared" si="6"/>
        <v>1559</v>
      </c>
      <c r="J35" s="64">
        <f t="shared" si="6"/>
        <v>40299</v>
      </c>
      <c r="K35" s="7"/>
    </row>
    <row r="36" spans="1:11" ht="15.75">
      <c r="A36" s="76" t="s">
        <v>209</v>
      </c>
      <c r="B36" s="74"/>
      <c r="C36" s="75">
        <v>-5878</v>
      </c>
      <c r="D36" s="75">
        <v>-4877</v>
      </c>
      <c r="E36" s="75">
        <v>10705</v>
      </c>
      <c r="F36" s="63">
        <f>SUM(F12+F23+F32-'[1]kiadás működés, felhalmozás'!G79)</f>
        <v>0</v>
      </c>
      <c r="G36" s="64">
        <v>-9273</v>
      </c>
      <c r="H36" s="75"/>
      <c r="I36" s="75"/>
      <c r="J36" s="9">
        <v>-9273</v>
      </c>
      <c r="K36" s="7"/>
    </row>
    <row r="37" spans="1:11" ht="15.75">
      <c r="A37" s="76" t="s">
        <v>210</v>
      </c>
      <c r="B37" s="74"/>
      <c r="C37" s="75">
        <f>SUM(C16-'[2]kiadások működési, felhalmozási'!C78)</f>
        <v>-3594</v>
      </c>
      <c r="D37" s="75">
        <f>SUM(D16-'[2]kiadások működési, felhalmozási'!D78)</f>
        <v>-4594</v>
      </c>
      <c r="E37" s="75">
        <v>-4594</v>
      </c>
      <c r="F37" s="75">
        <f>SUM(F16-'[2]kiadások működési, felhalmozási'!F78)</f>
        <v>-11894</v>
      </c>
      <c r="G37" s="75">
        <v>-10655</v>
      </c>
      <c r="H37" s="75"/>
      <c r="I37" s="75"/>
      <c r="J37" s="9">
        <v>-10655</v>
      </c>
      <c r="K37" s="7"/>
    </row>
    <row r="38" spans="1:11">
      <c r="A38" s="21" t="s">
        <v>211</v>
      </c>
      <c r="B38" s="21" t="s">
        <v>212</v>
      </c>
      <c r="C38" s="77"/>
      <c r="D38" s="77">
        <v>1689</v>
      </c>
      <c r="E38" s="77">
        <v>20549</v>
      </c>
      <c r="F38" s="59"/>
      <c r="G38" s="60">
        <v>20423</v>
      </c>
      <c r="H38" s="77"/>
      <c r="I38" s="77"/>
      <c r="J38" s="7">
        <v>20423</v>
      </c>
      <c r="K38" s="7"/>
    </row>
    <row r="39" spans="1:11">
      <c r="A39" s="24" t="s">
        <v>213</v>
      </c>
      <c r="B39" s="24" t="s">
        <v>214</v>
      </c>
      <c r="C39" s="78">
        <f t="shared" ref="C39:E40" si="7">SUM(C38)</f>
        <v>0</v>
      </c>
      <c r="D39" s="78">
        <f t="shared" si="7"/>
        <v>1689</v>
      </c>
      <c r="E39" s="78">
        <f t="shared" si="7"/>
        <v>20549</v>
      </c>
      <c r="F39" s="78">
        <f>SUM(F38)</f>
        <v>0</v>
      </c>
      <c r="G39" s="78">
        <f>SUM(G38)</f>
        <v>20423</v>
      </c>
      <c r="H39" s="78">
        <f t="shared" ref="H39:J40" si="8">SUM(H38)</f>
        <v>0</v>
      </c>
      <c r="I39" s="78">
        <f t="shared" si="8"/>
        <v>0</v>
      </c>
      <c r="J39" s="78">
        <f t="shared" si="8"/>
        <v>20423</v>
      </c>
      <c r="K39" s="7"/>
    </row>
    <row r="40" spans="1:11" ht="15.75">
      <c r="A40" s="79" t="s">
        <v>215</v>
      </c>
      <c r="B40" s="80" t="s">
        <v>216</v>
      </c>
      <c r="C40" s="81">
        <f t="shared" si="7"/>
        <v>0</v>
      </c>
      <c r="D40" s="81">
        <f t="shared" si="7"/>
        <v>1689</v>
      </c>
      <c r="E40" s="81">
        <f t="shared" si="7"/>
        <v>20549</v>
      </c>
      <c r="F40" s="63" t="e">
        <f>SUM(#REF!+#REF!+#REF!)</f>
        <v>#REF!</v>
      </c>
      <c r="G40" s="64">
        <f>SUM(G39)</f>
        <v>20423</v>
      </c>
      <c r="H40" s="64">
        <f t="shared" si="8"/>
        <v>0</v>
      </c>
      <c r="I40" s="64">
        <f t="shared" si="8"/>
        <v>0</v>
      </c>
      <c r="J40" s="64">
        <f t="shared" si="8"/>
        <v>20423</v>
      </c>
      <c r="K40" s="7"/>
    </row>
    <row r="41" spans="1:11" ht="15.75">
      <c r="A41" s="76" t="s">
        <v>28</v>
      </c>
      <c r="B41" s="82"/>
      <c r="C41" s="83">
        <f t="shared" ref="C41:J41" si="9">SUM(C35+C40)</f>
        <v>32991</v>
      </c>
      <c r="D41" s="83">
        <f t="shared" si="9"/>
        <v>35643</v>
      </c>
      <c r="E41" s="83">
        <f t="shared" si="9"/>
        <v>55356</v>
      </c>
      <c r="F41" s="83" t="e">
        <f t="shared" si="9"/>
        <v>#REF!</v>
      </c>
      <c r="G41" s="83">
        <f t="shared" si="9"/>
        <v>60722</v>
      </c>
      <c r="H41" s="83">
        <f t="shared" si="9"/>
        <v>1559</v>
      </c>
      <c r="I41" s="83">
        <f t="shared" si="9"/>
        <v>1559</v>
      </c>
      <c r="J41" s="83">
        <f t="shared" si="9"/>
        <v>60722</v>
      </c>
      <c r="K41" s="7"/>
    </row>
  </sheetData>
  <mergeCells count="3">
    <mergeCell ref="A1:K1"/>
    <mergeCell ref="A2:K2"/>
    <mergeCell ref="A3:K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A32" sqref="A32"/>
    </sheetView>
  </sheetViews>
  <sheetFormatPr defaultRowHeight="15"/>
  <cols>
    <col min="1" max="1" width="67.5703125" style="2" customWidth="1"/>
    <col min="2" max="2" width="25.7109375" style="2" customWidth="1"/>
    <col min="3" max="4" width="21.140625" style="2" hidden="1" customWidth="1"/>
    <col min="5" max="5" width="18.42578125" style="2" hidden="1" customWidth="1"/>
    <col min="6" max="256" width="9.140625" style="2"/>
    <col min="257" max="257" width="67.5703125" style="2" customWidth="1"/>
    <col min="258" max="258" width="28" style="2" customWidth="1"/>
    <col min="259" max="261" width="0" style="2" hidden="1" customWidth="1"/>
    <col min="262" max="512" width="9.140625" style="2"/>
    <col min="513" max="513" width="67.5703125" style="2" customWidth="1"/>
    <col min="514" max="514" width="28" style="2" customWidth="1"/>
    <col min="515" max="517" width="0" style="2" hidden="1" customWidth="1"/>
    <col min="518" max="768" width="9.140625" style="2"/>
    <col min="769" max="769" width="67.5703125" style="2" customWidth="1"/>
    <col min="770" max="770" width="28" style="2" customWidth="1"/>
    <col min="771" max="773" width="0" style="2" hidden="1" customWidth="1"/>
    <col min="774" max="1024" width="9.140625" style="2"/>
    <col min="1025" max="1025" width="67.5703125" style="2" customWidth="1"/>
    <col min="1026" max="1026" width="28" style="2" customWidth="1"/>
    <col min="1027" max="1029" width="0" style="2" hidden="1" customWidth="1"/>
    <col min="1030" max="1280" width="9.140625" style="2"/>
    <col min="1281" max="1281" width="67.5703125" style="2" customWidth="1"/>
    <col min="1282" max="1282" width="28" style="2" customWidth="1"/>
    <col min="1283" max="1285" width="0" style="2" hidden="1" customWidth="1"/>
    <col min="1286" max="1536" width="9.140625" style="2"/>
    <col min="1537" max="1537" width="67.5703125" style="2" customWidth="1"/>
    <col min="1538" max="1538" width="28" style="2" customWidth="1"/>
    <col min="1539" max="1541" width="0" style="2" hidden="1" customWidth="1"/>
    <col min="1542" max="1792" width="9.140625" style="2"/>
    <col min="1793" max="1793" width="67.5703125" style="2" customWidth="1"/>
    <col min="1794" max="1794" width="28" style="2" customWidth="1"/>
    <col min="1795" max="1797" width="0" style="2" hidden="1" customWidth="1"/>
    <col min="1798" max="2048" width="9.140625" style="2"/>
    <col min="2049" max="2049" width="67.5703125" style="2" customWidth="1"/>
    <col min="2050" max="2050" width="28" style="2" customWidth="1"/>
    <col min="2051" max="2053" width="0" style="2" hidden="1" customWidth="1"/>
    <col min="2054" max="2304" width="9.140625" style="2"/>
    <col min="2305" max="2305" width="67.5703125" style="2" customWidth="1"/>
    <col min="2306" max="2306" width="28" style="2" customWidth="1"/>
    <col min="2307" max="2309" width="0" style="2" hidden="1" customWidth="1"/>
    <col min="2310" max="2560" width="9.140625" style="2"/>
    <col min="2561" max="2561" width="67.5703125" style="2" customWidth="1"/>
    <col min="2562" max="2562" width="28" style="2" customWidth="1"/>
    <col min="2563" max="2565" width="0" style="2" hidden="1" customWidth="1"/>
    <col min="2566" max="2816" width="9.140625" style="2"/>
    <col min="2817" max="2817" width="67.5703125" style="2" customWidth="1"/>
    <col min="2818" max="2818" width="28" style="2" customWidth="1"/>
    <col min="2819" max="2821" width="0" style="2" hidden="1" customWidth="1"/>
    <col min="2822" max="3072" width="9.140625" style="2"/>
    <col min="3073" max="3073" width="67.5703125" style="2" customWidth="1"/>
    <col min="3074" max="3074" width="28" style="2" customWidth="1"/>
    <col min="3075" max="3077" width="0" style="2" hidden="1" customWidth="1"/>
    <col min="3078" max="3328" width="9.140625" style="2"/>
    <col min="3329" max="3329" width="67.5703125" style="2" customWidth="1"/>
    <col min="3330" max="3330" width="28" style="2" customWidth="1"/>
    <col min="3331" max="3333" width="0" style="2" hidden="1" customWidth="1"/>
    <col min="3334" max="3584" width="9.140625" style="2"/>
    <col min="3585" max="3585" width="67.5703125" style="2" customWidth="1"/>
    <col min="3586" max="3586" width="28" style="2" customWidth="1"/>
    <col min="3587" max="3589" width="0" style="2" hidden="1" customWidth="1"/>
    <col min="3590" max="3840" width="9.140625" style="2"/>
    <col min="3841" max="3841" width="67.5703125" style="2" customWidth="1"/>
    <col min="3842" max="3842" width="28" style="2" customWidth="1"/>
    <col min="3843" max="3845" width="0" style="2" hidden="1" customWidth="1"/>
    <col min="3846" max="4096" width="9.140625" style="2"/>
    <col min="4097" max="4097" width="67.5703125" style="2" customWidth="1"/>
    <col min="4098" max="4098" width="28" style="2" customWidth="1"/>
    <col min="4099" max="4101" width="0" style="2" hidden="1" customWidth="1"/>
    <col min="4102" max="4352" width="9.140625" style="2"/>
    <col min="4353" max="4353" width="67.5703125" style="2" customWidth="1"/>
    <col min="4354" max="4354" width="28" style="2" customWidth="1"/>
    <col min="4355" max="4357" width="0" style="2" hidden="1" customWidth="1"/>
    <col min="4358" max="4608" width="9.140625" style="2"/>
    <col min="4609" max="4609" width="67.5703125" style="2" customWidth="1"/>
    <col min="4610" max="4610" width="28" style="2" customWidth="1"/>
    <col min="4611" max="4613" width="0" style="2" hidden="1" customWidth="1"/>
    <col min="4614" max="4864" width="9.140625" style="2"/>
    <col min="4865" max="4865" width="67.5703125" style="2" customWidth="1"/>
    <col min="4866" max="4866" width="28" style="2" customWidth="1"/>
    <col min="4867" max="4869" width="0" style="2" hidden="1" customWidth="1"/>
    <col min="4870" max="5120" width="9.140625" style="2"/>
    <col min="5121" max="5121" width="67.5703125" style="2" customWidth="1"/>
    <col min="5122" max="5122" width="28" style="2" customWidth="1"/>
    <col min="5123" max="5125" width="0" style="2" hidden="1" customWidth="1"/>
    <col min="5126" max="5376" width="9.140625" style="2"/>
    <col min="5377" max="5377" width="67.5703125" style="2" customWidth="1"/>
    <col min="5378" max="5378" width="28" style="2" customWidth="1"/>
    <col min="5379" max="5381" width="0" style="2" hidden="1" customWidth="1"/>
    <col min="5382" max="5632" width="9.140625" style="2"/>
    <col min="5633" max="5633" width="67.5703125" style="2" customWidth="1"/>
    <col min="5634" max="5634" width="28" style="2" customWidth="1"/>
    <col min="5635" max="5637" width="0" style="2" hidden="1" customWidth="1"/>
    <col min="5638" max="5888" width="9.140625" style="2"/>
    <col min="5889" max="5889" width="67.5703125" style="2" customWidth="1"/>
    <col min="5890" max="5890" width="28" style="2" customWidth="1"/>
    <col min="5891" max="5893" width="0" style="2" hidden="1" customWidth="1"/>
    <col min="5894" max="6144" width="9.140625" style="2"/>
    <col min="6145" max="6145" width="67.5703125" style="2" customWidth="1"/>
    <col min="6146" max="6146" width="28" style="2" customWidth="1"/>
    <col min="6147" max="6149" width="0" style="2" hidden="1" customWidth="1"/>
    <col min="6150" max="6400" width="9.140625" style="2"/>
    <col min="6401" max="6401" width="67.5703125" style="2" customWidth="1"/>
    <col min="6402" max="6402" width="28" style="2" customWidth="1"/>
    <col min="6403" max="6405" width="0" style="2" hidden="1" customWidth="1"/>
    <col min="6406" max="6656" width="9.140625" style="2"/>
    <col min="6657" max="6657" width="67.5703125" style="2" customWidth="1"/>
    <col min="6658" max="6658" width="28" style="2" customWidth="1"/>
    <col min="6659" max="6661" width="0" style="2" hidden="1" customWidth="1"/>
    <col min="6662" max="6912" width="9.140625" style="2"/>
    <col min="6913" max="6913" width="67.5703125" style="2" customWidth="1"/>
    <col min="6914" max="6914" width="28" style="2" customWidth="1"/>
    <col min="6915" max="6917" width="0" style="2" hidden="1" customWidth="1"/>
    <col min="6918" max="7168" width="9.140625" style="2"/>
    <col min="7169" max="7169" width="67.5703125" style="2" customWidth="1"/>
    <col min="7170" max="7170" width="28" style="2" customWidth="1"/>
    <col min="7171" max="7173" width="0" style="2" hidden="1" customWidth="1"/>
    <col min="7174" max="7424" width="9.140625" style="2"/>
    <col min="7425" max="7425" width="67.5703125" style="2" customWidth="1"/>
    <col min="7426" max="7426" width="28" style="2" customWidth="1"/>
    <col min="7427" max="7429" width="0" style="2" hidden="1" customWidth="1"/>
    <col min="7430" max="7680" width="9.140625" style="2"/>
    <col min="7681" max="7681" width="67.5703125" style="2" customWidth="1"/>
    <col min="7682" max="7682" width="28" style="2" customWidth="1"/>
    <col min="7683" max="7685" width="0" style="2" hidden="1" customWidth="1"/>
    <col min="7686" max="7936" width="9.140625" style="2"/>
    <col min="7937" max="7937" width="67.5703125" style="2" customWidth="1"/>
    <col min="7938" max="7938" width="28" style="2" customWidth="1"/>
    <col min="7939" max="7941" width="0" style="2" hidden="1" customWidth="1"/>
    <col min="7942" max="8192" width="9.140625" style="2"/>
    <col min="8193" max="8193" width="67.5703125" style="2" customWidth="1"/>
    <col min="8194" max="8194" width="28" style="2" customWidth="1"/>
    <col min="8195" max="8197" width="0" style="2" hidden="1" customWidth="1"/>
    <col min="8198" max="8448" width="9.140625" style="2"/>
    <col min="8449" max="8449" width="67.5703125" style="2" customWidth="1"/>
    <col min="8450" max="8450" width="28" style="2" customWidth="1"/>
    <col min="8451" max="8453" width="0" style="2" hidden="1" customWidth="1"/>
    <col min="8454" max="8704" width="9.140625" style="2"/>
    <col min="8705" max="8705" width="67.5703125" style="2" customWidth="1"/>
    <col min="8706" max="8706" width="28" style="2" customWidth="1"/>
    <col min="8707" max="8709" width="0" style="2" hidden="1" customWidth="1"/>
    <col min="8710" max="8960" width="9.140625" style="2"/>
    <col min="8961" max="8961" width="67.5703125" style="2" customWidth="1"/>
    <col min="8962" max="8962" width="28" style="2" customWidth="1"/>
    <col min="8963" max="8965" width="0" style="2" hidden="1" customWidth="1"/>
    <col min="8966" max="9216" width="9.140625" style="2"/>
    <col min="9217" max="9217" width="67.5703125" style="2" customWidth="1"/>
    <col min="9218" max="9218" width="28" style="2" customWidth="1"/>
    <col min="9219" max="9221" width="0" style="2" hidden="1" customWidth="1"/>
    <col min="9222" max="9472" width="9.140625" style="2"/>
    <col min="9473" max="9473" width="67.5703125" style="2" customWidth="1"/>
    <col min="9474" max="9474" width="28" style="2" customWidth="1"/>
    <col min="9475" max="9477" width="0" style="2" hidden="1" customWidth="1"/>
    <col min="9478" max="9728" width="9.140625" style="2"/>
    <col min="9729" max="9729" width="67.5703125" style="2" customWidth="1"/>
    <col min="9730" max="9730" width="28" style="2" customWidth="1"/>
    <col min="9731" max="9733" width="0" style="2" hidden="1" customWidth="1"/>
    <col min="9734" max="9984" width="9.140625" style="2"/>
    <col min="9985" max="9985" width="67.5703125" style="2" customWidth="1"/>
    <col min="9986" max="9986" width="28" style="2" customWidth="1"/>
    <col min="9987" max="9989" width="0" style="2" hidden="1" customWidth="1"/>
    <col min="9990" max="10240" width="9.140625" style="2"/>
    <col min="10241" max="10241" width="67.5703125" style="2" customWidth="1"/>
    <col min="10242" max="10242" width="28" style="2" customWidth="1"/>
    <col min="10243" max="10245" width="0" style="2" hidden="1" customWidth="1"/>
    <col min="10246" max="10496" width="9.140625" style="2"/>
    <col min="10497" max="10497" width="67.5703125" style="2" customWidth="1"/>
    <col min="10498" max="10498" width="28" style="2" customWidth="1"/>
    <col min="10499" max="10501" width="0" style="2" hidden="1" customWidth="1"/>
    <col min="10502" max="10752" width="9.140625" style="2"/>
    <col min="10753" max="10753" width="67.5703125" style="2" customWidth="1"/>
    <col min="10754" max="10754" width="28" style="2" customWidth="1"/>
    <col min="10755" max="10757" width="0" style="2" hidden="1" customWidth="1"/>
    <col min="10758" max="11008" width="9.140625" style="2"/>
    <col min="11009" max="11009" width="67.5703125" style="2" customWidth="1"/>
    <col min="11010" max="11010" width="28" style="2" customWidth="1"/>
    <col min="11011" max="11013" width="0" style="2" hidden="1" customWidth="1"/>
    <col min="11014" max="11264" width="9.140625" style="2"/>
    <col min="11265" max="11265" width="67.5703125" style="2" customWidth="1"/>
    <col min="11266" max="11266" width="28" style="2" customWidth="1"/>
    <col min="11267" max="11269" width="0" style="2" hidden="1" customWidth="1"/>
    <col min="11270" max="11520" width="9.140625" style="2"/>
    <col min="11521" max="11521" width="67.5703125" style="2" customWidth="1"/>
    <col min="11522" max="11522" width="28" style="2" customWidth="1"/>
    <col min="11523" max="11525" width="0" style="2" hidden="1" customWidth="1"/>
    <col min="11526" max="11776" width="9.140625" style="2"/>
    <col min="11777" max="11777" width="67.5703125" style="2" customWidth="1"/>
    <col min="11778" max="11778" width="28" style="2" customWidth="1"/>
    <col min="11779" max="11781" width="0" style="2" hidden="1" customWidth="1"/>
    <col min="11782" max="12032" width="9.140625" style="2"/>
    <col min="12033" max="12033" width="67.5703125" style="2" customWidth="1"/>
    <col min="12034" max="12034" width="28" style="2" customWidth="1"/>
    <col min="12035" max="12037" width="0" style="2" hidden="1" customWidth="1"/>
    <col min="12038" max="12288" width="9.140625" style="2"/>
    <col min="12289" max="12289" width="67.5703125" style="2" customWidth="1"/>
    <col min="12290" max="12290" width="28" style="2" customWidth="1"/>
    <col min="12291" max="12293" width="0" style="2" hidden="1" customWidth="1"/>
    <col min="12294" max="12544" width="9.140625" style="2"/>
    <col min="12545" max="12545" width="67.5703125" style="2" customWidth="1"/>
    <col min="12546" max="12546" width="28" style="2" customWidth="1"/>
    <col min="12547" max="12549" width="0" style="2" hidden="1" customWidth="1"/>
    <col min="12550" max="12800" width="9.140625" style="2"/>
    <col min="12801" max="12801" width="67.5703125" style="2" customWidth="1"/>
    <col min="12802" max="12802" width="28" style="2" customWidth="1"/>
    <col min="12803" max="12805" width="0" style="2" hidden="1" customWidth="1"/>
    <col min="12806" max="13056" width="9.140625" style="2"/>
    <col min="13057" max="13057" width="67.5703125" style="2" customWidth="1"/>
    <col min="13058" max="13058" width="28" style="2" customWidth="1"/>
    <col min="13059" max="13061" width="0" style="2" hidden="1" customWidth="1"/>
    <col min="13062" max="13312" width="9.140625" style="2"/>
    <col min="13313" max="13313" width="67.5703125" style="2" customWidth="1"/>
    <col min="13314" max="13314" width="28" style="2" customWidth="1"/>
    <col min="13315" max="13317" width="0" style="2" hidden="1" customWidth="1"/>
    <col min="13318" max="13568" width="9.140625" style="2"/>
    <col min="13569" max="13569" width="67.5703125" style="2" customWidth="1"/>
    <col min="13570" max="13570" width="28" style="2" customWidth="1"/>
    <col min="13571" max="13573" width="0" style="2" hidden="1" customWidth="1"/>
    <col min="13574" max="13824" width="9.140625" style="2"/>
    <col min="13825" max="13825" width="67.5703125" style="2" customWidth="1"/>
    <col min="13826" max="13826" width="28" style="2" customWidth="1"/>
    <col min="13827" max="13829" width="0" style="2" hidden="1" customWidth="1"/>
    <col min="13830" max="14080" width="9.140625" style="2"/>
    <col min="14081" max="14081" width="67.5703125" style="2" customWidth="1"/>
    <col min="14082" max="14082" width="28" style="2" customWidth="1"/>
    <col min="14083" max="14085" width="0" style="2" hidden="1" customWidth="1"/>
    <col min="14086" max="14336" width="9.140625" style="2"/>
    <col min="14337" max="14337" width="67.5703125" style="2" customWidth="1"/>
    <col min="14338" max="14338" width="28" style="2" customWidth="1"/>
    <col min="14339" max="14341" width="0" style="2" hidden="1" customWidth="1"/>
    <col min="14342" max="14592" width="9.140625" style="2"/>
    <col min="14593" max="14593" width="67.5703125" style="2" customWidth="1"/>
    <col min="14594" max="14594" width="28" style="2" customWidth="1"/>
    <col min="14595" max="14597" width="0" style="2" hidden="1" customWidth="1"/>
    <col min="14598" max="14848" width="9.140625" style="2"/>
    <col min="14849" max="14849" width="67.5703125" style="2" customWidth="1"/>
    <col min="14850" max="14850" width="28" style="2" customWidth="1"/>
    <col min="14851" max="14853" width="0" style="2" hidden="1" customWidth="1"/>
    <col min="14854" max="15104" width="9.140625" style="2"/>
    <col min="15105" max="15105" width="67.5703125" style="2" customWidth="1"/>
    <col min="15106" max="15106" width="28" style="2" customWidth="1"/>
    <col min="15107" max="15109" width="0" style="2" hidden="1" customWidth="1"/>
    <col min="15110" max="15360" width="9.140625" style="2"/>
    <col min="15361" max="15361" width="67.5703125" style="2" customWidth="1"/>
    <col min="15362" max="15362" width="28" style="2" customWidth="1"/>
    <col min="15363" max="15365" width="0" style="2" hidden="1" customWidth="1"/>
    <col min="15366" max="15616" width="9.140625" style="2"/>
    <col min="15617" max="15617" width="67.5703125" style="2" customWidth="1"/>
    <col min="15618" max="15618" width="28" style="2" customWidth="1"/>
    <col min="15619" max="15621" width="0" style="2" hidden="1" customWidth="1"/>
    <col min="15622" max="15872" width="9.140625" style="2"/>
    <col min="15873" max="15873" width="67.5703125" style="2" customWidth="1"/>
    <col min="15874" max="15874" width="28" style="2" customWidth="1"/>
    <col min="15875" max="15877" width="0" style="2" hidden="1" customWidth="1"/>
    <col min="15878" max="16128" width="9.140625" style="2"/>
    <col min="16129" max="16129" width="67.5703125" style="2" customWidth="1"/>
    <col min="16130" max="16130" width="28" style="2" customWidth="1"/>
    <col min="16131" max="16133" width="0" style="2" hidden="1" customWidth="1"/>
    <col min="16134" max="16384" width="9.140625" style="2"/>
  </cols>
  <sheetData>
    <row r="1" spans="1:6">
      <c r="A1" s="175"/>
      <c r="B1" s="175"/>
    </row>
    <row r="2" spans="1:6">
      <c r="A2" s="175" t="s">
        <v>465</v>
      </c>
      <c r="B2" s="175"/>
      <c r="C2" s="1"/>
      <c r="D2" s="1"/>
      <c r="E2" s="1"/>
      <c r="F2" s="1"/>
    </row>
    <row r="3" spans="1:6" ht="15.75">
      <c r="A3" s="182" t="s">
        <v>217</v>
      </c>
      <c r="B3" s="183"/>
      <c r="C3" s="13"/>
      <c r="D3" s="13"/>
      <c r="E3" s="13"/>
      <c r="F3" s="84"/>
    </row>
    <row r="4" spans="1:6" ht="16.5">
      <c r="A4" s="186" t="s">
        <v>218</v>
      </c>
      <c r="B4" s="187"/>
      <c r="C4" s="187"/>
      <c r="D4" s="187"/>
      <c r="E4" s="187"/>
    </row>
    <row r="5" spans="1:6">
      <c r="A5" s="85"/>
    </row>
    <row r="6" spans="1:6">
      <c r="A6" s="85"/>
    </row>
    <row r="7" spans="1:6" ht="66.75" customHeight="1">
      <c r="A7" s="86" t="s">
        <v>219</v>
      </c>
      <c r="B7" s="87" t="s">
        <v>220</v>
      </c>
      <c r="C7" s="88" t="s">
        <v>221</v>
      </c>
      <c r="D7" s="88" t="s">
        <v>221</v>
      </c>
      <c r="E7" s="89" t="s">
        <v>222</v>
      </c>
    </row>
    <row r="8" spans="1:6">
      <c r="A8" s="88" t="s">
        <v>223</v>
      </c>
      <c r="B8" s="90"/>
      <c r="C8" s="90"/>
      <c r="D8" s="90"/>
      <c r="E8" s="7"/>
    </row>
    <row r="9" spans="1:6">
      <c r="A9" s="88" t="s">
        <v>224</v>
      </c>
      <c r="B9" s="90"/>
      <c r="C9" s="90"/>
      <c r="D9" s="90"/>
      <c r="E9" s="7"/>
    </row>
    <row r="10" spans="1:6">
      <c r="A10" s="88" t="s">
        <v>225</v>
      </c>
      <c r="B10" s="90"/>
      <c r="C10" s="90"/>
      <c r="D10" s="90"/>
      <c r="E10" s="7"/>
    </row>
    <row r="11" spans="1:6">
      <c r="A11" s="88" t="s">
        <v>226</v>
      </c>
      <c r="B11" s="90"/>
      <c r="C11" s="90"/>
      <c r="D11" s="90"/>
      <c r="E11" s="7"/>
    </row>
    <row r="12" spans="1:6">
      <c r="A12" s="91" t="s">
        <v>227</v>
      </c>
      <c r="B12" s="90"/>
      <c r="C12" s="90"/>
      <c r="D12" s="90"/>
      <c r="E12" s="7"/>
    </row>
    <row r="13" spans="1:6">
      <c r="A13" s="88" t="s">
        <v>228</v>
      </c>
      <c r="B13" s="90"/>
      <c r="C13" s="90"/>
      <c r="D13" s="90"/>
      <c r="E13" s="7"/>
    </row>
    <row r="14" spans="1:6" ht="25.5">
      <c r="A14" s="88" t="s">
        <v>229</v>
      </c>
      <c r="B14" s="90"/>
      <c r="C14" s="90"/>
      <c r="D14" s="90"/>
      <c r="E14" s="7"/>
    </row>
    <row r="15" spans="1:6">
      <c r="A15" s="88" t="s">
        <v>230</v>
      </c>
      <c r="B15" s="90"/>
      <c r="C15" s="90"/>
      <c r="D15" s="90"/>
      <c r="E15" s="7"/>
    </row>
    <row r="16" spans="1:6">
      <c r="A16" s="88" t="s">
        <v>231</v>
      </c>
      <c r="B16" s="90"/>
      <c r="C16" s="90"/>
      <c r="D16" s="90"/>
      <c r="E16" s="7"/>
    </row>
    <row r="17" spans="1:5">
      <c r="A17" s="88" t="s">
        <v>232</v>
      </c>
      <c r="B17" s="90"/>
      <c r="C17" s="90"/>
      <c r="D17" s="90"/>
      <c r="E17" s="7"/>
    </row>
    <row r="18" spans="1:5">
      <c r="A18" s="88" t="s">
        <v>233</v>
      </c>
      <c r="B18" s="90"/>
      <c r="C18" s="90"/>
      <c r="D18" s="90"/>
      <c r="E18" s="7"/>
    </row>
    <row r="19" spans="1:5">
      <c r="A19" s="88" t="s">
        <v>234</v>
      </c>
      <c r="B19" s="90"/>
      <c r="C19" s="90"/>
      <c r="D19" s="90"/>
      <c r="E19" s="7"/>
    </row>
    <row r="20" spans="1:5">
      <c r="A20" s="91" t="s">
        <v>235</v>
      </c>
      <c r="B20" s="90"/>
      <c r="C20" s="90"/>
      <c r="D20" s="90"/>
      <c r="E20" s="7"/>
    </row>
    <row r="21" spans="1:5" ht="25.5">
      <c r="A21" s="88" t="s">
        <v>236</v>
      </c>
      <c r="B21" s="90">
        <v>2</v>
      </c>
      <c r="C21" s="90"/>
      <c r="D21" s="90"/>
      <c r="E21" s="7"/>
    </row>
    <row r="22" spans="1:5">
      <c r="A22" s="88" t="s">
        <v>237</v>
      </c>
      <c r="B22" s="90">
        <v>0</v>
      </c>
      <c r="C22" s="90"/>
      <c r="D22" s="90"/>
      <c r="E22" s="7"/>
    </row>
    <row r="23" spans="1:5">
      <c r="A23" s="88" t="s">
        <v>238</v>
      </c>
      <c r="B23" s="90">
        <v>1</v>
      </c>
      <c r="C23" s="90"/>
      <c r="D23" s="90"/>
      <c r="E23" s="7"/>
    </row>
    <row r="24" spans="1:5">
      <c r="A24" s="91" t="s">
        <v>239</v>
      </c>
      <c r="B24" s="90">
        <f>SUM(B21:B23)</f>
        <v>3</v>
      </c>
      <c r="C24" s="90"/>
      <c r="D24" s="90"/>
      <c r="E24" s="7"/>
    </row>
    <row r="25" spans="1:5">
      <c r="A25" s="88" t="s">
        <v>240</v>
      </c>
      <c r="B25" s="90">
        <v>1</v>
      </c>
      <c r="C25" s="90"/>
      <c r="D25" s="90"/>
      <c r="E25" s="7"/>
    </row>
    <row r="26" spans="1:5" ht="21" customHeight="1">
      <c r="A26" s="88" t="s">
        <v>241</v>
      </c>
      <c r="B26" s="90">
        <v>4</v>
      </c>
      <c r="C26" s="90"/>
      <c r="D26" s="90"/>
      <c r="E26" s="7"/>
    </row>
    <row r="27" spans="1:5" ht="25.5">
      <c r="A27" s="88" t="s">
        <v>242</v>
      </c>
      <c r="B27" s="90">
        <v>0</v>
      </c>
      <c r="C27" s="90"/>
      <c r="D27" s="90"/>
      <c r="E27" s="7"/>
    </row>
    <row r="28" spans="1:5">
      <c r="A28" s="91" t="s">
        <v>243</v>
      </c>
      <c r="B28" s="90">
        <f>SUM(B25:B27)</f>
        <v>5</v>
      </c>
      <c r="C28" s="90"/>
      <c r="D28" s="90"/>
      <c r="E28" s="7"/>
    </row>
    <row r="29" spans="1:5" ht="25.5">
      <c r="A29" s="91" t="s">
        <v>244</v>
      </c>
      <c r="B29" s="92">
        <v>2</v>
      </c>
      <c r="C29" s="93"/>
      <c r="D29" s="93"/>
      <c r="E29" s="7"/>
    </row>
    <row r="30" spans="1:5" ht="25.5">
      <c r="A30" s="88" t="s">
        <v>245</v>
      </c>
      <c r="B30" s="90">
        <v>0</v>
      </c>
      <c r="C30" s="90"/>
      <c r="D30" s="90"/>
      <c r="E30" s="7"/>
    </row>
    <row r="31" spans="1:5" ht="38.25">
      <c r="A31" s="88" t="s">
        <v>246</v>
      </c>
      <c r="B31" s="90">
        <v>0</v>
      </c>
      <c r="C31" s="90"/>
      <c r="D31" s="90"/>
      <c r="E31" s="7"/>
    </row>
    <row r="32" spans="1:5" ht="25.5">
      <c r="A32" s="88" t="s">
        <v>247</v>
      </c>
      <c r="B32" s="90">
        <v>0</v>
      </c>
      <c r="C32" s="90"/>
      <c r="D32" s="90"/>
      <c r="E32" s="7"/>
    </row>
    <row r="33" spans="1:5">
      <c r="A33" s="88" t="s">
        <v>248</v>
      </c>
      <c r="B33" s="90">
        <v>0</v>
      </c>
      <c r="C33" s="90"/>
      <c r="D33" s="90"/>
      <c r="E33" s="7"/>
    </row>
    <row r="34" spans="1:5" ht="38.25">
      <c r="A34" s="91" t="s">
        <v>249</v>
      </c>
      <c r="B34" s="90"/>
      <c r="C34" s="90"/>
      <c r="D34" s="90"/>
      <c r="E34" s="7"/>
    </row>
  </sheetData>
  <mergeCells count="4">
    <mergeCell ref="A1:B1"/>
    <mergeCell ref="A2:B2"/>
    <mergeCell ref="A3:B3"/>
    <mergeCell ref="A4:E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07"/>
  <sheetViews>
    <sheetView tabSelected="1" workbookViewId="0">
      <selection sqref="A1:K1"/>
    </sheetView>
  </sheetViews>
  <sheetFormatPr defaultRowHeight="15"/>
  <cols>
    <col min="1" max="1" width="51.5703125" style="2" customWidth="1"/>
    <col min="2" max="2" width="11.42578125" style="2" customWidth="1"/>
    <col min="3" max="3" width="10.42578125" style="2" customWidth="1"/>
    <col min="4" max="4" width="16.7109375" style="2" hidden="1" customWidth="1"/>
    <col min="5" max="5" width="17" style="2" hidden="1" customWidth="1"/>
    <col min="6" max="6" width="13.85546875" style="2" hidden="1" customWidth="1"/>
    <col min="7" max="7" width="10.7109375" style="2" hidden="1" customWidth="1"/>
    <col min="8" max="8" width="11.5703125" style="2" hidden="1" customWidth="1"/>
    <col min="9" max="9" width="12.28515625" style="2" customWidth="1"/>
    <col min="10" max="10" width="12.5703125" style="2" customWidth="1"/>
    <col min="11" max="11" width="11.85546875" style="2" customWidth="1"/>
    <col min="12" max="12" width="11.42578125" style="2" hidden="1" customWidth="1"/>
    <col min="13" max="256" width="9.140625" style="2"/>
    <col min="257" max="257" width="51.5703125" style="2" customWidth="1"/>
    <col min="258" max="258" width="12.7109375" style="2" customWidth="1"/>
    <col min="259" max="259" width="11.5703125" style="2" customWidth="1"/>
    <col min="260" max="264" width="0" style="2" hidden="1" customWidth="1"/>
    <col min="265" max="266" width="13.85546875" style="2" customWidth="1"/>
    <col min="267" max="267" width="11.85546875" style="2" customWidth="1"/>
    <col min="268" max="268" width="11.42578125" style="2" customWidth="1"/>
    <col min="269" max="512" width="9.140625" style="2"/>
    <col min="513" max="513" width="51.5703125" style="2" customWidth="1"/>
    <col min="514" max="514" width="12.7109375" style="2" customWidth="1"/>
    <col min="515" max="515" width="11.5703125" style="2" customWidth="1"/>
    <col min="516" max="520" width="0" style="2" hidden="1" customWidth="1"/>
    <col min="521" max="522" width="13.85546875" style="2" customWidth="1"/>
    <col min="523" max="523" width="11.85546875" style="2" customWidth="1"/>
    <col min="524" max="524" width="11.42578125" style="2" customWidth="1"/>
    <col min="525" max="768" width="9.140625" style="2"/>
    <col min="769" max="769" width="51.5703125" style="2" customWidth="1"/>
    <col min="770" max="770" width="12.7109375" style="2" customWidth="1"/>
    <col min="771" max="771" width="11.5703125" style="2" customWidth="1"/>
    <col min="772" max="776" width="0" style="2" hidden="1" customWidth="1"/>
    <col min="777" max="778" width="13.85546875" style="2" customWidth="1"/>
    <col min="779" max="779" width="11.85546875" style="2" customWidth="1"/>
    <col min="780" max="780" width="11.42578125" style="2" customWidth="1"/>
    <col min="781" max="1024" width="9.140625" style="2"/>
    <col min="1025" max="1025" width="51.5703125" style="2" customWidth="1"/>
    <col min="1026" max="1026" width="12.7109375" style="2" customWidth="1"/>
    <col min="1027" max="1027" width="11.5703125" style="2" customWidth="1"/>
    <col min="1028" max="1032" width="0" style="2" hidden="1" customWidth="1"/>
    <col min="1033" max="1034" width="13.85546875" style="2" customWidth="1"/>
    <col min="1035" max="1035" width="11.85546875" style="2" customWidth="1"/>
    <col min="1036" max="1036" width="11.42578125" style="2" customWidth="1"/>
    <col min="1037" max="1280" width="9.140625" style="2"/>
    <col min="1281" max="1281" width="51.5703125" style="2" customWidth="1"/>
    <col min="1282" max="1282" width="12.7109375" style="2" customWidth="1"/>
    <col min="1283" max="1283" width="11.5703125" style="2" customWidth="1"/>
    <col min="1284" max="1288" width="0" style="2" hidden="1" customWidth="1"/>
    <col min="1289" max="1290" width="13.85546875" style="2" customWidth="1"/>
    <col min="1291" max="1291" width="11.85546875" style="2" customWidth="1"/>
    <col min="1292" max="1292" width="11.42578125" style="2" customWidth="1"/>
    <col min="1293" max="1536" width="9.140625" style="2"/>
    <col min="1537" max="1537" width="51.5703125" style="2" customWidth="1"/>
    <col min="1538" max="1538" width="12.7109375" style="2" customWidth="1"/>
    <col min="1539" max="1539" width="11.5703125" style="2" customWidth="1"/>
    <col min="1540" max="1544" width="0" style="2" hidden="1" customWidth="1"/>
    <col min="1545" max="1546" width="13.85546875" style="2" customWidth="1"/>
    <col min="1547" max="1547" width="11.85546875" style="2" customWidth="1"/>
    <col min="1548" max="1548" width="11.42578125" style="2" customWidth="1"/>
    <col min="1549" max="1792" width="9.140625" style="2"/>
    <col min="1793" max="1793" width="51.5703125" style="2" customWidth="1"/>
    <col min="1794" max="1794" width="12.7109375" style="2" customWidth="1"/>
    <col min="1795" max="1795" width="11.5703125" style="2" customWidth="1"/>
    <col min="1796" max="1800" width="0" style="2" hidden="1" customWidth="1"/>
    <col min="1801" max="1802" width="13.85546875" style="2" customWidth="1"/>
    <col min="1803" max="1803" width="11.85546875" style="2" customWidth="1"/>
    <col min="1804" max="1804" width="11.42578125" style="2" customWidth="1"/>
    <col min="1805" max="2048" width="9.140625" style="2"/>
    <col min="2049" max="2049" width="51.5703125" style="2" customWidth="1"/>
    <col min="2050" max="2050" width="12.7109375" style="2" customWidth="1"/>
    <col min="2051" max="2051" width="11.5703125" style="2" customWidth="1"/>
    <col min="2052" max="2056" width="0" style="2" hidden="1" customWidth="1"/>
    <col min="2057" max="2058" width="13.85546875" style="2" customWidth="1"/>
    <col min="2059" max="2059" width="11.85546875" style="2" customWidth="1"/>
    <col min="2060" max="2060" width="11.42578125" style="2" customWidth="1"/>
    <col min="2061" max="2304" width="9.140625" style="2"/>
    <col min="2305" max="2305" width="51.5703125" style="2" customWidth="1"/>
    <col min="2306" max="2306" width="12.7109375" style="2" customWidth="1"/>
    <col min="2307" max="2307" width="11.5703125" style="2" customWidth="1"/>
    <col min="2308" max="2312" width="0" style="2" hidden="1" customWidth="1"/>
    <col min="2313" max="2314" width="13.85546875" style="2" customWidth="1"/>
    <col min="2315" max="2315" width="11.85546875" style="2" customWidth="1"/>
    <col min="2316" max="2316" width="11.42578125" style="2" customWidth="1"/>
    <col min="2317" max="2560" width="9.140625" style="2"/>
    <col min="2561" max="2561" width="51.5703125" style="2" customWidth="1"/>
    <col min="2562" max="2562" width="12.7109375" style="2" customWidth="1"/>
    <col min="2563" max="2563" width="11.5703125" style="2" customWidth="1"/>
    <col min="2564" max="2568" width="0" style="2" hidden="1" customWidth="1"/>
    <col min="2569" max="2570" width="13.85546875" style="2" customWidth="1"/>
    <col min="2571" max="2571" width="11.85546875" style="2" customWidth="1"/>
    <col min="2572" max="2572" width="11.42578125" style="2" customWidth="1"/>
    <col min="2573" max="2816" width="9.140625" style="2"/>
    <col min="2817" max="2817" width="51.5703125" style="2" customWidth="1"/>
    <col min="2818" max="2818" width="12.7109375" style="2" customWidth="1"/>
    <col min="2819" max="2819" width="11.5703125" style="2" customWidth="1"/>
    <col min="2820" max="2824" width="0" style="2" hidden="1" customWidth="1"/>
    <col min="2825" max="2826" width="13.85546875" style="2" customWidth="1"/>
    <col min="2827" max="2827" width="11.85546875" style="2" customWidth="1"/>
    <col min="2828" max="2828" width="11.42578125" style="2" customWidth="1"/>
    <col min="2829" max="3072" width="9.140625" style="2"/>
    <col min="3073" max="3073" width="51.5703125" style="2" customWidth="1"/>
    <col min="3074" max="3074" width="12.7109375" style="2" customWidth="1"/>
    <col min="3075" max="3075" width="11.5703125" style="2" customWidth="1"/>
    <col min="3076" max="3080" width="0" style="2" hidden="1" customWidth="1"/>
    <col min="3081" max="3082" width="13.85546875" style="2" customWidth="1"/>
    <col min="3083" max="3083" width="11.85546875" style="2" customWidth="1"/>
    <col min="3084" max="3084" width="11.42578125" style="2" customWidth="1"/>
    <col min="3085" max="3328" width="9.140625" style="2"/>
    <col min="3329" max="3329" width="51.5703125" style="2" customWidth="1"/>
    <col min="3330" max="3330" width="12.7109375" style="2" customWidth="1"/>
    <col min="3331" max="3331" width="11.5703125" style="2" customWidth="1"/>
    <col min="3332" max="3336" width="0" style="2" hidden="1" customWidth="1"/>
    <col min="3337" max="3338" width="13.85546875" style="2" customWidth="1"/>
    <col min="3339" max="3339" width="11.85546875" style="2" customWidth="1"/>
    <col min="3340" max="3340" width="11.42578125" style="2" customWidth="1"/>
    <col min="3341" max="3584" width="9.140625" style="2"/>
    <col min="3585" max="3585" width="51.5703125" style="2" customWidth="1"/>
    <col min="3586" max="3586" width="12.7109375" style="2" customWidth="1"/>
    <col min="3587" max="3587" width="11.5703125" style="2" customWidth="1"/>
    <col min="3588" max="3592" width="0" style="2" hidden="1" customWidth="1"/>
    <col min="3593" max="3594" width="13.85546875" style="2" customWidth="1"/>
    <col min="3595" max="3595" width="11.85546875" style="2" customWidth="1"/>
    <col min="3596" max="3596" width="11.42578125" style="2" customWidth="1"/>
    <col min="3597" max="3840" width="9.140625" style="2"/>
    <col min="3841" max="3841" width="51.5703125" style="2" customWidth="1"/>
    <col min="3842" max="3842" width="12.7109375" style="2" customWidth="1"/>
    <col min="3843" max="3843" width="11.5703125" style="2" customWidth="1"/>
    <col min="3844" max="3848" width="0" style="2" hidden="1" customWidth="1"/>
    <col min="3849" max="3850" width="13.85546875" style="2" customWidth="1"/>
    <col min="3851" max="3851" width="11.85546875" style="2" customWidth="1"/>
    <col min="3852" max="3852" width="11.42578125" style="2" customWidth="1"/>
    <col min="3853" max="4096" width="9.140625" style="2"/>
    <col min="4097" max="4097" width="51.5703125" style="2" customWidth="1"/>
    <col min="4098" max="4098" width="12.7109375" style="2" customWidth="1"/>
    <col min="4099" max="4099" width="11.5703125" style="2" customWidth="1"/>
    <col min="4100" max="4104" width="0" style="2" hidden="1" customWidth="1"/>
    <col min="4105" max="4106" width="13.85546875" style="2" customWidth="1"/>
    <col min="4107" max="4107" width="11.85546875" style="2" customWidth="1"/>
    <col min="4108" max="4108" width="11.42578125" style="2" customWidth="1"/>
    <col min="4109" max="4352" width="9.140625" style="2"/>
    <col min="4353" max="4353" width="51.5703125" style="2" customWidth="1"/>
    <col min="4354" max="4354" width="12.7109375" style="2" customWidth="1"/>
    <col min="4355" max="4355" width="11.5703125" style="2" customWidth="1"/>
    <col min="4356" max="4360" width="0" style="2" hidden="1" customWidth="1"/>
    <col min="4361" max="4362" width="13.85546875" style="2" customWidth="1"/>
    <col min="4363" max="4363" width="11.85546875" style="2" customWidth="1"/>
    <col min="4364" max="4364" width="11.42578125" style="2" customWidth="1"/>
    <col min="4365" max="4608" width="9.140625" style="2"/>
    <col min="4609" max="4609" width="51.5703125" style="2" customWidth="1"/>
    <col min="4610" max="4610" width="12.7109375" style="2" customWidth="1"/>
    <col min="4611" max="4611" width="11.5703125" style="2" customWidth="1"/>
    <col min="4612" max="4616" width="0" style="2" hidden="1" customWidth="1"/>
    <col min="4617" max="4618" width="13.85546875" style="2" customWidth="1"/>
    <col min="4619" max="4619" width="11.85546875" style="2" customWidth="1"/>
    <col min="4620" max="4620" width="11.42578125" style="2" customWidth="1"/>
    <col min="4621" max="4864" width="9.140625" style="2"/>
    <col min="4865" max="4865" width="51.5703125" style="2" customWidth="1"/>
    <col min="4866" max="4866" width="12.7109375" style="2" customWidth="1"/>
    <col min="4867" max="4867" width="11.5703125" style="2" customWidth="1"/>
    <col min="4868" max="4872" width="0" style="2" hidden="1" customWidth="1"/>
    <col min="4873" max="4874" width="13.85546875" style="2" customWidth="1"/>
    <col min="4875" max="4875" width="11.85546875" style="2" customWidth="1"/>
    <col min="4876" max="4876" width="11.42578125" style="2" customWidth="1"/>
    <col min="4877" max="5120" width="9.140625" style="2"/>
    <col min="5121" max="5121" width="51.5703125" style="2" customWidth="1"/>
    <col min="5122" max="5122" width="12.7109375" style="2" customWidth="1"/>
    <col min="5123" max="5123" width="11.5703125" style="2" customWidth="1"/>
    <col min="5124" max="5128" width="0" style="2" hidden="1" customWidth="1"/>
    <col min="5129" max="5130" width="13.85546875" style="2" customWidth="1"/>
    <col min="5131" max="5131" width="11.85546875" style="2" customWidth="1"/>
    <col min="5132" max="5132" width="11.42578125" style="2" customWidth="1"/>
    <col min="5133" max="5376" width="9.140625" style="2"/>
    <col min="5377" max="5377" width="51.5703125" style="2" customWidth="1"/>
    <col min="5378" max="5378" width="12.7109375" style="2" customWidth="1"/>
    <col min="5379" max="5379" width="11.5703125" style="2" customWidth="1"/>
    <col min="5380" max="5384" width="0" style="2" hidden="1" customWidth="1"/>
    <col min="5385" max="5386" width="13.85546875" style="2" customWidth="1"/>
    <col min="5387" max="5387" width="11.85546875" style="2" customWidth="1"/>
    <col min="5388" max="5388" width="11.42578125" style="2" customWidth="1"/>
    <col min="5389" max="5632" width="9.140625" style="2"/>
    <col min="5633" max="5633" width="51.5703125" style="2" customWidth="1"/>
    <col min="5634" max="5634" width="12.7109375" style="2" customWidth="1"/>
    <col min="5635" max="5635" width="11.5703125" style="2" customWidth="1"/>
    <col min="5636" max="5640" width="0" style="2" hidden="1" customWidth="1"/>
    <col min="5641" max="5642" width="13.85546875" style="2" customWidth="1"/>
    <col min="5643" max="5643" width="11.85546875" style="2" customWidth="1"/>
    <col min="5644" max="5644" width="11.42578125" style="2" customWidth="1"/>
    <col min="5645" max="5888" width="9.140625" style="2"/>
    <col min="5889" max="5889" width="51.5703125" style="2" customWidth="1"/>
    <col min="5890" max="5890" width="12.7109375" style="2" customWidth="1"/>
    <col min="5891" max="5891" width="11.5703125" style="2" customWidth="1"/>
    <col min="5892" max="5896" width="0" style="2" hidden="1" customWidth="1"/>
    <col min="5897" max="5898" width="13.85546875" style="2" customWidth="1"/>
    <col min="5899" max="5899" width="11.85546875" style="2" customWidth="1"/>
    <col min="5900" max="5900" width="11.42578125" style="2" customWidth="1"/>
    <col min="5901" max="6144" width="9.140625" style="2"/>
    <col min="6145" max="6145" width="51.5703125" style="2" customWidth="1"/>
    <col min="6146" max="6146" width="12.7109375" style="2" customWidth="1"/>
    <col min="6147" max="6147" width="11.5703125" style="2" customWidth="1"/>
    <col min="6148" max="6152" width="0" style="2" hidden="1" customWidth="1"/>
    <col min="6153" max="6154" width="13.85546875" style="2" customWidth="1"/>
    <col min="6155" max="6155" width="11.85546875" style="2" customWidth="1"/>
    <col min="6156" max="6156" width="11.42578125" style="2" customWidth="1"/>
    <col min="6157" max="6400" width="9.140625" style="2"/>
    <col min="6401" max="6401" width="51.5703125" style="2" customWidth="1"/>
    <col min="6402" max="6402" width="12.7109375" style="2" customWidth="1"/>
    <col min="6403" max="6403" width="11.5703125" style="2" customWidth="1"/>
    <col min="6404" max="6408" width="0" style="2" hidden="1" customWidth="1"/>
    <col min="6409" max="6410" width="13.85546875" style="2" customWidth="1"/>
    <col min="6411" max="6411" width="11.85546875" style="2" customWidth="1"/>
    <col min="6412" max="6412" width="11.42578125" style="2" customWidth="1"/>
    <col min="6413" max="6656" width="9.140625" style="2"/>
    <col min="6657" max="6657" width="51.5703125" style="2" customWidth="1"/>
    <col min="6658" max="6658" width="12.7109375" style="2" customWidth="1"/>
    <col min="6659" max="6659" width="11.5703125" style="2" customWidth="1"/>
    <col min="6660" max="6664" width="0" style="2" hidden="1" customWidth="1"/>
    <col min="6665" max="6666" width="13.85546875" style="2" customWidth="1"/>
    <col min="6667" max="6667" width="11.85546875" style="2" customWidth="1"/>
    <col min="6668" max="6668" width="11.42578125" style="2" customWidth="1"/>
    <col min="6669" max="6912" width="9.140625" style="2"/>
    <col min="6913" max="6913" width="51.5703125" style="2" customWidth="1"/>
    <col min="6914" max="6914" width="12.7109375" style="2" customWidth="1"/>
    <col min="6915" max="6915" width="11.5703125" style="2" customWidth="1"/>
    <col min="6916" max="6920" width="0" style="2" hidden="1" customWidth="1"/>
    <col min="6921" max="6922" width="13.85546875" style="2" customWidth="1"/>
    <col min="6923" max="6923" width="11.85546875" style="2" customWidth="1"/>
    <col min="6924" max="6924" width="11.42578125" style="2" customWidth="1"/>
    <col min="6925" max="7168" width="9.140625" style="2"/>
    <col min="7169" max="7169" width="51.5703125" style="2" customWidth="1"/>
    <col min="7170" max="7170" width="12.7109375" style="2" customWidth="1"/>
    <col min="7171" max="7171" width="11.5703125" style="2" customWidth="1"/>
    <col min="7172" max="7176" width="0" style="2" hidden="1" customWidth="1"/>
    <col min="7177" max="7178" width="13.85546875" style="2" customWidth="1"/>
    <col min="7179" max="7179" width="11.85546875" style="2" customWidth="1"/>
    <col min="7180" max="7180" width="11.42578125" style="2" customWidth="1"/>
    <col min="7181" max="7424" width="9.140625" style="2"/>
    <col min="7425" max="7425" width="51.5703125" style="2" customWidth="1"/>
    <col min="7426" max="7426" width="12.7109375" style="2" customWidth="1"/>
    <col min="7427" max="7427" width="11.5703125" style="2" customWidth="1"/>
    <col min="7428" max="7432" width="0" style="2" hidden="1" customWidth="1"/>
    <col min="7433" max="7434" width="13.85546875" style="2" customWidth="1"/>
    <col min="7435" max="7435" width="11.85546875" style="2" customWidth="1"/>
    <col min="7436" max="7436" width="11.42578125" style="2" customWidth="1"/>
    <col min="7437" max="7680" width="9.140625" style="2"/>
    <col min="7681" max="7681" width="51.5703125" style="2" customWidth="1"/>
    <col min="7682" max="7682" width="12.7109375" style="2" customWidth="1"/>
    <col min="7683" max="7683" width="11.5703125" style="2" customWidth="1"/>
    <col min="7684" max="7688" width="0" style="2" hidden="1" customWidth="1"/>
    <col min="7689" max="7690" width="13.85546875" style="2" customWidth="1"/>
    <col min="7691" max="7691" width="11.85546875" style="2" customWidth="1"/>
    <col min="7692" max="7692" width="11.42578125" style="2" customWidth="1"/>
    <col min="7693" max="7936" width="9.140625" style="2"/>
    <col min="7937" max="7937" width="51.5703125" style="2" customWidth="1"/>
    <col min="7938" max="7938" width="12.7109375" style="2" customWidth="1"/>
    <col min="7939" max="7939" width="11.5703125" style="2" customWidth="1"/>
    <col min="7940" max="7944" width="0" style="2" hidden="1" customWidth="1"/>
    <col min="7945" max="7946" width="13.85546875" style="2" customWidth="1"/>
    <col min="7947" max="7947" width="11.85546875" style="2" customWidth="1"/>
    <col min="7948" max="7948" width="11.42578125" style="2" customWidth="1"/>
    <col min="7949" max="8192" width="9.140625" style="2"/>
    <col min="8193" max="8193" width="51.5703125" style="2" customWidth="1"/>
    <col min="8194" max="8194" width="12.7109375" style="2" customWidth="1"/>
    <col min="8195" max="8195" width="11.5703125" style="2" customWidth="1"/>
    <col min="8196" max="8200" width="0" style="2" hidden="1" customWidth="1"/>
    <col min="8201" max="8202" width="13.85546875" style="2" customWidth="1"/>
    <col min="8203" max="8203" width="11.85546875" style="2" customWidth="1"/>
    <col min="8204" max="8204" width="11.42578125" style="2" customWidth="1"/>
    <col min="8205" max="8448" width="9.140625" style="2"/>
    <col min="8449" max="8449" width="51.5703125" style="2" customWidth="1"/>
    <col min="8450" max="8450" width="12.7109375" style="2" customWidth="1"/>
    <col min="8451" max="8451" width="11.5703125" style="2" customWidth="1"/>
    <col min="8452" max="8456" width="0" style="2" hidden="1" customWidth="1"/>
    <col min="8457" max="8458" width="13.85546875" style="2" customWidth="1"/>
    <col min="8459" max="8459" width="11.85546875" style="2" customWidth="1"/>
    <col min="8460" max="8460" width="11.42578125" style="2" customWidth="1"/>
    <col min="8461" max="8704" width="9.140625" style="2"/>
    <col min="8705" max="8705" width="51.5703125" style="2" customWidth="1"/>
    <col min="8706" max="8706" width="12.7109375" style="2" customWidth="1"/>
    <col min="8707" max="8707" width="11.5703125" style="2" customWidth="1"/>
    <col min="8708" max="8712" width="0" style="2" hidden="1" customWidth="1"/>
    <col min="8713" max="8714" width="13.85546875" style="2" customWidth="1"/>
    <col min="8715" max="8715" width="11.85546875" style="2" customWidth="1"/>
    <col min="8716" max="8716" width="11.42578125" style="2" customWidth="1"/>
    <col min="8717" max="8960" width="9.140625" style="2"/>
    <col min="8961" max="8961" width="51.5703125" style="2" customWidth="1"/>
    <col min="8962" max="8962" width="12.7109375" style="2" customWidth="1"/>
    <col min="8963" max="8963" width="11.5703125" style="2" customWidth="1"/>
    <col min="8964" max="8968" width="0" style="2" hidden="1" customWidth="1"/>
    <col min="8969" max="8970" width="13.85546875" style="2" customWidth="1"/>
    <col min="8971" max="8971" width="11.85546875" style="2" customWidth="1"/>
    <col min="8972" max="8972" width="11.42578125" style="2" customWidth="1"/>
    <col min="8973" max="9216" width="9.140625" style="2"/>
    <col min="9217" max="9217" width="51.5703125" style="2" customWidth="1"/>
    <col min="9218" max="9218" width="12.7109375" style="2" customWidth="1"/>
    <col min="9219" max="9219" width="11.5703125" style="2" customWidth="1"/>
    <col min="9220" max="9224" width="0" style="2" hidden="1" customWidth="1"/>
    <col min="9225" max="9226" width="13.85546875" style="2" customWidth="1"/>
    <col min="9227" max="9227" width="11.85546875" style="2" customWidth="1"/>
    <col min="9228" max="9228" width="11.42578125" style="2" customWidth="1"/>
    <col min="9229" max="9472" width="9.140625" style="2"/>
    <col min="9473" max="9473" width="51.5703125" style="2" customWidth="1"/>
    <col min="9474" max="9474" width="12.7109375" style="2" customWidth="1"/>
    <col min="9475" max="9475" width="11.5703125" style="2" customWidth="1"/>
    <col min="9476" max="9480" width="0" style="2" hidden="1" customWidth="1"/>
    <col min="9481" max="9482" width="13.85546875" style="2" customWidth="1"/>
    <col min="9483" max="9483" width="11.85546875" style="2" customWidth="1"/>
    <col min="9484" max="9484" width="11.42578125" style="2" customWidth="1"/>
    <col min="9485" max="9728" width="9.140625" style="2"/>
    <col min="9729" max="9729" width="51.5703125" style="2" customWidth="1"/>
    <col min="9730" max="9730" width="12.7109375" style="2" customWidth="1"/>
    <col min="9731" max="9731" width="11.5703125" style="2" customWidth="1"/>
    <col min="9732" max="9736" width="0" style="2" hidden="1" customWidth="1"/>
    <col min="9737" max="9738" width="13.85546875" style="2" customWidth="1"/>
    <col min="9739" max="9739" width="11.85546875" style="2" customWidth="1"/>
    <col min="9740" max="9740" width="11.42578125" style="2" customWidth="1"/>
    <col min="9741" max="9984" width="9.140625" style="2"/>
    <col min="9985" max="9985" width="51.5703125" style="2" customWidth="1"/>
    <col min="9986" max="9986" width="12.7109375" style="2" customWidth="1"/>
    <col min="9987" max="9987" width="11.5703125" style="2" customWidth="1"/>
    <col min="9988" max="9992" width="0" style="2" hidden="1" customWidth="1"/>
    <col min="9993" max="9994" width="13.85546875" style="2" customWidth="1"/>
    <col min="9995" max="9995" width="11.85546875" style="2" customWidth="1"/>
    <col min="9996" max="9996" width="11.42578125" style="2" customWidth="1"/>
    <col min="9997" max="10240" width="9.140625" style="2"/>
    <col min="10241" max="10241" width="51.5703125" style="2" customWidth="1"/>
    <col min="10242" max="10242" width="12.7109375" style="2" customWidth="1"/>
    <col min="10243" max="10243" width="11.5703125" style="2" customWidth="1"/>
    <col min="10244" max="10248" width="0" style="2" hidden="1" customWidth="1"/>
    <col min="10249" max="10250" width="13.85546875" style="2" customWidth="1"/>
    <col min="10251" max="10251" width="11.85546875" style="2" customWidth="1"/>
    <col min="10252" max="10252" width="11.42578125" style="2" customWidth="1"/>
    <col min="10253" max="10496" width="9.140625" style="2"/>
    <col min="10497" max="10497" width="51.5703125" style="2" customWidth="1"/>
    <col min="10498" max="10498" width="12.7109375" style="2" customWidth="1"/>
    <col min="10499" max="10499" width="11.5703125" style="2" customWidth="1"/>
    <col min="10500" max="10504" width="0" style="2" hidden="1" customWidth="1"/>
    <col min="10505" max="10506" width="13.85546875" style="2" customWidth="1"/>
    <col min="10507" max="10507" width="11.85546875" style="2" customWidth="1"/>
    <col min="10508" max="10508" width="11.42578125" style="2" customWidth="1"/>
    <col min="10509" max="10752" width="9.140625" style="2"/>
    <col min="10753" max="10753" width="51.5703125" style="2" customWidth="1"/>
    <col min="10754" max="10754" width="12.7109375" style="2" customWidth="1"/>
    <col min="10755" max="10755" width="11.5703125" style="2" customWidth="1"/>
    <col min="10756" max="10760" width="0" style="2" hidden="1" customWidth="1"/>
    <col min="10761" max="10762" width="13.85546875" style="2" customWidth="1"/>
    <col min="10763" max="10763" width="11.85546875" style="2" customWidth="1"/>
    <col min="10764" max="10764" width="11.42578125" style="2" customWidth="1"/>
    <col min="10765" max="11008" width="9.140625" style="2"/>
    <col min="11009" max="11009" width="51.5703125" style="2" customWidth="1"/>
    <col min="11010" max="11010" width="12.7109375" style="2" customWidth="1"/>
    <col min="11011" max="11011" width="11.5703125" style="2" customWidth="1"/>
    <col min="11012" max="11016" width="0" style="2" hidden="1" customWidth="1"/>
    <col min="11017" max="11018" width="13.85546875" style="2" customWidth="1"/>
    <col min="11019" max="11019" width="11.85546875" style="2" customWidth="1"/>
    <col min="11020" max="11020" width="11.42578125" style="2" customWidth="1"/>
    <col min="11021" max="11264" width="9.140625" style="2"/>
    <col min="11265" max="11265" width="51.5703125" style="2" customWidth="1"/>
    <col min="11266" max="11266" width="12.7109375" style="2" customWidth="1"/>
    <col min="11267" max="11267" width="11.5703125" style="2" customWidth="1"/>
    <col min="11268" max="11272" width="0" style="2" hidden="1" customWidth="1"/>
    <col min="11273" max="11274" width="13.85546875" style="2" customWidth="1"/>
    <col min="11275" max="11275" width="11.85546875" style="2" customWidth="1"/>
    <col min="11276" max="11276" width="11.42578125" style="2" customWidth="1"/>
    <col min="11277" max="11520" width="9.140625" style="2"/>
    <col min="11521" max="11521" width="51.5703125" style="2" customWidth="1"/>
    <col min="11522" max="11522" width="12.7109375" style="2" customWidth="1"/>
    <col min="11523" max="11523" width="11.5703125" style="2" customWidth="1"/>
    <col min="11524" max="11528" width="0" style="2" hidden="1" customWidth="1"/>
    <col min="11529" max="11530" width="13.85546875" style="2" customWidth="1"/>
    <col min="11531" max="11531" width="11.85546875" style="2" customWidth="1"/>
    <col min="11532" max="11532" width="11.42578125" style="2" customWidth="1"/>
    <col min="11533" max="11776" width="9.140625" style="2"/>
    <col min="11777" max="11777" width="51.5703125" style="2" customWidth="1"/>
    <col min="11778" max="11778" width="12.7109375" style="2" customWidth="1"/>
    <col min="11779" max="11779" width="11.5703125" style="2" customWidth="1"/>
    <col min="11780" max="11784" width="0" style="2" hidden="1" customWidth="1"/>
    <col min="11785" max="11786" width="13.85546875" style="2" customWidth="1"/>
    <col min="11787" max="11787" width="11.85546875" style="2" customWidth="1"/>
    <col min="11788" max="11788" width="11.42578125" style="2" customWidth="1"/>
    <col min="11789" max="12032" width="9.140625" style="2"/>
    <col min="12033" max="12033" width="51.5703125" style="2" customWidth="1"/>
    <col min="12034" max="12034" width="12.7109375" style="2" customWidth="1"/>
    <col min="12035" max="12035" width="11.5703125" style="2" customWidth="1"/>
    <col min="12036" max="12040" width="0" style="2" hidden="1" customWidth="1"/>
    <col min="12041" max="12042" width="13.85546875" style="2" customWidth="1"/>
    <col min="12043" max="12043" width="11.85546875" style="2" customWidth="1"/>
    <col min="12044" max="12044" width="11.42578125" style="2" customWidth="1"/>
    <col min="12045" max="12288" width="9.140625" style="2"/>
    <col min="12289" max="12289" width="51.5703125" style="2" customWidth="1"/>
    <col min="12290" max="12290" width="12.7109375" style="2" customWidth="1"/>
    <col min="12291" max="12291" width="11.5703125" style="2" customWidth="1"/>
    <col min="12292" max="12296" width="0" style="2" hidden="1" customWidth="1"/>
    <col min="12297" max="12298" width="13.85546875" style="2" customWidth="1"/>
    <col min="12299" max="12299" width="11.85546875" style="2" customWidth="1"/>
    <col min="12300" max="12300" width="11.42578125" style="2" customWidth="1"/>
    <col min="12301" max="12544" width="9.140625" style="2"/>
    <col min="12545" max="12545" width="51.5703125" style="2" customWidth="1"/>
    <col min="12546" max="12546" width="12.7109375" style="2" customWidth="1"/>
    <col min="12547" max="12547" width="11.5703125" style="2" customWidth="1"/>
    <col min="12548" max="12552" width="0" style="2" hidden="1" customWidth="1"/>
    <col min="12553" max="12554" width="13.85546875" style="2" customWidth="1"/>
    <col min="12555" max="12555" width="11.85546875" style="2" customWidth="1"/>
    <col min="12556" max="12556" width="11.42578125" style="2" customWidth="1"/>
    <col min="12557" max="12800" width="9.140625" style="2"/>
    <col min="12801" max="12801" width="51.5703125" style="2" customWidth="1"/>
    <col min="12802" max="12802" width="12.7109375" style="2" customWidth="1"/>
    <col min="12803" max="12803" width="11.5703125" style="2" customWidth="1"/>
    <col min="12804" max="12808" width="0" style="2" hidden="1" customWidth="1"/>
    <col min="12809" max="12810" width="13.85546875" style="2" customWidth="1"/>
    <col min="12811" max="12811" width="11.85546875" style="2" customWidth="1"/>
    <col min="12812" max="12812" width="11.42578125" style="2" customWidth="1"/>
    <col min="12813" max="13056" width="9.140625" style="2"/>
    <col min="13057" max="13057" width="51.5703125" style="2" customWidth="1"/>
    <col min="13058" max="13058" width="12.7109375" style="2" customWidth="1"/>
    <col min="13059" max="13059" width="11.5703125" style="2" customWidth="1"/>
    <col min="13060" max="13064" width="0" style="2" hidden="1" customWidth="1"/>
    <col min="13065" max="13066" width="13.85546875" style="2" customWidth="1"/>
    <col min="13067" max="13067" width="11.85546875" style="2" customWidth="1"/>
    <col min="13068" max="13068" width="11.42578125" style="2" customWidth="1"/>
    <col min="13069" max="13312" width="9.140625" style="2"/>
    <col min="13313" max="13313" width="51.5703125" style="2" customWidth="1"/>
    <col min="13314" max="13314" width="12.7109375" style="2" customWidth="1"/>
    <col min="13315" max="13315" width="11.5703125" style="2" customWidth="1"/>
    <col min="13316" max="13320" width="0" style="2" hidden="1" customWidth="1"/>
    <col min="13321" max="13322" width="13.85546875" style="2" customWidth="1"/>
    <col min="13323" max="13323" width="11.85546875" style="2" customWidth="1"/>
    <col min="13324" max="13324" width="11.42578125" style="2" customWidth="1"/>
    <col min="13325" max="13568" width="9.140625" style="2"/>
    <col min="13569" max="13569" width="51.5703125" style="2" customWidth="1"/>
    <col min="13570" max="13570" width="12.7109375" style="2" customWidth="1"/>
    <col min="13571" max="13571" width="11.5703125" style="2" customWidth="1"/>
    <col min="13572" max="13576" width="0" style="2" hidden="1" customWidth="1"/>
    <col min="13577" max="13578" width="13.85546875" style="2" customWidth="1"/>
    <col min="13579" max="13579" width="11.85546875" style="2" customWidth="1"/>
    <col min="13580" max="13580" width="11.42578125" style="2" customWidth="1"/>
    <col min="13581" max="13824" width="9.140625" style="2"/>
    <col min="13825" max="13825" width="51.5703125" style="2" customWidth="1"/>
    <col min="13826" max="13826" width="12.7109375" style="2" customWidth="1"/>
    <col min="13827" max="13827" width="11.5703125" style="2" customWidth="1"/>
    <col min="13828" max="13832" width="0" style="2" hidden="1" customWidth="1"/>
    <col min="13833" max="13834" width="13.85546875" style="2" customWidth="1"/>
    <col min="13835" max="13835" width="11.85546875" style="2" customWidth="1"/>
    <col min="13836" max="13836" width="11.42578125" style="2" customWidth="1"/>
    <col min="13837" max="14080" width="9.140625" style="2"/>
    <col min="14081" max="14081" width="51.5703125" style="2" customWidth="1"/>
    <col min="14082" max="14082" width="12.7109375" style="2" customWidth="1"/>
    <col min="14083" max="14083" width="11.5703125" style="2" customWidth="1"/>
    <col min="14084" max="14088" width="0" style="2" hidden="1" customWidth="1"/>
    <col min="14089" max="14090" width="13.85546875" style="2" customWidth="1"/>
    <col min="14091" max="14091" width="11.85546875" style="2" customWidth="1"/>
    <col min="14092" max="14092" width="11.42578125" style="2" customWidth="1"/>
    <col min="14093" max="14336" width="9.140625" style="2"/>
    <col min="14337" max="14337" width="51.5703125" style="2" customWidth="1"/>
    <col min="14338" max="14338" width="12.7109375" style="2" customWidth="1"/>
    <col min="14339" max="14339" width="11.5703125" style="2" customWidth="1"/>
    <col min="14340" max="14344" width="0" style="2" hidden="1" customWidth="1"/>
    <col min="14345" max="14346" width="13.85546875" style="2" customWidth="1"/>
    <col min="14347" max="14347" width="11.85546875" style="2" customWidth="1"/>
    <col min="14348" max="14348" width="11.42578125" style="2" customWidth="1"/>
    <col min="14349" max="14592" width="9.140625" style="2"/>
    <col min="14593" max="14593" width="51.5703125" style="2" customWidth="1"/>
    <col min="14594" max="14594" width="12.7109375" style="2" customWidth="1"/>
    <col min="14595" max="14595" width="11.5703125" style="2" customWidth="1"/>
    <col min="14596" max="14600" width="0" style="2" hidden="1" customWidth="1"/>
    <col min="14601" max="14602" width="13.85546875" style="2" customWidth="1"/>
    <col min="14603" max="14603" width="11.85546875" style="2" customWidth="1"/>
    <col min="14604" max="14604" width="11.42578125" style="2" customWidth="1"/>
    <col min="14605" max="14848" width="9.140625" style="2"/>
    <col min="14849" max="14849" width="51.5703125" style="2" customWidth="1"/>
    <col min="14850" max="14850" width="12.7109375" style="2" customWidth="1"/>
    <col min="14851" max="14851" width="11.5703125" style="2" customWidth="1"/>
    <col min="14852" max="14856" width="0" style="2" hidden="1" customWidth="1"/>
    <col min="14857" max="14858" width="13.85546875" style="2" customWidth="1"/>
    <col min="14859" max="14859" width="11.85546875" style="2" customWidth="1"/>
    <col min="14860" max="14860" width="11.42578125" style="2" customWidth="1"/>
    <col min="14861" max="15104" width="9.140625" style="2"/>
    <col min="15105" max="15105" width="51.5703125" style="2" customWidth="1"/>
    <col min="15106" max="15106" width="12.7109375" style="2" customWidth="1"/>
    <col min="15107" max="15107" width="11.5703125" style="2" customWidth="1"/>
    <col min="15108" max="15112" width="0" style="2" hidden="1" customWidth="1"/>
    <col min="15113" max="15114" width="13.85546875" style="2" customWidth="1"/>
    <col min="15115" max="15115" width="11.85546875" style="2" customWidth="1"/>
    <col min="15116" max="15116" width="11.42578125" style="2" customWidth="1"/>
    <col min="15117" max="15360" width="9.140625" style="2"/>
    <col min="15361" max="15361" width="51.5703125" style="2" customWidth="1"/>
    <col min="15362" max="15362" width="12.7109375" style="2" customWidth="1"/>
    <col min="15363" max="15363" width="11.5703125" style="2" customWidth="1"/>
    <col min="15364" max="15368" width="0" style="2" hidden="1" customWidth="1"/>
    <col min="15369" max="15370" width="13.85546875" style="2" customWidth="1"/>
    <col min="15371" max="15371" width="11.85546875" style="2" customWidth="1"/>
    <col min="15372" max="15372" width="11.42578125" style="2" customWidth="1"/>
    <col min="15373" max="15616" width="9.140625" style="2"/>
    <col min="15617" max="15617" width="51.5703125" style="2" customWidth="1"/>
    <col min="15618" max="15618" width="12.7109375" style="2" customWidth="1"/>
    <col min="15619" max="15619" width="11.5703125" style="2" customWidth="1"/>
    <col min="15620" max="15624" width="0" style="2" hidden="1" customWidth="1"/>
    <col min="15625" max="15626" width="13.85546875" style="2" customWidth="1"/>
    <col min="15627" max="15627" width="11.85546875" style="2" customWidth="1"/>
    <col min="15628" max="15628" width="11.42578125" style="2" customWidth="1"/>
    <col min="15629" max="15872" width="9.140625" style="2"/>
    <col min="15873" max="15873" width="51.5703125" style="2" customWidth="1"/>
    <col min="15874" max="15874" width="12.7109375" style="2" customWidth="1"/>
    <col min="15875" max="15875" width="11.5703125" style="2" customWidth="1"/>
    <col min="15876" max="15880" width="0" style="2" hidden="1" customWidth="1"/>
    <col min="15881" max="15882" width="13.85546875" style="2" customWidth="1"/>
    <col min="15883" max="15883" width="11.85546875" style="2" customWidth="1"/>
    <col min="15884" max="15884" width="11.42578125" style="2" customWidth="1"/>
    <col min="15885" max="16128" width="9.140625" style="2"/>
    <col min="16129" max="16129" width="51.5703125" style="2" customWidth="1"/>
    <col min="16130" max="16130" width="12.7109375" style="2" customWidth="1"/>
    <col min="16131" max="16131" width="11.5703125" style="2" customWidth="1"/>
    <col min="16132" max="16136" width="0" style="2" hidden="1" customWidth="1"/>
    <col min="16137" max="16138" width="13.85546875" style="2" customWidth="1"/>
    <col min="16139" max="16139" width="11.85546875" style="2" customWidth="1"/>
    <col min="16140" max="16140" width="11.42578125" style="2" customWidth="1"/>
    <col min="16141" max="16384" width="9.140625" style="2"/>
  </cols>
  <sheetData>
    <row r="1" spans="1:12">
      <c r="A1" s="175" t="s">
        <v>475</v>
      </c>
      <c r="B1" s="175"/>
      <c r="C1" s="175"/>
      <c r="D1" s="175"/>
      <c r="E1" s="175"/>
      <c r="F1" s="175"/>
      <c r="G1" s="175"/>
      <c r="H1" s="175"/>
      <c r="I1" s="175"/>
      <c r="J1" s="175"/>
      <c r="K1" s="179"/>
    </row>
    <row r="2" spans="1:12" ht="15.75">
      <c r="A2" s="177" t="s">
        <v>217</v>
      </c>
      <c r="B2" s="185"/>
      <c r="C2" s="185"/>
      <c r="D2" s="185"/>
      <c r="E2" s="185"/>
      <c r="F2" s="188"/>
      <c r="G2" s="179"/>
      <c r="H2" s="179"/>
      <c r="I2" s="179"/>
      <c r="J2" s="179"/>
      <c r="K2" s="179"/>
      <c r="L2" s="179"/>
    </row>
    <row r="3" spans="1:12" ht="19.5">
      <c r="A3" s="189" t="s">
        <v>250</v>
      </c>
      <c r="B3" s="175"/>
      <c r="C3" s="175"/>
      <c r="D3" s="175"/>
      <c r="E3" s="175"/>
      <c r="F3" s="175"/>
      <c r="G3" s="175"/>
      <c r="H3" s="175"/>
      <c r="I3" s="179"/>
      <c r="J3" s="179"/>
      <c r="K3" s="179"/>
      <c r="L3" s="179"/>
    </row>
    <row r="4" spans="1:12" ht="19.5">
      <c r="A4" s="94"/>
      <c r="B4" s="95"/>
      <c r="C4" s="95"/>
      <c r="D4" s="95"/>
      <c r="E4" s="95"/>
      <c r="F4" s="95"/>
      <c r="G4" s="95"/>
      <c r="H4" s="95"/>
    </row>
    <row r="6" spans="1:12" ht="38.25">
      <c r="A6" s="15" t="s">
        <v>31</v>
      </c>
      <c r="B6" s="16" t="s">
        <v>32</v>
      </c>
      <c r="C6" s="96" t="s">
        <v>3</v>
      </c>
      <c r="D6" s="89" t="s">
        <v>251</v>
      </c>
      <c r="E6" s="89" t="s">
        <v>251</v>
      </c>
      <c r="F6" s="89" t="s">
        <v>251</v>
      </c>
      <c r="G6" s="89" t="s">
        <v>251</v>
      </c>
      <c r="H6" s="89" t="s">
        <v>222</v>
      </c>
      <c r="I6" s="97" t="s">
        <v>4</v>
      </c>
      <c r="J6" s="97" t="s">
        <v>252</v>
      </c>
      <c r="K6" s="97" t="s">
        <v>253</v>
      </c>
      <c r="L6" s="97" t="s">
        <v>7</v>
      </c>
    </row>
    <row r="7" spans="1:12" hidden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idden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idden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idden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idden="1">
      <c r="A11" s="29" t="s">
        <v>114</v>
      </c>
      <c r="B11" s="37" t="s">
        <v>115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idden="1">
      <c r="A12" s="29"/>
      <c r="B12" s="3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idden="1">
      <c r="A13" s="29"/>
      <c r="B13" s="3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idden="1">
      <c r="A14" s="29"/>
      <c r="B14" s="3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idden="1">
      <c r="A15" s="29"/>
      <c r="B15" s="3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s="72" customFormat="1" ht="14.25">
      <c r="A16" s="98" t="s">
        <v>114</v>
      </c>
      <c r="B16" s="61" t="s">
        <v>115</v>
      </c>
      <c r="C16" s="9"/>
      <c r="D16" s="9"/>
      <c r="E16" s="9"/>
      <c r="F16" s="9"/>
      <c r="G16" s="9"/>
      <c r="H16" s="9"/>
      <c r="I16" s="9"/>
      <c r="J16" s="9"/>
      <c r="K16" s="9">
        <v>20</v>
      </c>
      <c r="L16" s="9">
        <v>18</v>
      </c>
    </row>
    <row r="17" spans="1:12">
      <c r="A17" s="29" t="s">
        <v>254</v>
      </c>
      <c r="B17" s="37"/>
      <c r="C17" s="7"/>
      <c r="D17" s="7"/>
      <c r="E17" s="7"/>
      <c r="F17" s="7"/>
      <c r="G17" s="7"/>
      <c r="H17" s="7"/>
      <c r="I17" s="7"/>
      <c r="J17" s="7"/>
      <c r="K17" s="7">
        <v>20</v>
      </c>
      <c r="L17" s="7">
        <v>18</v>
      </c>
    </row>
    <row r="18" spans="1:12" s="72" customFormat="1" ht="22.5" customHeight="1">
      <c r="A18" s="98" t="s">
        <v>255</v>
      </c>
      <c r="B18" s="61" t="s">
        <v>117</v>
      </c>
      <c r="C18" s="9"/>
      <c r="D18" s="9"/>
      <c r="E18" s="9"/>
      <c r="F18" s="9"/>
      <c r="G18" s="9"/>
      <c r="H18" s="9"/>
      <c r="I18" s="9"/>
      <c r="J18" s="9"/>
      <c r="K18" s="9">
        <v>9382</v>
      </c>
      <c r="L18" s="9">
        <v>9382</v>
      </c>
    </row>
    <row r="19" spans="1:12" hidden="1">
      <c r="A19" s="29"/>
      <c r="B19" s="3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idden="1">
      <c r="A20" s="29"/>
      <c r="B20" s="3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idden="1">
      <c r="A21" s="29"/>
      <c r="B21" s="3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idden="1">
      <c r="A22" s="29"/>
      <c r="B22" s="3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idden="1">
      <c r="A23" s="21" t="s">
        <v>118</v>
      </c>
      <c r="B23" s="37" t="s">
        <v>119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idden="1">
      <c r="A24" s="21"/>
      <c r="B24" s="3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idden="1">
      <c r="A25" s="21"/>
      <c r="B25" s="3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idden="1">
      <c r="A26" s="29" t="s">
        <v>120</v>
      </c>
      <c r="B26" s="37" t="s">
        <v>121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idden="1">
      <c r="A27" s="29"/>
      <c r="B27" s="3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idden="1">
      <c r="A28" s="29"/>
      <c r="B28" s="3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idden="1">
      <c r="A29" s="29" t="s">
        <v>256</v>
      </c>
      <c r="B29" s="37" t="s">
        <v>257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idden="1">
      <c r="A30" s="29"/>
      <c r="B30" s="3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idden="1">
      <c r="A31" s="29"/>
      <c r="B31" s="3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idden="1">
      <c r="A32" s="21" t="s">
        <v>258</v>
      </c>
      <c r="B32" s="37" t="s">
        <v>259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21" t="s">
        <v>260</v>
      </c>
      <c r="B33" s="37"/>
      <c r="C33" s="7">
        <v>0</v>
      </c>
      <c r="D33" s="7"/>
      <c r="E33" s="7"/>
      <c r="F33" s="7"/>
      <c r="G33" s="7"/>
      <c r="H33" s="7"/>
      <c r="I33" s="7">
        <v>780</v>
      </c>
      <c r="J33" s="7">
        <v>48</v>
      </c>
      <c r="K33" s="7"/>
      <c r="L33" s="7">
        <v>30</v>
      </c>
    </row>
    <row r="34" spans="1:12">
      <c r="A34" s="21" t="s">
        <v>261</v>
      </c>
      <c r="B34" s="37"/>
      <c r="C34" s="7"/>
      <c r="D34" s="7"/>
      <c r="E34" s="7"/>
      <c r="F34" s="7"/>
      <c r="G34" s="7"/>
      <c r="H34" s="7"/>
      <c r="I34" s="7"/>
      <c r="J34" s="7">
        <v>2823</v>
      </c>
      <c r="K34" s="7"/>
      <c r="L34" s="7">
        <v>8102</v>
      </c>
    </row>
    <row r="35" spans="1:12" ht="18" customHeight="1">
      <c r="A35" s="21" t="s">
        <v>262</v>
      </c>
      <c r="B35" s="37"/>
      <c r="C35" s="7">
        <v>608</v>
      </c>
      <c r="D35" s="7"/>
      <c r="E35" s="7"/>
      <c r="F35" s="7"/>
      <c r="G35" s="7"/>
      <c r="H35" s="7"/>
      <c r="I35" s="7">
        <v>608</v>
      </c>
      <c r="J35" s="7">
        <v>608</v>
      </c>
      <c r="K35" s="7"/>
      <c r="L35" s="7">
        <v>688</v>
      </c>
    </row>
    <row r="36" spans="1:12" ht="18" customHeight="1">
      <c r="A36" s="21" t="s">
        <v>263</v>
      </c>
      <c r="B36" s="37"/>
      <c r="C36" s="7"/>
      <c r="D36" s="7"/>
      <c r="E36" s="7"/>
      <c r="F36" s="7"/>
      <c r="G36" s="7"/>
      <c r="H36" s="7"/>
      <c r="I36" s="7"/>
      <c r="J36" s="7"/>
      <c r="K36" s="7"/>
      <c r="L36" s="7">
        <v>50</v>
      </c>
    </row>
    <row r="37" spans="1:12" ht="18" customHeight="1">
      <c r="A37" s="21" t="s">
        <v>264</v>
      </c>
      <c r="B37" s="37"/>
      <c r="C37" s="7"/>
      <c r="D37" s="7"/>
      <c r="E37" s="7"/>
      <c r="F37" s="7"/>
      <c r="G37" s="7"/>
      <c r="H37" s="7"/>
      <c r="I37" s="7"/>
      <c r="J37" s="7"/>
      <c r="K37" s="7"/>
      <c r="L37" s="7">
        <v>512</v>
      </c>
    </row>
    <row r="38" spans="1:12" s="72" customFormat="1" ht="14.25">
      <c r="A38" s="24" t="s">
        <v>265</v>
      </c>
      <c r="B38" s="61" t="s">
        <v>119</v>
      </c>
      <c r="C38" s="9"/>
      <c r="D38" s="9"/>
      <c r="E38" s="9"/>
      <c r="F38" s="9"/>
      <c r="G38" s="9"/>
      <c r="H38" s="9"/>
      <c r="I38" s="9"/>
      <c r="J38" s="9"/>
      <c r="K38" s="9">
        <v>50</v>
      </c>
      <c r="L38" s="9">
        <v>47</v>
      </c>
    </row>
    <row r="39" spans="1:12">
      <c r="A39" s="21" t="s">
        <v>266</v>
      </c>
      <c r="B39" s="37"/>
      <c r="C39" s="7"/>
      <c r="D39" s="7"/>
      <c r="E39" s="7"/>
      <c r="F39" s="7"/>
      <c r="G39" s="7"/>
      <c r="H39" s="7"/>
      <c r="I39" s="7"/>
      <c r="J39" s="7"/>
      <c r="K39" s="7"/>
      <c r="L39" s="7">
        <v>17</v>
      </c>
    </row>
    <row r="40" spans="1:12">
      <c r="A40" s="21" t="s">
        <v>267</v>
      </c>
      <c r="B40" s="37"/>
      <c r="C40" s="7"/>
      <c r="D40" s="7"/>
      <c r="E40" s="7"/>
      <c r="F40" s="7"/>
      <c r="G40" s="7"/>
      <c r="H40" s="7"/>
      <c r="I40" s="7"/>
      <c r="J40" s="7"/>
      <c r="K40" s="7"/>
      <c r="L40" s="7">
        <v>30</v>
      </c>
    </row>
    <row r="41" spans="1:12" s="72" customFormat="1" ht="14.25">
      <c r="A41" s="24" t="s">
        <v>268</v>
      </c>
      <c r="B41" s="61" t="s">
        <v>121</v>
      </c>
      <c r="C41" s="9"/>
      <c r="D41" s="9"/>
      <c r="E41" s="9"/>
      <c r="F41" s="9"/>
      <c r="G41" s="9"/>
      <c r="H41" s="9"/>
      <c r="I41" s="9"/>
      <c r="J41" s="9"/>
      <c r="K41" s="9">
        <v>658</v>
      </c>
      <c r="L41" s="9">
        <v>651</v>
      </c>
    </row>
    <row r="42" spans="1:12">
      <c r="A42" s="21" t="s">
        <v>269</v>
      </c>
      <c r="B42" s="37"/>
      <c r="C42" s="7">
        <v>0</v>
      </c>
      <c r="D42" s="7"/>
      <c r="E42" s="7"/>
      <c r="F42" s="7"/>
      <c r="G42" s="7"/>
      <c r="H42" s="7"/>
      <c r="I42" s="7">
        <v>88</v>
      </c>
      <c r="J42" s="7">
        <v>50</v>
      </c>
      <c r="K42" s="7"/>
      <c r="L42" s="7">
        <v>21</v>
      </c>
    </row>
    <row r="43" spans="1:12">
      <c r="A43" s="21" t="s">
        <v>270</v>
      </c>
      <c r="B43" s="37"/>
      <c r="C43" s="7"/>
      <c r="D43" s="7"/>
      <c r="E43" s="7"/>
      <c r="F43" s="7"/>
      <c r="G43" s="7"/>
      <c r="H43" s="7"/>
      <c r="I43" s="7"/>
      <c r="J43" s="7">
        <v>37</v>
      </c>
      <c r="K43" s="7"/>
      <c r="L43" s="7">
        <v>37</v>
      </c>
    </row>
    <row r="44" spans="1:12" s="71" customFormat="1" ht="12.75">
      <c r="A44" s="99" t="s">
        <v>271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>
        <v>593</v>
      </c>
    </row>
    <row r="45" spans="1:12" s="72" customFormat="1" ht="24" customHeight="1">
      <c r="A45" s="24" t="s">
        <v>122</v>
      </c>
      <c r="B45" s="61" t="s">
        <v>123</v>
      </c>
      <c r="C45" s="9">
        <v>164</v>
      </c>
      <c r="D45" s="9"/>
      <c r="E45" s="9"/>
      <c r="F45" s="9"/>
      <c r="G45" s="9"/>
      <c r="H45" s="9"/>
      <c r="I45" s="9">
        <v>346</v>
      </c>
      <c r="J45" s="9">
        <v>963</v>
      </c>
      <c r="K45" s="9">
        <v>2588</v>
      </c>
      <c r="L45" s="9">
        <v>2588</v>
      </c>
    </row>
    <row r="46" spans="1:12" ht="22.5" customHeight="1">
      <c r="A46" s="100" t="s">
        <v>124</v>
      </c>
      <c r="B46" s="101" t="s">
        <v>125</v>
      </c>
      <c r="C46" s="9">
        <f>SUM(C35:C45)</f>
        <v>772</v>
      </c>
      <c r="D46" s="7"/>
      <c r="E46" s="7"/>
      <c r="F46" s="7"/>
      <c r="G46" s="7"/>
      <c r="H46" s="7"/>
      <c r="I46" s="9">
        <f>SUM(I33:I45)</f>
        <v>1822</v>
      </c>
      <c r="J46" s="9">
        <f>SUM(J33:J45)</f>
        <v>4529</v>
      </c>
      <c r="K46" s="9">
        <f>SUM(K16+K18+K38+K41+K45)</f>
        <v>12698</v>
      </c>
      <c r="L46" s="9">
        <f>SUM(L16+L18+L38+L41+L45)</f>
        <v>12686</v>
      </c>
    </row>
    <row r="47" spans="1:12" ht="15.75" hidden="1">
      <c r="A47" s="102"/>
      <c r="B47" s="61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5.75" hidden="1">
      <c r="A48" s="102"/>
      <c r="B48" s="61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ht="15.75" hidden="1">
      <c r="A49" s="102"/>
      <c r="B49" s="61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ht="15.75" hidden="1">
      <c r="A50" s="102"/>
      <c r="B50" s="61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idden="1">
      <c r="A51" s="29" t="s">
        <v>126</v>
      </c>
      <c r="B51" s="37" t="s">
        <v>127</v>
      </c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hidden="1">
      <c r="A52" s="29"/>
      <c r="B52" s="3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idden="1">
      <c r="A53" s="29"/>
      <c r="B53" s="3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hidden="1">
      <c r="A54" s="29"/>
      <c r="B54" s="3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hidden="1">
      <c r="A55" s="29"/>
      <c r="B55" s="3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hidden="1">
      <c r="A56" s="29" t="s">
        <v>272</v>
      </c>
      <c r="B56" s="37" t="s">
        <v>273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idden="1">
      <c r="A57" s="29"/>
      <c r="B57" s="3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idden="1">
      <c r="A58" s="29"/>
      <c r="B58" s="3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idden="1">
      <c r="A59" s="29"/>
      <c r="B59" s="3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idden="1">
      <c r="A60" s="29"/>
      <c r="B60" s="3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s="72" customFormat="1" ht="25.5" customHeight="1">
      <c r="A61" s="98" t="s">
        <v>274</v>
      </c>
      <c r="B61" s="61" t="s">
        <v>127</v>
      </c>
      <c r="C61" s="9"/>
      <c r="D61" s="9"/>
      <c r="E61" s="9"/>
      <c r="F61" s="9"/>
      <c r="G61" s="9"/>
      <c r="H61" s="9"/>
      <c r="I61" s="9"/>
      <c r="J61" s="9"/>
      <c r="K61" s="9">
        <v>5005</v>
      </c>
      <c r="L61" s="9">
        <v>2761</v>
      </c>
    </row>
    <row r="62" spans="1:12" s="72" customFormat="1" ht="25.5" customHeight="1">
      <c r="A62" s="29" t="s">
        <v>275</v>
      </c>
      <c r="B62" s="61"/>
      <c r="C62" s="99">
        <v>820</v>
      </c>
      <c r="D62" s="103"/>
      <c r="E62" s="103"/>
      <c r="F62" s="103"/>
      <c r="G62" s="103"/>
      <c r="H62" s="103"/>
      <c r="I62" s="99">
        <v>820</v>
      </c>
      <c r="J62" s="99">
        <v>820</v>
      </c>
      <c r="K62" s="99"/>
      <c r="L62" s="99">
        <v>646</v>
      </c>
    </row>
    <row r="63" spans="1:12" s="72" customFormat="1" ht="22.5" customHeight="1">
      <c r="A63" s="29" t="s">
        <v>276</v>
      </c>
      <c r="B63" s="61"/>
      <c r="C63" s="99">
        <v>1661</v>
      </c>
      <c r="D63" s="103"/>
      <c r="E63" s="103"/>
      <c r="F63" s="103"/>
      <c r="G63" s="103"/>
      <c r="H63" s="103"/>
      <c r="I63" s="99">
        <v>1661</v>
      </c>
      <c r="J63" s="99">
        <v>2096</v>
      </c>
      <c r="K63" s="99"/>
      <c r="L63" s="99">
        <v>1694</v>
      </c>
    </row>
    <row r="64" spans="1:12" s="72" customFormat="1" ht="22.5" customHeight="1">
      <c r="A64" s="29" t="s">
        <v>277</v>
      </c>
      <c r="B64" s="61"/>
      <c r="C64" s="99"/>
      <c r="D64" s="103"/>
      <c r="E64" s="103"/>
      <c r="F64" s="103"/>
      <c r="G64" s="103"/>
      <c r="H64" s="103"/>
      <c r="I64" s="99"/>
      <c r="J64" s="99"/>
      <c r="K64" s="99"/>
      <c r="L64" s="99">
        <v>421</v>
      </c>
    </row>
    <row r="65" spans="1:12" ht="21" customHeight="1">
      <c r="A65" s="29" t="s">
        <v>278</v>
      </c>
      <c r="B65" s="37"/>
      <c r="C65" s="99">
        <v>5489</v>
      </c>
      <c r="D65" s="99"/>
      <c r="E65" s="99"/>
      <c r="F65" s="99"/>
      <c r="G65" s="99"/>
      <c r="H65" s="99"/>
      <c r="I65" s="99">
        <v>5439</v>
      </c>
      <c r="J65" s="99">
        <v>2297</v>
      </c>
      <c r="K65" s="99"/>
      <c r="L65" s="99"/>
    </row>
    <row r="66" spans="1:12" s="72" customFormat="1" ht="21" customHeight="1">
      <c r="A66" s="98" t="s">
        <v>279</v>
      </c>
      <c r="B66" s="61" t="s">
        <v>129</v>
      </c>
      <c r="C66" s="103"/>
      <c r="D66" s="103"/>
      <c r="E66" s="103"/>
      <c r="F66" s="103"/>
      <c r="G66" s="103"/>
      <c r="H66" s="103"/>
      <c r="I66" s="103"/>
      <c r="J66" s="103"/>
      <c r="K66" s="9">
        <v>210</v>
      </c>
      <c r="L66" s="9">
        <v>210</v>
      </c>
    </row>
    <row r="67" spans="1:12" ht="21" customHeight="1">
      <c r="A67" s="29" t="s">
        <v>280</v>
      </c>
      <c r="B67" s="37"/>
      <c r="C67" s="99"/>
      <c r="D67" s="99"/>
      <c r="E67" s="99"/>
      <c r="F67" s="99"/>
      <c r="G67" s="99"/>
      <c r="H67" s="99"/>
      <c r="I67" s="99"/>
      <c r="J67" s="99">
        <v>38</v>
      </c>
      <c r="K67" s="99"/>
      <c r="L67" s="99">
        <v>210</v>
      </c>
    </row>
    <row r="68" spans="1:12" s="72" customFormat="1" ht="24.75" customHeight="1">
      <c r="A68" s="98" t="s">
        <v>130</v>
      </c>
      <c r="B68" s="61" t="s">
        <v>131</v>
      </c>
      <c r="C68" s="103">
        <v>2152</v>
      </c>
      <c r="D68" s="103"/>
      <c r="E68" s="103"/>
      <c r="F68" s="103"/>
      <c r="G68" s="103"/>
      <c r="H68" s="103"/>
      <c r="I68" s="103">
        <v>2152</v>
      </c>
      <c r="J68" s="103">
        <v>2114</v>
      </c>
      <c r="K68" s="9">
        <v>1190</v>
      </c>
      <c r="L68" s="9">
        <v>802</v>
      </c>
    </row>
    <row r="69" spans="1:12" ht="15.75">
      <c r="A69" s="100" t="s">
        <v>132</v>
      </c>
      <c r="B69" s="101" t="s">
        <v>133</v>
      </c>
      <c r="C69" s="9">
        <f>SUM(C62:C68)</f>
        <v>10122</v>
      </c>
      <c r="D69" s="7"/>
      <c r="E69" s="7"/>
      <c r="F69" s="7"/>
      <c r="G69" s="7"/>
      <c r="H69" s="7"/>
      <c r="I69" s="9">
        <f>SUM(I62:I68)</f>
        <v>10072</v>
      </c>
      <c r="J69" s="9">
        <f>SUM(J62+J63+J65+J67+J68)</f>
        <v>7365</v>
      </c>
      <c r="K69" s="9">
        <f>SUM(K61+K66+K68)</f>
        <v>6405</v>
      </c>
      <c r="L69" s="9">
        <f>SUM(L61+L66+L68)</f>
        <v>3773</v>
      </c>
    </row>
    <row r="72" spans="1:12" hidden="1">
      <c r="A72" s="8" t="s">
        <v>2</v>
      </c>
      <c r="B72" s="8" t="s">
        <v>281</v>
      </c>
      <c r="C72" s="8" t="s">
        <v>282</v>
      </c>
      <c r="D72" s="8" t="s">
        <v>283</v>
      </c>
      <c r="E72" s="104"/>
      <c r="F72" s="104"/>
      <c r="G72" s="104"/>
    </row>
    <row r="73" spans="1:12" hidden="1">
      <c r="A73" s="6"/>
      <c r="B73" s="6"/>
      <c r="C73" s="6"/>
      <c r="D73" s="6"/>
      <c r="E73" s="104"/>
      <c r="F73" s="104"/>
      <c r="G73" s="104"/>
    </row>
    <row r="74" spans="1:12" hidden="1">
      <c r="A74" s="6"/>
      <c r="B74" s="6"/>
      <c r="C74" s="6"/>
      <c r="D74" s="6"/>
      <c r="E74" s="104"/>
      <c r="F74" s="104"/>
      <c r="G74" s="104"/>
    </row>
    <row r="75" spans="1:12" hidden="1">
      <c r="A75" s="6"/>
      <c r="B75" s="6"/>
      <c r="C75" s="6"/>
      <c r="D75" s="6"/>
      <c r="E75" s="104"/>
      <c r="F75" s="104"/>
      <c r="G75" s="104"/>
    </row>
    <row r="76" spans="1:12" hidden="1">
      <c r="A76" s="6"/>
      <c r="B76" s="6"/>
      <c r="C76" s="6"/>
      <c r="D76" s="6"/>
      <c r="E76" s="104"/>
      <c r="F76" s="104"/>
      <c r="G76" s="104"/>
    </row>
    <row r="77" spans="1:12" hidden="1">
      <c r="A77" s="29" t="s">
        <v>114</v>
      </c>
      <c r="B77" s="37" t="s">
        <v>115</v>
      </c>
      <c r="C77" s="6"/>
      <c r="D77" s="6"/>
      <c r="E77" s="104"/>
      <c r="F77" s="104"/>
      <c r="G77" s="104"/>
    </row>
    <row r="78" spans="1:12" hidden="1">
      <c r="A78" s="29"/>
      <c r="B78" s="37"/>
      <c r="C78" s="6"/>
      <c r="D78" s="6"/>
      <c r="E78" s="104"/>
      <c r="F78" s="104"/>
      <c r="G78" s="104"/>
    </row>
    <row r="79" spans="1:12" hidden="1">
      <c r="A79" s="29"/>
      <c r="B79" s="37"/>
      <c r="C79" s="6"/>
      <c r="D79" s="6"/>
      <c r="E79" s="104"/>
      <c r="F79" s="104"/>
      <c r="G79" s="104"/>
    </row>
    <row r="80" spans="1:12" hidden="1">
      <c r="A80" s="29"/>
      <c r="B80" s="37"/>
      <c r="C80" s="6"/>
      <c r="D80" s="6"/>
      <c r="E80" s="104"/>
      <c r="F80" s="104"/>
      <c r="G80" s="104"/>
    </row>
    <row r="81" spans="1:7" hidden="1">
      <c r="A81" s="29"/>
      <c r="B81" s="37"/>
      <c r="C81" s="6"/>
      <c r="D81" s="6"/>
      <c r="E81" s="104"/>
      <c r="F81" s="104"/>
      <c r="G81" s="104"/>
    </row>
    <row r="82" spans="1:7" hidden="1">
      <c r="A82" s="29" t="s">
        <v>255</v>
      </c>
      <c r="B82" s="37" t="s">
        <v>117</v>
      </c>
      <c r="C82" s="6"/>
      <c r="D82" s="6"/>
      <c r="E82" s="104"/>
      <c r="F82" s="104"/>
      <c r="G82" s="104"/>
    </row>
    <row r="83" spans="1:7" hidden="1">
      <c r="A83" s="29"/>
      <c r="B83" s="37"/>
      <c r="C83" s="6"/>
      <c r="D83" s="6"/>
      <c r="E83" s="104"/>
      <c r="F83" s="104"/>
      <c r="G83" s="104"/>
    </row>
    <row r="84" spans="1:7" hidden="1">
      <c r="A84" s="29"/>
      <c r="B84" s="37"/>
      <c r="C84" s="6"/>
      <c r="D84" s="6"/>
      <c r="E84" s="104"/>
      <c r="F84" s="104"/>
      <c r="G84" s="104"/>
    </row>
    <row r="85" spans="1:7" hidden="1">
      <c r="A85" s="29"/>
      <c r="B85" s="37"/>
      <c r="C85" s="6"/>
      <c r="D85" s="6"/>
      <c r="E85" s="104"/>
      <c r="F85" s="104"/>
      <c r="G85" s="104"/>
    </row>
    <row r="86" spans="1:7" hidden="1">
      <c r="A86" s="29"/>
      <c r="B86" s="37"/>
      <c r="C86" s="6"/>
      <c r="D86" s="6"/>
      <c r="E86" s="104"/>
      <c r="F86" s="104"/>
      <c r="G86" s="104"/>
    </row>
    <row r="87" spans="1:7" hidden="1">
      <c r="A87" s="21" t="s">
        <v>118</v>
      </c>
      <c r="B87" s="37" t="s">
        <v>119</v>
      </c>
      <c r="C87" s="6"/>
      <c r="D87" s="6"/>
      <c r="E87" s="104"/>
      <c r="F87" s="104"/>
      <c r="G87" s="104"/>
    </row>
    <row r="88" spans="1:7" hidden="1">
      <c r="A88" s="21"/>
      <c r="B88" s="37"/>
      <c r="C88" s="6"/>
      <c r="D88" s="6"/>
      <c r="E88" s="104"/>
      <c r="F88" s="104"/>
      <c r="G88" s="104"/>
    </row>
    <row r="89" spans="1:7" hidden="1">
      <c r="A89" s="21"/>
      <c r="B89" s="37"/>
      <c r="C89" s="6"/>
      <c r="D89" s="6"/>
      <c r="E89" s="104"/>
      <c r="F89" s="104"/>
      <c r="G89" s="104"/>
    </row>
    <row r="90" spans="1:7" hidden="1">
      <c r="A90" s="29" t="s">
        <v>120</v>
      </c>
      <c r="B90" s="37" t="s">
        <v>121</v>
      </c>
      <c r="C90" s="6"/>
      <c r="D90" s="6"/>
      <c r="E90" s="104"/>
      <c r="F90" s="104"/>
      <c r="G90" s="104"/>
    </row>
    <row r="91" spans="1:7" ht="15.75" hidden="1">
      <c r="A91" s="100" t="s">
        <v>124</v>
      </c>
      <c r="B91" s="101" t="s">
        <v>125</v>
      </c>
      <c r="C91" s="6"/>
      <c r="D91" s="6"/>
      <c r="E91" s="104"/>
      <c r="F91" s="104"/>
      <c r="G91" s="104"/>
    </row>
    <row r="92" spans="1:7" ht="15.75" hidden="1">
      <c r="A92" s="102"/>
      <c r="B92" s="61"/>
      <c r="C92" s="6"/>
      <c r="D92" s="6"/>
      <c r="E92" s="104"/>
      <c r="F92" s="104"/>
      <c r="G92" s="104"/>
    </row>
    <row r="93" spans="1:7" ht="15.75" hidden="1">
      <c r="A93" s="102"/>
      <c r="B93" s="61"/>
      <c r="C93" s="6"/>
      <c r="D93" s="6"/>
      <c r="E93" s="104"/>
      <c r="F93" s="104"/>
      <c r="G93" s="104"/>
    </row>
    <row r="94" spans="1:7" ht="15.75" hidden="1">
      <c r="A94" s="102"/>
      <c r="B94" s="61"/>
      <c r="C94" s="6"/>
      <c r="D94" s="6"/>
      <c r="E94" s="104"/>
      <c r="F94" s="104"/>
      <c r="G94" s="104"/>
    </row>
    <row r="95" spans="1:7" ht="15.75" hidden="1">
      <c r="A95" s="102"/>
      <c r="B95" s="61"/>
      <c r="C95" s="6"/>
      <c r="D95" s="6"/>
      <c r="E95" s="104"/>
      <c r="F95" s="104"/>
      <c r="G95" s="104"/>
    </row>
    <row r="96" spans="1:7" hidden="1">
      <c r="A96" s="29" t="s">
        <v>126</v>
      </c>
      <c r="B96" s="37" t="s">
        <v>127</v>
      </c>
      <c r="C96" s="6"/>
      <c r="D96" s="6"/>
      <c r="E96" s="104"/>
      <c r="F96" s="104"/>
      <c r="G96" s="104"/>
    </row>
    <row r="97" spans="1:7" hidden="1">
      <c r="A97" s="29"/>
      <c r="B97" s="37"/>
      <c r="C97" s="6"/>
      <c r="D97" s="6"/>
      <c r="E97" s="104"/>
      <c r="F97" s="104"/>
      <c r="G97" s="104"/>
    </row>
    <row r="98" spans="1:7" hidden="1">
      <c r="A98" s="29"/>
      <c r="B98" s="37"/>
      <c r="C98" s="6"/>
      <c r="D98" s="6"/>
      <c r="E98" s="104"/>
      <c r="F98" s="104"/>
      <c r="G98" s="104"/>
    </row>
    <row r="99" spans="1:7" hidden="1">
      <c r="A99" s="29"/>
      <c r="B99" s="37"/>
      <c r="C99" s="6"/>
      <c r="D99" s="6"/>
      <c r="E99" s="104"/>
      <c r="F99" s="104"/>
      <c r="G99" s="104"/>
    </row>
    <row r="100" spans="1:7" hidden="1">
      <c r="A100" s="29"/>
      <c r="B100" s="37"/>
      <c r="C100" s="6"/>
      <c r="D100" s="6"/>
      <c r="E100" s="104"/>
      <c r="F100" s="104"/>
      <c r="G100" s="104"/>
    </row>
    <row r="101" spans="1:7" hidden="1">
      <c r="A101" s="29" t="s">
        <v>272</v>
      </c>
      <c r="B101" s="37" t="s">
        <v>273</v>
      </c>
      <c r="C101" s="6"/>
      <c r="D101" s="6"/>
      <c r="E101" s="104"/>
      <c r="F101" s="104"/>
      <c r="G101" s="104"/>
    </row>
    <row r="102" spans="1:7" hidden="1">
      <c r="A102" s="29"/>
      <c r="B102" s="37"/>
      <c r="C102" s="6"/>
      <c r="D102" s="6"/>
      <c r="E102" s="104"/>
      <c r="F102" s="104"/>
      <c r="G102" s="104"/>
    </row>
    <row r="103" spans="1:7" hidden="1">
      <c r="A103" s="29"/>
      <c r="B103" s="37"/>
      <c r="C103" s="6"/>
      <c r="D103" s="6"/>
      <c r="E103" s="104"/>
      <c r="F103" s="104"/>
      <c r="G103" s="104"/>
    </row>
    <row r="104" spans="1:7" hidden="1">
      <c r="A104" s="29"/>
      <c r="B104" s="37"/>
      <c r="C104" s="6"/>
      <c r="D104" s="6"/>
      <c r="E104" s="104"/>
      <c r="F104" s="104"/>
      <c r="G104" s="104"/>
    </row>
    <row r="105" spans="1:7" hidden="1">
      <c r="A105" s="29"/>
      <c r="B105" s="37"/>
      <c r="C105" s="6"/>
      <c r="D105" s="6"/>
      <c r="E105" s="104"/>
      <c r="F105" s="104"/>
      <c r="G105" s="104"/>
    </row>
    <row r="106" spans="1:7" hidden="1">
      <c r="A106" s="29" t="s">
        <v>284</v>
      </c>
      <c r="B106" s="37" t="s">
        <v>129</v>
      </c>
      <c r="C106" s="6"/>
      <c r="D106" s="6"/>
      <c r="E106" s="104"/>
      <c r="F106" s="104"/>
      <c r="G106" s="104"/>
    </row>
    <row r="107" spans="1:7" ht="15.75" hidden="1">
      <c r="A107" s="100" t="s">
        <v>132</v>
      </c>
      <c r="B107" s="101" t="s">
        <v>133</v>
      </c>
      <c r="C107" s="6"/>
      <c r="D107" s="6"/>
      <c r="E107" s="104"/>
      <c r="F107" s="104"/>
      <c r="G107" s="104"/>
    </row>
  </sheetData>
  <mergeCells count="3">
    <mergeCell ref="A2:L2"/>
    <mergeCell ref="A3:L3"/>
    <mergeCell ref="A1:K1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O11" sqref="O11"/>
    </sheetView>
  </sheetViews>
  <sheetFormatPr defaultRowHeight="15"/>
  <cols>
    <col min="1" max="1" width="38.28515625" customWidth="1"/>
    <col min="2" max="2" width="12.42578125" customWidth="1"/>
    <col min="3" max="3" width="14.140625" style="105" customWidth="1"/>
    <col min="4" max="4" width="16.28515625" style="105" customWidth="1"/>
    <col min="5" max="5" width="21.28515625" style="105" customWidth="1"/>
    <col min="6" max="10" width="0" hidden="1" customWidth="1"/>
    <col min="11" max="11" width="16.7109375" customWidth="1"/>
    <col min="257" max="257" width="36.85546875" customWidth="1"/>
    <col min="259" max="259" width="14.140625" customWidth="1"/>
    <col min="260" max="260" width="16.28515625" customWidth="1"/>
    <col min="261" max="261" width="19" customWidth="1"/>
    <col min="262" max="266" width="0" hidden="1" customWidth="1"/>
    <col min="267" max="267" width="12" customWidth="1"/>
    <col min="513" max="513" width="36.85546875" customWidth="1"/>
    <col min="515" max="515" width="14.140625" customWidth="1"/>
    <col min="516" max="516" width="16.28515625" customWidth="1"/>
    <col min="517" max="517" width="19" customWidth="1"/>
    <col min="518" max="522" width="0" hidden="1" customWidth="1"/>
    <col min="523" max="523" width="12" customWidth="1"/>
    <col min="769" max="769" width="36.85546875" customWidth="1"/>
    <col min="771" max="771" width="14.140625" customWidth="1"/>
    <col min="772" max="772" width="16.28515625" customWidth="1"/>
    <col min="773" max="773" width="19" customWidth="1"/>
    <col min="774" max="778" width="0" hidden="1" customWidth="1"/>
    <col min="779" max="779" width="12" customWidth="1"/>
    <col min="1025" max="1025" width="36.85546875" customWidth="1"/>
    <col min="1027" max="1027" width="14.140625" customWidth="1"/>
    <col min="1028" max="1028" width="16.28515625" customWidth="1"/>
    <col min="1029" max="1029" width="19" customWidth="1"/>
    <col min="1030" max="1034" width="0" hidden="1" customWidth="1"/>
    <col min="1035" max="1035" width="12" customWidth="1"/>
    <col min="1281" max="1281" width="36.85546875" customWidth="1"/>
    <col min="1283" max="1283" width="14.140625" customWidth="1"/>
    <col min="1284" max="1284" width="16.28515625" customWidth="1"/>
    <col min="1285" max="1285" width="19" customWidth="1"/>
    <col min="1286" max="1290" width="0" hidden="1" customWidth="1"/>
    <col min="1291" max="1291" width="12" customWidth="1"/>
    <col min="1537" max="1537" width="36.85546875" customWidth="1"/>
    <col min="1539" max="1539" width="14.140625" customWidth="1"/>
    <col min="1540" max="1540" width="16.28515625" customWidth="1"/>
    <col min="1541" max="1541" width="19" customWidth="1"/>
    <col min="1542" max="1546" width="0" hidden="1" customWidth="1"/>
    <col min="1547" max="1547" width="12" customWidth="1"/>
    <col min="1793" max="1793" width="36.85546875" customWidth="1"/>
    <col min="1795" max="1795" width="14.140625" customWidth="1"/>
    <col min="1796" max="1796" width="16.28515625" customWidth="1"/>
    <col min="1797" max="1797" width="19" customWidth="1"/>
    <col min="1798" max="1802" width="0" hidden="1" customWidth="1"/>
    <col min="1803" max="1803" width="12" customWidth="1"/>
    <col min="2049" max="2049" width="36.85546875" customWidth="1"/>
    <col min="2051" max="2051" width="14.140625" customWidth="1"/>
    <col min="2052" max="2052" width="16.28515625" customWidth="1"/>
    <col min="2053" max="2053" width="19" customWidth="1"/>
    <col min="2054" max="2058" width="0" hidden="1" customWidth="1"/>
    <col min="2059" max="2059" width="12" customWidth="1"/>
    <col min="2305" max="2305" width="36.85546875" customWidth="1"/>
    <col min="2307" max="2307" width="14.140625" customWidth="1"/>
    <col min="2308" max="2308" width="16.28515625" customWidth="1"/>
    <col min="2309" max="2309" width="19" customWidth="1"/>
    <col min="2310" max="2314" width="0" hidden="1" customWidth="1"/>
    <col min="2315" max="2315" width="12" customWidth="1"/>
    <col min="2561" max="2561" width="36.85546875" customWidth="1"/>
    <col min="2563" max="2563" width="14.140625" customWidth="1"/>
    <col min="2564" max="2564" width="16.28515625" customWidth="1"/>
    <col min="2565" max="2565" width="19" customWidth="1"/>
    <col min="2566" max="2570" width="0" hidden="1" customWidth="1"/>
    <col min="2571" max="2571" width="12" customWidth="1"/>
    <col min="2817" max="2817" width="36.85546875" customWidth="1"/>
    <col min="2819" max="2819" width="14.140625" customWidth="1"/>
    <col min="2820" max="2820" width="16.28515625" customWidth="1"/>
    <col min="2821" max="2821" width="19" customWidth="1"/>
    <col min="2822" max="2826" width="0" hidden="1" customWidth="1"/>
    <col min="2827" max="2827" width="12" customWidth="1"/>
    <col min="3073" max="3073" width="36.85546875" customWidth="1"/>
    <col min="3075" max="3075" width="14.140625" customWidth="1"/>
    <col min="3076" max="3076" width="16.28515625" customWidth="1"/>
    <col min="3077" max="3077" width="19" customWidth="1"/>
    <col min="3078" max="3082" width="0" hidden="1" customWidth="1"/>
    <col min="3083" max="3083" width="12" customWidth="1"/>
    <col min="3329" max="3329" width="36.85546875" customWidth="1"/>
    <col min="3331" max="3331" width="14.140625" customWidth="1"/>
    <col min="3332" max="3332" width="16.28515625" customWidth="1"/>
    <col min="3333" max="3333" width="19" customWidth="1"/>
    <col min="3334" max="3338" width="0" hidden="1" customWidth="1"/>
    <col min="3339" max="3339" width="12" customWidth="1"/>
    <col min="3585" max="3585" width="36.85546875" customWidth="1"/>
    <col min="3587" max="3587" width="14.140625" customWidth="1"/>
    <col min="3588" max="3588" width="16.28515625" customWidth="1"/>
    <col min="3589" max="3589" width="19" customWidth="1"/>
    <col min="3590" max="3594" width="0" hidden="1" customWidth="1"/>
    <col min="3595" max="3595" width="12" customWidth="1"/>
    <col min="3841" max="3841" width="36.85546875" customWidth="1"/>
    <col min="3843" max="3843" width="14.140625" customWidth="1"/>
    <col min="3844" max="3844" width="16.28515625" customWidth="1"/>
    <col min="3845" max="3845" width="19" customWidth="1"/>
    <col min="3846" max="3850" width="0" hidden="1" customWidth="1"/>
    <col min="3851" max="3851" width="12" customWidth="1"/>
    <col min="4097" max="4097" width="36.85546875" customWidth="1"/>
    <col min="4099" max="4099" width="14.140625" customWidth="1"/>
    <col min="4100" max="4100" width="16.28515625" customWidth="1"/>
    <col min="4101" max="4101" width="19" customWidth="1"/>
    <col min="4102" max="4106" width="0" hidden="1" customWidth="1"/>
    <col min="4107" max="4107" width="12" customWidth="1"/>
    <col min="4353" max="4353" width="36.85546875" customWidth="1"/>
    <col min="4355" max="4355" width="14.140625" customWidth="1"/>
    <col min="4356" max="4356" width="16.28515625" customWidth="1"/>
    <col min="4357" max="4357" width="19" customWidth="1"/>
    <col min="4358" max="4362" width="0" hidden="1" customWidth="1"/>
    <col min="4363" max="4363" width="12" customWidth="1"/>
    <col min="4609" max="4609" width="36.85546875" customWidth="1"/>
    <col min="4611" max="4611" width="14.140625" customWidth="1"/>
    <col min="4612" max="4612" width="16.28515625" customWidth="1"/>
    <col min="4613" max="4613" width="19" customWidth="1"/>
    <col min="4614" max="4618" width="0" hidden="1" customWidth="1"/>
    <col min="4619" max="4619" width="12" customWidth="1"/>
    <col min="4865" max="4865" width="36.85546875" customWidth="1"/>
    <col min="4867" max="4867" width="14.140625" customWidth="1"/>
    <col min="4868" max="4868" width="16.28515625" customWidth="1"/>
    <col min="4869" max="4869" width="19" customWidth="1"/>
    <col min="4870" max="4874" width="0" hidden="1" customWidth="1"/>
    <col min="4875" max="4875" width="12" customWidth="1"/>
    <col min="5121" max="5121" width="36.85546875" customWidth="1"/>
    <col min="5123" max="5123" width="14.140625" customWidth="1"/>
    <col min="5124" max="5124" width="16.28515625" customWidth="1"/>
    <col min="5125" max="5125" width="19" customWidth="1"/>
    <col min="5126" max="5130" width="0" hidden="1" customWidth="1"/>
    <col min="5131" max="5131" width="12" customWidth="1"/>
    <col min="5377" max="5377" width="36.85546875" customWidth="1"/>
    <col min="5379" max="5379" width="14.140625" customWidth="1"/>
    <col min="5380" max="5380" width="16.28515625" customWidth="1"/>
    <col min="5381" max="5381" width="19" customWidth="1"/>
    <col min="5382" max="5386" width="0" hidden="1" customWidth="1"/>
    <col min="5387" max="5387" width="12" customWidth="1"/>
    <col min="5633" max="5633" width="36.85546875" customWidth="1"/>
    <col min="5635" max="5635" width="14.140625" customWidth="1"/>
    <col min="5636" max="5636" width="16.28515625" customWidth="1"/>
    <col min="5637" max="5637" width="19" customWidth="1"/>
    <col min="5638" max="5642" width="0" hidden="1" customWidth="1"/>
    <col min="5643" max="5643" width="12" customWidth="1"/>
    <col min="5889" max="5889" width="36.85546875" customWidth="1"/>
    <col min="5891" max="5891" width="14.140625" customWidth="1"/>
    <col min="5892" max="5892" width="16.28515625" customWidth="1"/>
    <col min="5893" max="5893" width="19" customWidth="1"/>
    <col min="5894" max="5898" width="0" hidden="1" customWidth="1"/>
    <col min="5899" max="5899" width="12" customWidth="1"/>
    <col min="6145" max="6145" width="36.85546875" customWidth="1"/>
    <col min="6147" max="6147" width="14.140625" customWidth="1"/>
    <col min="6148" max="6148" width="16.28515625" customWidth="1"/>
    <col min="6149" max="6149" width="19" customWidth="1"/>
    <col min="6150" max="6154" width="0" hidden="1" customWidth="1"/>
    <col min="6155" max="6155" width="12" customWidth="1"/>
    <col min="6401" max="6401" width="36.85546875" customWidth="1"/>
    <col min="6403" max="6403" width="14.140625" customWidth="1"/>
    <col min="6404" max="6404" width="16.28515625" customWidth="1"/>
    <col min="6405" max="6405" width="19" customWidth="1"/>
    <col min="6406" max="6410" width="0" hidden="1" customWidth="1"/>
    <col min="6411" max="6411" width="12" customWidth="1"/>
    <col min="6657" max="6657" width="36.85546875" customWidth="1"/>
    <col min="6659" max="6659" width="14.140625" customWidth="1"/>
    <col min="6660" max="6660" width="16.28515625" customWidth="1"/>
    <col min="6661" max="6661" width="19" customWidth="1"/>
    <col min="6662" max="6666" width="0" hidden="1" customWidth="1"/>
    <col min="6667" max="6667" width="12" customWidth="1"/>
    <col min="6913" max="6913" width="36.85546875" customWidth="1"/>
    <col min="6915" max="6915" width="14.140625" customWidth="1"/>
    <col min="6916" max="6916" width="16.28515625" customWidth="1"/>
    <col min="6917" max="6917" width="19" customWidth="1"/>
    <col min="6918" max="6922" width="0" hidden="1" customWidth="1"/>
    <col min="6923" max="6923" width="12" customWidth="1"/>
    <col min="7169" max="7169" width="36.85546875" customWidth="1"/>
    <col min="7171" max="7171" width="14.140625" customWidth="1"/>
    <col min="7172" max="7172" width="16.28515625" customWidth="1"/>
    <col min="7173" max="7173" width="19" customWidth="1"/>
    <col min="7174" max="7178" width="0" hidden="1" customWidth="1"/>
    <col min="7179" max="7179" width="12" customWidth="1"/>
    <col min="7425" max="7425" width="36.85546875" customWidth="1"/>
    <col min="7427" max="7427" width="14.140625" customWidth="1"/>
    <col min="7428" max="7428" width="16.28515625" customWidth="1"/>
    <col min="7429" max="7429" width="19" customWidth="1"/>
    <col min="7430" max="7434" width="0" hidden="1" customWidth="1"/>
    <col min="7435" max="7435" width="12" customWidth="1"/>
    <col min="7681" max="7681" width="36.85546875" customWidth="1"/>
    <col min="7683" max="7683" width="14.140625" customWidth="1"/>
    <col min="7684" max="7684" width="16.28515625" customWidth="1"/>
    <col min="7685" max="7685" width="19" customWidth="1"/>
    <col min="7686" max="7690" width="0" hidden="1" customWidth="1"/>
    <col min="7691" max="7691" width="12" customWidth="1"/>
    <col min="7937" max="7937" width="36.85546875" customWidth="1"/>
    <col min="7939" max="7939" width="14.140625" customWidth="1"/>
    <col min="7940" max="7940" width="16.28515625" customWidth="1"/>
    <col min="7941" max="7941" width="19" customWidth="1"/>
    <col min="7942" max="7946" width="0" hidden="1" customWidth="1"/>
    <col min="7947" max="7947" width="12" customWidth="1"/>
    <col min="8193" max="8193" width="36.85546875" customWidth="1"/>
    <col min="8195" max="8195" width="14.140625" customWidth="1"/>
    <col min="8196" max="8196" width="16.28515625" customWidth="1"/>
    <col min="8197" max="8197" width="19" customWidth="1"/>
    <col min="8198" max="8202" width="0" hidden="1" customWidth="1"/>
    <col min="8203" max="8203" width="12" customWidth="1"/>
    <col min="8449" max="8449" width="36.85546875" customWidth="1"/>
    <col min="8451" max="8451" width="14.140625" customWidth="1"/>
    <col min="8452" max="8452" width="16.28515625" customWidth="1"/>
    <col min="8453" max="8453" width="19" customWidth="1"/>
    <col min="8454" max="8458" width="0" hidden="1" customWidth="1"/>
    <col min="8459" max="8459" width="12" customWidth="1"/>
    <col min="8705" max="8705" width="36.85546875" customWidth="1"/>
    <col min="8707" max="8707" width="14.140625" customWidth="1"/>
    <col min="8708" max="8708" width="16.28515625" customWidth="1"/>
    <col min="8709" max="8709" width="19" customWidth="1"/>
    <col min="8710" max="8714" width="0" hidden="1" customWidth="1"/>
    <col min="8715" max="8715" width="12" customWidth="1"/>
    <col min="8961" max="8961" width="36.85546875" customWidth="1"/>
    <col min="8963" max="8963" width="14.140625" customWidth="1"/>
    <col min="8964" max="8964" width="16.28515625" customWidth="1"/>
    <col min="8965" max="8965" width="19" customWidth="1"/>
    <col min="8966" max="8970" width="0" hidden="1" customWidth="1"/>
    <col min="8971" max="8971" width="12" customWidth="1"/>
    <col min="9217" max="9217" width="36.85546875" customWidth="1"/>
    <col min="9219" max="9219" width="14.140625" customWidth="1"/>
    <col min="9220" max="9220" width="16.28515625" customWidth="1"/>
    <col min="9221" max="9221" width="19" customWidth="1"/>
    <col min="9222" max="9226" width="0" hidden="1" customWidth="1"/>
    <col min="9227" max="9227" width="12" customWidth="1"/>
    <col min="9473" max="9473" width="36.85546875" customWidth="1"/>
    <col min="9475" max="9475" width="14.140625" customWidth="1"/>
    <col min="9476" max="9476" width="16.28515625" customWidth="1"/>
    <col min="9477" max="9477" width="19" customWidth="1"/>
    <col min="9478" max="9482" width="0" hidden="1" customWidth="1"/>
    <col min="9483" max="9483" width="12" customWidth="1"/>
    <col min="9729" max="9729" width="36.85546875" customWidth="1"/>
    <col min="9731" max="9731" width="14.140625" customWidth="1"/>
    <col min="9732" max="9732" width="16.28515625" customWidth="1"/>
    <col min="9733" max="9733" width="19" customWidth="1"/>
    <col min="9734" max="9738" width="0" hidden="1" customWidth="1"/>
    <col min="9739" max="9739" width="12" customWidth="1"/>
    <col min="9985" max="9985" width="36.85546875" customWidth="1"/>
    <col min="9987" max="9987" width="14.140625" customWidth="1"/>
    <col min="9988" max="9988" width="16.28515625" customWidth="1"/>
    <col min="9989" max="9989" width="19" customWidth="1"/>
    <col min="9990" max="9994" width="0" hidden="1" customWidth="1"/>
    <col min="9995" max="9995" width="12" customWidth="1"/>
    <col min="10241" max="10241" width="36.85546875" customWidth="1"/>
    <col min="10243" max="10243" width="14.140625" customWidth="1"/>
    <col min="10244" max="10244" width="16.28515625" customWidth="1"/>
    <col min="10245" max="10245" width="19" customWidth="1"/>
    <col min="10246" max="10250" width="0" hidden="1" customWidth="1"/>
    <col min="10251" max="10251" width="12" customWidth="1"/>
    <col min="10497" max="10497" width="36.85546875" customWidth="1"/>
    <col min="10499" max="10499" width="14.140625" customWidth="1"/>
    <col min="10500" max="10500" width="16.28515625" customWidth="1"/>
    <col min="10501" max="10501" width="19" customWidth="1"/>
    <col min="10502" max="10506" width="0" hidden="1" customWidth="1"/>
    <col min="10507" max="10507" width="12" customWidth="1"/>
    <col min="10753" max="10753" width="36.85546875" customWidth="1"/>
    <col min="10755" max="10755" width="14.140625" customWidth="1"/>
    <col min="10756" max="10756" width="16.28515625" customWidth="1"/>
    <col min="10757" max="10757" width="19" customWidth="1"/>
    <col min="10758" max="10762" width="0" hidden="1" customWidth="1"/>
    <col min="10763" max="10763" width="12" customWidth="1"/>
    <col min="11009" max="11009" width="36.85546875" customWidth="1"/>
    <col min="11011" max="11011" width="14.140625" customWidth="1"/>
    <col min="11012" max="11012" width="16.28515625" customWidth="1"/>
    <col min="11013" max="11013" width="19" customWidth="1"/>
    <col min="11014" max="11018" width="0" hidden="1" customWidth="1"/>
    <col min="11019" max="11019" width="12" customWidth="1"/>
    <col min="11265" max="11265" width="36.85546875" customWidth="1"/>
    <col min="11267" max="11267" width="14.140625" customWidth="1"/>
    <col min="11268" max="11268" width="16.28515625" customWidth="1"/>
    <col min="11269" max="11269" width="19" customWidth="1"/>
    <col min="11270" max="11274" width="0" hidden="1" customWidth="1"/>
    <col min="11275" max="11275" width="12" customWidth="1"/>
    <col min="11521" max="11521" width="36.85546875" customWidth="1"/>
    <col min="11523" max="11523" width="14.140625" customWidth="1"/>
    <col min="11524" max="11524" width="16.28515625" customWidth="1"/>
    <col min="11525" max="11525" width="19" customWidth="1"/>
    <col min="11526" max="11530" width="0" hidden="1" customWidth="1"/>
    <col min="11531" max="11531" width="12" customWidth="1"/>
    <col min="11777" max="11777" width="36.85546875" customWidth="1"/>
    <col min="11779" max="11779" width="14.140625" customWidth="1"/>
    <col min="11780" max="11780" width="16.28515625" customWidth="1"/>
    <col min="11781" max="11781" width="19" customWidth="1"/>
    <col min="11782" max="11786" width="0" hidden="1" customWidth="1"/>
    <col min="11787" max="11787" width="12" customWidth="1"/>
    <col min="12033" max="12033" width="36.85546875" customWidth="1"/>
    <col min="12035" max="12035" width="14.140625" customWidth="1"/>
    <col min="12036" max="12036" width="16.28515625" customWidth="1"/>
    <col min="12037" max="12037" width="19" customWidth="1"/>
    <col min="12038" max="12042" width="0" hidden="1" customWidth="1"/>
    <col min="12043" max="12043" width="12" customWidth="1"/>
    <col min="12289" max="12289" width="36.85546875" customWidth="1"/>
    <col min="12291" max="12291" width="14.140625" customWidth="1"/>
    <col min="12292" max="12292" width="16.28515625" customWidth="1"/>
    <col min="12293" max="12293" width="19" customWidth="1"/>
    <col min="12294" max="12298" width="0" hidden="1" customWidth="1"/>
    <col min="12299" max="12299" width="12" customWidth="1"/>
    <col min="12545" max="12545" width="36.85546875" customWidth="1"/>
    <col min="12547" max="12547" width="14.140625" customWidth="1"/>
    <col min="12548" max="12548" width="16.28515625" customWidth="1"/>
    <col min="12549" max="12549" width="19" customWidth="1"/>
    <col min="12550" max="12554" width="0" hidden="1" customWidth="1"/>
    <col min="12555" max="12555" width="12" customWidth="1"/>
    <col min="12801" max="12801" width="36.85546875" customWidth="1"/>
    <col min="12803" max="12803" width="14.140625" customWidth="1"/>
    <col min="12804" max="12804" width="16.28515625" customWidth="1"/>
    <col min="12805" max="12805" width="19" customWidth="1"/>
    <col min="12806" max="12810" width="0" hidden="1" customWidth="1"/>
    <col min="12811" max="12811" width="12" customWidth="1"/>
    <col min="13057" max="13057" width="36.85546875" customWidth="1"/>
    <col min="13059" max="13059" width="14.140625" customWidth="1"/>
    <col min="13060" max="13060" width="16.28515625" customWidth="1"/>
    <col min="13061" max="13061" width="19" customWidth="1"/>
    <col min="13062" max="13066" width="0" hidden="1" customWidth="1"/>
    <col min="13067" max="13067" width="12" customWidth="1"/>
    <col min="13313" max="13313" width="36.85546875" customWidth="1"/>
    <col min="13315" max="13315" width="14.140625" customWidth="1"/>
    <col min="13316" max="13316" width="16.28515625" customWidth="1"/>
    <col min="13317" max="13317" width="19" customWidth="1"/>
    <col min="13318" max="13322" width="0" hidden="1" customWidth="1"/>
    <col min="13323" max="13323" width="12" customWidth="1"/>
    <col min="13569" max="13569" width="36.85546875" customWidth="1"/>
    <col min="13571" max="13571" width="14.140625" customWidth="1"/>
    <col min="13572" max="13572" width="16.28515625" customWidth="1"/>
    <col min="13573" max="13573" width="19" customWidth="1"/>
    <col min="13574" max="13578" width="0" hidden="1" customWidth="1"/>
    <col min="13579" max="13579" width="12" customWidth="1"/>
    <col min="13825" max="13825" width="36.85546875" customWidth="1"/>
    <col min="13827" max="13827" width="14.140625" customWidth="1"/>
    <col min="13828" max="13828" width="16.28515625" customWidth="1"/>
    <col min="13829" max="13829" width="19" customWidth="1"/>
    <col min="13830" max="13834" width="0" hidden="1" customWidth="1"/>
    <col min="13835" max="13835" width="12" customWidth="1"/>
    <col min="14081" max="14081" width="36.85546875" customWidth="1"/>
    <col min="14083" max="14083" width="14.140625" customWidth="1"/>
    <col min="14084" max="14084" width="16.28515625" customWidth="1"/>
    <col min="14085" max="14085" width="19" customWidth="1"/>
    <col min="14086" max="14090" width="0" hidden="1" customWidth="1"/>
    <col min="14091" max="14091" width="12" customWidth="1"/>
    <col min="14337" max="14337" width="36.85546875" customWidth="1"/>
    <col min="14339" max="14339" width="14.140625" customWidth="1"/>
    <col min="14340" max="14340" width="16.28515625" customWidth="1"/>
    <col min="14341" max="14341" width="19" customWidth="1"/>
    <col min="14342" max="14346" width="0" hidden="1" customWidth="1"/>
    <col min="14347" max="14347" width="12" customWidth="1"/>
    <col min="14593" max="14593" width="36.85546875" customWidth="1"/>
    <col min="14595" max="14595" width="14.140625" customWidth="1"/>
    <col min="14596" max="14596" width="16.28515625" customWidth="1"/>
    <col min="14597" max="14597" width="19" customWidth="1"/>
    <col min="14598" max="14602" width="0" hidden="1" customWidth="1"/>
    <col min="14603" max="14603" width="12" customWidth="1"/>
    <col min="14849" max="14849" width="36.85546875" customWidth="1"/>
    <col min="14851" max="14851" width="14.140625" customWidth="1"/>
    <col min="14852" max="14852" width="16.28515625" customWidth="1"/>
    <col min="14853" max="14853" width="19" customWidth="1"/>
    <col min="14854" max="14858" width="0" hidden="1" customWidth="1"/>
    <col min="14859" max="14859" width="12" customWidth="1"/>
    <col min="15105" max="15105" width="36.85546875" customWidth="1"/>
    <col min="15107" max="15107" width="14.140625" customWidth="1"/>
    <col min="15108" max="15108" width="16.28515625" customWidth="1"/>
    <col min="15109" max="15109" width="19" customWidth="1"/>
    <col min="15110" max="15114" width="0" hidden="1" customWidth="1"/>
    <col min="15115" max="15115" width="12" customWidth="1"/>
    <col min="15361" max="15361" width="36.85546875" customWidth="1"/>
    <col min="15363" max="15363" width="14.140625" customWidth="1"/>
    <col min="15364" max="15364" width="16.28515625" customWidth="1"/>
    <col min="15365" max="15365" width="19" customWidth="1"/>
    <col min="15366" max="15370" width="0" hidden="1" customWidth="1"/>
    <col min="15371" max="15371" width="12" customWidth="1"/>
    <col min="15617" max="15617" width="36.85546875" customWidth="1"/>
    <col min="15619" max="15619" width="14.140625" customWidth="1"/>
    <col min="15620" max="15620" width="16.28515625" customWidth="1"/>
    <col min="15621" max="15621" width="19" customWidth="1"/>
    <col min="15622" max="15626" width="0" hidden="1" customWidth="1"/>
    <col min="15627" max="15627" width="12" customWidth="1"/>
    <col min="15873" max="15873" width="36.85546875" customWidth="1"/>
    <col min="15875" max="15875" width="14.140625" customWidth="1"/>
    <col min="15876" max="15876" width="16.28515625" customWidth="1"/>
    <col min="15877" max="15877" width="19" customWidth="1"/>
    <col min="15878" max="15882" width="0" hidden="1" customWidth="1"/>
    <col min="15883" max="15883" width="12" customWidth="1"/>
    <col min="16129" max="16129" width="36.85546875" customWidth="1"/>
    <col min="16131" max="16131" width="14.140625" customWidth="1"/>
    <col min="16132" max="16132" width="16.28515625" customWidth="1"/>
    <col min="16133" max="16133" width="19" customWidth="1"/>
    <col min="16134" max="16138" width="0" hidden="1" customWidth="1"/>
    <col min="16139" max="16139" width="12" customWidth="1"/>
  </cols>
  <sheetData>
    <row r="1" spans="1:11">
      <c r="A1" s="175" t="s">
        <v>470</v>
      </c>
      <c r="B1" s="175"/>
      <c r="C1" s="175"/>
      <c r="D1" s="175"/>
      <c r="E1" s="175"/>
      <c r="F1" s="175"/>
      <c r="G1" s="175"/>
      <c r="H1" s="175"/>
    </row>
    <row r="2" spans="1:11" ht="15.75">
      <c r="A2" s="182" t="s">
        <v>217</v>
      </c>
      <c r="B2" s="184"/>
      <c r="C2" s="184"/>
      <c r="D2" s="184"/>
      <c r="E2" s="184"/>
      <c r="F2" s="184"/>
      <c r="G2" s="184"/>
      <c r="H2" s="190"/>
    </row>
    <row r="3" spans="1:11" ht="16.5">
      <c r="A3" s="186" t="s">
        <v>285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ht="19.5">
      <c r="A4" s="14"/>
    </row>
    <row r="6" spans="1:11" ht="39">
      <c r="A6" s="15" t="s">
        <v>31</v>
      </c>
      <c r="B6" s="16" t="s">
        <v>32</v>
      </c>
      <c r="C6" s="16" t="s">
        <v>286</v>
      </c>
      <c r="D6" s="16" t="s">
        <v>4</v>
      </c>
      <c r="E6" s="96" t="s">
        <v>252</v>
      </c>
      <c r="F6" s="106" t="s">
        <v>251</v>
      </c>
      <c r="G6" s="106" t="s">
        <v>251</v>
      </c>
      <c r="H6" s="106" t="s">
        <v>251</v>
      </c>
      <c r="I6" s="106" t="s">
        <v>251</v>
      </c>
      <c r="J6" s="107" t="s">
        <v>222</v>
      </c>
      <c r="K6" s="96" t="s">
        <v>6</v>
      </c>
    </row>
    <row r="7" spans="1:11" hidden="1">
      <c r="A7" s="7"/>
      <c r="B7" s="7"/>
      <c r="C7" s="108"/>
      <c r="D7" s="108"/>
      <c r="E7" s="108"/>
      <c r="F7" s="7"/>
      <c r="G7" s="7"/>
      <c r="H7" s="7"/>
      <c r="I7" s="7"/>
      <c r="J7" s="7"/>
      <c r="K7" s="108"/>
    </row>
    <row r="8" spans="1:11" hidden="1">
      <c r="A8" s="7"/>
      <c r="B8" s="7"/>
      <c r="C8" s="108"/>
      <c r="D8" s="108"/>
      <c r="E8" s="108"/>
      <c r="F8" s="7"/>
      <c r="G8" s="7"/>
      <c r="H8" s="7"/>
      <c r="I8" s="7"/>
      <c r="J8" s="7"/>
      <c r="K8" s="108"/>
    </row>
    <row r="9" spans="1:11" hidden="1">
      <c r="A9" s="7"/>
      <c r="B9" s="7"/>
      <c r="C9" s="108"/>
      <c r="D9" s="108"/>
      <c r="E9" s="108"/>
      <c r="F9" s="7"/>
      <c r="G9" s="7"/>
      <c r="H9" s="7"/>
      <c r="I9" s="7"/>
      <c r="J9" s="7"/>
      <c r="K9" s="108"/>
    </row>
    <row r="10" spans="1:11" hidden="1">
      <c r="A10" s="7"/>
      <c r="B10" s="7"/>
      <c r="C10" s="108"/>
      <c r="D10" s="108"/>
      <c r="E10" s="108"/>
      <c r="F10" s="7"/>
      <c r="G10" s="7"/>
      <c r="H10" s="7"/>
      <c r="I10" s="7"/>
      <c r="J10" s="7"/>
      <c r="K10" s="108"/>
    </row>
    <row r="11" spans="1:11">
      <c r="A11" s="98" t="s">
        <v>287</v>
      </c>
      <c r="B11" s="61" t="s">
        <v>110</v>
      </c>
      <c r="C11" s="109">
        <v>4528</v>
      </c>
      <c r="D11" s="109">
        <v>4719</v>
      </c>
      <c r="E11" s="110">
        <v>23857</v>
      </c>
      <c r="F11" s="59"/>
      <c r="G11" s="59"/>
      <c r="H11" s="59"/>
      <c r="I11" s="59"/>
      <c r="J11" s="59"/>
      <c r="K11" s="110">
        <v>19391</v>
      </c>
    </row>
    <row r="12" spans="1:11" hidden="1">
      <c r="A12" s="98"/>
      <c r="B12" s="61"/>
      <c r="C12" s="109"/>
      <c r="D12" s="109"/>
      <c r="E12" s="111"/>
      <c r="F12" s="59"/>
      <c r="G12" s="59"/>
      <c r="H12" s="59"/>
      <c r="I12" s="59"/>
      <c r="J12" s="59"/>
      <c r="K12" s="111"/>
    </row>
    <row r="13" spans="1:11" hidden="1">
      <c r="A13" s="98"/>
      <c r="B13" s="61"/>
      <c r="C13" s="109"/>
      <c r="D13" s="109"/>
      <c r="E13" s="111"/>
      <c r="F13" s="59"/>
      <c r="G13" s="59"/>
      <c r="H13" s="59"/>
      <c r="I13" s="59"/>
      <c r="J13" s="59"/>
      <c r="K13" s="111"/>
    </row>
    <row r="14" spans="1:11" hidden="1">
      <c r="A14" s="98"/>
      <c r="B14" s="61"/>
      <c r="C14" s="109"/>
      <c r="D14" s="109"/>
      <c r="E14" s="111"/>
      <c r="F14" s="59"/>
      <c r="G14" s="59"/>
      <c r="H14" s="59"/>
      <c r="I14" s="59"/>
      <c r="J14" s="59"/>
      <c r="K14" s="111"/>
    </row>
    <row r="15" spans="1:11" hidden="1">
      <c r="A15" s="98"/>
      <c r="B15" s="61"/>
      <c r="C15" s="109"/>
      <c r="D15" s="109"/>
      <c r="E15" s="111"/>
      <c r="F15" s="59"/>
      <c r="G15" s="59"/>
      <c r="H15" s="59"/>
      <c r="I15" s="59"/>
      <c r="J15" s="59"/>
      <c r="K15" s="111"/>
    </row>
    <row r="16" spans="1:11">
      <c r="A16" s="98" t="s">
        <v>288</v>
      </c>
      <c r="B16" s="61" t="s">
        <v>110</v>
      </c>
      <c r="C16" s="109">
        <v>0</v>
      </c>
      <c r="D16" s="109">
        <v>0</v>
      </c>
      <c r="E16" s="110">
        <v>0</v>
      </c>
      <c r="F16" s="59"/>
      <c r="G16" s="59"/>
      <c r="H16" s="59"/>
      <c r="I16" s="59"/>
      <c r="J16" s="59"/>
      <c r="K16" s="110">
        <v>0</v>
      </c>
    </row>
    <row r="17" spans="1:11">
      <c r="A17" s="7"/>
      <c r="B17" s="7"/>
      <c r="C17" s="112"/>
      <c r="D17" s="112"/>
      <c r="E17" s="111"/>
      <c r="F17" s="113"/>
      <c r="G17" s="113"/>
      <c r="H17" s="113"/>
      <c r="I17" s="113"/>
      <c r="J17" s="113"/>
      <c r="K17" s="111"/>
    </row>
  </sheetData>
  <mergeCells count="3">
    <mergeCell ref="A1:H1"/>
    <mergeCell ref="A2:H2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J21" sqref="J21"/>
    </sheetView>
  </sheetViews>
  <sheetFormatPr defaultRowHeight="15"/>
  <cols>
    <col min="1" max="1" width="64.42578125" style="2" customWidth="1"/>
    <col min="2" max="2" width="8" style="2" customWidth="1"/>
    <col min="3" max="3" width="14.7109375" style="2" customWidth="1"/>
    <col min="4" max="4" width="14.42578125" style="2" bestFit="1" customWidth="1"/>
    <col min="5" max="255" width="9.140625" style="2"/>
    <col min="256" max="256" width="64.42578125" style="2" customWidth="1"/>
    <col min="257" max="257" width="9.140625" style="2"/>
    <col min="258" max="258" width="19" style="2" customWidth="1"/>
    <col min="259" max="259" width="14.42578125" style="2" bestFit="1" customWidth="1"/>
    <col min="260" max="260" width="10.28515625" style="2" bestFit="1" customWidth="1"/>
    <col min="261" max="511" width="9.140625" style="2"/>
    <col min="512" max="512" width="64.42578125" style="2" customWidth="1"/>
    <col min="513" max="513" width="9.140625" style="2"/>
    <col min="514" max="514" width="19" style="2" customWidth="1"/>
    <col min="515" max="515" width="14.42578125" style="2" bestFit="1" customWidth="1"/>
    <col min="516" max="516" width="10.28515625" style="2" bestFit="1" customWidth="1"/>
    <col min="517" max="767" width="9.140625" style="2"/>
    <col min="768" max="768" width="64.42578125" style="2" customWidth="1"/>
    <col min="769" max="769" width="9.140625" style="2"/>
    <col min="770" max="770" width="19" style="2" customWidth="1"/>
    <col min="771" max="771" width="14.42578125" style="2" bestFit="1" customWidth="1"/>
    <col min="772" max="772" width="10.28515625" style="2" bestFit="1" customWidth="1"/>
    <col min="773" max="1023" width="9.140625" style="2"/>
    <col min="1024" max="1024" width="64.42578125" style="2" customWidth="1"/>
    <col min="1025" max="1025" width="9.140625" style="2"/>
    <col min="1026" max="1026" width="19" style="2" customWidth="1"/>
    <col min="1027" max="1027" width="14.42578125" style="2" bestFit="1" customWidth="1"/>
    <col min="1028" max="1028" width="10.28515625" style="2" bestFit="1" customWidth="1"/>
    <col min="1029" max="1279" width="9.140625" style="2"/>
    <col min="1280" max="1280" width="64.42578125" style="2" customWidth="1"/>
    <col min="1281" max="1281" width="9.140625" style="2"/>
    <col min="1282" max="1282" width="19" style="2" customWidth="1"/>
    <col min="1283" max="1283" width="14.42578125" style="2" bestFit="1" customWidth="1"/>
    <col min="1284" max="1284" width="10.28515625" style="2" bestFit="1" customWidth="1"/>
    <col min="1285" max="1535" width="9.140625" style="2"/>
    <col min="1536" max="1536" width="64.42578125" style="2" customWidth="1"/>
    <col min="1537" max="1537" width="9.140625" style="2"/>
    <col min="1538" max="1538" width="19" style="2" customWidth="1"/>
    <col min="1539" max="1539" width="14.42578125" style="2" bestFit="1" customWidth="1"/>
    <col min="1540" max="1540" width="10.28515625" style="2" bestFit="1" customWidth="1"/>
    <col min="1541" max="1791" width="9.140625" style="2"/>
    <col min="1792" max="1792" width="64.42578125" style="2" customWidth="1"/>
    <col min="1793" max="1793" width="9.140625" style="2"/>
    <col min="1794" max="1794" width="19" style="2" customWidth="1"/>
    <col min="1795" max="1795" width="14.42578125" style="2" bestFit="1" customWidth="1"/>
    <col min="1796" max="1796" width="10.28515625" style="2" bestFit="1" customWidth="1"/>
    <col min="1797" max="2047" width="9.140625" style="2"/>
    <col min="2048" max="2048" width="64.42578125" style="2" customWidth="1"/>
    <col min="2049" max="2049" width="9.140625" style="2"/>
    <col min="2050" max="2050" width="19" style="2" customWidth="1"/>
    <col min="2051" max="2051" width="14.42578125" style="2" bestFit="1" customWidth="1"/>
    <col min="2052" max="2052" width="10.28515625" style="2" bestFit="1" customWidth="1"/>
    <col min="2053" max="2303" width="9.140625" style="2"/>
    <col min="2304" max="2304" width="64.42578125" style="2" customWidth="1"/>
    <col min="2305" max="2305" width="9.140625" style="2"/>
    <col min="2306" max="2306" width="19" style="2" customWidth="1"/>
    <col min="2307" max="2307" width="14.42578125" style="2" bestFit="1" customWidth="1"/>
    <col min="2308" max="2308" width="10.28515625" style="2" bestFit="1" customWidth="1"/>
    <col min="2309" max="2559" width="9.140625" style="2"/>
    <col min="2560" max="2560" width="64.42578125" style="2" customWidth="1"/>
    <col min="2561" max="2561" width="9.140625" style="2"/>
    <col min="2562" max="2562" width="19" style="2" customWidth="1"/>
    <col min="2563" max="2563" width="14.42578125" style="2" bestFit="1" customWidth="1"/>
    <col min="2564" max="2564" width="10.28515625" style="2" bestFit="1" customWidth="1"/>
    <col min="2565" max="2815" width="9.140625" style="2"/>
    <col min="2816" max="2816" width="64.42578125" style="2" customWidth="1"/>
    <col min="2817" max="2817" width="9.140625" style="2"/>
    <col min="2818" max="2818" width="19" style="2" customWidth="1"/>
    <col min="2819" max="2819" width="14.42578125" style="2" bestFit="1" customWidth="1"/>
    <col min="2820" max="2820" width="10.28515625" style="2" bestFit="1" customWidth="1"/>
    <col min="2821" max="3071" width="9.140625" style="2"/>
    <col min="3072" max="3072" width="64.42578125" style="2" customWidth="1"/>
    <col min="3073" max="3073" width="9.140625" style="2"/>
    <col min="3074" max="3074" width="19" style="2" customWidth="1"/>
    <col min="3075" max="3075" width="14.42578125" style="2" bestFit="1" customWidth="1"/>
    <col min="3076" max="3076" width="10.28515625" style="2" bestFit="1" customWidth="1"/>
    <col min="3077" max="3327" width="9.140625" style="2"/>
    <col min="3328" max="3328" width="64.42578125" style="2" customWidth="1"/>
    <col min="3329" max="3329" width="9.140625" style="2"/>
    <col min="3330" max="3330" width="19" style="2" customWidth="1"/>
    <col min="3331" max="3331" width="14.42578125" style="2" bestFit="1" customWidth="1"/>
    <col min="3332" max="3332" width="10.28515625" style="2" bestFit="1" customWidth="1"/>
    <col min="3333" max="3583" width="9.140625" style="2"/>
    <col min="3584" max="3584" width="64.42578125" style="2" customWidth="1"/>
    <col min="3585" max="3585" width="9.140625" style="2"/>
    <col min="3586" max="3586" width="19" style="2" customWidth="1"/>
    <col min="3587" max="3587" width="14.42578125" style="2" bestFit="1" customWidth="1"/>
    <col min="3588" max="3588" width="10.28515625" style="2" bestFit="1" customWidth="1"/>
    <col min="3589" max="3839" width="9.140625" style="2"/>
    <col min="3840" max="3840" width="64.42578125" style="2" customWidth="1"/>
    <col min="3841" max="3841" width="9.140625" style="2"/>
    <col min="3842" max="3842" width="19" style="2" customWidth="1"/>
    <col min="3843" max="3843" width="14.42578125" style="2" bestFit="1" customWidth="1"/>
    <col min="3844" max="3844" width="10.28515625" style="2" bestFit="1" customWidth="1"/>
    <col min="3845" max="4095" width="9.140625" style="2"/>
    <col min="4096" max="4096" width="64.42578125" style="2" customWidth="1"/>
    <col min="4097" max="4097" width="9.140625" style="2"/>
    <col min="4098" max="4098" width="19" style="2" customWidth="1"/>
    <col min="4099" max="4099" width="14.42578125" style="2" bestFit="1" customWidth="1"/>
    <col min="4100" max="4100" width="10.28515625" style="2" bestFit="1" customWidth="1"/>
    <col min="4101" max="4351" width="9.140625" style="2"/>
    <col min="4352" max="4352" width="64.42578125" style="2" customWidth="1"/>
    <col min="4353" max="4353" width="9.140625" style="2"/>
    <col min="4354" max="4354" width="19" style="2" customWidth="1"/>
    <col min="4355" max="4355" width="14.42578125" style="2" bestFit="1" customWidth="1"/>
    <col min="4356" max="4356" width="10.28515625" style="2" bestFit="1" customWidth="1"/>
    <col min="4357" max="4607" width="9.140625" style="2"/>
    <col min="4608" max="4608" width="64.42578125" style="2" customWidth="1"/>
    <col min="4609" max="4609" width="9.140625" style="2"/>
    <col min="4610" max="4610" width="19" style="2" customWidth="1"/>
    <col min="4611" max="4611" width="14.42578125" style="2" bestFit="1" customWidth="1"/>
    <col min="4612" max="4612" width="10.28515625" style="2" bestFit="1" customWidth="1"/>
    <col min="4613" max="4863" width="9.140625" style="2"/>
    <col min="4864" max="4864" width="64.42578125" style="2" customWidth="1"/>
    <col min="4865" max="4865" width="9.140625" style="2"/>
    <col min="4866" max="4866" width="19" style="2" customWidth="1"/>
    <col min="4867" max="4867" width="14.42578125" style="2" bestFit="1" customWidth="1"/>
    <col min="4868" max="4868" width="10.28515625" style="2" bestFit="1" customWidth="1"/>
    <col min="4869" max="5119" width="9.140625" style="2"/>
    <col min="5120" max="5120" width="64.42578125" style="2" customWidth="1"/>
    <col min="5121" max="5121" width="9.140625" style="2"/>
    <col min="5122" max="5122" width="19" style="2" customWidth="1"/>
    <col min="5123" max="5123" width="14.42578125" style="2" bestFit="1" customWidth="1"/>
    <col min="5124" max="5124" width="10.28515625" style="2" bestFit="1" customWidth="1"/>
    <col min="5125" max="5375" width="9.140625" style="2"/>
    <col min="5376" max="5376" width="64.42578125" style="2" customWidth="1"/>
    <col min="5377" max="5377" width="9.140625" style="2"/>
    <col min="5378" max="5378" width="19" style="2" customWidth="1"/>
    <col min="5379" max="5379" width="14.42578125" style="2" bestFit="1" customWidth="1"/>
    <col min="5380" max="5380" width="10.28515625" style="2" bestFit="1" customWidth="1"/>
    <col min="5381" max="5631" width="9.140625" style="2"/>
    <col min="5632" max="5632" width="64.42578125" style="2" customWidth="1"/>
    <col min="5633" max="5633" width="9.140625" style="2"/>
    <col min="5634" max="5634" width="19" style="2" customWidth="1"/>
    <col min="5635" max="5635" width="14.42578125" style="2" bestFit="1" customWidth="1"/>
    <col min="5636" max="5636" width="10.28515625" style="2" bestFit="1" customWidth="1"/>
    <col min="5637" max="5887" width="9.140625" style="2"/>
    <col min="5888" max="5888" width="64.42578125" style="2" customWidth="1"/>
    <col min="5889" max="5889" width="9.140625" style="2"/>
    <col min="5890" max="5890" width="19" style="2" customWidth="1"/>
    <col min="5891" max="5891" width="14.42578125" style="2" bestFit="1" customWidth="1"/>
    <col min="5892" max="5892" width="10.28515625" style="2" bestFit="1" customWidth="1"/>
    <col min="5893" max="6143" width="9.140625" style="2"/>
    <col min="6144" max="6144" width="64.42578125" style="2" customWidth="1"/>
    <col min="6145" max="6145" width="9.140625" style="2"/>
    <col min="6146" max="6146" width="19" style="2" customWidth="1"/>
    <col min="6147" max="6147" width="14.42578125" style="2" bestFit="1" customWidth="1"/>
    <col min="6148" max="6148" width="10.28515625" style="2" bestFit="1" customWidth="1"/>
    <col min="6149" max="6399" width="9.140625" style="2"/>
    <col min="6400" max="6400" width="64.42578125" style="2" customWidth="1"/>
    <col min="6401" max="6401" width="9.140625" style="2"/>
    <col min="6402" max="6402" width="19" style="2" customWidth="1"/>
    <col min="6403" max="6403" width="14.42578125" style="2" bestFit="1" customWidth="1"/>
    <col min="6404" max="6404" width="10.28515625" style="2" bestFit="1" customWidth="1"/>
    <col min="6405" max="6655" width="9.140625" style="2"/>
    <col min="6656" max="6656" width="64.42578125" style="2" customWidth="1"/>
    <col min="6657" max="6657" width="9.140625" style="2"/>
    <col min="6658" max="6658" width="19" style="2" customWidth="1"/>
    <col min="6659" max="6659" width="14.42578125" style="2" bestFit="1" customWidth="1"/>
    <col min="6660" max="6660" width="10.28515625" style="2" bestFit="1" customWidth="1"/>
    <col min="6661" max="6911" width="9.140625" style="2"/>
    <col min="6912" max="6912" width="64.42578125" style="2" customWidth="1"/>
    <col min="6913" max="6913" width="9.140625" style="2"/>
    <col min="6914" max="6914" width="19" style="2" customWidth="1"/>
    <col min="6915" max="6915" width="14.42578125" style="2" bestFit="1" customWidth="1"/>
    <col min="6916" max="6916" width="10.28515625" style="2" bestFit="1" customWidth="1"/>
    <col min="6917" max="7167" width="9.140625" style="2"/>
    <col min="7168" max="7168" width="64.42578125" style="2" customWidth="1"/>
    <col min="7169" max="7169" width="9.140625" style="2"/>
    <col min="7170" max="7170" width="19" style="2" customWidth="1"/>
    <col min="7171" max="7171" width="14.42578125" style="2" bestFit="1" customWidth="1"/>
    <col min="7172" max="7172" width="10.28515625" style="2" bestFit="1" customWidth="1"/>
    <col min="7173" max="7423" width="9.140625" style="2"/>
    <col min="7424" max="7424" width="64.42578125" style="2" customWidth="1"/>
    <col min="7425" max="7425" width="9.140625" style="2"/>
    <col min="7426" max="7426" width="19" style="2" customWidth="1"/>
    <col min="7427" max="7427" width="14.42578125" style="2" bestFit="1" customWidth="1"/>
    <col min="7428" max="7428" width="10.28515625" style="2" bestFit="1" customWidth="1"/>
    <col min="7429" max="7679" width="9.140625" style="2"/>
    <col min="7680" max="7680" width="64.42578125" style="2" customWidth="1"/>
    <col min="7681" max="7681" width="9.140625" style="2"/>
    <col min="7682" max="7682" width="19" style="2" customWidth="1"/>
    <col min="7683" max="7683" width="14.42578125" style="2" bestFit="1" customWidth="1"/>
    <col min="7684" max="7684" width="10.28515625" style="2" bestFit="1" customWidth="1"/>
    <col min="7685" max="7935" width="9.140625" style="2"/>
    <col min="7936" max="7936" width="64.42578125" style="2" customWidth="1"/>
    <col min="7937" max="7937" width="9.140625" style="2"/>
    <col min="7938" max="7938" width="19" style="2" customWidth="1"/>
    <col min="7939" max="7939" width="14.42578125" style="2" bestFit="1" customWidth="1"/>
    <col min="7940" max="7940" width="10.28515625" style="2" bestFit="1" customWidth="1"/>
    <col min="7941" max="8191" width="9.140625" style="2"/>
    <col min="8192" max="8192" width="64.42578125" style="2" customWidth="1"/>
    <col min="8193" max="8193" width="9.140625" style="2"/>
    <col min="8194" max="8194" width="19" style="2" customWidth="1"/>
    <col min="8195" max="8195" width="14.42578125" style="2" bestFit="1" customWidth="1"/>
    <col min="8196" max="8196" width="10.28515625" style="2" bestFit="1" customWidth="1"/>
    <col min="8197" max="8447" width="9.140625" style="2"/>
    <col min="8448" max="8448" width="64.42578125" style="2" customWidth="1"/>
    <col min="8449" max="8449" width="9.140625" style="2"/>
    <col min="8450" max="8450" width="19" style="2" customWidth="1"/>
    <col min="8451" max="8451" width="14.42578125" style="2" bestFit="1" customWidth="1"/>
    <col min="8452" max="8452" width="10.28515625" style="2" bestFit="1" customWidth="1"/>
    <col min="8453" max="8703" width="9.140625" style="2"/>
    <col min="8704" max="8704" width="64.42578125" style="2" customWidth="1"/>
    <col min="8705" max="8705" width="9.140625" style="2"/>
    <col min="8706" max="8706" width="19" style="2" customWidth="1"/>
    <col min="8707" max="8707" width="14.42578125" style="2" bestFit="1" customWidth="1"/>
    <col min="8708" max="8708" width="10.28515625" style="2" bestFit="1" customWidth="1"/>
    <col min="8709" max="8959" width="9.140625" style="2"/>
    <col min="8960" max="8960" width="64.42578125" style="2" customWidth="1"/>
    <col min="8961" max="8961" width="9.140625" style="2"/>
    <col min="8962" max="8962" width="19" style="2" customWidth="1"/>
    <col min="8963" max="8963" width="14.42578125" style="2" bestFit="1" customWidth="1"/>
    <col min="8964" max="8964" width="10.28515625" style="2" bestFit="1" customWidth="1"/>
    <col min="8965" max="9215" width="9.140625" style="2"/>
    <col min="9216" max="9216" width="64.42578125" style="2" customWidth="1"/>
    <col min="9217" max="9217" width="9.140625" style="2"/>
    <col min="9218" max="9218" width="19" style="2" customWidth="1"/>
    <col min="9219" max="9219" width="14.42578125" style="2" bestFit="1" customWidth="1"/>
    <col min="9220" max="9220" width="10.28515625" style="2" bestFit="1" customWidth="1"/>
    <col min="9221" max="9471" width="9.140625" style="2"/>
    <col min="9472" max="9472" width="64.42578125" style="2" customWidth="1"/>
    <col min="9473" max="9473" width="9.140625" style="2"/>
    <col min="9474" max="9474" width="19" style="2" customWidth="1"/>
    <col min="9475" max="9475" width="14.42578125" style="2" bestFit="1" customWidth="1"/>
    <col min="9476" max="9476" width="10.28515625" style="2" bestFit="1" customWidth="1"/>
    <col min="9477" max="9727" width="9.140625" style="2"/>
    <col min="9728" max="9728" width="64.42578125" style="2" customWidth="1"/>
    <col min="9729" max="9729" width="9.140625" style="2"/>
    <col min="9730" max="9730" width="19" style="2" customWidth="1"/>
    <col min="9731" max="9731" width="14.42578125" style="2" bestFit="1" customWidth="1"/>
    <col min="9732" max="9732" width="10.28515625" style="2" bestFit="1" customWidth="1"/>
    <col min="9733" max="9983" width="9.140625" style="2"/>
    <col min="9984" max="9984" width="64.42578125" style="2" customWidth="1"/>
    <col min="9985" max="9985" width="9.140625" style="2"/>
    <col min="9986" max="9986" width="19" style="2" customWidth="1"/>
    <col min="9987" max="9987" width="14.42578125" style="2" bestFit="1" customWidth="1"/>
    <col min="9988" max="9988" width="10.28515625" style="2" bestFit="1" customWidth="1"/>
    <col min="9989" max="10239" width="9.140625" style="2"/>
    <col min="10240" max="10240" width="64.42578125" style="2" customWidth="1"/>
    <col min="10241" max="10241" width="9.140625" style="2"/>
    <col min="10242" max="10242" width="19" style="2" customWidth="1"/>
    <col min="10243" max="10243" width="14.42578125" style="2" bestFit="1" customWidth="1"/>
    <col min="10244" max="10244" width="10.28515625" style="2" bestFit="1" customWidth="1"/>
    <col min="10245" max="10495" width="9.140625" style="2"/>
    <col min="10496" max="10496" width="64.42578125" style="2" customWidth="1"/>
    <col min="10497" max="10497" width="9.140625" style="2"/>
    <col min="10498" max="10498" width="19" style="2" customWidth="1"/>
    <col min="10499" max="10499" width="14.42578125" style="2" bestFit="1" customWidth="1"/>
    <col min="10500" max="10500" width="10.28515625" style="2" bestFit="1" customWidth="1"/>
    <col min="10501" max="10751" width="9.140625" style="2"/>
    <col min="10752" max="10752" width="64.42578125" style="2" customWidth="1"/>
    <col min="10753" max="10753" width="9.140625" style="2"/>
    <col min="10754" max="10754" width="19" style="2" customWidth="1"/>
    <col min="10755" max="10755" width="14.42578125" style="2" bestFit="1" customWidth="1"/>
    <col min="10756" max="10756" width="10.28515625" style="2" bestFit="1" customWidth="1"/>
    <col min="10757" max="11007" width="9.140625" style="2"/>
    <col min="11008" max="11008" width="64.42578125" style="2" customWidth="1"/>
    <col min="11009" max="11009" width="9.140625" style="2"/>
    <col min="11010" max="11010" width="19" style="2" customWidth="1"/>
    <col min="11011" max="11011" width="14.42578125" style="2" bestFit="1" customWidth="1"/>
    <col min="11012" max="11012" width="10.28515625" style="2" bestFit="1" customWidth="1"/>
    <col min="11013" max="11263" width="9.140625" style="2"/>
    <col min="11264" max="11264" width="64.42578125" style="2" customWidth="1"/>
    <col min="11265" max="11265" width="9.140625" style="2"/>
    <col min="11266" max="11266" width="19" style="2" customWidth="1"/>
    <col min="11267" max="11267" width="14.42578125" style="2" bestFit="1" customWidth="1"/>
    <col min="11268" max="11268" width="10.28515625" style="2" bestFit="1" customWidth="1"/>
    <col min="11269" max="11519" width="9.140625" style="2"/>
    <col min="11520" max="11520" width="64.42578125" style="2" customWidth="1"/>
    <col min="11521" max="11521" width="9.140625" style="2"/>
    <col min="11522" max="11522" width="19" style="2" customWidth="1"/>
    <col min="11523" max="11523" width="14.42578125" style="2" bestFit="1" customWidth="1"/>
    <col min="11524" max="11524" width="10.28515625" style="2" bestFit="1" customWidth="1"/>
    <col min="11525" max="11775" width="9.140625" style="2"/>
    <col min="11776" max="11776" width="64.42578125" style="2" customWidth="1"/>
    <col min="11777" max="11777" width="9.140625" style="2"/>
    <col min="11778" max="11778" width="19" style="2" customWidth="1"/>
    <col min="11779" max="11779" width="14.42578125" style="2" bestFit="1" customWidth="1"/>
    <col min="11780" max="11780" width="10.28515625" style="2" bestFit="1" customWidth="1"/>
    <col min="11781" max="12031" width="9.140625" style="2"/>
    <col min="12032" max="12032" width="64.42578125" style="2" customWidth="1"/>
    <col min="12033" max="12033" width="9.140625" style="2"/>
    <col min="12034" max="12034" width="19" style="2" customWidth="1"/>
    <col min="12035" max="12035" width="14.42578125" style="2" bestFit="1" customWidth="1"/>
    <col min="12036" max="12036" width="10.28515625" style="2" bestFit="1" customWidth="1"/>
    <col min="12037" max="12287" width="9.140625" style="2"/>
    <col min="12288" max="12288" width="64.42578125" style="2" customWidth="1"/>
    <col min="12289" max="12289" width="9.140625" style="2"/>
    <col min="12290" max="12290" width="19" style="2" customWidth="1"/>
    <col min="12291" max="12291" width="14.42578125" style="2" bestFit="1" customWidth="1"/>
    <col min="12292" max="12292" width="10.28515625" style="2" bestFit="1" customWidth="1"/>
    <col min="12293" max="12543" width="9.140625" style="2"/>
    <col min="12544" max="12544" width="64.42578125" style="2" customWidth="1"/>
    <col min="12545" max="12545" width="9.140625" style="2"/>
    <col min="12546" max="12546" width="19" style="2" customWidth="1"/>
    <col min="12547" max="12547" width="14.42578125" style="2" bestFit="1" customWidth="1"/>
    <col min="12548" max="12548" width="10.28515625" style="2" bestFit="1" customWidth="1"/>
    <col min="12549" max="12799" width="9.140625" style="2"/>
    <col min="12800" max="12800" width="64.42578125" style="2" customWidth="1"/>
    <col min="12801" max="12801" width="9.140625" style="2"/>
    <col min="12802" max="12802" width="19" style="2" customWidth="1"/>
    <col min="12803" max="12803" width="14.42578125" style="2" bestFit="1" customWidth="1"/>
    <col min="12804" max="12804" width="10.28515625" style="2" bestFit="1" customWidth="1"/>
    <col min="12805" max="13055" width="9.140625" style="2"/>
    <col min="13056" max="13056" width="64.42578125" style="2" customWidth="1"/>
    <col min="13057" max="13057" width="9.140625" style="2"/>
    <col min="13058" max="13058" width="19" style="2" customWidth="1"/>
    <col min="13059" max="13059" width="14.42578125" style="2" bestFit="1" customWidth="1"/>
    <col min="13060" max="13060" width="10.28515625" style="2" bestFit="1" customWidth="1"/>
    <col min="13061" max="13311" width="9.140625" style="2"/>
    <col min="13312" max="13312" width="64.42578125" style="2" customWidth="1"/>
    <col min="13313" max="13313" width="9.140625" style="2"/>
    <col min="13314" max="13314" width="19" style="2" customWidth="1"/>
    <col min="13315" max="13315" width="14.42578125" style="2" bestFit="1" customWidth="1"/>
    <col min="13316" max="13316" width="10.28515625" style="2" bestFit="1" customWidth="1"/>
    <col min="13317" max="13567" width="9.140625" style="2"/>
    <col min="13568" max="13568" width="64.42578125" style="2" customWidth="1"/>
    <col min="13569" max="13569" width="9.140625" style="2"/>
    <col min="13570" max="13570" width="19" style="2" customWidth="1"/>
    <col min="13571" max="13571" width="14.42578125" style="2" bestFit="1" customWidth="1"/>
    <col min="13572" max="13572" width="10.28515625" style="2" bestFit="1" customWidth="1"/>
    <col min="13573" max="13823" width="9.140625" style="2"/>
    <col min="13824" max="13824" width="64.42578125" style="2" customWidth="1"/>
    <col min="13825" max="13825" width="9.140625" style="2"/>
    <col min="13826" max="13826" width="19" style="2" customWidth="1"/>
    <col min="13827" max="13827" width="14.42578125" style="2" bestFit="1" customWidth="1"/>
    <col min="13828" max="13828" width="10.28515625" style="2" bestFit="1" customWidth="1"/>
    <col min="13829" max="14079" width="9.140625" style="2"/>
    <col min="14080" max="14080" width="64.42578125" style="2" customWidth="1"/>
    <col min="14081" max="14081" width="9.140625" style="2"/>
    <col min="14082" max="14082" width="19" style="2" customWidth="1"/>
    <col min="14083" max="14083" width="14.42578125" style="2" bestFit="1" customWidth="1"/>
    <col min="14084" max="14084" width="10.28515625" style="2" bestFit="1" customWidth="1"/>
    <col min="14085" max="14335" width="9.140625" style="2"/>
    <col min="14336" max="14336" width="64.42578125" style="2" customWidth="1"/>
    <col min="14337" max="14337" width="9.140625" style="2"/>
    <col min="14338" max="14338" width="19" style="2" customWidth="1"/>
    <col min="14339" max="14339" width="14.42578125" style="2" bestFit="1" customWidth="1"/>
    <col min="14340" max="14340" width="10.28515625" style="2" bestFit="1" customWidth="1"/>
    <col min="14341" max="14591" width="9.140625" style="2"/>
    <col min="14592" max="14592" width="64.42578125" style="2" customWidth="1"/>
    <col min="14593" max="14593" width="9.140625" style="2"/>
    <col min="14594" max="14594" width="19" style="2" customWidth="1"/>
    <col min="14595" max="14595" width="14.42578125" style="2" bestFit="1" customWidth="1"/>
    <col min="14596" max="14596" width="10.28515625" style="2" bestFit="1" customWidth="1"/>
    <col min="14597" max="14847" width="9.140625" style="2"/>
    <col min="14848" max="14848" width="64.42578125" style="2" customWidth="1"/>
    <col min="14849" max="14849" width="9.140625" style="2"/>
    <col min="14850" max="14850" width="19" style="2" customWidth="1"/>
    <col min="14851" max="14851" width="14.42578125" style="2" bestFit="1" customWidth="1"/>
    <col min="14852" max="14852" width="10.28515625" style="2" bestFit="1" customWidth="1"/>
    <col min="14853" max="15103" width="9.140625" style="2"/>
    <col min="15104" max="15104" width="64.42578125" style="2" customWidth="1"/>
    <col min="15105" max="15105" width="9.140625" style="2"/>
    <col min="15106" max="15106" width="19" style="2" customWidth="1"/>
    <col min="15107" max="15107" width="14.42578125" style="2" bestFit="1" customWidth="1"/>
    <col min="15108" max="15108" width="10.28515625" style="2" bestFit="1" customWidth="1"/>
    <col min="15109" max="15359" width="9.140625" style="2"/>
    <col min="15360" max="15360" width="64.42578125" style="2" customWidth="1"/>
    <col min="15361" max="15361" width="9.140625" style="2"/>
    <col min="15362" max="15362" width="19" style="2" customWidth="1"/>
    <col min="15363" max="15363" width="14.42578125" style="2" bestFit="1" customWidth="1"/>
    <col min="15364" max="15364" width="10.28515625" style="2" bestFit="1" customWidth="1"/>
    <col min="15365" max="15615" width="9.140625" style="2"/>
    <col min="15616" max="15616" width="64.42578125" style="2" customWidth="1"/>
    <col min="15617" max="15617" width="9.140625" style="2"/>
    <col min="15618" max="15618" width="19" style="2" customWidth="1"/>
    <col min="15619" max="15619" width="14.42578125" style="2" bestFit="1" customWidth="1"/>
    <col min="15620" max="15620" width="10.28515625" style="2" bestFit="1" customWidth="1"/>
    <col min="15621" max="15871" width="9.140625" style="2"/>
    <col min="15872" max="15872" width="64.42578125" style="2" customWidth="1"/>
    <col min="15873" max="15873" width="9.140625" style="2"/>
    <col min="15874" max="15874" width="19" style="2" customWidth="1"/>
    <col min="15875" max="15875" width="14.42578125" style="2" bestFit="1" customWidth="1"/>
    <col min="15876" max="15876" width="10.28515625" style="2" bestFit="1" customWidth="1"/>
    <col min="15877" max="16127" width="9.140625" style="2"/>
    <col min="16128" max="16128" width="64.42578125" style="2" customWidth="1"/>
    <col min="16129" max="16129" width="9.140625" style="2"/>
    <col min="16130" max="16130" width="19" style="2" customWidth="1"/>
    <col min="16131" max="16131" width="14.42578125" style="2" bestFit="1" customWidth="1"/>
    <col min="16132" max="16132" width="10.28515625" style="2" bestFit="1" customWidth="1"/>
    <col min="16133" max="16384" width="9.140625" style="2"/>
  </cols>
  <sheetData>
    <row r="1" spans="1:4">
      <c r="A1" s="175" t="s">
        <v>471</v>
      </c>
      <c r="B1" s="175"/>
      <c r="C1" s="175"/>
      <c r="D1" s="175"/>
    </row>
    <row r="2" spans="1:4" ht="18.75">
      <c r="A2" s="191" t="s">
        <v>289</v>
      </c>
      <c r="B2" s="191"/>
      <c r="C2" s="191"/>
      <c r="D2" s="191"/>
    </row>
    <row r="3" spans="1:4" ht="21.75" customHeight="1">
      <c r="A3" s="180" t="s">
        <v>290</v>
      </c>
      <c r="B3" s="180"/>
      <c r="C3" s="180"/>
      <c r="D3" s="192"/>
    </row>
    <row r="4" spans="1:4" ht="19.5">
      <c r="A4" s="114"/>
      <c r="B4" s="115"/>
      <c r="C4" s="115"/>
    </row>
    <row r="5" spans="1:4">
      <c r="A5" s="104" t="s">
        <v>291</v>
      </c>
    </row>
    <row r="6" spans="1:4" ht="29.25">
      <c r="A6" s="8" t="s">
        <v>2</v>
      </c>
      <c r="B6" s="16" t="s">
        <v>32</v>
      </c>
      <c r="C6" s="116" t="s">
        <v>151</v>
      </c>
      <c r="D6" s="117" t="s">
        <v>6</v>
      </c>
    </row>
    <row r="7" spans="1:4">
      <c r="A7" s="31" t="s">
        <v>292</v>
      </c>
      <c r="B7" s="37" t="s">
        <v>94</v>
      </c>
      <c r="C7" s="7"/>
      <c r="D7" s="7"/>
    </row>
    <row r="8" spans="1:4">
      <c r="A8" s="31" t="s">
        <v>293</v>
      </c>
      <c r="B8" s="37" t="s">
        <v>94</v>
      </c>
      <c r="C8" s="7"/>
      <c r="D8" s="7"/>
    </row>
    <row r="9" spans="1:4" ht="25.5">
      <c r="A9" s="31" t="s">
        <v>294</v>
      </c>
      <c r="B9" s="37" t="s">
        <v>94</v>
      </c>
      <c r="C9" s="7"/>
      <c r="D9" s="7"/>
    </row>
    <row r="10" spans="1:4">
      <c r="A10" s="31" t="s">
        <v>295</v>
      </c>
      <c r="B10" s="37" t="s">
        <v>94</v>
      </c>
      <c r="C10" s="7"/>
      <c r="D10" s="7"/>
    </row>
    <row r="11" spans="1:4">
      <c r="A11" s="29" t="s">
        <v>296</v>
      </c>
      <c r="B11" s="37" t="s">
        <v>94</v>
      </c>
      <c r="C11" s="7"/>
      <c r="D11" s="7"/>
    </row>
    <row r="12" spans="1:4">
      <c r="A12" s="29" t="s">
        <v>297</v>
      </c>
      <c r="B12" s="37" t="s">
        <v>94</v>
      </c>
      <c r="C12" s="7"/>
      <c r="D12" s="7">
        <v>20</v>
      </c>
    </row>
    <row r="13" spans="1:4">
      <c r="A13" s="98" t="s">
        <v>298</v>
      </c>
      <c r="B13" s="43" t="s">
        <v>94</v>
      </c>
      <c r="C13" s="9"/>
      <c r="D13" s="9">
        <f>SUM(D7:D12)</f>
        <v>20</v>
      </c>
    </row>
    <row r="14" spans="1:4">
      <c r="A14" s="31" t="s">
        <v>299</v>
      </c>
      <c r="B14" s="37" t="s">
        <v>300</v>
      </c>
      <c r="C14" s="7"/>
      <c r="D14" s="7"/>
    </row>
    <row r="15" spans="1:4">
      <c r="A15" s="118" t="s">
        <v>301</v>
      </c>
      <c r="B15" s="43" t="s">
        <v>300</v>
      </c>
      <c r="C15" s="7"/>
      <c r="D15" s="7"/>
    </row>
    <row r="16" spans="1:4">
      <c r="A16" s="31" t="s">
        <v>302</v>
      </c>
      <c r="B16" s="37" t="s">
        <v>303</v>
      </c>
      <c r="C16" s="7"/>
      <c r="D16" s="7"/>
    </row>
    <row r="17" spans="1:4">
      <c r="A17" s="31" t="s">
        <v>304</v>
      </c>
      <c r="B17" s="37" t="s">
        <v>303</v>
      </c>
      <c r="C17" s="7"/>
      <c r="D17" s="7"/>
    </row>
    <row r="18" spans="1:4">
      <c r="A18" s="29" t="s">
        <v>305</v>
      </c>
      <c r="B18" s="37" t="s">
        <v>303</v>
      </c>
      <c r="C18" s="7"/>
      <c r="D18" s="7"/>
    </row>
    <row r="19" spans="1:4">
      <c r="A19" s="29" t="s">
        <v>306</v>
      </c>
      <c r="B19" s="37" t="s">
        <v>303</v>
      </c>
      <c r="C19" s="7"/>
      <c r="D19" s="7"/>
    </row>
    <row r="20" spans="1:4">
      <c r="A20" s="29" t="s">
        <v>307</v>
      </c>
      <c r="B20" s="37" t="s">
        <v>303</v>
      </c>
      <c r="C20" s="7"/>
      <c r="D20" s="7"/>
    </row>
    <row r="21" spans="1:4" ht="25.5">
      <c r="A21" s="28" t="s">
        <v>308</v>
      </c>
      <c r="B21" s="37" t="s">
        <v>303</v>
      </c>
      <c r="C21" s="7"/>
      <c r="D21" s="7"/>
    </row>
    <row r="22" spans="1:4">
      <c r="A22" s="119" t="s">
        <v>309</v>
      </c>
      <c r="B22" s="43" t="s">
        <v>303</v>
      </c>
      <c r="C22" s="7"/>
      <c r="D22" s="7"/>
    </row>
    <row r="23" spans="1:4">
      <c r="A23" s="31" t="s">
        <v>310</v>
      </c>
      <c r="B23" s="37" t="s">
        <v>96</v>
      </c>
      <c r="C23" s="7"/>
      <c r="D23" s="7"/>
    </row>
    <row r="24" spans="1:4">
      <c r="A24" s="31" t="s">
        <v>311</v>
      </c>
      <c r="B24" s="37" t="s">
        <v>96</v>
      </c>
      <c r="C24" s="7"/>
      <c r="D24" s="7">
        <v>120</v>
      </c>
    </row>
    <row r="25" spans="1:4">
      <c r="A25" s="119" t="s">
        <v>312</v>
      </c>
      <c r="B25" s="61" t="s">
        <v>96</v>
      </c>
      <c r="C25" s="7"/>
      <c r="D25" s="9">
        <f>SUM(D23:D24)</f>
        <v>120</v>
      </c>
    </row>
    <row r="26" spans="1:4">
      <c r="A26" s="31" t="s">
        <v>313</v>
      </c>
      <c r="B26" s="37" t="s">
        <v>98</v>
      </c>
      <c r="C26" s="7"/>
      <c r="D26" s="7"/>
    </row>
    <row r="27" spans="1:4">
      <c r="A27" s="31" t="s">
        <v>314</v>
      </c>
      <c r="B27" s="37" t="s">
        <v>98</v>
      </c>
      <c r="C27" s="7"/>
      <c r="D27" s="7"/>
    </row>
    <row r="28" spans="1:4">
      <c r="A28" s="29" t="s">
        <v>315</v>
      </c>
      <c r="B28" s="37" t="s">
        <v>98</v>
      </c>
      <c r="C28" s="7"/>
      <c r="D28" s="7"/>
    </row>
    <row r="29" spans="1:4">
      <c r="A29" s="29" t="s">
        <v>316</v>
      </c>
      <c r="B29" s="37" t="s">
        <v>98</v>
      </c>
      <c r="C29" s="7"/>
      <c r="D29" s="7"/>
    </row>
    <row r="30" spans="1:4">
      <c r="A30" s="29" t="s">
        <v>317</v>
      </c>
      <c r="B30" s="37" t="s">
        <v>98</v>
      </c>
      <c r="C30" s="7"/>
      <c r="D30" s="7"/>
    </row>
    <row r="31" spans="1:4">
      <c r="A31" s="29" t="s">
        <v>318</v>
      </c>
      <c r="B31" s="37" t="s">
        <v>98</v>
      </c>
      <c r="C31" s="7"/>
      <c r="D31" s="7"/>
    </row>
    <row r="32" spans="1:4">
      <c r="A32" s="29" t="s">
        <v>319</v>
      </c>
      <c r="B32" s="37" t="s">
        <v>98</v>
      </c>
      <c r="C32" s="7"/>
      <c r="D32" s="7"/>
    </row>
    <row r="33" spans="1:4">
      <c r="A33" s="29" t="s">
        <v>320</v>
      </c>
      <c r="B33" s="37" t="s">
        <v>98</v>
      </c>
      <c r="C33" s="7">
        <v>120</v>
      </c>
      <c r="D33" s="7"/>
    </row>
    <row r="34" spans="1:4">
      <c r="A34" s="29" t="s">
        <v>321</v>
      </c>
      <c r="B34" s="37" t="s">
        <v>98</v>
      </c>
      <c r="C34" s="7"/>
      <c r="D34" s="7"/>
    </row>
    <row r="35" spans="1:4" ht="20.25" customHeight="1">
      <c r="A35" s="29" t="s">
        <v>322</v>
      </c>
      <c r="B35" s="37" t="s">
        <v>98</v>
      </c>
      <c r="C35" s="7"/>
      <c r="D35" s="7"/>
    </row>
    <row r="36" spans="1:4" ht="25.5">
      <c r="A36" s="29" t="s">
        <v>323</v>
      </c>
      <c r="B36" s="37" t="s">
        <v>98</v>
      </c>
      <c r="C36" s="7">
        <v>350</v>
      </c>
      <c r="D36" s="7">
        <v>370</v>
      </c>
    </row>
    <row r="37" spans="1:4" ht="25.5">
      <c r="A37" s="29" t="s">
        <v>324</v>
      </c>
      <c r="B37" s="37" t="s">
        <v>98</v>
      </c>
      <c r="C37" s="7"/>
      <c r="D37" s="7">
        <v>20</v>
      </c>
    </row>
    <row r="38" spans="1:4">
      <c r="A38" s="119" t="s">
        <v>325</v>
      </c>
      <c r="B38" s="43" t="s">
        <v>98</v>
      </c>
      <c r="C38" s="9">
        <f>SUM(C33:C37)</f>
        <v>470</v>
      </c>
      <c r="D38" s="9">
        <f>SUM(D26:D37)</f>
        <v>390</v>
      </c>
    </row>
    <row r="39" spans="1:4" ht="15.75">
      <c r="A39" s="120" t="s">
        <v>99</v>
      </c>
      <c r="B39" s="101" t="s">
        <v>100</v>
      </c>
      <c r="C39" s="9">
        <f>SUM(C38)</f>
        <v>470</v>
      </c>
      <c r="D39" s="9">
        <f>SUM(D13+D25+D38)</f>
        <v>530</v>
      </c>
    </row>
  </sheetData>
  <mergeCells count="3">
    <mergeCell ref="A1:D1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8"/>
  <sheetViews>
    <sheetView workbookViewId="0">
      <selection activeCell="I122" sqref="I122"/>
    </sheetView>
  </sheetViews>
  <sheetFormatPr defaultRowHeight="15"/>
  <cols>
    <col min="1" max="1" width="53" style="2" customWidth="1"/>
    <col min="2" max="2" width="13.28515625" style="2" customWidth="1"/>
    <col min="3" max="3" width="15.28515625" style="2" customWidth="1"/>
    <col min="4" max="4" width="14" style="2" customWidth="1"/>
    <col min="5" max="255" width="9.140625" style="2"/>
    <col min="256" max="256" width="53" style="2" customWidth="1"/>
    <col min="257" max="257" width="13.28515625" style="2" customWidth="1"/>
    <col min="258" max="258" width="15.28515625" style="2" customWidth="1"/>
    <col min="259" max="259" width="14" style="2" customWidth="1"/>
    <col min="260" max="260" width="11" style="2" customWidth="1"/>
    <col min="261" max="511" width="9.140625" style="2"/>
    <col min="512" max="512" width="53" style="2" customWidth="1"/>
    <col min="513" max="513" width="13.28515625" style="2" customWidth="1"/>
    <col min="514" max="514" width="15.28515625" style="2" customWidth="1"/>
    <col min="515" max="515" width="14" style="2" customWidth="1"/>
    <col min="516" max="516" width="11" style="2" customWidth="1"/>
    <col min="517" max="767" width="9.140625" style="2"/>
    <col min="768" max="768" width="53" style="2" customWidth="1"/>
    <col min="769" max="769" width="13.28515625" style="2" customWidth="1"/>
    <col min="770" max="770" width="15.28515625" style="2" customWidth="1"/>
    <col min="771" max="771" width="14" style="2" customWidth="1"/>
    <col min="772" max="772" width="11" style="2" customWidth="1"/>
    <col min="773" max="1023" width="9.140625" style="2"/>
    <col min="1024" max="1024" width="53" style="2" customWidth="1"/>
    <col min="1025" max="1025" width="13.28515625" style="2" customWidth="1"/>
    <col min="1026" max="1026" width="15.28515625" style="2" customWidth="1"/>
    <col min="1027" max="1027" width="14" style="2" customWidth="1"/>
    <col min="1028" max="1028" width="11" style="2" customWidth="1"/>
    <col min="1029" max="1279" width="9.140625" style="2"/>
    <col min="1280" max="1280" width="53" style="2" customWidth="1"/>
    <col min="1281" max="1281" width="13.28515625" style="2" customWidth="1"/>
    <col min="1282" max="1282" width="15.28515625" style="2" customWidth="1"/>
    <col min="1283" max="1283" width="14" style="2" customWidth="1"/>
    <col min="1284" max="1284" width="11" style="2" customWidth="1"/>
    <col min="1285" max="1535" width="9.140625" style="2"/>
    <col min="1536" max="1536" width="53" style="2" customWidth="1"/>
    <col min="1537" max="1537" width="13.28515625" style="2" customWidth="1"/>
    <col min="1538" max="1538" width="15.28515625" style="2" customWidth="1"/>
    <col min="1539" max="1539" width="14" style="2" customWidth="1"/>
    <col min="1540" max="1540" width="11" style="2" customWidth="1"/>
    <col min="1541" max="1791" width="9.140625" style="2"/>
    <col min="1792" max="1792" width="53" style="2" customWidth="1"/>
    <col min="1793" max="1793" width="13.28515625" style="2" customWidth="1"/>
    <col min="1794" max="1794" width="15.28515625" style="2" customWidth="1"/>
    <col min="1795" max="1795" width="14" style="2" customWidth="1"/>
    <col min="1796" max="1796" width="11" style="2" customWidth="1"/>
    <col min="1797" max="2047" width="9.140625" style="2"/>
    <col min="2048" max="2048" width="53" style="2" customWidth="1"/>
    <col min="2049" max="2049" width="13.28515625" style="2" customWidth="1"/>
    <col min="2050" max="2050" width="15.28515625" style="2" customWidth="1"/>
    <col min="2051" max="2051" width="14" style="2" customWidth="1"/>
    <col min="2052" max="2052" width="11" style="2" customWidth="1"/>
    <col min="2053" max="2303" width="9.140625" style="2"/>
    <col min="2304" max="2304" width="53" style="2" customWidth="1"/>
    <col min="2305" max="2305" width="13.28515625" style="2" customWidth="1"/>
    <col min="2306" max="2306" width="15.28515625" style="2" customWidth="1"/>
    <col min="2307" max="2307" width="14" style="2" customWidth="1"/>
    <col min="2308" max="2308" width="11" style="2" customWidth="1"/>
    <col min="2309" max="2559" width="9.140625" style="2"/>
    <col min="2560" max="2560" width="53" style="2" customWidth="1"/>
    <col min="2561" max="2561" width="13.28515625" style="2" customWidth="1"/>
    <col min="2562" max="2562" width="15.28515625" style="2" customWidth="1"/>
    <col min="2563" max="2563" width="14" style="2" customWidth="1"/>
    <col min="2564" max="2564" width="11" style="2" customWidth="1"/>
    <col min="2565" max="2815" width="9.140625" style="2"/>
    <col min="2816" max="2816" width="53" style="2" customWidth="1"/>
    <col min="2817" max="2817" width="13.28515625" style="2" customWidth="1"/>
    <col min="2818" max="2818" width="15.28515625" style="2" customWidth="1"/>
    <col min="2819" max="2819" width="14" style="2" customWidth="1"/>
    <col min="2820" max="2820" width="11" style="2" customWidth="1"/>
    <col min="2821" max="3071" width="9.140625" style="2"/>
    <col min="3072" max="3072" width="53" style="2" customWidth="1"/>
    <col min="3073" max="3073" width="13.28515625" style="2" customWidth="1"/>
    <col min="3074" max="3074" width="15.28515625" style="2" customWidth="1"/>
    <col min="3075" max="3075" width="14" style="2" customWidth="1"/>
    <col min="3076" max="3076" width="11" style="2" customWidth="1"/>
    <col min="3077" max="3327" width="9.140625" style="2"/>
    <col min="3328" max="3328" width="53" style="2" customWidth="1"/>
    <col min="3329" max="3329" width="13.28515625" style="2" customWidth="1"/>
    <col min="3330" max="3330" width="15.28515625" style="2" customWidth="1"/>
    <col min="3331" max="3331" width="14" style="2" customWidth="1"/>
    <col min="3332" max="3332" width="11" style="2" customWidth="1"/>
    <col min="3333" max="3583" width="9.140625" style="2"/>
    <col min="3584" max="3584" width="53" style="2" customWidth="1"/>
    <col min="3585" max="3585" width="13.28515625" style="2" customWidth="1"/>
    <col min="3586" max="3586" width="15.28515625" style="2" customWidth="1"/>
    <col min="3587" max="3587" width="14" style="2" customWidth="1"/>
    <col min="3588" max="3588" width="11" style="2" customWidth="1"/>
    <col min="3589" max="3839" width="9.140625" style="2"/>
    <col min="3840" max="3840" width="53" style="2" customWidth="1"/>
    <col min="3841" max="3841" width="13.28515625" style="2" customWidth="1"/>
    <col min="3842" max="3842" width="15.28515625" style="2" customWidth="1"/>
    <col min="3843" max="3843" width="14" style="2" customWidth="1"/>
    <col min="3844" max="3844" width="11" style="2" customWidth="1"/>
    <col min="3845" max="4095" width="9.140625" style="2"/>
    <col min="4096" max="4096" width="53" style="2" customWidth="1"/>
    <col min="4097" max="4097" width="13.28515625" style="2" customWidth="1"/>
    <col min="4098" max="4098" width="15.28515625" style="2" customWidth="1"/>
    <col min="4099" max="4099" width="14" style="2" customWidth="1"/>
    <col min="4100" max="4100" width="11" style="2" customWidth="1"/>
    <col min="4101" max="4351" width="9.140625" style="2"/>
    <col min="4352" max="4352" width="53" style="2" customWidth="1"/>
    <col min="4353" max="4353" width="13.28515625" style="2" customWidth="1"/>
    <col min="4354" max="4354" width="15.28515625" style="2" customWidth="1"/>
    <col min="4355" max="4355" width="14" style="2" customWidth="1"/>
    <col min="4356" max="4356" width="11" style="2" customWidth="1"/>
    <col min="4357" max="4607" width="9.140625" style="2"/>
    <col min="4608" max="4608" width="53" style="2" customWidth="1"/>
    <col min="4609" max="4609" width="13.28515625" style="2" customWidth="1"/>
    <col min="4610" max="4610" width="15.28515625" style="2" customWidth="1"/>
    <col min="4611" max="4611" width="14" style="2" customWidth="1"/>
    <col min="4612" max="4612" width="11" style="2" customWidth="1"/>
    <col min="4613" max="4863" width="9.140625" style="2"/>
    <col min="4864" max="4864" width="53" style="2" customWidth="1"/>
    <col min="4865" max="4865" width="13.28515625" style="2" customWidth="1"/>
    <col min="4866" max="4866" width="15.28515625" style="2" customWidth="1"/>
    <col min="4867" max="4867" width="14" style="2" customWidth="1"/>
    <col min="4868" max="4868" width="11" style="2" customWidth="1"/>
    <col min="4869" max="5119" width="9.140625" style="2"/>
    <col min="5120" max="5120" width="53" style="2" customWidth="1"/>
    <col min="5121" max="5121" width="13.28515625" style="2" customWidth="1"/>
    <col min="5122" max="5122" width="15.28515625" style="2" customWidth="1"/>
    <col min="5123" max="5123" width="14" style="2" customWidth="1"/>
    <col min="5124" max="5124" width="11" style="2" customWidth="1"/>
    <col min="5125" max="5375" width="9.140625" style="2"/>
    <col min="5376" max="5376" width="53" style="2" customWidth="1"/>
    <col min="5377" max="5377" width="13.28515625" style="2" customWidth="1"/>
    <col min="5378" max="5378" width="15.28515625" style="2" customWidth="1"/>
    <col min="5379" max="5379" width="14" style="2" customWidth="1"/>
    <col min="5380" max="5380" width="11" style="2" customWidth="1"/>
    <col min="5381" max="5631" width="9.140625" style="2"/>
    <col min="5632" max="5632" width="53" style="2" customWidth="1"/>
    <col min="5633" max="5633" width="13.28515625" style="2" customWidth="1"/>
    <col min="5634" max="5634" width="15.28515625" style="2" customWidth="1"/>
    <col min="5635" max="5635" width="14" style="2" customWidth="1"/>
    <col min="5636" max="5636" width="11" style="2" customWidth="1"/>
    <col min="5637" max="5887" width="9.140625" style="2"/>
    <col min="5888" max="5888" width="53" style="2" customWidth="1"/>
    <col min="5889" max="5889" width="13.28515625" style="2" customWidth="1"/>
    <col min="5890" max="5890" width="15.28515625" style="2" customWidth="1"/>
    <col min="5891" max="5891" width="14" style="2" customWidth="1"/>
    <col min="5892" max="5892" width="11" style="2" customWidth="1"/>
    <col min="5893" max="6143" width="9.140625" style="2"/>
    <col min="6144" max="6144" width="53" style="2" customWidth="1"/>
    <col min="6145" max="6145" width="13.28515625" style="2" customWidth="1"/>
    <col min="6146" max="6146" width="15.28515625" style="2" customWidth="1"/>
    <col min="6147" max="6147" width="14" style="2" customWidth="1"/>
    <col min="6148" max="6148" width="11" style="2" customWidth="1"/>
    <col min="6149" max="6399" width="9.140625" style="2"/>
    <col min="6400" max="6400" width="53" style="2" customWidth="1"/>
    <col min="6401" max="6401" width="13.28515625" style="2" customWidth="1"/>
    <col min="6402" max="6402" width="15.28515625" style="2" customWidth="1"/>
    <col min="6403" max="6403" width="14" style="2" customWidth="1"/>
    <col min="6404" max="6404" width="11" style="2" customWidth="1"/>
    <col min="6405" max="6655" width="9.140625" style="2"/>
    <col min="6656" max="6656" width="53" style="2" customWidth="1"/>
    <col min="6657" max="6657" width="13.28515625" style="2" customWidth="1"/>
    <col min="6658" max="6658" width="15.28515625" style="2" customWidth="1"/>
    <col min="6659" max="6659" width="14" style="2" customWidth="1"/>
    <col min="6660" max="6660" width="11" style="2" customWidth="1"/>
    <col min="6661" max="6911" width="9.140625" style="2"/>
    <col min="6912" max="6912" width="53" style="2" customWidth="1"/>
    <col min="6913" max="6913" width="13.28515625" style="2" customWidth="1"/>
    <col min="6914" max="6914" width="15.28515625" style="2" customWidth="1"/>
    <col min="6915" max="6915" width="14" style="2" customWidth="1"/>
    <col min="6916" max="6916" width="11" style="2" customWidth="1"/>
    <col min="6917" max="7167" width="9.140625" style="2"/>
    <col min="7168" max="7168" width="53" style="2" customWidth="1"/>
    <col min="7169" max="7169" width="13.28515625" style="2" customWidth="1"/>
    <col min="7170" max="7170" width="15.28515625" style="2" customWidth="1"/>
    <col min="7171" max="7171" width="14" style="2" customWidth="1"/>
    <col min="7172" max="7172" width="11" style="2" customWidth="1"/>
    <col min="7173" max="7423" width="9.140625" style="2"/>
    <col min="7424" max="7424" width="53" style="2" customWidth="1"/>
    <col min="7425" max="7425" width="13.28515625" style="2" customWidth="1"/>
    <col min="7426" max="7426" width="15.28515625" style="2" customWidth="1"/>
    <col min="7427" max="7427" width="14" style="2" customWidth="1"/>
    <col min="7428" max="7428" width="11" style="2" customWidth="1"/>
    <col min="7429" max="7679" width="9.140625" style="2"/>
    <col min="7680" max="7680" width="53" style="2" customWidth="1"/>
    <col min="7681" max="7681" width="13.28515625" style="2" customWidth="1"/>
    <col min="7682" max="7682" width="15.28515625" style="2" customWidth="1"/>
    <col min="7683" max="7683" width="14" style="2" customWidth="1"/>
    <col min="7684" max="7684" width="11" style="2" customWidth="1"/>
    <col min="7685" max="7935" width="9.140625" style="2"/>
    <col min="7936" max="7936" width="53" style="2" customWidth="1"/>
    <col min="7937" max="7937" width="13.28515625" style="2" customWidth="1"/>
    <col min="7938" max="7938" width="15.28515625" style="2" customWidth="1"/>
    <col min="7939" max="7939" width="14" style="2" customWidth="1"/>
    <col min="7940" max="7940" width="11" style="2" customWidth="1"/>
    <col min="7941" max="8191" width="9.140625" style="2"/>
    <col min="8192" max="8192" width="53" style="2" customWidth="1"/>
    <col min="8193" max="8193" width="13.28515625" style="2" customWidth="1"/>
    <col min="8194" max="8194" width="15.28515625" style="2" customWidth="1"/>
    <col min="8195" max="8195" width="14" style="2" customWidth="1"/>
    <col min="8196" max="8196" width="11" style="2" customWidth="1"/>
    <col min="8197" max="8447" width="9.140625" style="2"/>
    <col min="8448" max="8448" width="53" style="2" customWidth="1"/>
    <col min="8449" max="8449" width="13.28515625" style="2" customWidth="1"/>
    <col min="8450" max="8450" width="15.28515625" style="2" customWidth="1"/>
    <col min="8451" max="8451" width="14" style="2" customWidth="1"/>
    <col min="8452" max="8452" width="11" style="2" customWidth="1"/>
    <col min="8453" max="8703" width="9.140625" style="2"/>
    <col min="8704" max="8704" width="53" style="2" customWidth="1"/>
    <col min="8705" max="8705" width="13.28515625" style="2" customWidth="1"/>
    <col min="8706" max="8706" width="15.28515625" style="2" customWidth="1"/>
    <col min="8707" max="8707" width="14" style="2" customWidth="1"/>
    <col min="8708" max="8708" width="11" style="2" customWidth="1"/>
    <col min="8709" max="8959" width="9.140625" style="2"/>
    <col min="8960" max="8960" width="53" style="2" customWidth="1"/>
    <col min="8961" max="8961" width="13.28515625" style="2" customWidth="1"/>
    <col min="8962" max="8962" width="15.28515625" style="2" customWidth="1"/>
    <col min="8963" max="8963" width="14" style="2" customWidth="1"/>
    <col min="8964" max="8964" width="11" style="2" customWidth="1"/>
    <col min="8965" max="9215" width="9.140625" style="2"/>
    <col min="9216" max="9216" width="53" style="2" customWidth="1"/>
    <col min="9217" max="9217" width="13.28515625" style="2" customWidth="1"/>
    <col min="9218" max="9218" width="15.28515625" style="2" customWidth="1"/>
    <col min="9219" max="9219" width="14" style="2" customWidth="1"/>
    <col min="9220" max="9220" width="11" style="2" customWidth="1"/>
    <col min="9221" max="9471" width="9.140625" style="2"/>
    <col min="9472" max="9472" width="53" style="2" customWidth="1"/>
    <col min="9473" max="9473" width="13.28515625" style="2" customWidth="1"/>
    <col min="9474" max="9474" width="15.28515625" style="2" customWidth="1"/>
    <col min="9475" max="9475" width="14" style="2" customWidth="1"/>
    <col min="9476" max="9476" width="11" style="2" customWidth="1"/>
    <col min="9477" max="9727" width="9.140625" style="2"/>
    <col min="9728" max="9728" width="53" style="2" customWidth="1"/>
    <col min="9729" max="9729" width="13.28515625" style="2" customWidth="1"/>
    <col min="9730" max="9730" width="15.28515625" style="2" customWidth="1"/>
    <col min="9731" max="9731" width="14" style="2" customWidth="1"/>
    <col min="9732" max="9732" width="11" style="2" customWidth="1"/>
    <col min="9733" max="9983" width="9.140625" style="2"/>
    <col min="9984" max="9984" width="53" style="2" customWidth="1"/>
    <col min="9985" max="9985" width="13.28515625" style="2" customWidth="1"/>
    <col min="9986" max="9986" width="15.28515625" style="2" customWidth="1"/>
    <col min="9987" max="9987" width="14" style="2" customWidth="1"/>
    <col min="9988" max="9988" width="11" style="2" customWidth="1"/>
    <col min="9989" max="10239" width="9.140625" style="2"/>
    <col min="10240" max="10240" width="53" style="2" customWidth="1"/>
    <col min="10241" max="10241" width="13.28515625" style="2" customWidth="1"/>
    <col min="10242" max="10242" width="15.28515625" style="2" customWidth="1"/>
    <col min="10243" max="10243" width="14" style="2" customWidth="1"/>
    <col min="10244" max="10244" width="11" style="2" customWidth="1"/>
    <col min="10245" max="10495" width="9.140625" style="2"/>
    <col min="10496" max="10496" width="53" style="2" customWidth="1"/>
    <col min="10497" max="10497" width="13.28515625" style="2" customWidth="1"/>
    <col min="10498" max="10498" width="15.28515625" style="2" customWidth="1"/>
    <col min="10499" max="10499" width="14" style="2" customWidth="1"/>
    <col min="10500" max="10500" width="11" style="2" customWidth="1"/>
    <col min="10501" max="10751" width="9.140625" style="2"/>
    <col min="10752" max="10752" width="53" style="2" customWidth="1"/>
    <col min="10753" max="10753" width="13.28515625" style="2" customWidth="1"/>
    <col min="10754" max="10754" width="15.28515625" style="2" customWidth="1"/>
    <col min="10755" max="10755" width="14" style="2" customWidth="1"/>
    <col min="10756" max="10756" width="11" style="2" customWidth="1"/>
    <col min="10757" max="11007" width="9.140625" style="2"/>
    <col min="11008" max="11008" width="53" style="2" customWidth="1"/>
    <col min="11009" max="11009" width="13.28515625" style="2" customWidth="1"/>
    <col min="11010" max="11010" width="15.28515625" style="2" customWidth="1"/>
    <col min="11011" max="11011" width="14" style="2" customWidth="1"/>
    <col min="11012" max="11012" width="11" style="2" customWidth="1"/>
    <col min="11013" max="11263" width="9.140625" style="2"/>
    <col min="11264" max="11264" width="53" style="2" customWidth="1"/>
    <col min="11265" max="11265" width="13.28515625" style="2" customWidth="1"/>
    <col min="11266" max="11266" width="15.28515625" style="2" customWidth="1"/>
    <col min="11267" max="11267" width="14" style="2" customWidth="1"/>
    <col min="11268" max="11268" width="11" style="2" customWidth="1"/>
    <col min="11269" max="11519" width="9.140625" style="2"/>
    <col min="11520" max="11520" width="53" style="2" customWidth="1"/>
    <col min="11521" max="11521" width="13.28515625" style="2" customWidth="1"/>
    <col min="11522" max="11522" width="15.28515625" style="2" customWidth="1"/>
    <col min="11523" max="11523" width="14" style="2" customWidth="1"/>
    <col min="11524" max="11524" width="11" style="2" customWidth="1"/>
    <col min="11525" max="11775" width="9.140625" style="2"/>
    <col min="11776" max="11776" width="53" style="2" customWidth="1"/>
    <col min="11777" max="11777" width="13.28515625" style="2" customWidth="1"/>
    <col min="11778" max="11778" width="15.28515625" style="2" customWidth="1"/>
    <col min="11779" max="11779" width="14" style="2" customWidth="1"/>
    <col min="11780" max="11780" width="11" style="2" customWidth="1"/>
    <col min="11781" max="12031" width="9.140625" style="2"/>
    <col min="12032" max="12032" width="53" style="2" customWidth="1"/>
    <col min="12033" max="12033" width="13.28515625" style="2" customWidth="1"/>
    <col min="12034" max="12034" width="15.28515625" style="2" customWidth="1"/>
    <col min="12035" max="12035" width="14" style="2" customWidth="1"/>
    <col min="12036" max="12036" width="11" style="2" customWidth="1"/>
    <col min="12037" max="12287" width="9.140625" style="2"/>
    <col min="12288" max="12288" width="53" style="2" customWidth="1"/>
    <col min="12289" max="12289" width="13.28515625" style="2" customWidth="1"/>
    <col min="12290" max="12290" width="15.28515625" style="2" customWidth="1"/>
    <col min="12291" max="12291" width="14" style="2" customWidth="1"/>
    <col min="12292" max="12292" width="11" style="2" customWidth="1"/>
    <col min="12293" max="12543" width="9.140625" style="2"/>
    <col min="12544" max="12544" width="53" style="2" customWidth="1"/>
    <col min="12545" max="12545" width="13.28515625" style="2" customWidth="1"/>
    <col min="12546" max="12546" width="15.28515625" style="2" customWidth="1"/>
    <col min="12547" max="12547" width="14" style="2" customWidth="1"/>
    <col min="12548" max="12548" width="11" style="2" customWidth="1"/>
    <col min="12549" max="12799" width="9.140625" style="2"/>
    <col min="12800" max="12800" width="53" style="2" customWidth="1"/>
    <col min="12801" max="12801" width="13.28515625" style="2" customWidth="1"/>
    <col min="12802" max="12802" width="15.28515625" style="2" customWidth="1"/>
    <col min="12803" max="12803" width="14" style="2" customWidth="1"/>
    <col min="12804" max="12804" width="11" style="2" customWidth="1"/>
    <col min="12805" max="13055" width="9.140625" style="2"/>
    <col min="13056" max="13056" width="53" style="2" customWidth="1"/>
    <col min="13057" max="13057" width="13.28515625" style="2" customWidth="1"/>
    <col min="13058" max="13058" width="15.28515625" style="2" customWidth="1"/>
    <col min="13059" max="13059" width="14" style="2" customWidth="1"/>
    <col min="13060" max="13060" width="11" style="2" customWidth="1"/>
    <col min="13061" max="13311" width="9.140625" style="2"/>
    <col min="13312" max="13312" width="53" style="2" customWidth="1"/>
    <col min="13313" max="13313" width="13.28515625" style="2" customWidth="1"/>
    <col min="13314" max="13314" width="15.28515625" style="2" customWidth="1"/>
    <col min="13315" max="13315" width="14" style="2" customWidth="1"/>
    <col min="13316" max="13316" width="11" style="2" customWidth="1"/>
    <col min="13317" max="13567" width="9.140625" style="2"/>
    <col min="13568" max="13568" width="53" style="2" customWidth="1"/>
    <col min="13569" max="13569" width="13.28515625" style="2" customWidth="1"/>
    <col min="13570" max="13570" width="15.28515625" style="2" customWidth="1"/>
    <col min="13571" max="13571" width="14" style="2" customWidth="1"/>
    <col min="13572" max="13572" width="11" style="2" customWidth="1"/>
    <col min="13573" max="13823" width="9.140625" style="2"/>
    <col min="13824" max="13824" width="53" style="2" customWidth="1"/>
    <col min="13825" max="13825" width="13.28515625" style="2" customWidth="1"/>
    <col min="13826" max="13826" width="15.28515625" style="2" customWidth="1"/>
    <col min="13827" max="13827" width="14" style="2" customWidth="1"/>
    <col min="13828" max="13828" width="11" style="2" customWidth="1"/>
    <col min="13829" max="14079" width="9.140625" style="2"/>
    <col min="14080" max="14080" width="53" style="2" customWidth="1"/>
    <col min="14081" max="14081" width="13.28515625" style="2" customWidth="1"/>
    <col min="14082" max="14082" width="15.28515625" style="2" customWidth="1"/>
    <col min="14083" max="14083" width="14" style="2" customWidth="1"/>
    <col min="14084" max="14084" width="11" style="2" customWidth="1"/>
    <col min="14085" max="14335" width="9.140625" style="2"/>
    <col min="14336" max="14336" width="53" style="2" customWidth="1"/>
    <col min="14337" max="14337" width="13.28515625" style="2" customWidth="1"/>
    <col min="14338" max="14338" width="15.28515625" style="2" customWidth="1"/>
    <col min="14339" max="14339" width="14" style="2" customWidth="1"/>
    <col min="14340" max="14340" width="11" style="2" customWidth="1"/>
    <col min="14341" max="14591" width="9.140625" style="2"/>
    <col min="14592" max="14592" width="53" style="2" customWidth="1"/>
    <col min="14593" max="14593" width="13.28515625" style="2" customWidth="1"/>
    <col min="14594" max="14594" width="15.28515625" style="2" customWidth="1"/>
    <col min="14595" max="14595" width="14" style="2" customWidth="1"/>
    <col min="14596" max="14596" width="11" style="2" customWidth="1"/>
    <col min="14597" max="14847" width="9.140625" style="2"/>
    <col min="14848" max="14848" width="53" style="2" customWidth="1"/>
    <col min="14849" max="14849" width="13.28515625" style="2" customWidth="1"/>
    <col min="14850" max="14850" width="15.28515625" style="2" customWidth="1"/>
    <col min="14851" max="14851" width="14" style="2" customWidth="1"/>
    <col min="14852" max="14852" width="11" style="2" customWidth="1"/>
    <col min="14853" max="15103" width="9.140625" style="2"/>
    <col min="15104" max="15104" width="53" style="2" customWidth="1"/>
    <col min="15105" max="15105" width="13.28515625" style="2" customWidth="1"/>
    <col min="15106" max="15106" width="15.28515625" style="2" customWidth="1"/>
    <col min="15107" max="15107" width="14" style="2" customWidth="1"/>
    <col min="15108" max="15108" width="11" style="2" customWidth="1"/>
    <col min="15109" max="15359" width="9.140625" style="2"/>
    <col min="15360" max="15360" width="53" style="2" customWidth="1"/>
    <col min="15361" max="15361" width="13.28515625" style="2" customWidth="1"/>
    <col min="15362" max="15362" width="15.28515625" style="2" customWidth="1"/>
    <col min="15363" max="15363" width="14" style="2" customWidth="1"/>
    <col min="15364" max="15364" width="11" style="2" customWidth="1"/>
    <col min="15365" max="15615" width="9.140625" style="2"/>
    <col min="15616" max="15616" width="53" style="2" customWidth="1"/>
    <col min="15617" max="15617" width="13.28515625" style="2" customWidth="1"/>
    <col min="15618" max="15618" width="15.28515625" style="2" customWidth="1"/>
    <col min="15619" max="15619" width="14" style="2" customWidth="1"/>
    <col min="15620" max="15620" width="11" style="2" customWidth="1"/>
    <col min="15621" max="15871" width="9.140625" style="2"/>
    <col min="15872" max="15872" width="53" style="2" customWidth="1"/>
    <col min="15873" max="15873" width="13.28515625" style="2" customWidth="1"/>
    <col min="15874" max="15874" width="15.28515625" style="2" customWidth="1"/>
    <col min="15875" max="15875" width="14" style="2" customWidth="1"/>
    <col min="15876" max="15876" width="11" style="2" customWidth="1"/>
    <col min="15877" max="16127" width="9.140625" style="2"/>
    <col min="16128" max="16128" width="53" style="2" customWidth="1"/>
    <col min="16129" max="16129" width="13.28515625" style="2" customWidth="1"/>
    <col min="16130" max="16130" width="15.28515625" style="2" customWidth="1"/>
    <col min="16131" max="16131" width="14" style="2" customWidth="1"/>
    <col min="16132" max="16132" width="11" style="2" customWidth="1"/>
    <col min="16133" max="16384" width="9.140625" style="2"/>
  </cols>
  <sheetData>
    <row r="1" spans="1:4">
      <c r="A1" s="175" t="s">
        <v>472</v>
      </c>
      <c r="B1" s="175"/>
      <c r="C1" s="175"/>
      <c r="D1" s="175"/>
    </row>
    <row r="2" spans="1:4" ht="18.75">
      <c r="A2" s="191" t="s">
        <v>289</v>
      </c>
      <c r="B2" s="191"/>
      <c r="C2" s="191"/>
      <c r="D2" s="191"/>
    </row>
    <row r="3" spans="1:4" ht="19.5">
      <c r="A3" s="189" t="s">
        <v>327</v>
      </c>
      <c r="B3" s="175"/>
      <c r="C3" s="175"/>
      <c r="D3" s="176"/>
    </row>
    <row r="4" spans="1:4" ht="19.5">
      <c r="A4" s="94"/>
      <c r="B4" s="95"/>
      <c r="C4" s="95"/>
    </row>
    <row r="5" spans="1:4" ht="19.5">
      <c r="A5" s="94"/>
      <c r="B5" s="95"/>
      <c r="C5" s="95"/>
    </row>
    <row r="6" spans="1:4" ht="19.5">
      <c r="A6" s="94"/>
      <c r="B6" s="95"/>
      <c r="C6" s="95"/>
    </row>
    <row r="7" spans="1:4">
      <c r="A7" s="104"/>
    </row>
    <row r="8" spans="1:4" ht="35.25" customHeight="1">
      <c r="A8" s="8" t="s">
        <v>2</v>
      </c>
      <c r="B8" s="16" t="s">
        <v>32</v>
      </c>
      <c r="C8" s="121" t="s">
        <v>151</v>
      </c>
      <c r="D8" s="122" t="s">
        <v>6</v>
      </c>
    </row>
    <row r="9" spans="1:4" hidden="1">
      <c r="A9" s="29" t="s">
        <v>328</v>
      </c>
      <c r="B9" s="37" t="s">
        <v>329</v>
      </c>
      <c r="C9" s="7"/>
      <c r="D9" s="7"/>
    </row>
    <row r="10" spans="1:4" hidden="1">
      <c r="A10" s="29" t="s">
        <v>330</v>
      </c>
      <c r="B10" s="37" t="s">
        <v>329</v>
      </c>
      <c r="C10" s="7"/>
      <c r="D10" s="7"/>
    </row>
    <row r="11" spans="1:4" ht="25.5" hidden="1">
      <c r="A11" s="29" t="s">
        <v>331</v>
      </c>
      <c r="B11" s="37" t="s">
        <v>329</v>
      </c>
      <c r="C11" s="7"/>
      <c r="D11" s="7"/>
    </row>
    <row r="12" spans="1:4" hidden="1">
      <c r="A12" s="29" t="s">
        <v>332</v>
      </c>
      <c r="B12" s="37" t="s">
        <v>329</v>
      </c>
      <c r="C12" s="7"/>
      <c r="D12" s="7"/>
    </row>
    <row r="13" spans="1:4" hidden="1">
      <c r="A13" s="29" t="s">
        <v>333</v>
      </c>
      <c r="B13" s="37" t="s">
        <v>329</v>
      </c>
      <c r="C13" s="7"/>
      <c r="D13" s="7"/>
    </row>
    <row r="14" spans="1:4" hidden="1">
      <c r="A14" s="29" t="s">
        <v>334</v>
      </c>
      <c r="B14" s="37" t="s">
        <v>329</v>
      </c>
      <c r="C14" s="7"/>
      <c r="D14" s="7"/>
    </row>
    <row r="15" spans="1:4" hidden="1">
      <c r="A15" s="29" t="s">
        <v>335</v>
      </c>
      <c r="B15" s="37" t="s">
        <v>329</v>
      </c>
      <c r="C15" s="7"/>
      <c r="D15" s="7"/>
    </row>
    <row r="16" spans="1:4" hidden="1">
      <c r="A16" s="29" t="s">
        <v>336</v>
      </c>
      <c r="B16" s="37" t="s">
        <v>329</v>
      </c>
      <c r="C16" s="7"/>
      <c r="D16" s="7"/>
    </row>
    <row r="17" spans="1:4" hidden="1">
      <c r="A17" s="29" t="s">
        <v>337</v>
      </c>
      <c r="B17" s="37" t="s">
        <v>329</v>
      </c>
      <c r="C17" s="7"/>
      <c r="D17" s="7"/>
    </row>
    <row r="18" spans="1:4" hidden="1">
      <c r="A18" s="29" t="s">
        <v>338</v>
      </c>
      <c r="B18" s="37" t="s">
        <v>329</v>
      </c>
      <c r="C18" s="7"/>
      <c r="D18" s="7"/>
    </row>
    <row r="19" spans="1:4" ht="25.5" hidden="1">
      <c r="A19" s="119" t="s">
        <v>339</v>
      </c>
      <c r="B19" s="61" t="s">
        <v>329</v>
      </c>
      <c r="C19" s="7"/>
      <c r="D19" s="7"/>
    </row>
    <row r="20" spans="1:4" hidden="1">
      <c r="A20" s="29" t="s">
        <v>328</v>
      </c>
      <c r="B20" s="37" t="s">
        <v>104</v>
      </c>
      <c r="C20" s="7"/>
      <c r="D20" s="7"/>
    </row>
    <row r="21" spans="1:4" hidden="1">
      <c r="A21" s="29" t="s">
        <v>330</v>
      </c>
      <c r="B21" s="37" t="s">
        <v>104</v>
      </c>
      <c r="C21" s="7"/>
      <c r="D21" s="7"/>
    </row>
    <row r="22" spans="1:4" ht="25.5" hidden="1">
      <c r="A22" s="29" t="s">
        <v>331</v>
      </c>
      <c r="B22" s="37" t="s">
        <v>104</v>
      </c>
      <c r="C22" s="7"/>
      <c r="D22" s="7"/>
    </row>
    <row r="23" spans="1:4" hidden="1">
      <c r="A23" s="29" t="s">
        <v>332</v>
      </c>
      <c r="B23" s="37" t="s">
        <v>104</v>
      </c>
      <c r="C23" s="7"/>
      <c r="D23" s="7"/>
    </row>
    <row r="24" spans="1:4" hidden="1">
      <c r="A24" s="29" t="s">
        <v>333</v>
      </c>
      <c r="B24" s="37" t="s">
        <v>104</v>
      </c>
      <c r="C24" s="7"/>
      <c r="D24" s="7"/>
    </row>
    <row r="25" spans="1:4" hidden="1">
      <c r="A25" s="29" t="s">
        <v>334</v>
      </c>
      <c r="B25" s="37" t="s">
        <v>104</v>
      </c>
      <c r="C25" s="7"/>
      <c r="D25" s="7"/>
    </row>
    <row r="26" spans="1:4" ht="19.5" customHeight="1">
      <c r="A26" s="29" t="s">
        <v>335</v>
      </c>
      <c r="B26" s="37" t="s">
        <v>104</v>
      </c>
      <c r="C26" s="7">
        <v>2000</v>
      </c>
      <c r="D26" s="7"/>
    </row>
    <row r="27" spans="1:4" hidden="1">
      <c r="A27" s="29" t="s">
        <v>336</v>
      </c>
      <c r="B27" s="37" t="s">
        <v>104</v>
      </c>
      <c r="C27" s="7"/>
      <c r="D27" s="7"/>
    </row>
    <row r="28" spans="1:4" hidden="1">
      <c r="A28" s="29" t="s">
        <v>337</v>
      </c>
      <c r="B28" s="37" t="s">
        <v>104</v>
      </c>
      <c r="C28" s="7"/>
      <c r="D28" s="7"/>
    </row>
    <row r="29" spans="1:4" hidden="1">
      <c r="A29" s="29" t="s">
        <v>338</v>
      </c>
      <c r="B29" s="37" t="s">
        <v>104</v>
      </c>
      <c r="C29" s="7"/>
      <c r="D29" s="7"/>
    </row>
    <row r="30" spans="1:4" ht="30.75" customHeight="1">
      <c r="A30" s="119" t="s">
        <v>340</v>
      </c>
      <c r="B30" s="61" t="s">
        <v>104</v>
      </c>
      <c r="C30" s="9">
        <v>2000</v>
      </c>
      <c r="D30" s="9"/>
    </row>
    <row r="31" spans="1:4" hidden="1">
      <c r="A31" s="29" t="s">
        <v>328</v>
      </c>
      <c r="B31" s="37" t="s">
        <v>106</v>
      </c>
      <c r="C31" s="7"/>
      <c r="D31" s="7"/>
    </row>
    <row r="32" spans="1:4" hidden="1">
      <c r="A32" s="29" t="s">
        <v>330</v>
      </c>
      <c r="B32" s="37" t="s">
        <v>106</v>
      </c>
      <c r="C32" s="7"/>
      <c r="D32" s="7"/>
    </row>
    <row r="33" spans="1:4" ht="25.5" hidden="1">
      <c r="A33" s="29" t="s">
        <v>331</v>
      </c>
      <c r="B33" s="37" t="s">
        <v>106</v>
      </c>
      <c r="C33" s="7"/>
      <c r="D33" s="7"/>
    </row>
    <row r="34" spans="1:4" hidden="1">
      <c r="A34" s="29" t="s">
        <v>332</v>
      </c>
      <c r="B34" s="37" t="s">
        <v>106</v>
      </c>
      <c r="C34" s="7"/>
      <c r="D34" s="7"/>
    </row>
    <row r="35" spans="1:4" hidden="1">
      <c r="A35" s="29" t="s">
        <v>333</v>
      </c>
      <c r="B35" s="37" t="s">
        <v>106</v>
      </c>
      <c r="C35" s="7"/>
      <c r="D35" s="7"/>
    </row>
    <row r="36" spans="1:4" hidden="1">
      <c r="A36" s="29" t="s">
        <v>334</v>
      </c>
      <c r="B36" s="37" t="s">
        <v>106</v>
      </c>
      <c r="C36" s="7"/>
      <c r="D36" s="7"/>
    </row>
    <row r="37" spans="1:4" ht="22.5" customHeight="1">
      <c r="A37" s="29" t="s">
        <v>335</v>
      </c>
      <c r="B37" s="37" t="s">
        <v>106</v>
      </c>
      <c r="C37" s="7">
        <v>216</v>
      </c>
      <c r="D37" s="7">
        <v>2206</v>
      </c>
    </row>
    <row r="38" spans="1:4" ht="20.25" customHeight="1">
      <c r="A38" s="29" t="s">
        <v>336</v>
      </c>
      <c r="B38" s="37" t="s">
        <v>106</v>
      </c>
      <c r="C38" s="7">
        <v>73</v>
      </c>
      <c r="D38" s="7">
        <v>133</v>
      </c>
    </row>
    <row r="39" spans="1:4" hidden="1">
      <c r="A39" s="29" t="s">
        <v>337</v>
      </c>
      <c r="B39" s="37" t="s">
        <v>106</v>
      </c>
      <c r="C39" s="7"/>
      <c r="D39" s="7"/>
    </row>
    <row r="40" spans="1:4" hidden="1">
      <c r="A40" s="29" t="s">
        <v>338</v>
      </c>
      <c r="B40" s="37" t="s">
        <v>106</v>
      </c>
      <c r="C40" s="7"/>
      <c r="D40" s="7"/>
    </row>
    <row r="41" spans="1:4" ht="21" customHeight="1">
      <c r="A41" s="119" t="s">
        <v>105</v>
      </c>
      <c r="B41" s="61" t="s">
        <v>106</v>
      </c>
      <c r="C41" s="9">
        <v>289</v>
      </c>
      <c r="D41" s="9">
        <f>SUM(D37:D38)</f>
        <v>2339</v>
      </c>
    </row>
    <row r="42" spans="1:4" hidden="1">
      <c r="A42" s="29" t="s">
        <v>341</v>
      </c>
      <c r="B42" s="21" t="s">
        <v>342</v>
      </c>
      <c r="C42" s="7"/>
      <c r="D42" s="7"/>
    </row>
    <row r="43" spans="1:4" hidden="1">
      <c r="A43" s="29" t="s">
        <v>343</v>
      </c>
      <c r="B43" s="21" t="s">
        <v>342</v>
      </c>
      <c r="C43" s="7"/>
      <c r="D43" s="7"/>
    </row>
    <row r="44" spans="1:4" hidden="1">
      <c r="A44" s="29" t="s">
        <v>344</v>
      </c>
      <c r="B44" s="21" t="s">
        <v>342</v>
      </c>
      <c r="C44" s="7"/>
      <c r="D44" s="7"/>
    </row>
    <row r="45" spans="1:4" hidden="1">
      <c r="A45" s="21" t="s">
        <v>345</v>
      </c>
      <c r="B45" s="21" t="s">
        <v>342</v>
      </c>
      <c r="C45" s="7"/>
      <c r="D45" s="7"/>
    </row>
    <row r="46" spans="1:4" hidden="1">
      <c r="A46" s="21" t="s">
        <v>346</v>
      </c>
      <c r="B46" s="21" t="s">
        <v>342</v>
      </c>
      <c r="C46" s="7"/>
      <c r="D46" s="7"/>
    </row>
    <row r="47" spans="1:4" ht="25.5" hidden="1">
      <c r="A47" s="21" t="s">
        <v>347</v>
      </c>
      <c r="B47" s="21" t="s">
        <v>342</v>
      </c>
      <c r="C47" s="7"/>
      <c r="D47" s="7"/>
    </row>
    <row r="48" spans="1:4" hidden="1">
      <c r="A48" s="29" t="s">
        <v>348</v>
      </c>
      <c r="B48" s="21" t="s">
        <v>342</v>
      </c>
      <c r="C48" s="7"/>
      <c r="D48" s="7"/>
    </row>
    <row r="49" spans="1:4" hidden="1">
      <c r="A49" s="29" t="s">
        <v>349</v>
      </c>
      <c r="B49" s="21" t="s">
        <v>342</v>
      </c>
      <c r="C49" s="7"/>
      <c r="D49" s="7"/>
    </row>
    <row r="50" spans="1:4" ht="22.5" hidden="1" customHeight="1">
      <c r="A50" s="29" t="s">
        <v>350</v>
      </c>
      <c r="B50" s="21" t="s">
        <v>342</v>
      </c>
      <c r="C50" s="7"/>
      <c r="D50" s="7"/>
    </row>
    <row r="51" spans="1:4" hidden="1">
      <c r="A51" s="29" t="s">
        <v>351</v>
      </c>
      <c r="B51" s="21" t="s">
        <v>342</v>
      </c>
      <c r="C51" s="7"/>
      <c r="D51" s="7"/>
    </row>
    <row r="52" spans="1:4" ht="33" hidden="1" customHeight="1">
      <c r="A52" s="119" t="s">
        <v>352</v>
      </c>
      <c r="B52" s="61" t="s">
        <v>342</v>
      </c>
      <c r="C52" s="7"/>
      <c r="D52" s="7"/>
    </row>
    <row r="53" spans="1:4" hidden="1">
      <c r="A53" s="29" t="s">
        <v>341</v>
      </c>
      <c r="B53" s="21" t="s">
        <v>108</v>
      </c>
      <c r="C53" s="7"/>
      <c r="D53" s="7"/>
    </row>
    <row r="54" spans="1:4" ht="23.25" customHeight="1">
      <c r="A54" s="29" t="s">
        <v>343</v>
      </c>
      <c r="B54" s="21" t="s">
        <v>108</v>
      </c>
      <c r="C54" s="7">
        <v>850</v>
      </c>
      <c r="D54" s="7">
        <v>750</v>
      </c>
    </row>
    <row r="55" spans="1:4" hidden="1">
      <c r="A55" s="29" t="s">
        <v>344</v>
      </c>
      <c r="B55" s="21" t="s">
        <v>108</v>
      </c>
      <c r="C55" s="7"/>
      <c r="D55" s="7"/>
    </row>
    <row r="56" spans="1:4" hidden="1">
      <c r="A56" s="21" t="s">
        <v>345</v>
      </c>
      <c r="B56" s="21" t="s">
        <v>108</v>
      </c>
      <c r="C56" s="7"/>
      <c r="D56" s="7"/>
    </row>
    <row r="57" spans="1:4" hidden="1">
      <c r="A57" s="21" t="s">
        <v>346</v>
      </c>
      <c r="B57" s="21" t="s">
        <v>108</v>
      </c>
      <c r="C57" s="7"/>
      <c r="D57" s="7"/>
    </row>
    <row r="58" spans="1:4" ht="25.5" hidden="1">
      <c r="A58" s="21" t="s">
        <v>347</v>
      </c>
      <c r="B58" s="21" t="s">
        <v>108</v>
      </c>
      <c r="C58" s="7"/>
      <c r="D58" s="7"/>
    </row>
    <row r="59" spans="1:4" hidden="1">
      <c r="A59" s="29" t="s">
        <v>348</v>
      </c>
      <c r="B59" s="21" t="s">
        <v>108</v>
      </c>
      <c r="C59" s="7"/>
      <c r="D59" s="7"/>
    </row>
    <row r="60" spans="1:4" hidden="1">
      <c r="A60" s="29" t="s">
        <v>353</v>
      </c>
      <c r="B60" s="21" t="s">
        <v>108</v>
      </c>
      <c r="C60" s="7"/>
      <c r="D60" s="7"/>
    </row>
    <row r="61" spans="1:4" hidden="1">
      <c r="A61" s="29" t="s">
        <v>350</v>
      </c>
      <c r="B61" s="21" t="s">
        <v>108</v>
      </c>
      <c r="C61" s="7"/>
      <c r="D61" s="7"/>
    </row>
    <row r="62" spans="1:4" hidden="1">
      <c r="A62" s="29" t="s">
        <v>351</v>
      </c>
      <c r="B62" s="21" t="s">
        <v>108</v>
      </c>
      <c r="C62" s="7"/>
      <c r="D62" s="7"/>
    </row>
    <row r="63" spans="1:4" ht="22.5" customHeight="1">
      <c r="A63" s="98" t="s">
        <v>354</v>
      </c>
      <c r="B63" s="61" t="s">
        <v>108</v>
      </c>
      <c r="C63" s="9">
        <f>SUM(C53:C62)</f>
        <v>850</v>
      </c>
      <c r="D63" s="9">
        <f>SUM(D54:D62)</f>
        <v>750</v>
      </c>
    </row>
    <row r="64" spans="1:4" hidden="1">
      <c r="A64" s="29" t="s">
        <v>328</v>
      </c>
      <c r="B64" s="37" t="s">
        <v>355</v>
      </c>
      <c r="C64" s="7"/>
    </row>
    <row r="65" spans="1:3" hidden="1">
      <c r="A65" s="29" t="s">
        <v>330</v>
      </c>
      <c r="B65" s="37" t="s">
        <v>355</v>
      </c>
      <c r="C65" s="7"/>
    </row>
    <row r="66" spans="1:3" ht="25.5" hidden="1">
      <c r="A66" s="29" t="s">
        <v>331</v>
      </c>
      <c r="B66" s="37" t="s">
        <v>355</v>
      </c>
      <c r="C66" s="7"/>
    </row>
    <row r="67" spans="1:3" hidden="1">
      <c r="A67" s="29" t="s">
        <v>332</v>
      </c>
      <c r="B67" s="37" t="s">
        <v>355</v>
      </c>
      <c r="C67" s="7"/>
    </row>
    <row r="68" spans="1:3" hidden="1">
      <c r="A68" s="29" t="s">
        <v>333</v>
      </c>
      <c r="B68" s="37" t="s">
        <v>355</v>
      </c>
      <c r="C68" s="7"/>
    </row>
    <row r="69" spans="1:3" hidden="1">
      <c r="A69" s="29" t="s">
        <v>334</v>
      </c>
      <c r="B69" s="37" t="s">
        <v>355</v>
      </c>
      <c r="C69" s="7"/>
    </row>
    <row r="70" spans="1:3" hidden="1">
      <c r="A70" s="29" t="s">
        <v>335</v>
      </c>
      <c r="B70" s="37" t="s">
        <v>355</v>
      </c>
      <c r="C70" s="7"/>
    </row>
    <row r="71" spans="1:3" hidden="1">
      <c r="A71" s="29" t="s">
        <v>336</v>
      </c>
      <c r="B71" s="37" t="s">
        <v>355</v>
      </c>
      <c r="C71" s="7"/>
    </row>
    <row r="72" spans="1:3" hidden="1">
      <c r="A72" s="29" t="s">
        <v>337</v>
      </c>
      <c r="B72" s="37" t="s">
        <v>355</v>
      </c>
      <c r="C72" s="7"/>
    </row>
    <row r="73" spans="1:3" hidden="1">
      <c r="A73" s="29" t="s">
        <v>338</v>
      </c>
      <c r="B73" s="37" t="s">
        <v>355</v>
      </c>
      <c r="C73" s="7"/>
    </row>
    <row r="74" spans="1:3" ht="25.5" hidden="1">
      <c r="A74" s="119" t="s">
        <v>356</v>
      </c>
      <c r="B74" s="61" t="s">
        <v>355</v>
      </c>
      <c r="C74" s="7"/>
    </row>
    <row r="75" spans="1:3" hidden="1">
      <c r="A75" s="29" t="s">
        <v>328</v>
      </c>
      <c r="B75" s="37" t="s">
        <v>357</v>
      </c>
      <c r="C75" s="7"/>
    </row>
    <row r="76" spans="1:3" hidden="1">
      <c r="A76" s="29" t="s">
        <v>330</v>
      </c>
      <c r="B76" s="37" t="s">
        <v>357</v>
      </c>
      <c r="C76" s="7"/>
    </row>
    <row r="77" spans="1:3" ht="25.5" hidden="1">
      <c r="A77" s="29" t="s">
        <v>331</v>
      </c>
      <c r="B77" s="37" t="s">
        <v>357</v>
      </c>
      <c r="C77" s="7"/>
    </row>
    <row r="78" spans="1:3" hidden="1">
      <c r="A78" s="29" t="s">
        <v>332</v>
      </c>
      <c r="B78" s="37" t="s">
        <v>357</v>
      </c>
      <c r="C78" s="7"/>
    </row>
    <row r="79" spans="1:3" hidden="1">
      <c r="A79" s="29" t="s">
        <v>333</v>
      </c>
      <c r="B79" s="37" t="s">
        <v>357</v>
      </c>
      <c r="C79" s="7"/>
    </row>
    <row r="80" spans="1:3" hidden="1">
      <c r="A80" s="29" t="s">
        <v>334</v>
      </c>
      <c r="B80" s="37" t="s">
        <v>357</v>
      </c>
      <c r="C80" s="7"/>
    </row>
    <row r="81" spans="1:3" hidden="1">
      <c r="A81" s="29" t="s">
        <v>335</v>
      </c>
      <c r="B81" s="37" t="s">
        <v>357</v>
      </c>
      <c r="C81" s="7"/>
    </row>
    <row r="82" spans="1:3" hidden="1">
      <c r="A82" s="29" t="s">
        <v>336</v>
      </c>
      <c r="B82" s="37" t="s">
        <v>357</v>
      </c>
      <c r="C82" s="7"/>
    </row>
    <row r="83" spans="1:3" hidden="1">
      <c r="A83" s="29" t="s">
        <v>337</v>
      </c>
      <c r="B83" s="37" t="s">
        <v>357</v>
      </c>
      <c r="C83" s="7"/>
    </row>
    <row r="84" spans="1:3" hidden="1">
      <c r="A84" s="29" t="s">
        <v>338</v>
      </c>
      <c r="B84" s="37" t="s">
        <v>357</v>
      </c>
      <c r="C84" s="7"/>
    </row>
    <row r="85" spans="1:3" ht="25.5" hidden="1">
      <c r="A85" s="119" t="s">
        <v>358</v>
      </c>
      <c r="B85" s="61" t="s">
        <v>357</v>
      </c>
      <c r="C85" s="7"/>
    </row>
    <row r="86" spans="1:3" hidden="1">
      <c r="A86" s="29" t="s">
        <v>328</v>
      </c>
      <c r="B86" s="37" t="s">
        <v>359</v>
      </c>
      <c r="C86" s="7"/>
    </row>
    <row r="87" spans="1:3" hidden="1">
      <c r="A87" s="29" t="s">
        <v>330</v>
      </c>
      <c r="B87" s="37" t="s">
        <v>359</v>
      </c>
      <c r="C87" s="7"/>
    </row>
    <row r="88" spans="1:3" ht="25.5" hidden="1">
      <c r="A88" s="29" t="s">
        <v>331</v>
      </c>
      <c r="B88" s="37" t="s">
        <v>359</v>
      </c>
      <c r="C88" s="7"/>
    </row>
    <row r="89" spans="1:3" hidden="1">
      <c r="A89" s="29" t="s">
        <v>332</v>
      </c>
      <c r="B89" s="37" t="s">
        <v>359</v>
      </c>
      <c r="C89" s="7"/>
    </row>
    <row r="90" spans="1:3" hidden="1">
      <c r="A90" s="29" t="s">
        <v>333</v>
      </c>
      <c r="B90" s="37" t="s">
        <v>359</v>
      </c>
      <c r="C90" s="7"/>
    </row>
    <row r="91" spans="1:3" hidden="1">
      <c r="A91" s="29" t="s">
        <v>334</v>
      </c>
      <c r="B91" s="37" t="s">
        <v>359</v>
      </c>
      <c r="C91" s="7"/>
    </row>
    <row r="92" spans="1:3" hidden="1">
      <c r="A92" s="29" t="s">
        <v>335</v>
      </c>
      <c r="B92" s="37" t="s">
        <v>359</v>
      </c>
      <c r="C92" s="7"/>
    </row>
    <row r="93" spans="1:3" hidden="1">
      <c r="A93" s="29" t="s">
        <v>336</v>
      </c>
      <c r="B93" s="37" t="s">
        <v>359</v>
      </c>
      <c r="C93" s="7"/>
    </row>
    <row r="94" spans="1:3" hidden="1">
      <c r="A94" s="29" t="s">
        <v>337</v>
      </c>
      <c r="B94" s="37" t="s">
        <v>359</v>
      </c>
      <c r="C94" s="7"/>
    </row>
    <row r="95" spans="1:3" hidden="1">
      <c r="A95" s="29" t="s">
        <v>338</v>
      </c>
      <c r="B95" s="37" t="s">
        <v>359</v>
      </c>
      <c r="C95" s="7"/>
    </row>
    <row r="96" spans="1:3" hidden="1">
      <c r="A96" s="119" t="s">
        <v>360</v>
      </c>
      <c r="B96" s="61" t="s">
        <v>359</v>
      </c>
      <c r="C96" s="7"/>
    </row>
    <row r="97" spans="1:3" hidden="1">
      <c r="A97" s="29" t="s">
        <v>341</v>
      </c>
      <c r="B97" s="21" t="s">
        <v>361</v>
      </c>
      <c r="C97" s="7"/>
    </row>
    <row r="98" spans="1:3" hidden="1">
      <c r="A98" s="29" t="s">
        <v>343</v>
      </c>
      <c r="B98" s="37" t="s">
        <v>361</v>
      </c>
      <c r="C98" s="7"/>
    </row>
    <row r="99" spans="1:3" hidden="1">
      <c r="A99" s="29" t="s">
        <v>344</v>
      </c>
      <c r="B99" s="21" t="s">
        <v>361</v>
      </c>
      <c r="C99" s="7"/>
    </row>
    <row r="100" spans="1:3" hidden="1">
      <c r="A100" s="21" t="s">
        <v>345</v>
      </c>
      <c r="B100" s="37" t="s">
        <v>361</v>
      </c>
      <c r="C100" s="7"/>
    </row>
    <row r="101" spans="1:3" hidden="1">
      <c r="A101" s="21" t="s">
        <v>346</v>
      </c>
      <c r="B101" s="21" t="s">
        <v>361</v>
      </c>
      <c r="C101" s="7"/>
    </row>
    <row r="102" spans="1:3" ht="25.5" hidden="1">
      <c r="A102" s="21" t="s">
        <v>347</v>
      </c>
      <c r="B102" s="37" t="s">
        <v>361</v>
      </c>
      <c r="C102" s="7"/>
    </row>
    <row r="103" spans="1:3" hidden="1">
      <c r="A103" s="29" t="s">
        <v>348</v>
      </c>
      <c r="B103" s="21" t="s">
        <v>361</v>
      </c>
      <c r="C103" s="7"/>
    </row>
    <row r="104" spans="1:3" hidden="1">
      <c r="A104" s="29" t="s">
        <v>353</v>
      </c>
      <c r="B104" s="37" t="s">
        <v>361</v>
      </c>
      <c r="C104" s="7"/>
    </row>
    <row r="105" spans="1:3" ht="20.25" hidden="1" customHeight="1">
      <c r="A105" s="29" t="s">
        <v>350</v>
      </c>
      <c r="B105" s="21" t="s">
        <v>361</v>
      </c>
      <c r="C105" s="7"/>
    </row>
    <row r="106" spans="1:3" hidden="1">
      <c r="A106" s="29" t="s">
        <v>351</v>
      </c>
      <c r="B106" s="37" t="s">
        <v>361</v>
      </c>
      <c r="C106" s="7"/>
    </row>
    <row r="107" spans="1:3" ht="25.5" hidden="1">
      <c r="A107" s="119" t="s">
        <v>362</v>
      </c>
      <c r="B107" s="61" t="s">
        <v>361</v>
      </c>
      <c r="C107" s="7"/>
    </row>
    <row r="108" spans="1:3" hidden="1">
      <c r="A108" s="29" t="s">
        <v>341</v>
      </c>
      <c r="B108" s="21" t="s">
        <v>363</v>
      </c>
      <c r="C108" s="7"/>
    </row>
    <row r="109" spans="1:3" hidden="1">
      <c r="A109" s="29" t="s">
        <v>343</v>
      </c>
      <c r="B109" s="21" t="s">
        <v>363</v>
      </c>
      <c r="C109" s="7"/>
    </row>
    <row r="110" spans="1:3" hidden="1">
      <c r="A110" s="29" t="s">
        <v>344</v>
      </c>
      <c r="B110" s="21" t="s">
        <v>363</v>
      </c>
      <c r="C110" s="7"/>
    </row>
    <row r="111" spans="1:3" hidden="1">
      <c r="A111" s="21" t="s">
        <v>345</v>
      </c>
      <c r="B111" s="21" t="s">
        <v>363</v>
      </c>
      <c r="C111" s="7"/>
    </row>
    <row r="112" spans="1:3" hidden="1">
      <c r="A112" s="21" t="s">
        <v>346</v>
      </c>
      <c r="B112" s="21" t="s">
        <v>363</v>
      </c>
      <c r="C112" s="7"/>
    </row>
    <row r="113" spans="1:3" ht="25.5" hidden="1">
      <c r="A113" s="21" t="s">
        <v>347</v>
      </c>
      <c r="B113" s="21" t="s">
        <v>363</v>
      </c>
      <c r="C113" s="7"/>
    </row>
    <row r="114" spans="1:3" hidden="1">
      <c r="A114" s="29" t="s">
        <v>348</v>
      </c>
      <c r="B114" s="21" t="s">
        <v>363</v>
      </c>
      <c r="C114" s="7"/>
    </row>
    <row r="115" spans="1:3" hidden="1">
      <c r="A115" s="29" t="s">
        <v>353</v>
      </c>
      <c r="B115" s="21" t="s">
        <v>363</v>
      </c>
      <c r="C115" s="7"/>
    </row>
    <row r="116" spans="1:3" ht="24.75" hidden="1" customHeight="1">
      <c r="A116" s="29" t="s">
        <v>350</v>
      </c>
      <c r="B116" s="21" t="s">
        <v>363</v>
      </c>
      <c r="C116" s="7"/>
    </row>
    <row r="117" spans="1:3" hidden="1">
      <c r="A117" s="29" t="s">
        <v>351</v>
      </c>
      <c r="B117" s="21" t="s">
        <v>363</v>
      </c>
      <c r="C117" s="7"/>
    </row>
    <row r="118" spans="1:3" hidden="1">
      <c r="A118" s="98" t="s">
        <v>364</v>
      </c>
      <c r="B118" s="61" t="s">
        <v>363</v>
      </c>
      <c r="C118" s="7"/>
    </row>
  </sheetData>
  <mergeCells count="3">
    <mergeCell ref="A3:D3"/>
    <mergeCell ref="A2:D2"/>
    <mergeCell ref="A1:D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13"/>
  <sheetViews>
    <sheetView workbookViewId="0">
      <selection activeCell="A2" sqref="A2:D2"/>
    </sheetView>
  </sheetViews>
  <sheetFormatPr defaultRowHeight="15"/>
  <cols>
    <col min="1" max="1" width="58" style="2" customWidth="1"/>
    <col min="2" max="2" width="13.5703125" style="2" customWidth="1"/>
    <col min="3" max="3" width="10.5703125" style="2" bestFit="1" customWidth="1"/>
    <col min="4" max="4" width="14" style="2" customWidth="1"/>
    <col min="5" max="255" width="9.140625" style="2"/>
    <col min="256" max="256" width="58" style="2" customWidth="1"/>
    <col min="257" max="257" width="13.5703125" style="2" customWidth="1"/>
    <col min="258" max="258" width="10.5703125" style="2" bestFit="1" customWidth="1"/>
    <col min="259" max="259" width="14" style="2" customWidth="1"/>
    <col min="260" max="260" width="11.85546875" style="2" customWidth="1"/>
    <col min="261" max="511" width="9.140625" style="2"/>
    <col min="512" max="512" width="58" style="2" customWidth="1"/>
    <col min="513" max="513" width="13.5703125" style="2" customWidth="1"/>
    <col min="514" max="514" width="10.5703125" style="2" bestFit="1" customWidth="1"/>
    <col min="515" max="515" width="14" style="2" customWidth="1"/>
    <col min="516" max="516" width="11.85546875" style="2" customWidth="1"/>
    <col min="517" max="767" width="9.140625" style="2"/>
    <col min="768" max="768" width="58" style="2" customWidth="1"/>
    <col min="769" max="769" width="13.5703125" style="2" customWidth="1"/>
    <col min="770" max="770" width="10.5703125" style="2" bestFit="1" customWidth="1"/>
    <col min="771" max="771" width="14" style="2" customWidth="1"/>
    <col min="772" max="772" width="11.85546875" style="2" customWidth="1"/>
    <col min="773" max="1023" width="9.140625" style="2"/>
    <col min="1024" max="1024" width="58" style="2" customWidth="1"/>
    <col min="1025" max="1025" width="13.5703125" style="2" customWidth="1"/>
    <col min="1026" max="1026" width="10.5703125" style="2" bestFit="1" customWidth="1"/>
    <col min="1027" max="1027" width="14" style="2" customWidth="1"/>
    <col min="1028" max="1028" width="11.85546875" style="2" customWidth="1"/>
    <col min="1029" max="1279" width="9.140625" style="2"/>
    <col min="1280" max="1280" width="58" style="2" customWidth="1"/>
    <col min="1281" max="1281" width="13.5703125" style="2" customWidth="1"/>
    <col min="1282" max="1282" width="10.5703125" style="2" bestFit="1" customWidth="1"/>
    <col min="1283" max="1283" width="14" style="2" customWidth="1"/>
    <col min="1284" max="1284" width="11.85546875" style="2" customWidth="1"/>
    <col min="1285" max="1535" width="9.140625" style="2"/>
    <col min="1536" max="1536" width="58" style="2" customWidth="1"/>
    <col min="1537" max="1537" width="13.5703125" style="2" customWidth="1"/>
    <col min="1538" max="1538" width="10.5703125" style="2" bestFit="1" customWidth="1"/>
    <col min="1539" max="1539" width="14" style="2" customWidth="1"/>
    <col min="1540" max="1540" width="11.85546875" style="2" customWidth="1"/>
    <col min="1541" max="1791" width="9.140625" style="2"/>
    <col min="1792" max="1792" width="58" style="2" customWidth="1"/>
    <col min="1793" max="1793" width="13.5703125" style="2" customWidth="1"/>
    <col min="1794" max="1794" width="10.5703125" style="2" bestFit="1" customWidth="1"/>
    <col min="1795" max="1795" width="14" style="2" customWidth="1"/>
    <col min="1796" max="1796" width="11.85546875" style="2" customWidth="1"/>
    <col min="1797" max="2047" width="9.140625" style="2"/>
    <col min="2048" max="2048" width="58" style="2" customWidth="1"/>
    <col min="2049" max="2049" width="13.5703125" style="2" customWidth="1"/>
    <col min="2050" max="2050" width="10.5703125" style="2" bestFit="1" customWidth="1"/>
    <col min="2051" max="2051" width="14" style="2" customWidth="1"/>
    <col min="2052" max="2052" width="11.85546875" style="2" customWidth="1"/>
    <col min="2053" max="2303" width="9.140625" style="2"/>
    <col min="2304" max="2304" width="58" style="2" customWidth="1"/>
    <col min="2305" max="2305" width="13.5703125" style="2" customWidth="1"/>
    <col min="2306" max="2306" width="10.5703125" style="2" bestFit="1" customWidth="1"/>
    <col min="2307" max="2307" width="14" style="2" customWidth="1"/>
    <col min="2308" max="2308" width="11.85546875" style="2" customWidth="1"/>
    <col min="2309" max="2559" width="9.140625" style="2"/>
    <col min="2560" max="2560" width="58" style="2" customWidth="1"/>
    <col min="2561" max="2561" width="13.5703125" style="2" customWidth="1"/>
    <col min="2562" max="2562" width="10.5703125" style="2" bestFit="1" customWidth="1"/>
    <col min="2563" max="2563" width="14" style="2" customWidth="1"/>
    <col min="2564" max="2564" width="11.85546875" style="2" customWidth="1"/>
    <col min="2565" max="2815" width="9.140625" style="2"/>
    <col min="2816" max="2816" width="58" style="2" customWidth="1"/>
    <col min="2817" max="2817" width="13.5703125" style="2" customWidth="1"/>
    <col min="2818" max="2818" width="10.5703125" style="2" bestFit="1" customWidth="1"/>
    <col min="2819" max="2819" width="14" style="2" customWidth="1"/>
    <col min="2820" max="2820" width="11.85546875" style="2" customWidth="1"/>
    <col min="2821" max="3071" width="9.140625" style="2"/>
    <col min="3072" max="3072" width="58" style="2" customWidth="1"/>
    <col min="3073" max="3073" width="13.5703125" style="2" customWidth="1"/>
    <col min="3074" max="3074" width="10.5703125" style="2" bestFit="1" customWidth="1"/>
    <col min="3075" max="3075" width="14" style="2" customWidth="1"/>
    <col min="3076" max="3076" width="11.85546875" style="2" customWidth="1"/>
    <col min="3077" max="3327" width="9.140625" style="2"/>
    <col min="3328" max="3328" width="58" style="2" customWidth="1"/>
    <col min="3329" max="3329" width="13.5703125" style="2" customWidth="1"/>
    <col min="3330" max="3330" width="10.5703125" style="2" bestFit="1" customWidth="1"/>
    <col min="3331" max="3331" width="14" style="2" customWidth="1"/>
    <col min="3332" max="3332" width="11.85546875" style="2" customWidth="1"/>
    <col min="3333" max="3583" width="9.140625" style="2"/>
    <col min="3584" max="3584" width="58" style="2" customWidth="1"/>
    <col min="3585" max="3585" width="13.5703125" style="2" customWidth="1"/>
    <col min="3586" max="3586" width="10.5703125" style="2" bestFit="1" customWidth="1"/>
    <col min="3587" max="3587" width="14" style="2" customWidth="1"/>
    <col min="3588" max="3588" width="11.85546875" style="2" customWidth="1"/>
    <col min="3589" max="3839" width="9.140625" style="2"/>
    <col min="3840" max="3840" width="58" style="2" customWidth="1"/>
    <col min="3841" max="3841" width="13.5703125" style="2" customWidth="1"/>
    <col min="3842" max="3842" width="10.5703125" style="2" bestFit="1" customWidth="1"/>
    <col min="3843" max="3843" width="14" style="2" customWidth="1"/>
    <col min="3844" max="3844" width="11.85546875" style="2" customWidth="1"/>
    <col min="3845" max="4095" width="9.140625" style="2"/>
    <col min="4096" max="4096" width="58" style="2" customWidth="1"/>
    <col min="4097" max="4097" width="13.5703125" style="2" customWidth="1"/>
    <col min="4098" max="4098" width="10.5703125" style="2" bestFit="1" customWidth="1"/>
    <col min="4099" max="4099" width="14" style="2" customWidth="1"/>
    <col min="4100" max="4100" width="11.85546875" style="2" customWidth="1"/>
    <col min="4101" max="4351" width="9.140625" style="2"/>
    <col min="4352" max="4352" width="58" style="2" customWidth="1"/>
    <col min="4353" max="4353" width="13.5703125" style="2" customWidth="1"/>
    <col min="4354" max="4354" width="10.5703125" style="2" bestFit="1" customWidth="1"/>
    <col min="4355" max="4355" width="14" style="2" customWidth="1"/>
    <col min="4356" max="4356" width="11.85546875" style="2" customWidth="1"/>
    <col min="4357" max="4607" width="9.140625" style="2"/>
    <col min="4608" max="4608" width="58" style="2" customWidth="1"/>
    <col min="4609" max="4609" width="13.5703125" style="2" customWidth="1"/>
    <col min="4610" max="4610" width="10.5703125" style="2" bestFit="1" customWidth="1"/>
    <col min="4611" max="4611" width="14" style="2" customWidth="1"/>
    <col min="4612" max="4612" width="11.85546875" style="2" customWidth="1"/>
    <col min="4613" max="4863" width="9.140625" style="2"/>
    <col min="4864" max="4864" width="58" style="2" customWidth="1"/>
    <col min="4865" max="4865" width="13.5703125" style="2" customWidth="1"/>
    <col min="4866" max="4866" width="10.5703125" style="2" bestFit="1" customWidth="1"/>
    <col min="4867" max="4867" width="14" style="2" customWidth="1"/>
    <col min="4868" max="4868" width="11.85546875" style="2" customWidth="1"/>
    <col min="4869" max="5119" width="9.140625" style="2"/>
    <col min="5120" max="5120" width="58" style="2" customWidth="1"/>
    <col min="5121" max="5121" width="13.5703125" style="2" customWidth="1"/>
    <col min="5122" max="5122" width="10.5703125" style="2" bestFit="1" customWidth="1"/>
    <col min="5123" max="5123" width="14" style="2" customWidth="1"/>
    <col min="5124" max="5124" width="11.85546875" style="2" customWidth="1"/>
    <col min="5125" max="5375" width="9.140625" style="2"/>
    <col min="5376" max="5376" width="58" style="2" customWidth="1"/>
    <col min="5377" max="5377" width="13.5703125" style="2" customWidth="1"/>
    <col min="5378" max="5378" width="10.5703125" style="2" bestFit="1" customWidth="1"/>
    <col min="5379" max="5379" width="14" style="2" customWidth="1"/>
    <col min="5380" max="5380" width="11.85546875" style="2" customWidth="1"/>
    <col min="5381" max="5631" width="9.140625" style="2"/>
    <col min="5632" max="5632" width="58" style="2" customWidth="1"/>
    <col min="5633" max="5633" width="13.5703125" style="2" customWidth="1"/>
    <col min="5634" max="5634" width="10.5703125" style="2" bestFit="1" customWidth="1"/>
    <col min="5635" max="5635" width="14" style="2" customWidth="1"/>
    <col min="5636" max="5636" width="11.85546875" style="2" customWidth="1"/>
    <col min="5637" max="5887" width="9.140625" style="2"/>
    <col min="5888" max="5888" width="58" style="2" customWidth="1"/>
    <col min="5889" max="5889" width="13.5703125" style="2" customWidth="1"/>
    <col min="5890" max="5890" width="10.5703125" style="2" bestFit="1" customWidth="1"/>
    <col min="5891" max="5891" width="14" style="2" customWidth="1"/>
    <col min="5892" max="5892" width="11.85546875" style="2" customWidth="1"/>
    <col min="5893" max="6143" width="9.140625" style="2"/>
    <col min="6144" max="6144" width="58" style="2" customWidth="1"/>
    <col min="6145" max="6145" width="13.5703125" style="2" customWidth="1"/>
    <col min="6146" max="6146" width="10.5703125" style="2" bestFit="1" customWidth="1"/>
    <col min="6147" max="6147" width="14" style="2" customWidth="1"/>
    <col min="6148" max="6148" width="11.85546875" style="2" customWidth="1"/>
    <col min="6149" max="6399" width="9.140625" style="2"/>
    <col min="6400" max="6400" width="58" style="2" customWidth="1"/>
    <col min="6401" max="6401" width="13.5703125" style="2" customWidth="1"/>
    <col min="6402" max="6402" width="10.5703125" style="2" bestFit="1" customWidth="1"/>
    <col min="6403" max="6403" width="14" style="2" customWidth="1"/>
    <col min="6404" max="6404" width="11.85546875" style="2" customWidth="1"/>
    <col min="6405" max="6655" width="9.140625" style="2"/>
    <col min="6656" max="6656" width="58" style="2" customWidth="1"/>
    <col min="6657" max="6657" width="13.5703125" style="2" customWidth="1"/>
    <col min="6658" max="6658" width="10.5703125" style="2" bestFit="1" customWidth="1"/>
    <col min="6659" max="6659" width="14" style="2" customWidth="1"/>
    <col min="6660" max="6660" width="11.85546875" style="2" customWidth="1"/>
    <col min="6661" max="6911" width="9.140625" style="2"/>
    <col min="6912" max="6912" width="58" style="2" customWidth="1"/>
    <col min="6913" max="6913" width="13.5703125" style="2" customWidth="1"/>
    <col min="6914" max="6914" width="10.5703125" style="2" bestFit="1" customWidth="1"/>
    <col min="6915" max="6915" width="14" style="2" customWidth="1"/>
    <col min="6916" max="6916" width="11.85546875" style="2" customWidth="1"/>
    <col min="6917" max="7167" width="9.140625" style="2"/>
    <col min="7168" max="7168" width="58" style="2" customWidth="1"/>
    <col min="7169" max="7169" width="13.5703125" style="2" customWidth="1"/>
    <col min="7170" max="7170" width="10.5703125" style="2" bestFit="1" customWidth="1"/>
    <col min="7171" max="7171" width="14" style="2" customWidth="1"/>
    <col min="7172" max="7172" width="11.85546875" style="2" customWidth="1"/>
    <col min="7173" max="7423" width="9.140625" style="2"/>
    <col min="7424" max="7424" width="58" style="2" customWidth="1"/>
    <col min="7425" max="7425" width="13.5703125" style="2" customWidth="1"/>
    <col min="7426" max="7426" width="10.5703125" style="2" bestFit="1" customWidth="1"/>
    <col min="7427" max="7427" width="14" style="2" customWidth="1"/>
    <col min="7428" max="7428" width="11.85546875" style="2" customWidth="1"/>
    <col min="7429" max="7679" width="9.140625" style="2"/>
    <col min="7680" max="7680" width="58" style="2" customWidth="1"/>
    <col min="7681" max="7681" width="13.5703125" style="2" customWidth="1"/>
    <col min="7682" max="7682" width="10.5703125" style="2" bestFit="1" customWidth="1"/>
    <col min="7683" max="7683" width="14" style="2" customWidth="1"/>
    <col min="7684" max="7684" width="11.85546875" style="2" customWidth="1"/>
    <col min="7685" max="7935" width="9.140625" style="2"/>
    <col min="7936" max="7936" width="58" style="2" customWidth="1"/>
    <col min="7937" max="7937" width="13.5703125" style="2" customWidth="1"/>
    <col min="7938" max="7938" width="10.5703125" style="2" bestFit="1" customWidth="1"/>
    <col min="7939" max="7939" width="14" style="2" customWidth="1"/>
    <col min="7940" max="7940" width="11.85546875" style="2" customWidth="1"/>
    <col min="7941" max="8191" width="9.140625" style="2"/>
    <col min="8192" max="8192" width="58" style="2" customWidth="1"/>
    <col min="8193" max="8193" width="13.5703125" style="2" customWidth="1"/>
    <col min="8194" max="8194" width="10.5703125" style="2" bestFit="1" customWidth="1"/>
    <col min="8195" max="8195" width="14" style="2" customWidth="1"/>
    <col min="8196" max="8196" width="11.85546875" style="2" customWidth="1"/>
    <col min="8197" max="8447" width="9.140625" style="2"/>
    <col min="8448" max="8448" width="58" style="2" customWidth="1"/>
    <col min="8449" max="8449" width="13.5703125" style="2" customWidth="1"/>
    <col min="8450" max="8450" width="10.5703125" style="2" bestFit="1" customWidth="1"/>
    <col min="8451" max="8451" width="14" style="2" customWidth="1"/>
    <col min="8452" max="8452" width="11.85546875" style="2" customWidth="1"/>
    <col min="8453" max="8703" width="9.140625" style="2"/>
    <col min="8704" max="8704" width="58" style="2" customWidth="1"/>
    <col min="8705" max="8705" width="13.5703125" style="2" customWidth="1"/>
    <col min="8706" max="8706" width="10.5703125" style="2" bestFit="1" customWidth="1"/>
    <col min="8707" max="8707" width="14" style="2" customWidth="1"/>
    <col min="8708" max="8708" width="11.85546875" style="2" customWidth="1"/>
    <col min="8709" max="8959" width="9.140625" style="2"/>
    <col min="8960" max="8960" width="58" style="2" customWidth="1"/>
    <col min="8961" max="8961" width="13.5703125" style="2" customWidth="1"/>
    <col min="8962" max="8962" width="10.5703125" style="2" bestFit="1" customWidth="1"/>
    <col min="8963" max="8963" width="14" style="2" customWidth="1"/>
    <col min="8964" max="8964" width="11.85546875" style="2" customWidth="1"/>
    <col min="8965" max="9215" width="9.140625" style="2"/>
    <col min="9216" max="9216" width="58" style="2" customWidth="1"/>
    <col min="9217" max="9217" width="13.5703125" style="2" customWidth="1"/>
    <col min="9218" max="9218" width="10.5703125" style="2" bestFit="1" customWidth="1"/>
    <col min="9219" max="9219" width="14" style="2" customWidth="1"/>
    <col min="9220" max="9220" width="11.85546875" style="2" customWidth="1"/>
    <col min="9221" max="9471" width="9.140625" style="2"/>
    <col min="9472" max="9472" width="58" style="2" customWidth="1"/>
    <col min="9473" max="9473" width="13.5703125" style="2" customWidth="1"/>
    <col min="9474" max="9474" width="10.5703125" style="2" bestFit="1" customWidth="1"/>
    <col min="9475" max="9475" width="14" style="2" customWidth="1"/>
    <col min="9476" max="9476" width="11.85546875" style="2" customWidth="1"/>
    <col min="9477" max="9727" width="9.140625" style="2"/>
    <col min="9728" max="9728" width="58" style="2" customWidth="1"/>
    <col min="9729" max="9729" width="13.5703125" style="2" customWidth="1"/>
    <col min="9730" max="9730" width="10.5703125" style="2" bestFit="1" customWidth="1"/>
    <col min="9731" max="9731" width="14" style="2" customWidth="1"/>
    <col min="9732" max="9732" width="11.85546875" style="2" customWidth="1"/>
    <col min="9733" max="9983" width="9.140625" style="2"/>
    <col min="9984" max="9984" width="58" style="2" customWidth="1"/>
    <col min="9985" max="9985" width="13.5703125" style="2" customWidth="1"/>
    <col min="9986" max="9986" width="10.5703125" style="2" bestFit="1" customWidth="1"/>
    <col min="9987" max="9987" width="14" style="2" customWidth="1"/>
    <col min="9988" max="9988" width="11.85546875" style="2" customWidth="1"/>
    <col min="9989" max="10239" width="9.140625" style="2"/>
    <col min="10240" max="10240" width="58" style="2" customWidth="1"/>
    <col min="10241" max="10241" width="13.5703125" style="2" customWidth="1"/>
    <col min="10242" max="10242" width="10.5703125" style="2" bestFit="1" customWidth="1"/>
    <col min="10243" max="10243" width="14" style="2" customWidth="1"/>
    <col min="10244" max="10244" width="11.85546875" style="2" customWidth="1"/>
    <col min="10245" max="10495" width="9.140625" style="2"/>
    <col min="10496" max="10496" width="58" style="2" customWidth="1"/>
    <col min="10497" max="10497" width="13.5703125" style="2" customWidth="1"/>
    <col min="10498" max="10498" width="10.5703125" style="2" bestFit="1" customWidth="1"/>
    <col min="10499" max="10499" width="14" style="2" customWidth="1"/>
    <col min="10500" max="10500" width="11.85546875" style="2" customWidth="1"/>
    <col min="10501" max="10751" width="9.140625" style="2"/>
    <col min="10752" max="10752" width="58" style="2" customWidth="1"/>
    <col min="10753" max="10753" width="13.5703125" style="2" customWidth="1"/>
    <col min="10754" max="10754" width="10.5703125" style="2" bestFit="1" customWidth="1"/>
    <col min="10755" max="10755" width="14" style="2" customWidth="1"/>
    <col min="10756" max="10756" width="11.85546875" style="2" customWidth="1"/>
    <col min="10757" max="11007" width="9.140625" style="2"/>
    <col min="11008" max="11008" width="58" style="2" customWidth="1"/>
    <col min="11009" max="11009" width="13.5703125" style="2" customWidth="1"/>
    <col min="11010" max="11010" width="10.5703125" style="2" bestFit="1" customWidth="1"/>
    <col min="11011" max="11011" width="14" style="2" customWidth="1"/>
    <col min="11012" max="11012" width="11.85546875" style="2" customWidth="1"/>
    <col min="11013" max="11263" width="9.140625" style="2"/>
    <col min="11264" max="11264" width="58" style="2" customWidth="1"/>
    <col min="11265" max="11265" width="13.5703125" style="2" customWidth="1"/>
    <col min="11266" max="11266" width="10.5703125" style="2" bestFit="1" customWidth="1"/>
    <col min="11267" max="11267" width="14" style="2" customWidth="1"/>
    <col min="11268" max="11268" width="11.85546875" style="2" customWidth="1"/>
    <col min="11269" max="11519" width="9.140625" style="2"/>
    <col min="11520" max="11520" width="58" style="2" customWidth="1"/>
    <col min="11521" max="11521" width="13.5703125" style="2" customWidth="1"/>
    <col min="11522" max="11522" width="10.5703125" style="2" bestFit="1" customWidth="1"/>
    <col min="11523" max="11523" width="14" style="2" customWidth="1"/>
    <col min="11524" max="11524" width="11.85546875" style="2" customWidth="1"/>
    <col min="11525" max="11775" width="9.140625" style="2"/>
    <col min="11776" max="11776" width="58" style="2" customWidth="1"/>
    <col min="11777" max="11777" width="13.5703125" style="2" customWidth="1"/>
    <col min="11778" max="11778" width="10.5703125" style="2" bestFit="1" customWidth="1"/>
    <col min="11779" max="11779" width="14" style="2" customWidth="1"/>
    <col min="11780" max="11780" width="11.85546875" style="2" customWidth="1"/>
    <col min="11781" max="12031" width="9.140625" style="2"/>
    <col min="12032" max="12032" width="58" style="2" customWidth="1"/>
    <col min="12033" max="12033" width="13.5703125" style="2" customWidth="1"/>
    <col min="12034" max="12034" width="10.5703125" style="2" bestFit="1" customWidth="1"/>
    <col min="12035" max="12035" width="14" style="2" customWidth="1"/>
    <col min="12036" max="12036" width="11.85546875" style="2" customWidth="1"/>
    <col min="12037" max="12287" width="9.140625" style="2"/>
    <col min="12288" max="12288" width="58" style="2" customWidth="1"/>
    <col min="12289" max="12289" width="13.5703125" style="2" customWidth="1"/>
    <col min="12290" max="12290" width="10.5703125" style="2" bestFit="1" customWidth="1"/>
    <col min="12291" max="12291" width="14" style="2" customWidth="1"/>
    <col min="12292" max="12292" width="11.85546875" style="2" customWidth="1"/>
    <col min="12293" max="12543" width="9.140625" style="2"/>
    <col min="12544" max="12544" width="58" style="2" customWidth="1"/>
    <col min="12545" max="12545" width="13.5703125" style="2" customWidth="1"/>
    <col min="12546" max="12546" width="10.5703125" style="2" bestFit="1" customWidth="1"/>
    <col min="12547" max="12547" width="14" style="2" customWidth="1"/>
    <col min="12548" max="12548" width="11.85546875" style="2" customWidth="1"/>
    <col min="12549" max="12799" width="9.140625" style="2"/>
    <col min="12800" max="12800" width="58" style="2" customWidth="1"/>
    <col min="12801" max="12801" width="13.5703125" style="2" customWidth="1"/>
    <col min="12802" max="12802" width="10.5703125" style="2" bestFit="1" customWidth="1"/>
    <col min="12803" max="12803" width="14" style="2" customWidth="1"/>
    <col min="12804" max="12804" width="11.85546875" style="2" customWidth="1"/>
    <col min="12805" max="13055" width="9.140625" style="2"/>
    <col min="13056" max="13056" width="58" style="2" customWidth="1"/>
    <col min="13057" max="13057" width="13.5703125" style="2" customWidth="1"/>
    <col min="13058" max="13058" width="10.5703125" style="2" bestFit="1" customWidth="1"/>
    <col min="13059" max="13059" width="14" style="2" customWidth="1"/>
    <col min="13060" max="13060" width="11.85546875" style="2" customWidth="1"/>
    <col min="13061" max="13311" width="9.140625" style="2"/>
    <col min="13312" max="13312" width="58" style="2" customWidth="1"/>
    <col min="13313" max="13313" width="13.5703125" style="2" customWidth="1"/>
    <col min="13314" max="13314" width="10.5703125" style="2" bestFit="1" customWidth="1"/>
    <col min="13315" max="13315" width="14" style="2" customWidth="1"/>
    <col min="13316" max="13316" width="11.85546875" style="2" customWidth="1"/>
    <col min="13317" max="13567" width="9.140625" style="2"/>
    <col min="13568" max="13568" width="58" style="2" customWidth="1"/>
    <col min="13569" max="13569" width="13.5703125" style="2" customWidth="1"/>
    <col min="13570" max="13570" width="10.5703125" style="2" bestFit="1" customWidth="1"/>
    <col min="13571" max="13571" width="14" style="2" customWidth="1"/>
    <col min="13572" max="13572" width="11.85546875" style="2" customWidth="1"/>
    <col min="13573" max="13823" width="9.140625" style="2"/>
    <col min="13824" max="13824" width="58" style="2" customWidth="1"/>
    <col min="13825" max="13825" width="13.5703125" style="2" customWidth="1"/>
    <col min="13826" max="13826" width="10.5703125" style="2" bestFit="1" customWidth="1"/>
    <col min="13827" max="13827" width="14" style="2" customWidth="1"/>
    <col min="13828" max="13828" width="11.85546875" style="2" customWidth="1"/>
    <col min="13829" max="14079" width="9.140625" style="2"/>
    <col min="14080" max="14080" width="58" style="2" customWidth="1"/>
    <col min="14081" max="14081" width="13.5703125" style="2" customWidth="1"/>
    <col min="14082" max="14082" width="10.5703125" style="2" bestFit="1" customWidth="1"/>
    <col min="14083" max="14083" width="14" style="2" customWidth="1"/>
    <col min="14084" max="14084" width="11.85546875" style="2" customWidth="1"/>
    <col min="14085" max="14335" width="9.140625" style="2"/>
    <col min="14336" max="14336" width="58" style="2" customWidth="1"/>
    <col min="14337" max="14337" width="13.5703125" style="2" customWidth="1"/>
    <col min="14338" max="14338" width="10.5703125" style="2" bestFit="1" customWidth="1"/>
    <col min="14339" max="14339" width="14" style="2" customWidth="1"/>
    <col min="14340" max="14340" width="11.85546875" style="2" customWidth="1"/>
    <col min="14341" max="14591" width="9.140625" style="2"/>
    <col min="14592" max="14592" width="58" style="2" customWidth="1"/>
    <col min="14593" max="14593" width="13.5703125" style="2" customWidth="1"/>
    <col min="14594" max="14594" width="10.5703125" style="2" bestFit="1" customWidth="1"/>
    <col min="14595" max="14595" width="14" style="2" customWidth="1"/>
    <col min="14596" max="14596" width="11.85546875" style="2" customWidth="1"/>
    <col min="14597" max="14847" width="9.140625" style="2"/>
    <col min="14848" max="14848" width="58" style="2" customWidth="1"/>
    <col min="14849" max="14849" width="13.5703125" style="2" customWidth="1"/>
    <col min="14850" max="14850" width="10.5703125" style="2" bestFit="1" customWidth="1"/>
    <col min="14851" max="14851" width="14" style="2" customWidth="1"/>
    <col min="14852" max="14852" width="11.85546875" style="2" customWidth="1"/>
    <col min="14853" max="15103" width="9.140625" style="2"/>
    <col min="15104" max="15104" width="58" style="2" customWidth="1"/>
    <col min="15105" max="15105" width="13.5703125" style="2" customWidth="1"/>
    <col min="15106" max="15106" width="10.5703125" style="2" bestFit="1" customWidth="1"/>
    <col min="15107" max="15107" width="14" style="2" customWidth="1"/>
    <col min="15108" max="15108" width="11.85546875" style="2" customWidth="1"/>
    <col min="15109" max="15359" width="9.140625" style="2"/>
    <col min="15360" max="15360" width="58" style="2" customWidth="1"/>
    <col min="15361" max="15361" width="13.5703125" style="2" customWidth="1"/>
    <col min="15362" max="15362" width="10.5703125" style="2" bestFit="1" customWidth="1"/>
    <col min="15363" max="15363" width="14" style="2" customWidth="1"/>
    <col min="15364" max="15364" width="11.85546875" style="2" customWidth="1"/>
    <col min="15365" max="15615" width="9.140625" style="2"/>
    <col min="15616" max="15616" width="58" style="2" customWidth="1"/>
    <col min="15617" max="15617" width="13.5703125" style="2" customWidth="1"/>
    <col min="15618" max="15618" width="10.5703125" style="2" bestFit="1" customWidth="1"/>
    <col min="15619" max="15619" width="14" style="2" customWidth="1"/>
    <col min="15620" max="15620" width="11.85546875" style="2" customWidth="1"/>
    <col min="15621" max="15871" width="9.140625" style="2"/>
    <col min="15872" max="15872" width="58" style="2" customWidth="1"/>
    <col min="15873" max="15873" width="13.5703125" style="2" customWidth="1"/>
    <col min="15874" max="15874" width="10.5703125" style="2" bestFit="1" customWidth="1"/>
    <col min="15875" max="15875" width="14" style="2" customWidth="1"/>
    <col min="15876" max="15876" width="11.85546875" style="2" customWidth="1"/>
    <col min="15877" max="16127" width="9.140625" style="2"/>
    <col min="16128" max="16128" width="58" style="2" customWidth="1"/>
    <col min="16129" max="16129" width="13.5703125" style="2" customWidth="1"/>
    <col min="16130" max="16130" width="10.5703125" style="2" bestFit="1" customWidth="1"/>
    <col min="16131" max="16131" width="14" style="2" customWidth="1"/>
    <col min="16132" max="16132" width="11.85546875" style="2" customWidth="1"/>
    <col min="16133" max="16384" width="9.140625" style="2"/>
  </cols>
  <sheetData>
    <row r="1" spans="1:4">
      <c r="A1" s="1"/>
      <c r="B1" s="1"/>
      <c r="C1" s="1"/>
    </row>
    <row r="2" spans="1:4">
      <c r="A2" s="175" t="s">
        <v>476</v>
      </c>
      <c r="B2" s="175"/>
      <c r="C2" s="175"/>
      <c r="D2" s="175"/>
    </row>
    <row r="3" spans="1:4" s="123" customFormat="1" ht="18.75">
      <c r="A3" s="191" t="s">
        <v>289</v>
      </c>
      <c r="B3" s="191"/>
      <c r="C3" s="191"/>
      <c r="D3" s="179"/>
    </row>
    <row r="4" spans="1:4" ht="19.5">
      <c r="A4" s="193" t="s">
        <v>407</v>
      </c>
      <c r="B4" s="194"/>
      <c r="C4" s="194"/>
      <c r="D4" s="194"/>
    </row>
    <row r="5" spans="1:4" ht="19.5">
      <c r="A5" s="94"/>
      <c r="B5" s="95"/>
      <c r="C5" s="95"/>
    </row>
    <row r="6" spans="1:4" ht="19.5">
      <c r="A6" s="94"/>
      <c r="B6" s="95"/>
      <c r="C6" s="95"/>
    </row>
    <row r="7" spans="1:4" ht="19.5">
      <c r="A7" s="94"/>
      <c r="B7" s="95"/>
      <c r="C7" s="95"/>
    </row>
    <row r="8" spans="1:4" ht="19.5">
      <c r="A8" s="94"/>
      <c r="B8" s="95"/>
      <c r="C8" s="95"/>
    </row>
    <row r="9" spans="1:4">
      <c r="A9" s="104"/>
    </row>
    <row r="10" spans="1:4" ht="42.75">
      <c r="A10" s="8" t="s">
        <v>2</v>
      </c>
      <c r="B10" s="16" t="s">
        <v>32</v>
      </c>
      <c r="C10" s="121" t="s">
        <v>151</v>
      </c>
      <c r="D10" s="122" t="s">
        <v>365</v>
      </c>
    </row>
    <row r="11" spans="1:4" hidden="1">
      <c r="A11" s="29" t="s">
        <v>366</v>
      </c>
      <c r="B11" s="37" t="s">
        <v>367</v>
      </c>
      <c r="C11" s="7"/>
      <c r="D11" s="7"/>
    </row>
    <row r="12" spans="1:4" hidden="1">
      <c r="A12" s="29" t="s">
        <v>368</v>
      </c>
      <c r="B12" s="37" t="s">
        <v>367</v>
      </c>
      <c r="C12" s="7"/>
      <c r="D12" s="7"/>
    </row>
    <row r="13" spans="1:4" ht="25.5" hidden="1">
      <c r="A13" s="29" t="s">
        <v>369</v>
      </c>
      <c r="B13" s="37" t="s">
        <v>367</v>
      </c>
      <c r="C13" s="7"/>
      <c r="D13" s="7"/>
    </row>
    <row r="14" spans="1:4" hidden="1">
      <c r="A14" s="29" t="s">
        <v>370</v>
      </c>
      <c r="B14" s="37" t="s">
        <v>367</v>
      </c>
      <c r="C14" s="7"/>
      <c r="D14" s="7"/>
    </row>
    <row r="15" spans="1:4" hidden="1">
      <c r="A15" s="29" t="s">
        <v>371</v>
      </c>
      <c r="B15" s="37" t="s">
        <v>367</v>
      </c>
      <c r="C15" s="7"/>
      <c r="D15" s="7"/>
    </row>
    <row r="16" spans="1:4" hidden="1">
      <c r="A16" s="29" t="s">
        <v>372</v>
      </c>
      <c r="B16" s="37" t="s">
        <v>367</v>
      </c>
      <c r="C16" s="7"/>
      <c r="D16" s="7"/>
    </row>
    <row r="17" spans="1:4" hidden="1">
      <c r="A17" s="29" t="s">
        <v>373</v>
      </c>
      <c r="B17" s="37" t="s">
        <v>367</v>
      </c>
      <c r="C17" s="7"/>
      <c r="D17" s="7"/>
    </row>
    <row r="18" spans="1:4" hidden="1">
      <c r="A18" s="29" t="s">
        <v>374</v>
      </c>
      <c r="B18" s="37" t="s">
        <v>367</v>
      </c>
      <c r="C18" s="7"/>
      <c r="D18" s="7"/>
    </row>
    <row r="19" spans="1:4" hidden="1">
      <c r="A19" s="29" t="s">
        <v>375</v>
      </c>
      <c r="B19" s="37" t="s">
        <v>367</v>
      </c>
      <c r="C19" s="7"/>
      <c r="D19" s="7"/>
    </row>
    <row r="20" spans="1:4" hidden="1">
      <c r="A20" s="29" t="s">
        <v>376</v>
      </c>
      <c r="B20" s="37" t="s">
        <v>367</v>
      </c>
      <c r="C20" s="7"/>
      <c r="D20" s="7"/>
    </row>
    <row r="21" spans="1:4" ht="25.5" hidden="1">
      <c r="A21" s="24" t="s">
        <v>377</v>
      </c>
      <c r="B21" s="61" t="s">
        <v>367</v>
      </c>
      <c r="C21" s="7"/>
      <c r="D21" s="7"/>
    </row>
    <row r="22" spans="1:4" hidden="1">
      <c r="A22" s="29" t="s">
        <v>366</v>
      </c>
      <c r="B22" s="37" t="s">
        <v>378</v>
      </c>
      <c r="C22" s="7"/>
      <c r="D22" s="7"/>
    </row>
    <row r="23" spans="1:4" hidden="1">
      <c r="A23" s="29" t="s">
        <v>368</v>
      </c>
      <c r="B23" s="37" t="s">
        <v>378</v>
      </c>
      <c r="C23" s="7"/>
      <c r="D23" s="7"/>
    </row>
    <row r="24" spans="1:4" ht="25.5" hidden="1">
      <c r="A24" s="29" t="s">
        <v>369</v>
      </c>
      <c r="B24" s="37" t="s">
        <v>378</v>
      </c>
      <c r="C24" s="7"/>
      <c r="D24" s="7"/>
    </row>
    <row r="25" spans="1:4" hidden="1">
      <c r="A25" s="29" t="s">
        <v>370</v>
      </c>
      <c r="B25" s="37" t="s">
        <v>378</v>
      </c>
      <c r="C25" s="7"/>
      <c r="D25" s="7"/>
    </row>
    <row r="26" spans="1:4" hidden="1">
      <c r="A26" s="29" t="s">
        <v>371</v>
      </c>
      <c r="B26" s="37" t="s">
        <v>378</v>
      </c>
      <c r="C26" s="7"/>
      <c r="D26" s="7"/>
    </row>
    <row r="27" spans="1:4" hidden="1">
      <c r="A27" s="29" t="s">
        <v>372</v>
      </c>
      <c r="B27" s="37" t="s">
        <v>378</v>
      </c>
      <c r="C27" s="7"/>
      <c r="D27" s="7"/>
    </row>
    <row r="28" spans="1:4" hidden="1">
      <c r="A28" s="29" t="s">
        <v>373</v>
      </c>
      <c r="B28" s="37" t="s">
        <v>378</v>
      </c>
      <c r="C28" s="7"/>
      <c r="D28" s="7"/>
    </row>
    <row r="29" spans="1:4" hidden="1">
      <c r="A29" s="29" t="s">
        <v>374</v>
      </c>
      <c r="B29" s="37" t="s">
        <v>378</v>
      </c>
      <c r="C29" s="7"/>
      <c r="D29" s="7"/>
    </row>
    <row r="30" spans="1:4" hidden="1">
      <c r="A30" s="29" t="s">
        <v>375</v>
      </c>
      <c r="B30" s="37" t="s">
        <v>378</v>
      </c>
      <c r="C30" s="7"/>
      <c r="D30" s="7"/>
    </row>
    <row r="31" spans="1:4" hidden="1">
      <c r="A31" s="29" t="s">
        <v>376</v>
      </c>
      <c r="B31" s="37" t="s">
        <v>378</v>
      </c>
      <c r="C31" s="7"/>
      <c r="D31" s="7"/>
    </row>
    <row r="32" spans="1:4" ht="25.5" hidden="1">
      <c r="A32" s="24" t="s">
        <v>379</v>
      </c>
      <c r="B32" s="61" t="s">
        <v>378</v>
      </c>
      <c r="C32" s="7"/>
      <c r="D32" s="7"/>
    </row>
    <row r="33" spans="1:4" hidden="1">
      <c r="A33" s="29" t="s">
        <v>366</v>
      </c>
      <c r="B33" s="37" t="s">
        <v>162</v>
      </c>
      <c r="C33" s="7"/>
      <c r="D33" s="7"/>
    </row>
    <row r="34" spans="1:4" hidden="1">
      <c r="A34" s="29" t="s">
        <v>368</v>
      </c>
      <c r="B34" s="37" t="s">
        <v>162</v>
      </c>
      <c r="C34" s="7"/>
      <c r="D34" s="7"/>
    </row>
    <row r="35" spans="1:4" ht="25.5" hidden="1">
      <c r="A35" s="29" t="s">
        <v>369</v>
      </c>
      <c r="B35" s="37" t="s">
        <v>162</v>
      </c>
      <c r="C35" s="7"/>
      <c r="D35" s="7"/>
    </row>
    <row r="36" spans="1:4" hidden="1">
      <c r="A36" s="29" t="s">
        <v>370</v>
      </c>
      <c r="B36" s="37" t="s">
        <v>162</v>
      </c>
      <c r="C36" s="7"/>
      <c r="D36" s="7"/>
    </row>
    <row r="37" spans="1:4" hidden="1">
      <c r="A37" s="29" t="s">
        <v>371</v>
      </c>
      <c r="B37" s="37" t="s">
        <v>162</v>
      </c>
      <c r="C37" s="7"/>
      <c r="D37" s="7"/>
    </row>
    <row r="38" spans="1:4" hidden="1">
      <c r="A38" s="29" t="s">
        <v>372</v>
      </c>
      <c r="B38" s="37" t="s">
        <v>162</v>
      </c>
      <c r="C38" s="7"/>
      <c r="D38" s="7"/>
    </row>
    <row r="39" spans="1:4" hidden="1">
      <c r="A39" s="29" t="s">
        <v>373</v>
      </c>
      <c r="B39" s="37" t="s">
        <v>162</v>
      </c>
      <c r="C39" s="7"/>
      <c r="D39" s="7"/>
    </row>
    <row r="40" spans="1:4" hidden="1">
      <c r="A40" s="29" t="s">
        <v>374</v>
      </c>
      <c r="B40" s="37" t="s">
        <v>162</v>
      </c>
      <c r="C40" s="7"/>
      <c r="D40" s="7"/>
    </row>
    <row r="41" spans="1:4" hidden="1">
      <c r="A41" s="29" t="s">
        <v>375</v>
      </c>
      <c r="B41" s="37" t="s">
        <v>162</v>
      </c>
      <c r="C41" s="7"/>
      <c r="D41" s="7"/>
    </row>
    <row r="42" spans="1:4" hidden="1">
      <c r="A42" s="29" t="s">
        <v>376</v>
      </c>
      <c r="B42" s="37" t="s">
        <v>162</v>
      </c>
      <c r="C42" s="7"/>
      <c r="D42" s="7"/>
    </row>
    <row r="43" spans="1:4" hidden="1">
      <c r="A43" s="24" t="s">
        <v>380</v>
      </c>
      <c r="B43" s="61" t="s">
        <v>162</v>
      </c>
      <c r="C43" s="7"/>
      <c r="D43" s="7"/>
    </row>
    <row r="44" spans="1:4" hidden="1">
      <c r="A44" s="29" t="s">
        <v>366</v>
      </c>
      <c r="B44" s="37" t="s">
        <v>381</v>
      </c>
      <c r="C44" s="7"/>
      <c r="D44" s="7"/>
    </row>
    <row r="45" spans="1:4" hidden="1">
      <c r="A45" s="29" t="s">
        <v>368</v>
      </c>
      <c r="B45" s="37" t="s">
        <v>381</v>
      </c>
      <c r="C45" s="7"/>
      <c r="D45" s="7"/>
    </row>
    <row r="46" spans="1:4" ht="25.5" hidden="1">
      <c r="A46" s="29" t="s">
        <v>369</v>
      </c>
      <c r="B46" s="37" t="s">
        <v>381</v>
      </c>
      <c r="C46" s="7"/>
      <c r="D46" s="7"/>
    </row>
    <row r="47" spans="1:4" hidden="1">
      <c r="A47" s="29" t="s">
        <v>370</v>
      </c>
      <c r="B47" s="37" t="s">
        <v>381</v>
      </c>
      <c r="C47" s="7"/>
      <c r="D47" s="7"/>
    </row>
    <row r="48" spans="1:4" hidden="1">
      <c r="A48" s="29" t="s">
        <v>371</v>
      </c>
      <c r="B48" s="37" t="s">
        <v>381</v>
      </c>
      <c r="C48" s="7"/>
      <c r="D48" s="7"/>
    </row>
    <row r="49" spans="1:4" hidden="1">
      <c r="A49" s="29" t="s">
        <v>372</v>
      </c>
      <c r="B49" s="37" t="s">
        <v>381</v>
      </c>
      <c r="C49" s="7"/>
      <c r="D49" s="7"/>
    </row>
    <row r="50" spans="1:4" hidden="1">
      <c r="A50" s="29" t="s">
        <v>373</v>
      </c>
      <c r="B50" s="37" t="s">
        <v>381</v>
      </c>
      <c r="C50" s="7"/>
      <c r="D50" s="7"/>
    </row>
    <row r="51" spans="1:4" hidden="1">
      <c r="A51" s="29" t="s">
        <v>374</v>
      </c>
      <c r="B51" s="37" t="s">
        <v>381</v>
      </c>
      <c r="C51" s="7"/>
      <c r="D51" s="7"/>
    </row>
    <row r="52" spans="1:4" hidden="1">
      <c r="A52" s="29" t="s">
        <v>375</v>
      </c>
      <c r="B52" s="37" t="s">
        <v>381</v>
      </c>
      <c r="C52" s="7"/>
      <c r="D52" s="7"/>
    </row>
    <row r="53" spans="1:4" hidden="1">
      <c r="A53" s="29" t="s">
        <v>376</v>
      </c>
      <c r="B53" s="37" t="s">
        <v>381</v>
      </c>
      <c r="C53" s="7"/>
      <c r="D53" s="7"/>
    </row>
    <row r="54" spans="1:4" ht="25.5" hidden="1">
      <c r="A54" s="24" t="s">
        <v>382</v>
      </c>
      <c r="B54" s="61" t="s">
        <v>381</v>
      </c>
      <c r="C54" s="7"/>
      <c r="D54" s="7"/>
    </row>
    <row r="55" spans="1:4" hidden="1">
      <c r="A55" s="29" t="s">
        <v>383</v>
      </c>
      <c r="B55" s="37" t="s">
        <v>384</v>
      </c>
      <c r="C55" s="7"/>
      <c r="D55" s="7"/>
    </row>
    <row r="56" spans="1:4" hidden="1">
      <c r="A56" s="29" t="s">
        <v>368</v>
      </c>
      <c r="B56" s="37" t="s">
        <v>384</v>
      </c>
      <c r="C56" s="7"/>
      <c r="D56" s="7"/>
    </row>
    <row r="57" spans="1:4" ht="25.5" hidden="1">
      <c r="A57" s="29" t="s">
        <v>369</v>
      </c>
      <c r="B57" s="37" t="s">
        <v>384</v>
      </c>
      <c r="C57" s="7"/>
      <c r="D57" s="7"/>
    </row>
    <row r="58" spans="1:4" hidden="1">
      <c r="A58" s="29" t="s">
        <v>370</v>
      </c>
      <c r="B58" s="37" t="s">
        <v>384</v>
      </c>
      <c r="C58" s="7"/>
      <c r="D58" s="7"/>
    </row>
    <row r="59" spans="1:4" hidden="1">
      <c r="A59" s="29" t="s">
        <v>371</v>
      </c>
      <c r="B59" s="37" t="s">
        <v>384</v>
      </c>
      <c r="C59" s="7"/>
      <c r="D59" s="7"/>
    </row>
    <row r="60" spans="1:4" hidden="1">
      <c r="A60" s="29" t="s">
        <v>372</v>
      </c>
      <c r="B60" s="37" t="s">
        <v>384</v>
      </c>
      <c r="C60" s="7"/>
      <c r="D60" s="7"/>
    </row>
    <row r="61" spans="1:4" hidden="1">
      <c r="A61" s="29" t="s">
        <v>373</v>
      </c>
      <c r="B61" s="37" t="s">
        <v>384</v>
      </c>
      <c r="C61" s="7"/>
      <c r="D61" s="7"/>
    </row>
    <row r="62" spans="1:4" hidden="1">
      <c r="A62" s="29" t="s">
        <v>374</v>
      </c>
      <c r="B62" s="37" t="s">
        <v>384</v>
      </c>
      <c r="C62" s="7"/>
      <c r="D62" s="7"/>
    </row>
    <row r="63" spans="1:4" hidden="1">
      <c r="A63" s="29" t="s">
        <v>375</v>
      </c>
      <c r="B63" s="37" t="s">
        <v>384</v>
      </c>
      <c r="C63" s="7"/>
      <c r="D63" s="7"/>
    </row>
    <row r="64" spans="1:4" hidden="1">
      <c r="A64" s="29" t="s">
        <v>376</v>
      </c>
      <c r="B64" s="37" t="s">
        <v>384</v>
      </c>
      <c r="C64" s="7"/>
      <c r="D64" s="7"/>
    </row>
    <row r="65" spans="1:4" ht="25.5" hidden="1">
      <c r="A65" s="24" t="s">
        <v>385</v>
      </c>
      <c r="B65" s="61" t="s">
        <v>384</v>
      </c>
      <c r="C65" s="7"/>
      <c r="D65" s="7"/>
    </row>
    <row r="66" spans="1:4" ht="23.25" customHeight="1">
      <c r="A66" s="21" t="s">
        <v>386</v>
      </c>
      <c r="B66" s="37" t="s">
        <v>162</v>
      </c>
      <c r="C66" s="7"/>
      <c r="D66" s="7">
        <v>1398</v>
      </c>
    </row>
    <row r="67" spans="1:4" s="72" customFormat="1" ht="24.75" customHeight="1">
      <c r="A67" s="24" t="s">
        <v>387</v>
      </c>
      <c r="B67" s="61"/>
      <c r="C67" s="9"/>
      <c r="D67" s="9">
        <f>SUM(D66)</f>
        <v>1398</v>
      </c>
    </row>
    <row r="68" spans="1:4" ht="24" customHeight="1">
      <c r="A68" s="29" t="s">
        <v>366</v>
      </c>
      <c r="B68" s="37" t="s">
        <v>169</v>
      </c>
      <c r="C68" s="7">
        <v>7500</v>
      </c>
      <c r="D68" s="7">
        <v>7089</v>
      </c>
    </row>
    <row r="69" spans="1:4" ht="39" customHeight="1">
      <c r="A69" s="24" t="s">
        <v>168</v>
      </c>
      <c r="B69" s="61" t="s">
        <v>169</v>
      </c>
      <c r="C69" s="9">
        <f>SUM(C68:C68)</f>
        <v>7500</v>
      </c>
      <c r="D69" s="9">
        <f>SUM(D68:D68)</f>
        <v>7089</v>
      </c>
    </row>
    <row r="70" spans="1:4" hidden="1">
      <c r="A70" s="29" t="s">
        <v>388</v>
      </c>
      <c r="B70" s="21" t="s">
        <v>389</v>
      </c>
      <c r="C70" s="7"/>
    </row>
    <row r="71" spans="1:4" hidden="1">
      <c r="A71" s="29" t="s">
        <v>390</v>
      </c>
      <c r="B71" s="21" t="s">
        <v>389</v>
      </c>
      <c r="C71" s="7"/>
    </row>
    <row r="72" spans="1:4" hidden="1">
      <c r="A72" s="29" t="s">
        <v>391</v>
      </c>
      <c r="B72" s="21" t="s">
        <v>389</v>
      </c>
      <c r="C72" s="7"/>
    </row>
    <row r="73" spans="1:4" hidden="1">
      <c r="A73" s="21" t="s">
        <v>392</v>
      </c>
      <c r="B73" s="21" t="s">
        <v>389</v>
      </c>
      <c r="C73" s="7"/>
    </row>
    <row r="74" spans="1:4" hidden="1">
      <c r="A74" s="21" t="s">
        <v>393</v>
      </c>
      <c r="B74" s="21" t="s">
        <v>389</v>
      </c>
      <c r="C74" s="7"/>
    </row>
    <row r="75" spans="1:4" hidden="1">
      <c r="A75" s="21" t="s">
        <v>394</v>
      </c>
      <c r="B75" s="21" t="s">
        <v>389</v>
      </c>
      <c r="C75" s="7"/>
    </row>
    <row r="76" spans="1:4" hidden="1">
      <c r="A76" s="29" t="s">
        <v>395</v>
      </c>
      <c r="B76" s="21" t="s">
        <v>389</v>
      </c>
      <c r="C76" s="7"/>
    </row>
    <row r="77" spans="1:4" hidden="1">
      <c r="A77" s="29" t="s">
        <v>396</v>
      </c>
      <c r="B77" s="21" t="s">
        <v>389</v>
      </c>
      <c r="C77" s="7"/>
    </row>
    <row r="78" spans="1:4" hidden="1">
      <c r="A78" s="29" t="s">
        <v>397</v>
      </c>
      <c r="B78" s="21" t="s">
        <v>389</v>
      </c>
      <c r="C78" s="7"/>
    </row>
    <row r="79" spans="1:4" hidden="1">
      <c r="A79" s="29" t="s">
        <v>398</v>
      </c>
      <c r="B79" s="21" t="s">
        <v>389</v>
      </c>
      <c r="C79" s="7"/>
    </row>
    <row r="80" spans="1:4" ht="25.5" hidden="1">
      <c r="A80" s="24" t="s">
        <v>399</v>
      </c>
      <c r="B80" s="61" t="s">
        <v>389</v>
      </c>
      <c r="C80" s="7"/>
    </row>
    <row r="81" spans="1:3" hidden="1">
      <c r="A81" s="29" t="s">
        <v>388</v>
      </c>
      <c r="B81" s="21" t="s">
        <v>400</v>
      </c>
      <c r="C81" s="7"/>
    </row>
    <row r="82" spans="1:3" hidden="1">
      <c r="A82" s="29" t="s">
        <v>390</v>
      </c>
      <c r="B82" s="21" t="s">
        <v>400</v>
      </c>
      <c r="C82" s="7"/>
    </row>
    <row r="83" spans="1:3" hidden="1">
      <c r="A83" s="29" t="s">
        <v>391</v>
      </c>
      <c r="B83" s="21" t="s">
        <v>400</v>
      </c>
      <c r="C83" s="7"/>
    </row>
    <row r="84" spans="1:3" hidden="1">
      <c r="A84" s="21" t="s">
        <v>392</v>
      </c>
      <c r="B84" s="21" t="s">
        <v>400</v>
      </c>
      <c r="C84" s="7"/>
    </row>
    <row r="85" spans="1:3" hidden="1">
      <c r="A85" s="21" t="s">
        <v>393</v>
      </c>
      <c r="B85" s="21" t="s">
        <v>400</v>
      </c>
      <c r="C85" s="7"/>
    </row>
    <row r="86" spans="1:3" hidden="1">
      <c r="A86" s="21" t="s">
        <v>394</v>
      </c>
      <c r="B86" s="21" t="s">
        <v>400</v>
      </c>
      <c r="C86" s="7"/>
    </row>
    <row r="87" spans="1:3" hidden="1">
      <c r="A87" s="29" t="s">
        <v>395</v>
      </c>
      <c r="B87" s="21" t="s">
        <v>400</v>
      </c>
      <c r="C87" s="7"/>
    </row>
    <row r="88" spans="1:3" hidden="1">
      <c r="A88" s="29" t="s">
        <v>401</v>
      </c>
      <c r="B88" s="21" t="s">
        <v>400</v>
      </c>
      <c r="C88" s="7"/>
    </row>
    <row r="89" spans="1:3" hidden="1">
      <c r="A89" s="29" t="s">
        <v>397</v>
      </c>
      <c r="B89" s="21" t="s">
        <v>400</v>
      </c>
      <c r="C89" s="7"/>
    </row>
    <row r="90" spans="1:3" hidden="1">
      <c r="A90" s="29" t="s">
        <v>398</v>
      </c>
      <c r="B90" s="21" t="s">
        <v>400</v>
      </c>
      <c r="C90" s="7"/>
    </row>
    <row r="91" spans="1:3" hidden="1">
      <c r="A91" s="98" t="s">
        <v>402</v>
      </c>
      <c r="B91" s="61" t="s">
        <v>400</v>
      </c>
      <c r="C91" s="7"/>
    </row>
    <row r="92" spans="1:3" hidden="1">
      <c r="A92" s="29" t="s">
        <v>388</v>
      </c>
      <c r="B92" s="21" t="s">
        <v>403</v>
      </c>
      <c r="C92" s="7"/>
    </row>
    <row r="93" spans="1:3" hidden="1">
      <c r="A93" s="29" t="s">
        <v>390</v>
      </c>
      <c r="B93" s="21" t="s">
        <v>403</v>
      </c>
      <c r="C93" s="7"/>
    </row>
    <row r="94" spans="1:3" hidden="1">
      <c r="A94" s="29" t="s">
        <v>391</v>
      </c>
      <c r="B94" s="21" t="s">
        <v>403</v>
      </c>
      <c r="C94" s="7"/>
    </row>
    <row r="95" spans="1:3" hidden="1">
      <c r="A95" s="21" t="s">
        <v>392</v>
      </c>
      <c r="B95" s="21" t="s">
        <v>403</v>
      </c>
      <c r="C95" s="7"/>
    </row>
    <row r="96" spans="1:3" hidden="1">
      <c r="A96" s="21" t="s">
        <v>393</v>
      </c>
      <c r="B96" s="21" t="s">
        <v>403</v>
      </c>
      <c r="C96" s="7"/>
    </row>
    <row r="97" spans="1:3" hidden="1">
      <c r="A97" s="21" t="s">
        <v>394</v>
      </c>
      <c r="B97" s="21" t="s">
        <v>403</v>
      </c>
      <c r="C97" s="7"/>
    </row>
    <row r="98" spans="1:3" hidden="1">
      <c r="A98" s="29" t="s">
        <v>395</v>
      </c>
      <c r="B98" s="21" t="s">
        <v>403</v>
      </c>
      <c r="C98" s="7"/>
    </row>
    <row r="99" spans="1:3" hidden="1">
      <c r="A99" s="29" t="s">
        <v>396</v>
      </c>
      <c r="B99" s="21" t="s">
        <v>403</v>
      </c>
      <c r="C99" s="7"/>
    </row>
    <row r="100" spans="1:3" hidden="1">
      <c r="A100" s="29" t="s">
        <v>397</v>
      </c>
      <c r="B100" s="21" t="s">
        <v>403</v>
      </c>
      <c r="C100" s="7"/>
    </row>
    <row r="101" spans="1:3" hidden="1">
      <c r="A101" s="29" t="s">
        <v>398</v>
      </c>
      <c r="B101" s="21" t="s">
        <v>403</v>
      </c>
      <c r="C101" s="7"/>
    </row>
    <row r="102" spans="1:3" ht="25.5" hidden="1">
      <c r="A102" s="24" t="s">
        <v>404</v>
      </c>
      <c r="B102" s="61" t="s">
        <v>403</v>
      </c>
      <c r="C102" s="7"/>
    </row>
    <row r="103" spans="1:3" hidden="1">
      <c r="A103" s="29" t="s">
        <v>388</v>
      </c>
      <c r="B103" s="21" t="s">
        <v>405</v>
      </c>
      <c r="C103" s="7"/>
    </row>
    <row r="104" spans="1:3" hidden="1">
      <c r="A104" s="29" t="s">
        <v>390</v>
      </c>
      <c r="B104" s="21" t="s">
        <v>405</v>
      </c>
      <c r="C104" s="7"/>
    </row>
    <row r="105" spans="1:3" hidden="1">
      <c r="A105" s="29" t="s">
        <v>391</v>
      </c>
      <c r="B105" s="21" t="s">
        <v>405</v>
      </c>
      <c r="C105" s="7"/>
    </row>
    <row r="106" spans="1:3" hidden="1">
      <c r="A106" s="21" t="s">
        <v>392</v>
      </c>
      <c r="B106" s="21" t="s">
        <v>405</v>
      </c>
      <c r="C106" s="7"/>
    </row>
    <row r="107" spans="1:3" hidden="1">
      <c r="A107" s="21" t="s">
        <v>393</v>
      </c>
      <c r="B107" s="21" t="s">
        <v>405</v>
      </c>
      <c r="C107" s="7"/>
    </row>
    <row r="108" spans="1:3" hidden="1">
      <c r="A108" s="21" t="s">
        <v>394</v>
      </c>
      <c r="B108" s="21" t="s">
        <v>405</v>
      </c>
      <c r="C108" s="7"/>
    </row>
    <row r="109" spans="1:3" hidden="1">
      <c r="A109" s="29" t="s">
        <v>395</v>
      </c>
      <c r="B109" s="21" t="s">
        <v>405</v>
      </c>
      <c r="C109" s="7"/>
    </row>
    <row r="110" spans="1:3" hidden="1">
      <c r="A110" s="29" t="s">
        <v>401</v>
      </c>
      <c r="B110" s="21" t="s">
        <v>405</v>
      </c>
      <c r="C110" s="7"/>
    </row>
    <row r="111" spans="1:3" hidden="1">
      <c r="A111" s="29" t="s">
        <v>397</v>
      </c>
      <c r="B111" s="21" t="s">
        <v>405</v>
      </c>
      <c r="C111" s="7"/>
    </row>
    <row r="112" spans="1:3" hidden="1">
      <c r="A112" s="29" t="s">
        <v>398</v>
      </c>
      <c r="B112" s="21" t="s">
        <v>405</v>
      </c>
      <c r="C112" s="7"/>
    </row>
    <row r="113" spans="1:3" hidden="1">
      <c r="A113" s="98" t="s">
        <v>406</v>
      </c>
      <c r="B113" s="61" t="s">
        <v>405</v>
      </c>
      <c r="C113" s="7"/>
    </row>
  </sheetData>
  <mergeCells count="3">
    <mergeCell ref="A2:D2"/>
    <mergeCell ref="A3:D3"/>
    <mergeCell ref="A4:D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Kiemelt bevételek és kiadások</vt:lpstr>
      <vt:lpstr>kiadások működési,felhalm.</vt:lpstr>
      <vt:lpstr>bevételek működési,felhalm.</vt:lpstr>
      <vt:lpstr>Létszám</vt:lpstr>
      <vt:lpstr>beruházások,felújítások</vt:lpstr>
      <vt:lpstr>Tartalék</vt:lpstr>
      <vt:lpstr>Szociális</vt:lpstr>
      <vt:lpstr>Átadott</vt:lpstr>
      <vt:lpstr>Átvett</vt:lpstr>
      <vt:lpstr>Helyi adó</vt:lpstr>
      <vt:lpstr>Felhasználási ütemterv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2016-05-31T06:00:11Z</cp:lastPrinted>
  <dcterms:created xsi:type="dcterms:W3CDTF">2016-05-27T06:16:52Z</dcterms:created>
  <dcterms:modified xsi:type="dcterms:W3CDTF">2016-05-31T06:00:29Z</dcterms:modified>
</cp:coreProperties>
</file>