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2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'1'!$A$1:$BT$29</definedName>
    <definedName name="_xlnm.Print_Area" localSheetId="14">'13'!$A$1:$BO$35</definedName>
    <definedName name="_xlnm.Print_Area" localSheetId="3">'3'!$A$1:$AJ$65</definedName>
  </definedNames>
  <calcPr fullCalcOnLoad="1"/>
</workbook>
</file>

<file path=xl/sharedStrings.xml><?xml version="1.0" encoding="utf-8"?>
<sst xmlns="http://schemas.openxmlformats.org/spreadsheetml/2006/main" count="915" uniqueCount="717">
  <si>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</si>
  <si>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</si>
  <si>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</si>
  <si>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</si>
  <si>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</si>
  <si>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</si>
  <si>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</si>
  <si>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</si>
  <si>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</si>
  <si>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</si>
  <si>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</si>
  <si>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</si>
  <si>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</si>
  <si>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</si>
  <si>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</si>
  <si>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</si>
  <si>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</si>
  <si>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</si>
  <si>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</si>
  <si>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</si>
  <si>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</si>
  <si>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</si>
  <si>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</si>
  <si>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</si>
  <si>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</si>
  <si>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</si>
  <si>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</si>
  <si>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</si>
  <si>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</si>
  <si>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</si>
  <si>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</si>
  <si>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</si>
  <si>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</si>
  <si>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</si>
  <si>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</si>
  <si>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</si>
  <si>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</si>
  <si>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</si>
  <si>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</si>
  <si>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</si>
  <si>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</si>
  <si>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</si>
  <si>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</si>
  <si>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</si>
  <si>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</si>
  <si>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</si>
  <si>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</si>
  <si>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</si>
  <si>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</si>
  <si>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</si>
  <si>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</si>
  <si>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</si>
  <si>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</si>
  <si>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</si>
  <si>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</si>
  <si>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</si>
  <si>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</si>
  <si>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</si>
  <si>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</si>
  <si>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</si>
  <si>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</si>
  <si>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</si>
  <si>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</si>
  <si>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</si>
  <si>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</si>
  <si>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</si>
  <si>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</si>
  <si>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</si>
  <si>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</si>
  <si>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</si>
  <si>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</si>
  <si>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</si>
  <si>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</si>
  <si>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</si>
  <si>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</si>
  <si>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</si>
  <si>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</si>
  <si>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</si>
  <si>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</si>
  <si>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</si>
  <si>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</si>
  <si>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</si>
  <si>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</si>
  <si>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</si>
  <si>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</si>
  <si>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</si>
  <si>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</si>
  <si>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</si>
  <si>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</si>
  <si>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</si>
  <si>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</si>
  <si>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</si>
  <si>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</si>
  <si>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</si>
  <si>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</si>
  <si>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</si>
  <si>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</si>
  <si>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</si>
  <si>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</si>
  <si>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</si>
  <si>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</si>
  <si>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</si>
  <si>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</si>
  <si>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</si>
  <si>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</si>
  <si>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</si>
  <si>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</si>
  <si>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</si>
  <si>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</si>
  <si>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</si>
  <si>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</si>
  <si>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</si>
  <si>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</si>
  <si>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</si>
  <si>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</si>
  <si>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</si>
  <si>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</si>
  <si>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</si>
  <si>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</si>
  <si>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</si>
  <si>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</si>
  <si>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</si>
  <si>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</si>
  <si>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</si>
  <si>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</si>
  <si>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</si>
  <si>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</si>
  <si>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</si>
  <si>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</si>
  <si>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</si>
  <si>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</si>
  <si>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</si>
  <si>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</si>
  <si>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</si>
  <si>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</si>
  <si>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</si>
  <si>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</si>
  <si>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</si>
  <si>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</si>
  <si>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</si>
  <si>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</si>
  <si>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</si>
  <si>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</si>
  <si>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</si>
  <si>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</si>
  <si>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</si>
  <si>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</si>
  <si>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</si>
  <si>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</si>
  <si>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</si>
  <si>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</si>
  <si>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</si>
  <si>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</si>
  <si>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</si>
  <si>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</si>
  <si>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</si>
  <si>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</si>
  <si>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</si>
  <si>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</si>
  <si>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</si>
  <si>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</si>
  <si>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</si>
  <si>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</si>
  <si>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</si>
  <si>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</si>
  <si>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</si>
  <si>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</si>
  <si>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</si>
  <si>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</si>
  <si>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</si>
  <si>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</si>
  <si>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</si>
  <si>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</si>
  <si>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</si>
  <si>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</si>
  <si>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</si>
  <si>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</si>
  <si>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</si>
  <si>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</si>
  <si>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</si>
  <si>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</si>
  <si>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</si>
  <si>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</si>
  <si>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</si>
  <si>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</si>
  <si>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</si>
  <si>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</si>
  <si>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</si>
  <si>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</si>
  <si>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</si>
  <si>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</si>
  <si>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</si>
  <si>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</si>
  <si>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</si>
  <si>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</si>
  <si>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</si>
  <si>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</si>
  <si>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</si>
  <si>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</si>
  <si>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</si>
  <si>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</si>
  <si>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</si>
  <si>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</si>
  <si>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</si>
  <si>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</si>
  <si>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</si>
  <si>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</si>
  <si>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</si>
  <si>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</si>
  <si>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</si>
  <si>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</si>
  <si>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</si>
  <si>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</si>
  <si>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</si>
  <si>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</si>
  <si>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</si>
  <si>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</si>
  <si>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</si>
  <si>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</si>
  <si>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</si>
  <si>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</si>
  <si>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</si>
  <si>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</si>
  <si>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</si>
  <si>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</si>
  <si>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</si>
  <si>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</si>
  <si>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</si>
  <si>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</si>
  <si>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</si>
  <si>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</si>
  <si>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</si>
  <si>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</si>
  <si>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</si>
  <si>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</si>
  <si>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</si>
  <si>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</si>
  <si>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</si>
  <si>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</si>
  <si>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</si>
  <si>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</si>
  <si>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</si>
  <si>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</si>
  <si>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</si>
  <si>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</si>
  <si>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</si>
  <si>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</si>
  <si>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</si>
  <si>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</si>
  <si>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</si>
  <si>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</si>
  <si>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</si>
  <si>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</si>
  <si>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</si>
  <si>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</si>
  <si>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</si>
  <si>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</si>
  <si>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</si>
  <si>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</si>
  <si>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</si>
  <si>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</si>
  <si>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</si>
  <si>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</si>
  <si>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</si>
  <si>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</si>
  <si>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</si>
  <si>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</si>
  <si>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</si>
  <si>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</si>
  <si>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</si>
  <si>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</si>
  <si>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</si>
  <si>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</si>
  <si>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</si>
  <si>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</si>
  <si>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</si>
  <si>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</si>
  <si>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</si>
  <si>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</si>
  <si>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</si>
  <si>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</si>
  <si>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</si>
  <si>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</si>
  <si>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</si>
  <si>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</si>
  <si>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</si>
  <si>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</si>
  <si>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</si>
  <si>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</si>
  <si>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</si>
  <si>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</si>
  <si>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</si>
  <si>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</si>
  <si>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</si>
  <si>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</si>
  <si>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</si>
  <si>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</si>
  <si>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</si>
  <si>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</si>
  <si>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</si>
  <si>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</si>
  <si>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</si>
  <si>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</si>
  <si>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</si>
  <si>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</si>
  <si>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</si>
  <si>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</si>
  <si>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</si>
  <si>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</si>
  <si>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</si>
  <si>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</si>
  <si>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</si>
  <si>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</si>
  <si>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</si>
  <si>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</si>
  <si>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</si>
  <si>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</si>
  <si>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</si>
  <si>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</si>
  <si>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</si>
  <si>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</si>
  <si>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</si>
  <si>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</si>
  <si>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</si>
  <si>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</si>
  <si>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</si>
  <si>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</si>
  <si>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</si>
  <si>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</si>
  <si>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</si>
  <si>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</si>
  <si>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</si>
  <si>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</si>
  <si>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</si>
  <si>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</si>
  <si>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</si>
  <si>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</si>
  <si>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</si>
  <si>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</si>
  <si>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</si>
  <si>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</si>
  <si>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</si>
  <si>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</si>
  <si>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</si>
  <si>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</si>
  <si>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</si>
  <si>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</si>
  <si>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</si>
  <si>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</si>
  <si>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</si>
  <si>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</si>
  <si>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</si>
  <si>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</si>
  <si>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</si>
  <si>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</si>
  <si>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</si>
  <si>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</si>
  <si>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</si>
  <si>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</si>
  <si>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</si>
  <si>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</si>
  <si>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</si>
  <si>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</si>
  <si>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</si>
  <si>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</si>
  <si>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</si>
  <si>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</si>
  <si>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</si>
  <si>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</si>
  <si>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</si>
  <si>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</si>
  <si>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</si>
  <si>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</si>
  <si>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</si>
  <si>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</si>
  <si>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</si>
  <si>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</si>
  <si>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</si>
  <si>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</si>
  <si>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</si>
  <si>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</si>
  <si>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</si>
  <si>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</si>
  <si>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</si>
  <si>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</si>
  <si>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</si>
  <si>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</si>
  <si>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</si>
  <si>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</si>
  <si>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</si>
  <si>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</si>
  <si>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</si>
  <si>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</si>
  <si>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</si>
  <si>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</si>
  <si>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</si>
  <si>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</si>
  <si>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</si>
  <si>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</si>
  <si>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</si>
  <si>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</si>
  <si>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</si>
  <si>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</si>
  <si>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</si>
  <si>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</si>
  <si>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</si>
  <si>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</si>
  <si>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</si>
  <si>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</si>
  <si>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</si>
  <si>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</si>
  <si>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</si>
  <si>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</si>
  <si>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</si>
  <si>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</si>
  <si>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</si>
  <si>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</si>
  <si>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</si>
  <si>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</si>
  <si>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</si>
  <si>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</si>
  <si>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</si>
  <si>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</si>
  <si>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</si>
  <si>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</si>
  <si>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</si>
  <si>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</si>
  <si>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</si>
  <si>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</si>
  <si>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</si>
  <si>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</si>
  <si>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</si>
  <si>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</si>
  <si>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</si>
  <si>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</si>
  <si>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</si>
  <si>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</si>
  <si>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</si>
  <si>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</si>
  <si>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</si>
  <si>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</si>
  <si>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</si>
  <si>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</si>
  <si>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</si>
  <si>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</si>
  <si>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</si>
  <si>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</si>
  <si>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</si>
  <si>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</si>
  <si>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</si>
  <si>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</si>
  <si>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</si>
  <si>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</si>
  <si>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</si>
  <si>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</si>
  <si>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</si>
  <si>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</si>
  <si>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</si>
  <si>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</si>
  <si>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</si>
  <si>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</si>
  <si>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</si>
  <si>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</si>
  <si>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</si>
  <si>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</si>
  <si>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</si>
  <si>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</si>
  <si>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</si>
  <si>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</si>
  <si>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</si>
  <si>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</si>
  <si>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</si>
  <si>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</si>
  <si>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</si>
  <si>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</si>
  <si>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</si>
  <si>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</si>
  <si>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</si>
  <si>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</si>
  <si>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</si>
  <si>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</si>
  <si>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</si>
  <si>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</si>
  <si>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</si>
  <si>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</si>
  <si>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</si>
  <si>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</si>
  <si>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</si>
  <si>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</si>
  <si>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</si>
  <si>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</si>
  <si>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</si>
  <si>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</si>
  <si>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</si>
  <si>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</si>
  <si>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</si>
  <si>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</si>
  <si>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</si>
  <si>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</si>
  <si>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</si>
  <si>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</si>
  <si>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</si>
  <si>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</si>
  <si>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</si>
  <si>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</si>
  <si>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</si>
  <si>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</si>
  <si>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</si>
  <si>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</si>
  <si>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</si>
  <si>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</si>
  <si>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</si>
  <si>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</si>
  <si>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</si>
  <si>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</si>
  <si>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</si>
  <si>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</si>
  <si>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</si>
  <si>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</si>
  <si>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</si>
  <si>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</si>
  <si>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</si>
  <si>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</si>
  <si>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</si>
  <si>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</si>
  <si>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</si>
  <si>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</si>
  <si>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</si>
  <si>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</si>
  <si>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</si>
  <si>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</si>
  <si>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</si>
  <si>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</si>
  <si>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</si>
  <si>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</si>
  <si>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</si>
  <si>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</si>
  <si>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</si>
  <si>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</si>
  <si>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</si>
  <si>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</si>
  <si>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</si>
  <si>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</si>
  <si>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</si>
  <si>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</si>
  <si>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</si>
  <si>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</si>
  <si>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</si>
  <si>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</si>
  <si>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</si>
  <si>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</si>
  <si>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</si>
  <si>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</si>
  <si>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</si>
  <si>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</si>
  <si>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</si>
  <si>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</si>
  <si>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</si>
  <si>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</si>
  <si>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</si>
  <si>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</si>
  <si>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</si>
  <si>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</si>
  <si>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</si>
  <si>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</si>
  <si>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</si>
  <si>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</si>
  <si>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</si>
  <si>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</si>
  <si>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</si>
  <si>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</si>
  <si>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</si>
  <si>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</si>
  <si>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</si>
  <si>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</si>
  <si>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</si>
  <si>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</si>
  <si>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</si>
  <si>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</si>
  <si>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</si>
  <si>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</si>
  <si>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</si>
  <si>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</si>
  <si>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</si>
  <si>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</si>
  <si>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</si>
  <si>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</si>
  <si>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</si>
  <si>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</si>
  <si>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</si>
  <si>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</si>
  <si>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</si>
  <si>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</si>
  <si>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</si>
  <si>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</si>
  <si>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</si>
  <si>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</si>
  <si>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</si>
  <si>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</si>
  <si>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</si>
  <si>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</si>
  <si>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</si>
  <si>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</si>
  <si>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</si>
  <si>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</si>
  <si>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</si>
  <si>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</si>
  <si>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</si>
  <si>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</si>
  <si>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</si>
  <si>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</si>
  <si>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</si>
  <si>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</si>
  <si>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</si>
  <si>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</si>
  <si>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</si>
  <si>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</si>
  <si>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</si>
  <si>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Értékesítési és forglami adó</t>
  </si>
  <si>
    <t xml:space="preserve">     -Iparűzési adó állandó jelleggel végz.</t>
  </si>
  <si>
    <t>Egyéb közhatalmi bevétel</t>
  </si>
  <si>
    <t>Támogatott cél megnevezése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</si>
  <si>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</si>
  <si>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</si>
  <si>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</si>
  <si>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</si>
  <si>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</si>
  <si>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</si>
  <si>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</si>
  <si>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</si>
  <si>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</si>
  <si>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</si>
  <si>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</si>
  <si>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</si>
  <si>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</si>
  <si>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</si>
  <si>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Galamboki Közös Önkormányzati Hivatal támogatása</t>
  </si>
  <si>
    <t>Működési célú támogatás áht-n belül összesen</t>
  </si>
  <si>
    <t>Innovatív Dél-Zala Vidékfejlesztési Egyesület tagdíj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</si>
  <si>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</si>
  <si>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</si>
  <si>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</si>
  <si>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</si>
  <si>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</si>
  <si>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</si>
  <si>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</si>
  <si>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</si>
  <si>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</si>
  <si>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</si>
  <si>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</si>
  <si>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</si>
  <si>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</si>
  <si>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</si>
  <si>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</si>
  <si>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</si>
  <si>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</si>
  <si>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</si>
  <si>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</si>
  <si>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Éves létszám-előirányzat</t>
  </si>
  <si>
    <t>COFOG                 (Kormányzati funkció)</t>
  </si>
  <si>
    <t>COFOG megnevezése</t>
  </si>
  <si>
    <t>Létszám előirányzat (fő)</t>
  </si>
  <si>
    <t>Pat Község Önkormányzata</t>
  </si>
  <si>
    <t xml:space="preserve">Pat Község Önkormányzata </t>
  </si>
  <si>
    <t>Pat  KÖZSÉG ÖNKORMÁNYZATA</t>
  </si>
  <si>
    <t>Pat Község Önkormányzat saját bevételeinek részletezése az adósságot keletkeztető ügyletből származó tárgyévi fizetési kötelezettség megállapításához</t>
  </si>
  <si>
    <t>Miháldi Tagóvoda támogatása</t>
  </si>
  <si>
    <t>III.1.</t>
  </si>
  <si>
    <t>A települési önkormányzatok szociális feladatainak kiegészítő támogatása</t>
  </si>
  <si>
    <t>2019. évi terv</t>
  </si>
  <si>
    <t>Foglalkoztatottak személyi juttatásai</t>
  </si>
  <si>
    <t>Külső személyi juttatások</t>
  </si>
  <si>
    <t>Működési célú költségvetési támogatások és kiegészítő támogatások</t>
  </si>
  <si>
    <t>Elszámolásból származó bevételek</t>
  </si>
  <si>
    <t>III. 5. c)</t>
  </si>
  <si>
    <t>A rászoruló gyermekek intézményen kívóli szünidei étkezésének támogatása</t>
  </si>
  <si>
    <t>041237</t>
  </si>
  <si>
    <t>Intézményen kívüli szünidei gyermekétkeztetés</t>
  </si>
  <si>
    <t>Közművelődési fejlesztés</t>
  </si>
  <si>
    <t>Ingatlan felújítás</t>
  </si>
  <si>
    <t>Felhalmozási célú átvett pénzeszközök</t>
  </si>
  <si>
    <t>Zalakaros Kistérség Többcélú Társulása házi segítségnyújtás</t>
  </si>
  <si>
    <t>Állami előleg visszafizetése</t>
  </si>
  <si>
    <t>2020. évi terv</t>
  </si>
  <si>
    <t xml:space="preserve">     - késedelmi pótlék, bírság</t>
  </si>
  <si>
    <t xml:space="preserve">     - talajterhelési díj</t>
  </si>
  <si>
    <t>2018. évi előirányzat</t>
  </si>
  <si>
    <t>Belterületi utak</t>
  </si>
  <si>
    <t>2018. évi eredeti
előirányzat</t>
  </si>
  <si>
    <t>2021. évi terv</t>
  </si>
  <si>
    <t>2019. évi költségvetés</t>
  </si>
  <si>
    <t>2019. évi eredeti
előirányzat</t>
  </si>
  <si>
    <t>2019. ÉVI KÖLTSÉGVETÉSE</t>
  </si>
  <si>
    <t>forintban</t>
  </si>
  <si>
    <t>Egészségügyi Alapellátás Nagykanizsa fogorvosi ügyelet</t>
  </si>
  <si>
    <t xml:space="preserve"> forintban</t>
  </si>
  <si>
    <t>adatok Ft-ban</t>
  </si>
  <si>
    <t xml:space="preserve">     - adópótlék, adóbírság</t>
  </si>
  <si>
    <t xml:space="preserve">adatok forintban </t>
  </si>
  <si>
    <t>2019. évi előirányzat</t>
  </si>
  <si>
    <t>adatok forintban !</t>
  </si>
  <si>
    <t>2019. ÉVI KÖLTSÉGVETÉS</t>
  </si>
  <si>
    <t>Polgármesteri illetmény támogatása</t>
  </si>
  <si>
    <t>I.6.</t>
  </si>
  <si>
    <t>I.1.c-1.f.</t>
  </si>
  <si>
    <t xml:space="preserve">A 2019. évi költségvetési támogatások jogcímenként </t>
  </si>
  <si>
    <t>2019. ÉVI ELŐIRÁNYZAT-FELHASZNÁLÁSI TERV</t>
  </si>
  <si>
    <t>adatok forintban</t>
  </si>
  <si>
    <t>Az önkormányzat által adott közvetett támogatások, kedvezmények</t>
  </si>
  <si>
    <t>Ingatlan felújítás (Közművelődési feladatok 2018.)</t>
  </si>
  <si>
    <t>2018. évi eredeti 
előirányzat</t>
  </si>
  <si>
    <t>Zalakaros Kistérség Többcélú Társulása belső ellenőrzés</t>
  </si>
  <si>
    <t>Felhasználás    2018. XII.31-ig</t>
  </si>
  <si>
    <t>Felhasználás        2019. XII.31-ig</t>
  </si>
  <si>
    <t>2019. ÉVI KÖLTSÉGVETÉSÉNEK ÖSSZEVONT MÉRLEGE</t>
  </si>
  <si>
    <t>2018-ban</t>
  </si>
  <si>
    <t>Közfoglalkoztatási mintaprogram tervezet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</si>
</sst>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11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0" xfId="59" applyNumberForma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6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7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39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6" xfId="63" applyFont="1" applyFill="1" applyBorder="1" applyAlignment="1" applyProtection="1">
      <alignment horizontal="center" vertical="center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6" fillId="0" borderId="42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3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3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3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3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5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168" fontId="12" fillId="0" borderId="17" xfId="42" applyNumberFormat="1" applyFont="1" applyFill="1" applyBorder="1" applyAlignment="1">
      <alignment/>
    </xf>
    <xf numFmtId="168" fontId="12" fillId="0" borderId="22" xfId="42" applyNumberFormat="1" applyFont="1" applyFill="1" applyBorder="1" applyAlignment="1">
      <alignment/>
    </xf>
    <xf numFmtId="0" fontId="12" fillId="0" borderId="17" xfId="61" applyFont="1" applyFill="1" applyBorder="1">
      <alignment/>
      <protection/>
    </xf>
    <xf numFmtId="0" fontId="48" fillId="0" borderId="0" xfId="64" applyFont="1" applyAlignment="1">
      <alignment vertical="center"/>
      <protection/>
    </xf>
    <xf numFmtId="3" fontId="21" fillId="0" borderId="0" xfId="64" applyNumberFormat="1" applyFont="1" applyAlignment="1">
      <alignment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4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4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164" fontId="35" fillId="0" borderId="0" xfId="58" applyNumberFormat="1" applyFont="1" applyFill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4" xfId="58" applyFont="1" applyFill="1" applyBorder="1" applyAlignment="1">
      <alignment horizontal="left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4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4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4" xfId="58" applyFont="1" applyFill="1" applyBorder="1" applyAlignment="1">
      <alignment horizontal="left"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4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4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4" xfId="58" applyFont="1" applyFill="1" applyBorder="1" applyAlignment="1">
      <alignment horizontal="left"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4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4" xfId="58" applyFont="1" applyFill="1" applyBorder="1" applyAlignment="1">
      <alignment vertical="center"/>
      <protection/>
    </xf>
    <xf numFmtId="3" fontId="5" fillId="33" borderId="29" xfId="58" applyNumberFormat="1" applyFont="1" applyFill="1" applyBorder="1" applyAlignment="1">
      <alignment horizontal="right" vertical="center"/>
      <protection/>
    </xf>
    <xf numFmtId="3" fontId="5" fillId="33" borderId="44" xfId="58" applyNumberFormat="1" applyFont="1" applyFill="1" applyBorder="1" applyAlignment="1">
      <alignment horizontal="right" vertical="center"/>
      <protection/>
    </xf>
    <xf numFmtId="3" fontId="5" fillId="33" borderId="22" xfId="58" applyNumberFormat="1" applyFont="1" applyFill="1" applyBorder="1" applyAlignment="1">
      <alignment horizontal="right"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4" xfId="58" applyFont="1" applyFill="1" applyBorder="1" applyAlignment="1">
      <alignment vertical="center" wrapText="1"/>
      <protection/>
    </xf>
    <xf numFmtId="0" fontId="6" fillId="34" borderId="29" xfId="58" applyFont="1" applyFill="1" applyBorder="1" applyAlignment="1">
      <alignment horizontal="left" vertical="center" wrapText="1"/>
      <protection/>
    </xf>
    <xf numFmtId="0" fontId="6" fillId="34" borderId="44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4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4" xfId="58" applyFont="1" applyFill="1" applyBorder="1" applyAlignment="1">
      <alignment horizontal="left" vertical="center" wrapText="1"/>
      <protection/>
    </xf>
    <xf numFmtId="0" fontId="5" fillId="34" borderId="29" xfId="58" applyFont="1" applyFill="1" applyBorder="1" applyAlignment="1">
      <alignment horizontal="left" vertical="center" wrapText="1"/>
      <protection/>
    </xf>
    <xf numFmtId="0" fontId="5" fillId="34" borderId="44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4" xfId="58" applyFont="1" applyFill="1" applyBorder="1" applyAlignment="1">
      <alignment vertical="center" wrapText="1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4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4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4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4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4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3" fontId="5" fillId="33" borderId="29" xfId="58" applyNumberFormat="1" applyFont="1" applyFill="1" applyBorder="1" applyAlignment="1">
      <alignment horizontal="center" vertical="center"/>
      <protection/>
    </xf>
    <xf numFmtId="3" fontId="5" fillId="33" borderId="44" xfId="58" applyNumberFormat="1" applyFont="1" applyFill="1" applyBorder="1" applyAlignment="1">
      <alignment horizontal="center" vertical="center"/>
      <protection/>
    </xf>
    <xf numFmtId="3" fontId="5" fillId="33" borderId="22" xfId="58" applyNumberFormat="1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4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167" fontId="17" fillId="0" borderId="46" xfId="59" applyNumberFormat="1" applyFont="1" applyFill="1" applyBorder="1" applyAlignment="1" applyProtection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48" xfId="59" applyNumberFormat="1" applyFont="1" applyFill="1" applyBorder="1" applyAlignment="1" applyProtection="1">
      <alignment horizontal="center" vertical="center" wrapText="1"/>
      <protection/>
    </xf>
    <xf numFmtId="167" fontId="17" fillId="0" borderId="49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0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5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0" xfId="63" applyFont="1" applyFill="1" applyBorder="1" applyAlignment="1">
      <alignment horizontal="justify" vertical="center" wrapText="1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5" xfId="58" applyNumberFormat="1" applyFont="1" applyFill="1" applyBorder="1" applyAlignment="1">
      <alignment horizontal="center" vertical="center"/>
      <protection/>
    </xf>
    <xf numFmtId="3" fontId="10" fillId="32" borderId="51" xfId="58" applyNumberFormat="1" applyFont="1" applyFill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9"/>
  <sheetViews>
    <sheetView view="pageBreakPreview" zoomScaleSheetLayoutView="100" zoomScalePageLayoutView="0" workbookViewId="0" topLeftCell="A9">
      <selection activeCell="C15" sqref="C15:AB15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7109375" style="1" customWidth="1"/>
    <col min="33" max="35" width="2.7109375" style="1" customWidth="1"/>
    <col min="36" max="36" width="3.710937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3.7109375" style="1" customWidth="1"/>
    <col min="69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281" t="s">
        <v>663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</row>
    <row r="2" spans="1:72" ht="35.25" customHeight="1">
      <c r="A2" s="281" t="s">
        <v>714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</row>
    <row r="3" spans="1:72" ht="33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</row>
    <row r="4" spans="1:72" ht="15.75" customHeigh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2" t="s">
        <v>707</v>
      </c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</row>
    <row r="5" spans="1:72" ht="49.5" customHeight="1">
      <c r="A5" s="284" t="s">
        <v>3</v>
      </c>
      <c r="B5" s="285"/>
      <c r="C5" s="286" t="s">
        <v>4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5" t="s">
        <v>710</v>
      </c>
      <c r="AD5" s="287"/>
      <c r="AE5" s="287"/>
      <c r="AF5" s="287"/>
      <c r="AG5" s="285" t="s">
        <v>691</v>
      </c>
      <c r="AH5" s="287"/>
      <c r="AI5" s="287"/>
      <c r="AJ5" s="287"/>
      <c r="AK5" s="284" t="s">
        <v>3</v>
      </c>
      <c r="AL5" s="285"/>
      <c r="AM5" s="286" t="s">
        <v>4</v>
      </c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9" t="s">
        <v>688</v>
      </c>
      <c r="BN5" s="290"/>
      <c r="BO5" s="290"/>
      <c r="BP5" s="291"/>
      <c r="BQ5" s="289" t="s">
        <v>691</v>
      </c>
      <c r="BR5" s="290"/>
      <c r="BS5" s="290"/>
      <c r="BT5" s="291"/>
    </row>
    <row r="6" spans="1:72" s="2" customFormat="1" ht="19.5" customHeight="1">
      <c r="A6" s="275">
        <v>1</v>
      </c>
      <c r="B6" s="276"/>
      <c r="C6" s="279" t="s">
        <v>670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64">
        <v>18127566</v>
      </c>
      <c r="AD6" s="265"/>
      <c r="AE6" s="265"/>
      <c r="AF6" s="266"/>
      <c r="AG6" s="264">
        <v>2432100</v>
      </c>
      <c r="AH6" s="265"/>
      <c r="AI6" s="265"/>
      <c r="AJ6" s="266"/>
      <c r="AK6" s="257">
        <v>1</v>
      </c>
      <c r="AL6" s="258"/>
      <c r="AM6" s="270" t="s">
        <v>407</v>
      </c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2"/>
      <c r="BM6" s="264">
        <v>39952518</v>
      </c>
      <c r="BN6" s="265"/>
      <c r="BO6" s="265"/>
      <c r="BP6" s="266"/>
      <c r="BQ6" s="264">
        <v>16311020</v>
      </c>
      <c r="BR6" s="265"/>
      <c r="BS6" s="265"/>
      <c r="BT6" s="266"/>
    </row>
    <row r="7" spans="1:72" ht="19.5" customHeight="1">
      <c r="A7" s="275">
        <v>2</v>
      </c>
      <c r="B7" s="276"/>
      <c r="C7" s="270" t="s">
        <v>671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64">
        <v>2464144</v>
      </c>
      <c r="AD7" s="265"/>
      <c r="AE7" s="265"/>
      <c r="AF7" s="266"/>
      <c r="AG7" s="264">
        <v>2424144</v>
      </c>
      <c r="AH7" s="265"/>
      <c r="AI7" s="265"/>
      <c r="AJ7" s="266"/>
      <c r="AK7" s="257">
        <v>2</v>
      </c>
      <c r="AL7" s="258"/>
      <c r="AM7" s="270" t="s">
        <v>408</v>
      </c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2"/>
      <c r="BM7" s="264">
        <v>12749000</v>
      </c>
      <c r="BN7" s="265"/>
      <c r="BO7" s="265"/>
      <c r="BP7" s="266"/>
      <c r="BQ7" s="264">
        <v>0</v>
      </c>
      <c r="BR7" s="265"/>
      <c r="BS7" s="265"/>
      <c r="BT7" s="266"/>
    </row>
    <row r="8" spans="1:72" ht="19.5" customHeight="1">
      <c r="A8" s="275">
        <v>3</v>
      </c>
      <c r="B8" s="276"/>
      <c r="C8" s="279" t="s">
        <v>400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64">
        <f>SUM(AC6:AF7)</f>
        <v>20591710</v>
      </c>
      <c r="AD8" s="265"/>
      <c r="AE8" s="265"/>
      <c r="AF8" s="266"/>
      <c r="AG8" s="264">
        <f>SUM(AG6:AJ7)</f>
        <v>4856244</v>
      </c>
      <c r="AH8" s="265"/>
      <c r="AI8" s="265"/>
      <c r="AJ8" s="266"/>
      <c r="AK8" s="257">
        <v>3</v>
      </c>
      <c r="AL8" s="258"/>
      <c r="AM8" s="270" t="s">
        <v>409</v>
      </c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2"/>
      <c r="BM8" s="264">
        <v>2503000</v>
      </c>
      <c r="BN8" s="265"/>
      <c r="BO8" s="265"/>
      <c r="BP8" s="266"/>
      <c r="BQ8" s="264">
        <v>2500000</v>
      </c>
      <c r="BR8" s="265"/>
      <c r="BS8" s="265"/>
      <c r="BT8" s="266"/>
    </row>
    <row r="9" spans="1:72" s="3" customFormat="1" ht="33" customHeight="1">
      <c r="A9" s="275">
        <v>4</v>
      </c>
      <c r="B9" s="276"/>
      <c r="C9" s="270" t="s">
        <v>69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64">
        <v>2602648</v>
      </c>
      <c r="AD9" s="265"/>
      <c r="AE9" s="265"/>
      <c r="AF9" s="266"/>
      <c r="AG9" s="264">
        <v>995648</v>
      </c>
      <c r="AH9" s="265"/>
      <c r="AI9" s="265"/>
      <c r="AJ9" s="266"/>
      <c r="AK9" s="257">
        <v>4</v>
      </c>
      <c r="AL9" s="258"/>
      <c r="AM9" s="267" t="s">
        <v>410</v>
      </c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9"/>
      <c r="BM9" s="264">
        <v>968000</v>
      </c>
      <c r="BN9" s="265"/>
      <c r="BO9" s="265"/>
      <c r="BP9" s="266"/>
      <c r="BQ9" s="264">
        <v>900000</v>
      </c>
      <c r="BR9" s="265"/>
      <c r="BS9" s="265"/>
      <c r="BT9" s="266"/>
    </row>
    <row r="10" spans="1:72" ht="27.75" customHeight="1">
      <c r="A10" s="275">
        <v>5</v>
      </c>
      <c r="B10" s="276"/>
      <c r="C10" s="270" t="s">
        <v>401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64">
        <v>17648000</v>
      </c>
      <c r="AD10" s="265"/>
      <c r="AE10" s="265"/>
      <c r="AF10" s="266"/>
      <c r="AG10" s="264">
        <v>16925515</v>
      </c>
      <c r="AH10" s="265"/>
      <c r="AI10" s="265"/>
      <c r="AJ10" s="266"/>
      <c r="AK10" s="257">
        <v>5</v>
      </c>
      <c r="AL10" s="258"/>
      <c r="AM10" s="270" t="s">
        <v>411</v>
      </c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2"/>
      <c r="BM10" s="264"/>
      <c r="BN10" s="265"/>
      <c r="BO10" s="265"/>
      <c r="BP10" s="266"/>
      <c r="BQ10" s="264"/>
      <c r="BR10" s="265"/>
      <c r="BS10" s="265"/>
      <c r="BT10" s="266"/>
    </row>
    <row r="11" spans="1:72" ht="19.5" customHeight="1">
      <c r="A11" s="275">
        <v>6</v>
      </c>
      <c r="B11" s="276"/>
      <c r="C11" s="267" t="s">
        <v>402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4">
        <v>2129000</v>
      </c>
      <c r="AD11" s="265"/>
      <c r="AE11" s="265"/>
      <c r="AF11" s="266"/>
      <c r="AG11" s="264">
        <v>2803000</v>
      </c>
      <c r="AH11" s="265"/>
      <c r="AI11" s="265"/>
      <c r="AJ11" s="266"/>
      <c r="AK11" s="257">
        <v>6</v>
      </c>
      <c r="AL11" s="258"/>
      <c r="AM11" s="270" t="s">
        <v>412</v>
      </c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2"/>
      <c r="BM11" s="264">
        <v>100000</v>
      </c>
      <c r="BN11" s="265"/>
      <c r="BO11" s="265"/>
      <c r="BP11" s="266"/>
      <c r="BQ11" s="264">
        <v>350000</v>
      </c>
      <c r="BR11" s="265"/>
      <c r="BS11" s="265"/>
      <c r="BT11" s="266"/>
    </row>
    <row r="12" spans="1:72" ht="19.5" customHeight="1">
      <c r="A12" s="275">
        <v>7</v>
      </c>
      <c r="B12" s="276"/>
      <c r="C12" s="267" t="s">
        <v>403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4">
        <v>6198160</v>
      </c>
      <c r="AD12" s="265"/>
      <c r="AE12" s="265"/>
      <c r="AF12" s="266"/>
      <c r="AG12" s="264">
        <v>9352427</v>
      </c>
      <c r="AH12" s="265"/>
      <c r="AI12" s="265"/>
      <c r="AJ12" s="266"/>
      <c r="AK12" s="257">
        <v>7</v>
      </c>
      <c r="AL12" s="258"/>
      <c r="AM12" s="270" t="s">
        <v>556</v>
      </c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2"/>
      <c r="BM12" s="264">
        <v>1500000</v>
      </c>
      <c r="BN12" s="265"/>
      <c r="BO12" s="265"/>
      <c r="BP12" s="266"/>
      <c r="BQ12" s="264">
        <v>850000</v>
      </c>
      <c r="BR12" s="265"/>
      <c r="BS12" s="265"/>
      <c r="BT12" s="266"/>
    </row>
    <row r="13" spans="1:72" s="3" customFormat="1" ht="19.5" customHeight="1">
      <c r="A13" s="275">
        <v>8</v>
      </c>
      <c r="B13" s="276"/>
      <c r="C13" s="277" t="s">
        <v>404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64">
        <v>2111000</v>
      </c>
      <c r="AD13" s="265"/>
      <c r="AE13" s="265"/>
      <c r="AF13" s="266"/>
      <c r="AG13" s="264">
        <v>0</v>
      </c>
      <c r="AH13" s="265"/>
      <c r="AI13" s="265"/>
      <c r="AJ13" s="26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75">
        <v>9</v>
      </c>
      <c r="B14" s="276"/>
      <c r="C14" s="267" t="s">
        <v>405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4">
        <v>17790000</v>
      </c>
      <c r="AD14" s="265"/>
      <c r="AE14" s="265"/>
      <c r="AF14" s="266"/>
      <c r="AG14" s="264">
        <v>15559334</v>
      </c>
      <c r="AH14" s="265"/>
      <c r="AI14" s="265"/>
      <c r="AJ14" s="266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75">
        <v>10</v>
      </c>
      <c r="B15" s="276"/>
      <c r="C15" s="267" t="s">
        <v>406</v>
      </c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4"/>
      <c r="AD15" s="265"/>
      <c r="AE15" s="265"/>
      <c r="AF15" s="266"/>
      <c r="AG15" s="264"/>
      <c r="AH15" s="265"/>
      <c r="AI15" s="265"/>
      <c r="AJ15" s="266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75">
        <v>11</v>
      </c>
      <c r="B16" s="276"/>
      <c r="C16" s="277" t="s">
        <v>425</v>
      </c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64">
        <f>SUM(AC8:AF15)</f>
        <v>69070518</v>
      </c>
      <c r="AD16" s="265"/>
      <c r="AE16" s="265"/>
      <c r="AF16" s="266"/>
      <c r="AG16" s="264">
        <f>SUM(AG8:AJ15)</f>
        <v>50492168</v>
      </c>
      <c r="AH16" s="265"/>
      <c r="AI16" s="265"/>
      <c r="AJ16" s="266"/>
      <c r="AK16" s="257">
        <v>8</v>
      </c>
      <c r="AL16" s="258"/>
      <c r="AM16" s="267" t="s">
        <v>554</v>
      </c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9"/>
      <c r="BM16" s="264">
        <f>SUM(BM6:BP15)</f>
        <v>57772518</v>
      </c>
      <c r="BN16" s="265"/>
      <c r="BO16" s="265"/>
      <c r="BP16" s="266"/>
      <c r="BQ16" s="264">
        <f>SUM(BQ6:BT15)</f>
        <v>20911020</v>
      </c>
      <c r="BR16" s="265"/>
      <c r="BS16" s="265"/>
      <c r="BT16" s="266"/>
    </row>
    <row r="17" spans="1:72" s="9" customFormat="1" ht="19.5" customHeight="1">
      <c r="A17" s="257">
        <v>12</v>
      </c>
      <c r="B17" s="273"/>
      <c r="C17" s="267" t="s">
        <v>414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9"/>
      <c r="AC17" s="274"/>
      <c r="AD17" s="274"/>
      <c r="AE17" s="274"/>
      <c r="AF17" s="274"/>
      <c r="AG17" s="274"/>
      <c r="AH17" s="274"/>
      <c r="AI17" s="274"/>
      <c r="AJ17" s="274"/>
      <c r="AK17" s="257">
        <v>9</v>
      </c>
      <c r="AL17" s="258"/>
      <c r="AM17" s="267" t="s">
        <v>419</v>
      </c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9"/>
      <c r="BM17" s="264"/>
      <c r="BN17" s="265"/>
      <c r="BO17" s="265"/>
      <c r="BP17" s="266"/>
      <c r="BQ17" s="264"/>
      <c r="BR17" s="265"/>
      <c r="BS17" s="265"/>
      <c r="BT17" s="266"/>
    </row>
    <row r="18" spans="1:72" s="9" customFormat="1" ht="19.5" customHeight="1">
      <c r="A18" s="257">
        <v>13</v>
      </c>
      <c r="B18" s="273"/>
      <c r="C18" s="261" t="s">
        <v>415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274"/>
      <c r="AD18" s="274"/>
      <c r="AE18" s="274"/>
      <c r="AF18" s="274"/>
      <c r="AG18" s="274"/>
      <c r="AH18" s="274"/>
      <c r="AI18" s="274"/>
      <c r="AJ18" s="274"/>
      <c r="AK18" s="257">
        <v>10</v>
      </c>
      <c r="AL18" s="258"/>
      <c r="AM18" s="261" t="s">
        <v>420</v>
      </c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3"/>
      <c r="BM18" s="264"/>
      <c r="BN18" s="265"/>
      <c r="BO18" s="265"/>
      <c r="BP18" s="266"/>
      <c r="BQ18" s="264"/>
      <c r="BR18" s="265"/>
      <c r="BS18" s="265"/>
      <c r="BT18" s="266"/>
    </row>
    <row r="19" spans="1:72" s="9" customFormat="1" ht="19.5" customHeight="1">
      <c r="A19" s="257">
        <v>14</v>
      </c>
      <c r="B19" s="273"/>
      <c r="C19" s="261" t="s">
        <v>416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3"/>
      <c r="AC19" s="274">
        <v>712000</v>
      </c>
      <c r="AD19" s="274"/>
      <c r="AE19" s="274"/>
      <c r="AF19" s="274"/>
      <c r="AG19" s="274">
        <v>652441</v>
      </c>
      <c r="AH19" s="274"/>
      <c r="AI19" s="274"/>
      <c r="AJ19" s="274"/>
      <c r="AK19" s="257">
        <v>11</v>
      </c>
      <c r="AL19" s="258"/>
      <c r="AM19" s="270" t="s">
        <v>421</v>
      </c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2"/>
      <c r="BM19" s="264">
        <v>12010000</v>
      </c>
      <c r="BN19" s="265"/>
      <c r="BO19" s="265"/>
      <c r="BP19" s="266"/>
      <c r="BQ19" s="264">
        <v>30233589</v>
      </c>
      <c r="BR19" s="265"/>
      <c r="BS19" s="265"/>
      <c r="BT19" s="266"/>
    </row>
    <row r="20" spans="1:72" s="9" customFormat="1" ht="19.5" customHeight="1">
      <c r="A20" s="257">
        <v>15</v>
      </c>
      <c r="B20" s="273"/>
      <c r="C20" s="261" t="s">
        <v>417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3"/>
      <c r="AC20" s="274"/>
      <c r="AD20" s="274"/>
      <c r="AE20" s="274"/>
      <c r="AF20" s="274"/>
      <c r="AG20" s="274"/>
      <c r="AH20" s="274"/>
      <c r="AI20" s="274"/>
      <c r="AJ20" s="274"/>
      <c r="AK20" s="257">
        <v>12</v>
      </c>
      <c r="AL20" s="258"/>
      <c r="AM20" s="267" t="s">
        <v>422</v>
      </c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9"/>
      <c r="BM20" s="264"/>
      <c r="BN20" s="265"/>
      <c r="BO20" s="265"/>
      <c r="BP20" s="266"/>
      <c r="BQ20" s="264"/>
      <c r="BR20" s="265"/>
      <c r="BS20" s="265"/>
      <c r="BT20" s="266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57">
        <v>13</v>
      </c>
      <c r="AL21" s="258"/>
      <c r="AM21" s="261" t="s">
        <v>423</v>
      </c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3"/>
      <c r="BM21" s="264"/>
      <c r="BN21" s="265"/>
      <c r="BO21" s="265"/>
      <c r="BP21" s="266"/>
      <c r="BQ21" s="264"/>
      <c r="BR21" s="265"/>
      <c r="BS21" s="265"/>
      <c r="BT21" s="266"/>
    </row>
    <row r="22" spans="1:72" s="9" customFormat="1" ht="19.5" customHeight="1">
      <c r="A22" s="257">
        <v>16</v>
      </c>
      <c r="B22" s="273"/>
      <c r="C22" s="261" t="s">
        <v>426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74">
        <f>SUM(AC17:AF20)</f>
        <v>712000</v>
      </c>
      <c r="AD22" s="274"/>
      <c r="AE22" s="274"/>
      <c r="AF22" s="274"/>
      <c r="AG22" s="274">
        <f>SUM(AG17:AJ20)</f>
        <v>652441</v>
      </c>
      <c r="AH22" s="274"/>
      <c r="AI22" s="274"/>
      <c r="AJ22" s="274"/>
      <c r="AK22" s="257">
        <v>14</v>
      </c>
      <c r="AL22" s="258"/>
      <c r="AM22" s="261" t="s">
        <v>555</v>
      </c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3"/>
      <c r="BM22" s="264">
        <v>12010000</v>
      </c>
      <c r="BN22" s="265"/>
      <c r="BO22" s="265"/>
      <c r="BP22" s="266"/>
      <c r="BQ22" s="264">
        <v>30233589</v>
      </c>
      <c r="BR22" s="265"/>
      <c r="BS22" s="265"/>
      <c r="BT22" s="266"/>
    </row>
    <row r="23" spans="1:72" s="9" customFormat="1" ht="19.5" customHeight="1">
      <c r="A23" s="257">
        <v>17</v>
      </c>
      <c r="B23" s="273"/>
      <c r="C23" s="261" t="s">
        <v>427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  <c r="AC23" s="274">
        <f>AC16+AC22</f>
        <v>69782518</v>
      </c>
      <c r="AD23" s="274"/>
      <c r="AE23" s="274"/>
      <c r="AF23" s="274"/>
      <c r="AG23" s="274">
        <f>AG16+AG22</f>
        <v>51144609</v>
      </c>
      <c r="AH23" s="274"/>
      <c r="AI23" s="274"/>
      <c r="AJ23" s="274"/>
      <c r="AK23" s="257">
        <v>15</v>
      </c>
      <c r="AL23" s="258"/>
      <c r="AM23" s="261" t="s">
        <v>428</v>
      </c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3"/>
      <c r="BM23" s="264">
        <f>BM16+BM22</f>
        <v>69782518</v>
      </c>
      <c r="BN23" s="265"/>
      <c r="BO23" s="265"/>
      <c r="BP23" s="266"/>
      <c r="BQ23" s="264">
        <f>BQ16+BQ22</f>
        <v>51144609</v>
      </c>
      <c r="BR23" s="265"/>
      <c r="BS23" s="265"/>
      <c r="BT23" s="266"/>
    </row>
    <row r="24" spans="1:72" s="9" customFormat="1" ht="19.5" customHeight="1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192"/>
      <c r="AE24" s="192"/>
      <c r="AF24" s="192"/>
      <c r="AG24" s="193"/>
      <c r="AH24" s="193"/>
      <c r="AI24" s="193"/>
      <c r="AJ24" s="193"/>
      <c r="AK24" s="190"/>
      <c r="AL24" s="194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N24" s="192"/>
      <c r="BO24" s="192"/>
      <c r="BP24" s="192"/>
      <c r="BQ24" s="193"/>
      <c r="BR24" s="193"/>
      <c r="BS24" s="193"/>
      <c r="BT24" s="193"/>
    </row>
    <row r="25" spans="29:32" ht="19.5" customHeight="1">
      <c r="AC25" s="5"/>
      <c r="AD25" s="5"/>
      <c r="AE25" s="5"/>
      <c r="AF25" s="5"/>
    </row>
    <row r="26" spans="46:55" ht="12.75"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</row>
    <row r="27" spans="46:55" ht="12.75"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</row>
    <row r="28" spans="46:55" ht="12.75"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</row>
    <row r="29" spans="46:55" ht="12.75"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</row>
  </sheetData>
  <sheetProtection/>
  <mergeCells count="145">
    <mergeCell ref="A3:BT3"/>
    <mergeCell ref="A4:AJ4"/>
    <mergeCell ref="A5:B5"/>
    <mergeCell ref="AG6:AJ6"/>
    <mergeCell ref="AK6:AL6"/>
    <mergeCell ref="BQ6:BT6"/>
    <mergeCell ref="BM5:BP5"/>
    <mergeCell ref="BQ5:BT5"/>
    <mergeCell ref="AC5:AF5"/>
    <mergeCell ref="AG5:AJ5"/>
    <mergeCell ref="A1:BT1"/>
    <mergeCell ref="A2:BT2"/>
    <mergeCell ref="AK4:BT4"/>
    <mergeCell ref="AK5:AL5"/>
    <mergeCell ref="AM5:BL5"/>
    <mergeCell ref="A7:B7"/>
    <mergeCell ref="C7:AB7"/>
    <mergeCell ref="AC7:AF7"/>
    <mergeCell ref="AG7:AJ7"/>
    <mergeCell ref="C5:AB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G17:AJ17"/>
    <mergeCell ref="C13:AB13"/>
    <mergeCell ref="C20:AB20"/>
    <mergeCell ref="AC20:AF20"/>
    <mergeCell ref="C11:AB11"/>
    <mergeCell ref="AC11:AF11"/>
    <mergeCell ref="AG11:AJ11"/>
    <mergeCell ref="A16:B16"/>
    <mergeCell ref="C16:AB16"/>
    <mergeCell ref="AC16:AF16"/>
    <mergeCell ref="C14:AB14"/>
    <mergeCell ref="A12:B12"/>
    <mergeCell ref="AC13:AF13"/>
    <mergeCell ref="A13:B13"/>
    <mergeCell ref="AC22:AF22"/>
    <mergeCell ref="AG22:AJ22"/>
    <mergeCell ref="A23:B23"/>
    <mergeCell ref="C23:AB23"/>
    <mergeCell ref="AC23:AF23"/>
    <mergeCell ref="AG23:AJ23"/>
    <mergeCell ref="A22:B22"/>
    <mergeCell ref="C22:AB22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BQ17:BT17"/>
    <mergeCell ref="A19:B19"/>
    <mergeCell ref="C19:AB19"/>
    <mergeCell ref="AC19:AF19"/>
    <mergeCell ref="AG19:AJ19"/>
    <mergeCell ref="BQ18:BT18"/>
    <mergeCell ref="AK16:AL16"/>
    <mergeCell ref="AM16:BL16"/>
    <mergeCell ref="BM16:BP16"/>
    <mergeCell ref="C17:AB17"/>
    <mergeCell ref="BM17:BP17"/>
    <mergeCell ref="AK8:AL8"/>
    <mergeCell ref="AM8:BL8"/>
    <mergeCell ref="BM8:BP8"/>
    <mergeCell ref="AK9:AL9"/>
    <mergeCell ref="AM9:BL9"/>
    <mergeCell ref="BM9:BP9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7:AL7"/>
    <mergeCell ref="AM7:BL7"/>
    <mergeCell ref="BM7:BP7"/>
    <mergeCell ref="BQ7:BT7"/>
    <mergeCell ref="AM6:BL6"/>
    <mergeCell ref="BM6:BP6"/>
    <mergeCell ref="BQ11:BT11"/>
    <mergeCell ref="BQ9:BT9"/>
    <mergeCell ref="AK10:AL10"/>
    <mergeCell ref="AM10:BL10"/>
    <mergeCell ref="BM10:BP10"/>
    <mergeCell ref="BQ10:BT10"/>
    <mergeCell ref="AK11:AL11"/>
    <mergeCell ref="AM11:BL11"/>
    <mergeCell ref="BM11:BP11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M23:BP23"/>
    <mergeCell ref="BQ23:BT23"/>
    <mergeCell ref="AT27:BC27"/>
    <mergeCell ref="AT28:BC28"/>
    <mergeCell ref="BM22:BP22"/>
    <mergeCell ref="BQ22:BT22"/>
    <mergeCell ref="AK22:AL22"/>
    <mergeCell ref="AT29:BC29"/>
    <mergeCell ref="AT26:BC26"/>
    <mergeCell ref="AK23:AL23"/>
    <mergeCell ref="AM23:BL23"/>
    <mergeCell ref="AM22:BL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.../2019. (II....)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22" sqref="J22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395" t="s">
        <v>662</v>
      </c>
      <c r="B1" s="395"/>
      <c r="C1" s="395"/>
      <c r="D1" s="395"/>
    </row>
    <row r="2" spans="1:4" ht="21.75" customHeight="1">
      <c r="A2" s="395" t="s">
        <v>701</v>
      </c>
      <c r="B2" s="395"/>
      <c r="C2" s="395"/>
      <c r="D2" s="395"/>
    </row>
    <row r="3" spans="1:4" ht="28.5" customHeight="1">
      <c r="A3" s="395" t="s">
        <v>708</v>
      </c>
      <c r="B3" s="395"/>
      <c r="C3" s="395"/>
      <c r="D3" s="395"/>
    </row>
    <row r="4" spans="1:4" s="34" customFormat="1" ht="15.75" thickBot="1">
      <c r="A4" s="33"/>
      <c r="D4" s="35" t="s">
        <v>698</v>
      </c>
    </row>
    <row r="5" spans="1:4" s="39" customFormat="1" ht="48" customHeight="1" thickBot="1">
      <c r="A5" s="36" t="s">
        <v>472</v>
      </c>
      <c r="B5" s="37" t="s">
        <v>473</v>
      </c>
      <c r="C5" s="37" t="s">
        <v>474</v>
      </c>
      <c r="D5" s="38" t="s">
        <v>475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476</v>
      </c>
      <c r="C7" s="45"/>
      <c r="D7" s="46"/>
    </row>
    <row r="8" spans="1:4" ht="18" customHeight="1">
      <c r="A8" s="48" t="s">
        <v>8</v>
      </c>
      <c r="B8" s="49" t="s">
        <v>477</v>
      </c>
      <c r="C8" s="50"/>
      <c r="D8" s="51"/>
    </row>
    <row r="9" spans="1:4" ht="18" customHeight="1">
      <c r="A9" s="48" t="s">
        <v>9</v>
      </c>
      <c r="B9" s="49" t="s">
        <v>478</v>
      </c>
      <c r="C9" s="50"/>
      <c r="D9" s="51"/>
    </row>
    <row r="10" spans="1:4" ht="18" customHeight="1">
      <c r="A10" s="48" t="s">
        <v>10</v>
      </c>
      <c r="B10" s="49" t="s">
        <v>479</v>
      </c>
      <c r="C10" s="50"/>
      <c r="D10" s="51"/>
    </row>
    <row r="11" spans="1:4" ht="18" customHeight="1">
      <c r="A11" s="48" t="s">
        <v>431</v>
      </c>
      <c r="B11" s="49" t="s">
        <v>480</v>
      </c>
      <c r="C11" s="50">
        <v>4283000</v>
      </c>
      <c r="D11" s="51">
        <v>3585000</v>
      </c>
    </row>
    <row r="12" spans="1:4" ht="18" customHeight="1">
      <c r="A12" s="48" t="s">
        <v>432</v>
      </c>
      <c r="B12" s="49" t="s">
        <v>481</v>
      </c>
      <c r="C12" s="50">
        <v>4283000</v>
      </c>
      <c r="D12" s="51">
        <v>3585000</v>
      </c>
    </row>
    <row r="13" spans="1:4" ht="18" customHeight="1">
      <c r="A13" s="48" t="s">
        <v>433</v>
      </c>
      <c r="B13" s="52" t="s">
        <v>482</v>
      </c>
      <c r="C13" s="50"/>
      <c r="D13" s="51"/>
    </row>
    <row r="14" spans="1:4" ht="18" customHeight="1">
      <c r="A14" s="48" t="s">
        <v>434</v>
      </c>
      <c r="B14" s="52" t="s">
        <v>483</v>
      </c>
      <c r="C14" s="50"/>
      <c r="D14" s="51"/>
    </row>
    <row r="15" spans="1:4" ht="18" customHeight="1">
      <c r="A15" s="48" t="s">
        <v>435</v>
      </c>
      <c r="B15" s="52" t="s">
        <v>484</v>
      </c>
      <c r="C15" s="50"/>
      <c r="D15" s="51"/>
    </row>
    <row r="16" spans="1:4" ht="18" customHeight="1">
      <c r="A16" s="48" t="s">
        <v>436</v>
      </c>
      <c r="B16" s="52" t="s">
        <v>485</v>
      </c>
      <c r="C16" s="50"/>
      <c r="D16" s="51"/>
    </row>
    <row r="17" spans="1:4" ht="18" customHeight="1">
      <c r="A17" s="48" t="s">
        <v>437</v>
      </c>
      <c r="B17" s="52" t="s">
        <v>486</v>
      </c>
      <c r="C17" s="50"/>
      <c r="D17" s="51"/>
    </row>
    <row r="18" spans="1:4" ht="22.5" customHeight="1">
      <c r="A18" s="48" t="s">
        <v>438</v>
      </c>
      <c r="B18" s="52" t="s">
        <v>487</v>
      </c>
      <c r="C18" s="50"/>
      <c r="D18" s="51"/>
    </row>
    <row r="19" spans="1:4" ht="18" customHeight="1">
      <c r="A19" s="48" t="s">
        <v>440</v>
      </c>
      <c r="B19" s="49" t="s">
        <v>488</v>
      </c>
      <c r="C19" s="50">
        <v>808000</v>
      </c>
      <c r="D19" s="51">
        <v>92000</v>
      </c>
    </row>
    <row r="20" spans="1:4" ht="18" customHeight="1">
      <c r="A20" s="48" t="s">
        <v>441</v>
      </c>
      <c r="B20" s="49" t="s">
        <v>489</v>
      </c>
      <c r="C20" s="50"/>
      <c r="D20" s="51"/>
    </row>
    <row r="21" spans="1:4" ht="18" customHeight="1">
      <c r="A21" s="48" t="s">
        <v>442</v>
      </c>
      <c r="B21" s="49" t="s">
        <v>490</v>
      </c>
      <c r="C21" s="50"/>
      <c r="D21" s="51"/>
    </row>
    <row r="22" spans="1:4" ht="18" customHeight="1">
      <c r="A22" s="48" t="s">
        <v>443</v>
      </c>
      <c r="B22" s="49" t="s">
        <v>491</v>
      </c>
      <c r="C22" s="50">
        <v>0</v>
      </c>
      <c r="D22" s="51">
        <v>0</v>
      </c>
    </row>
    <row r="23" spans="1:4" ht="18" customHeight="1" thickBot="1">
      <c r="A23" s="48" t="s">
        <v>444</v>
      </c>
      <c r="B23" s="49" t="s">
        <v>492</v>
      </c>
      <c r="C23" s="50"/>
      <c r="D23" s="51"/>
    </row>
    <row r="24" spans="1:4" ht="18" customHeight="1" thickBot="1">
      <c r="A24" s="53" t="s">
        <v>445</v>
      </c>
      <c r="B24" s="54" t="s">
        <v>465</v>
      </c>
      <c r="C24" s="55">
        <f>C19+C11</f>
        <v>5091000</v>
      </c>
      <c r="D24" s="56">
        <f>D19+D11</f>
        <v>3677000</v>
      </c>
    </row>
    <row r="25" spans="1:4" ht="8.25" customHeight="1">
      <c r="A25" s="57"/>
      <c r="B25" s="394"/>
      <c r="C25" s="394"/>
      <c r="D25" s="394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..../2019. (II.....) számú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PageLayoutView="0" workbookViewId="0" topLeftCell="A11">
      <selection activeCell="G30" sqref="G30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281" t="s">
        <v>663</v>
      </c>
      <c r="B1" s="281"/>
      <c r="C1" s="28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s="155" customFormat="1" ht="39.75" customHeight="1">
      <c r="A2" s="292" t="s">
        <v>692</v>
      </c>
      <c r="B2" s="292"/>
      <c r="C2" s="29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" ht="47.25" customHeight="1">
      <c r="A3" s="396" t="s">
        <v>705</v>
      </c>
      <c r="B3" s="396"/>
      <c r="C3" s="396"/>
    </row>
    <row r="4" spans="1:3" s="60" customFormat="1" ht="24" customHeight="1">
      <c r="A4" s="397"/>
      <c r="B4" s="398" t="s">
        <v>493</v>
      </c>
      <c r="C4" s="398" t="s">
        <v>494</v>
      </c>
    </row>
    <row r="5" spans="1:3" s="61" customFormat="1" ht="16.5" customHeight="1">
      <c r="A5" s="397"/>
      <c r="B5" s="398"/>
      <c r="C5" s="398"/>
    </row>
    <row r="6" spans="1:3" s="62" customFormat="1" ht="12.75">
      <c r="A6" s="397"/>
      <c r="B6" s="398"/>
      <c r="C6" s="398"/>
    </row>
    <row r="7" spans="1:3" s="61" customFormat="1" ht="16.5" customHeight="1">
      <c r="A7" s="397"/>
      <c r="B7" s="398"/>
      <c r="C7" s="63" t="s">
        <v>495</v>
      </c>
    </row>
    <row r="8" spans="1:3" ht="12.75">
      <c r="A8" s="64"/>
      <c r="B8" s="65"/>
      <c r="C8" s="66"/>
    </row>
    <row r="9" spans="1:3" ht="12.75" customHeight="1">
      <c r="A9" s="67" t="s">
        <v>496</v>
      </c>
      <c r="B9" s="68" t="s">
        <v>497</v>
      </c>
      <c r="C9" s="66">
        <v>8462100</v>
      </c>
    </row>
    <row r="10" spans="1:3" ht="12.75">
      <c r="A10" s="69" t="s">
        <v>498</v>
      </c>
      <c r="B10" s="65" t="s">
        <v>499</v>
      </c>
      <c r="C10" s="66"/>
    </row>
    <row r="11" spans="1:3" ht="12.75">
      <c r="A11" s="69" t="s">
        <v>500</v>
      </c>
      <c r="B11" s="65" t="s">
        <v>501</v>
      </c>
      <c r="C11" s="66"/>
    </row>
    <row r="12" spans="1:3" ht="22.5">
      <c r="A12" s="69" t="s">
        <v>502</v>
      </c>
      <c r="B12" s="65" t="s">
        <v>503</v>
      </c>
      <c r="C12" s="66">
        <v>1409360</v>
      </c>
    </row>
    <row r="13" spans="1:3" ht="12.75">
      <c r="A13" s="69" t="s">
        <v>504</v>
      </c>
      <c r="B13" s="65" t="s">
        <v>505</v>
      </c>
      <c r="C13" s="66">
        <v>640000</v>
      </c>
    </row>
    <row r="14" spans="1:3" ht="12.75">
      <c r="A14" s="69" t="s">
        <v>506</v>
      </c>
      <c r="B14" s="65" t="s">
        <v>507</v>
      </c>
      <c r="C14" s="66">
        <v>100000</v>
      </c>
    </row>
    <row r="15" spans="1:3" ht="12.75">
      <c r="A15" s="69" t="s">
        <v>508</v>
      </c>
      <c r="B15" s="65" t="s">
        <v>509</v>
      </c>
      <c r="C15" s="66">
        <v>322340</v>
      </c>
    </row>
    <row r="16" spans="1:3" ht="12.75">
      <c r="A16" s="69" t="s">
        <v>704</v>
      </c>
      <c r="B16" s="65" t="s">
        <v>510</v>
      </c>
      <c r="C16" s="66">
        <v>5000000</v>
      </c>
    </row>
    <row r="17" spans="1:3" ht="12.75">
      <c r="A17" s="69" t="s">
        <v>703</v>
      </c>
      <c r="B17" s="65" t="s">
        <v>702</v>
      </c>
      <c r="C17" s="66">
        <v>990400</v>
      </c>
    </row>
    <row r="18" spans="1:3" ht="12.75">
      <c r="A18" s="69"/>
      <c r="B18" s="65"/>
      <c r="C18" s="66"/>
    </row>
    <row r="19" spans="1:3" ht="25.5" customHeight="1">
      <c r="A19" s="67" t="s">
        <v>511</v>
      </c>
      <c r="B19" s="68" t="s">
        <v>512</v>
      </c>
      <c r="C19" s="66"/>
    </row>
    <row r="20" spans="1:3" ht="22.5">
      <c r="A20" s="69" t="s">
        <v>513</v>
      </c>
      <c r="B20" s="65" t="s">
        <v>514</v>
      </c>
      <c r="C20" s="66"/>
    </row>
    <row r="21" spans="1:3" ht="12.75">
      <c r="A21" s="69" t="s">
        <v>515</v>
      </c>
      <c r="B21" s="65" t="s">
        <v>516</v>
      </c>
      <c r="C21" s="66"/>
    </row>
    <row r="22" spans="1:3" ht="12.75">
      <c r="A22" s="69" t="s">
        <v>517</v>
      </c>
      <c r="B22" s="65" t="s">
        <v>518</v>
      </c>
      <c r="C22" s="66"/>
    </row>
    <row r="23" spans="1:3" ht="12.75">
      <c r="A23" s="69"/>
      <c r="B23" s="65"/>
      <c r="C23" s="66"/>
    </row>
    <row r="24" spans="1:3" ht="21">
      <c r="A24" s="67" t="s">
        <v>519</v>
      </c>
      <c r="B24" s="68" t="s">
        <v>520</v>
      </c>
      <c r="C24" s="66"/>
    </row>
    <row r="25" spans="1:3" ht="22.5">
      <c r="A25" s="69" t="s">
        <v>667</v>
      </c>
      <c r="B25" s="65" t="s">
        <v>668</v>
      </c>
      <c r="C25" s="66">
        <v>0</v>
      </c>
    </row>
    <row r="26" spans="1:3" ht="22.5">
      <c r="A26" s="69" t="s">
        <v>521</v>
      </c>
      <c r="B26" s="65" t="s">
        <v>653</v>
      </c>
      <c r="C26" s="66">
        <v>2803000</v>
      </c>
    </row>
    <row r="27" spans="1:3" ht="12.75">
      <c r="A27" s="69" t="s">
        <v>611</v>
      </c>
      <c r="B27" s="65" t="s">
        <v>612</v>
      </c>
      <c r="C27" s="66">
        <v>3100000</v>
      </c>
    </row>
    <row r="28" spans="1:3" ht="22.5">
      <c r="A28" s="69" t="s">
        <v>674</v>
      </c>
      <c r="B28" s="65" t="s">
        <v>675</v>
      </c>
      <c r="C28" s="66">
        <v>145920</v>
      </c>
    </row>
    <row r="29" spans="1:3" ht="21">
      <c r="A29" s="67" t="s">
        <v>522</v>
      </c>
      <c r="B29" s="68" t="s">
        <v>523</v>
      </c>
      <c r="C29" s="66"/>
    </row>
    <row r="30" spans="1:3" ht="22.5">
      <c r="A30" s="69" t="s">
        <v>524</v>
      </c>
      <c r="B30" s="65" t="s">
        <v>525</v>
      </c>
      <c r="C30" s="66">
        <v>1800000</v>
      </c>
    </row>
    <row r="31" spans="1:3" ht="12.75">
      <c r="A31" s="67" t="s">
        <v>654</v>
      </c>
      <c r="B31" s="68" t="s">
        <v>655</v>
      </c>
      <c r="C31" s="66"/>
    </row>
    <row r="32" spans="1:3" ht="12.75">
      <c r="A32" s="69" t="s">
        <v>656</v>
      </c>
      <c r="B32" s="65" t="s">
        <v>657</v>
      </c>
      <c r="C32" s="66"/>
    </row>
    <row r="33" spans="1:3" s="73" customFormat="1" ht="19.5" customHeight="1">
      <c r="A33" s="70"/>
      <c r="B33" s="71" t="s">
        <v>465</v>
      </c>
      <c r="C33" s="72">
        <f>SUM(C10:C32)</f>
        <v>16311020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..../2019.(II....) számú önkormányzati rendelethez&amp;"Times New Roman CE,Normál"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P7" sqref="P7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5" width="12.28125" style="74" customWidth="1"/>
    <col min="16" max="16384" width="9.140625" style="74" customWidth="1"/>
  </cols>
  <sheetData>
    <row r="1" spans="1:14" ht="24" customHeight="1">
      <c r="A1" s="399" t="s">
        <v>664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23.25" customHeight="1">
      <c r="A2" s="399" t="s">
        <v>706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ht="12.7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4" ht="11.2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00" t="s">
        <v>526</v>
      </c>
      <c r="N5" s="400"/>
    </row>
    <row r="6" spans="1:14" ht="18" customHeight="1">
      <c r="A6" s="76" t="s">
        <v>1</v>
      </c>
      <c r="B6" s="77" t="s">
        <v>527</v>
      </c>
      <c r="C6" s="77" t="s">
        <v>528</v>
      </c>
      <c r="D6" s="77" t="s">
        <v>529</v>
      </c>
      <c r="E6" s="77" t="s">
        <v>530</v>
      </c>
      <c r="F6" s="77" t="s">
        <v>531</v>
      </c>
      <c r="G6" s="77" t="s">
        <v>532</v>
      </c>
      <c r="H6" s="77" t="s">
        <v>533</v>
      </c>
      <c r="I6" s="77" t="s">
        <v>534</v>
      </c>
      <c r="J6" s="77" t="s">
        <v>535</v>
      </c>
      <c r="K6" s="77" t="s">
        <v>536</v>
      </c>
      <c r="L6" s="77" t="s">
        <v>537</v>
      </c>
      <c r="M6" s="77" t="s">
        <v>538</v>
      </c>
      <c r="N6" s="76" t="s">
        <v>539</v>
      </c>
    </row>
    <row r="7" spans="1:16" ht="18" customHeight="1">
      <c r="A7" s="78" t="s">
        <v>400</v>
      </c>
      <c r="B7" s="79">
        <v>405</v>
      </c>
      <c r="C7" s="79">
        <v>405</v>
      </c>
      <c r="D7" s="79">
        <v>404</v>
      </c>
      <c r="E7" s="79">
        <v>405</v>
      </c>
      <c r="F7" s="79">
        <v>405</v>
      </c>
      <c r="G7" s="79">
        <v>404</v>
      </c>
      <c r="H7" s="79">
        <v>405</v>
      </c>
      <c r="I7" s="79">
        <v>405</v>
      </c>
      <c r="J7" s="79">
        <v>404</v>
      </c>
      <c r="K7" s="79">
        <v>404</v>
      </c>
      <c r="L7" s="79">
        <v>405</v>
      </c>
      <c r="M7" s="79">
        <v>405</v>
      </c>
      <c r="N7" s="80">
        <v>4856</v>
      </c>
      <c r="P7" s="256"/>
    </row>
    <row r="8" spans="1:16" ht="18" customHeight="1">
      <c r="A8" s="78" t="s">
        <v>540</v>
      </c>
      <c r="B8" s="79">
        <v>83</v>
      </c>
      <c r="C8" s="79">
        <v>83</v>
      </c>
      <c r="D8" s="79">
        <v>83</v>
      </c>
      <c r="E8" s="79">
        <v>83</v>
      </c>
      <c r="F8" s="79">
        <v>83</v>
      </c>
      <c r="G8" s="79">
        <v>83</v>
      </c>
      <c r="H8" s="79">
        <v>83</v>
      </c>
      <c r="I8" s="79">
        <v>83</v>
      </c>
      <c r="J8" s="79">
        <v>83</v>
      </c>
      <c r="K8" s="79">
        <v>83</v>
      </c>
      <c r="L8" s="79">
        <v>83</v>
      </c>
      <c r="M8" s="79">
        <v>83</v>
      </c>
      <c r="N8" s="80">
        <v>996</v>
      </c>
      <c r="P8" s="256"/>
    </row>
    <row r="9" spans="1:16" ht="18" customHeight="1">
      <c r="A9" s="78" t="s">
        <v>549</v>
      </c>
      <c r="B9" s="79">
        <v>1410</v>
      </c>
      <c r="C9" s="79">
        <v>1411</v>
      </c>
      <c r="D9" s="79">
        <v>1410</v>
      </c>
      <c r="E9" s="79">
        <v>1411</v>
      </c>
      <c r="F9" s="79">
        <v>1410</v>
      </c>
      <c r="G9" s="79">
        <v>1411</v>
      </c>
      <c r="H9" s="79">
        <v>1410</v>
      </c>
      <c r="I9" s="79">
        <v>1411</v>
      </c>
      <c r="J9" s="79">
        <v>1410</v>
      </c>
      <c r="K9" s="79">
        <v>1411</v>
      </c>
      <c r="L9" s="79">
        <v>1410</v>
      </c>
      <c r="M9" s="79">
        <v>1411</v>
      </c>
      <c r="N9" s="80">
        <v>16926</v>
      </c>
      <c r="P9" s="256"/>
    </row>
    <row r="10" spans="1:16" ht="18" customHeight="1">
      <c r="A10" s="78" t="s">
        <v>544</v>
      </c>
      <c r="B10" s="79">
        <v>234</v>
      </c>
      <c r="C10" s="79">
        <v>234</v>
      </c>
      <c r="D10" s="79">
        <v>233</v>
      </c>
      <c r="E10" s="79">
        <v>233</v>
      </c>
      <c r="F10" s="79">
        <v>234</v>
      </c>
      <c r="G10" s="79">
        <v>234</v>
      </c>
      <c r="H10" s="79">
        <v>233</v>
      </c>
      <c r="I10" s="79">
        <v>233</v>
      </c>
      <c r="J10" s="79">
        <v>234</v>
      </c>
      <c r="K10" s="79">
        <v>233</v>
      </c>
      <c r="L10" s="79">
        <v>234</v>
      </c>
      <c r="M10" s="79">
        <v>234</v>
      </c>
      <c r="N10" s="80">
        <v>2803</v>
      </c>
      <c r="P10" s="256"/>
    </row>
    <row r="11" spans="1:16" ht="18" customHeight="1">
      <c r="A11" s="78" t="s">
        <v>403</v>
      </c>
      <c r="B11" s="79">
        <v>779</v>
      </c>
      <c r="C11" s="79">
        <v>779</v>
      </c>
      <c r="D11" s="79">
        <v>780</v>
      </c>
      <c r="E11" s="79">
        <v>780</v>
      </c>
      <c r="F11" s="79">
        <v>779</v>
      </c>
      <c r="G11" s="79">
        <v>779</v>
      </c>
      <c r="H11" s="79">
        <v>780</v>
      </c>
      <c r="I11" s="79">
        <v>780</v>
      </c>
      <c r="J11" s="79">
        <v>779</v>
      </c>
      <c r="K11" s="79">
        <v>779</v>
      </c>
      <c r="L11" s="79">
        <v>780</v>
      </c>
      <c r="M11" s="79">
        <v>779</v>
      </c>
      <c r="N11" s="80">
        <v>9353</v>
      </c>
      <c r="P11" s="256"/>
    </row>
    <row r="12" spans="1:16" ht="18" customHeight="1">
      <c r="A12" s="78" t="s">
        <v>541</v>
      </c>
      <c r="B12" s="79">
        <v>0</v>
      </c>
      <c r="C12" s="79">
        <v>0</v>
      </c>
      <c r="D12" s="79">
        <v>0</v>
      </c>
      <c r="E12" s="79">
        <v>0</v>
      </c>
      <c r="F12" s="79">
        <v>2487</v>
      </c>
      <c r="G12" s="79">
        <v>2487</v>
      </c>
      <c r="H12" s="79">
        <v>2487</v>
      </c>
      <c r="I12" s="79">
        <v>2487</v>
      </c>
      <c r="J12" s="79">
        <v>2487</v>
      </c>
      <c r="K12" s="79">
        <v>2487</v>
      </c>
      <c r="L12" s="79">
        <v>2487</v>
      </c>
      <c r="M12" s="79">
        <v>2493</v>
      </c>
      <c r="N12" s="80">
        <v>15559</v>
      </c>
      <c r="P12" s="256"/>
    </row>
    <row r="13" spans="1:16" ht="18" customHeight="1">
      <c r="A13" s="78" t="s">
        <v>418</v>
      </c>
      <c r="B13" s="79">
        <v>711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0">
        <v>652</v>
      </c>
      <c r="P13" s="256"/>
    </row>
    <row r="14" spans="1:16" ht="18" customHeight="1">
      <c r="A14" s="81" t="s">
        <v>542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>
        <f>SUM(N7:N13)</f>
        <v>51145</v>
      </c>
      <c r="O14" s="255"/>
      <c r="P14" s="256"/>
    </row>
    <row r="15" spans="1:16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  <c r="P15" s="256"/>
    </row>
    <row r="16" spans="1:16" ht="18" customHeight="1">
      <c r="A16" s="78" t="s">
        <v>545</v>
      </c>
      <c r="B16" s="79">
        <v>1359</v>
      </c>
      <c r="C16" s="79">
        <v>1359</v>
      </c>
      <c r="D16" s="79">
        <v>1359</v>
      </c>
      <c r="E16" s="79">
        <v>1360</v>
      </c>
      <c r="F16" s="79">
        <v>1359</v>
      </c>
      <c r="G16" s="79">
        <v>1359</v>
      </c>
      <c r="H16" s="79">
        <v>1359</v>
      </c>
      <c r="I16" s="79">
        <v>1360</v>
      </c>
      <c r="J16" s="79">
        <v>1359</v>
      </c>
      <c r="K16" s="79">
        <v>1359</v>
      </c>
      <c r="L16" s="79">
        <v>1359</v>
      </c>
      <c r="M16" s="79">
        <v>1360</v>
      </c>
      <c r="N16" s="80">
        <v>16311</v>
      </c>
      <c r="P16" s="256"/>
    </row>
    <row r="17" spans="1:16" ht="24" customHeight="1">
      <c r="A17" s="85" t="s">
        <v>546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>SUM(B17:M17)</f>
        <v>0</v>
      </c>
      <c r="P17" s="256"/>
    </row>
    <row r="18" spans="1:16" ht="18" customHeight="1">
      <c r="A18" s="78" t="s">
        <v>409</v>
      </c>
      <c r="B18" s="79">
        <v>208</v>
      </c>
      <c r="C18" s="79">
        <v>208</v>
      </c>
      <c r="D18" s="79">
        <v>208</v>
      </c>
      <c r="E18" s="79">
        <v>208</v>
      </c>
      <c r="F18" s="79">
        <v>208</v>
      </c>
      <c r="G18" s="79">
        <v>208</v>
      </c>
      <c r="H18" s="79">
        <v>208</v>
      </c>
      <c r="I18" s="79">
        <v>208</v>
      </c>
      <c r="J18" s="79">
        <v>208</v>
      </c>
      <c r="K18" s="79">
        <v>208</v>
      </c>
      <c r="L18" s="79">
        <v>208</v>
      </c>
      <c r="M18" s="79">
        <v>212</v>
      </c>
      <c r="N18" s="80">
        <v>2500</v>
      </c>
      <c r="P18" s="256"/>
    </row>
    <row r="19" spans="1:16" ht="18" customHeight="1">
      <c r="A19" s="78" t="s">
        <v>613</v>
      </c>
      <c r="B19" s="79">
        <v>75</v>
      </c>
      <c r="C19" s="79">
        <v>75</v>
      </c>
      <c r="D19" s="79">
        <v>75</v>
      </c>
      <c r="E19" s="79">
        <v>75</v>
      </c>
      <c r="F19" s="79">
        <v>75</v>
      </c>
      <c r="G19" s="79">
        <v>75</v>
      </c>
      <c r="H19" s="79">
        <v>75</v>
      </c>
      <c r="I19" s="79">
        <v>75</v>
      </c>
      <c r="J19" s="79">
        <v>75</v>
      </c>
      <c r="K19" s="79">
        <v>75</v>
      </c>
      <c r="L19" s="79">
        <v>75</v>
      </c>
      <c r="M19" s="79">
        <v>75</v>
      </c>
      <c r="N19" s="80">
        <v>900</v>
      </c>
      <c r="P19" s="256"/>
    </row>
    <row r="20" spans="1:16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>SUM(B20:M20)</f>
        <v>0</v>
      </c>
      <c r="P20" s="256"/>
    </row>
    <row r="21" spans="1:16" ht="18" customHeight="1">
      <c r="A21" s="78" t="s">
        <v>547</v>
      </c>
      <c r="B21" s="79">
        <v>13</v>
      </c>
      <c r="C21" s="79">
        <v>13</v>
      </c>
      <c r="D21" s="79">
        <v>13</v>
      </c>
      <c r="E21" s="79">
        <v>13</v>
      </c>
      <c r="F21" s="79">
        <v>13</v>
      </c>
      <c r="G21" s="79">
        <v>13</v>
      </c>
      <c r="H21" s="79">
        <v>14</v>
      </c>
      <c r="I21" s="79">
        <v>14</v>
      </c>
      <c r="J21" s="79">
        <v>14</v>
      </c>
      <c r="K21" s="79">
        <v>14</v>
      </c>
      <c r="L21" s="79">
        <v>14</v>
      </c>
      <c r="M21" s="79">
        <v>14</v>
      </c>
      <c r="N21" s="80">
        <v>350</v>
      </c>
      <c r="P21" s="256"/>
    </row>
    <row r="22" spans="1:16" ht="18" customHeight="1">
      <c r="A22" s="78" t="s">
        <v>680</v>
      </c>
      <c r="B22" s="79">
        <v>71</v>
      </c>
      <c r="C22" s="79">
        <v>71</v>
      </c>
      <c r="D22" s="79">
        <v>71</v>
      </c>
      <c r="E22" s="79">
        <v>71</v>
      </c>
      <c r="F22" s="79">
        <v>71</v>
      </c>
      <c r="G22" s="79">
        <v>70</v>
      </c>
      <c r="H22" s="79">
        <v>71</v>
      </c>
      <c r="I22" s="79">
        <v>71</v>
      </c>
      <c r="J22" s="79">
        <v>71</v>
      </c>
      <c r="K22" s="79">
        <v>70</v>
      </c>
      <c r="L22" s="79">
        <v>71</v>
      </c>
      <c r="M22" s="79">
        <v>71</v>
      </c>
      <c r="N22" s="80">
        <v>850</v>
      </c>
      <c r="P22" s="256"/>
    </row>
    <row r="23" spans="1:16" ht="18" customHeight="1">
      <c r="A23" s="78" t="s">
        <v>424</v>
      </c>
      <c r="B23" s="79">
        <v>30234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v>30234</v>
      </c>
      <c r="P23" s="256"/>
    </row>
    <row r="24" spans="1:15" ht="18" customHeight="1">
      <c r="A24" s="87" t="s">
        <v>543</v>
      </c>
      <c r="B24" s="86">
        <f>SUM(B16:B23)</f>
        <v>31960</v>
      </c>
      <c r="C24" s="86">
        <f>SUM(C16:C21)</f>
        <v>1655</v>
      </c>
      <c r="D24" s="86">
        <f>SUM(D16:D23)</f>
        <v>1726</v>
      </c>
      <c r="E24" s="86">
        <f>SUM(E16:E21)</f>
        <v>1656</v>
      </c>
      <c r="F24" s="86">
        <f>SUM(F16:F21)</f>
        <v>1655</v>
      </c>
      <c r="G24" s="86">
        <f aca="true" t="shared" si="0" ref="G24:M24">SUM(G16:G23)</f>
        <v>1725</v>
      </c>
      <c r="H24" s="86">
        <f t="shared" si="0"/>
        <v>1727</v>
      </c>
      <c r="I24" s="86">
        <f t="shared" si="0"/>
        <v>1728</v>
      </c>
      <c r="J24" s="86">
        <f t="shared" si="0"/>
        <v>1727</v>
      </c>
      <c r="K24" s="86">
        <f t="shared" si="0"/>
        <v>1726</v>
      </c>
      <c r="L24" s="86">
        <f t="shared" si="0"/>
        <v>1727</v>
      </c>
      <c r="M24" s="86">
        <f t="shared" si="0"/>
        <v>1732</v>
      </c>
      <c r="N24" s="80">
        <f>SUM(N16:N23)</f>
        <v>51145</v>
      </c>
      <c r="O24" s="255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..../2019. (II. ...)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41.421875" style="0" customWidth="1"/>
    <col min="4" max="4" width="17.8515625" style="0" customWidth="1"/>
  </cols>
  <sheetData>
    <row r="1" ht="15">
      <c r="C1" s="246"/>
    </row>
    <row r="3" spans="1:7" ht="15">
      <c r="A3" s="401" t="s">
        <v>663</v>
      </c>
      <c r="B3" s="401"/>
      <c r="C3" s="401"/>
      <c r="D3" s="401"/>
      <c r="E3" s="401"/>
      <c r="F3" s="250"/>
      <c r="G3" s="250"/>
    </row>
    <row r="4" spans="1:7" ht="15">
      <c r="A4" s="401"/>
      <c r="B4" s="401"/>
      <c r="C4" s="401"/>
      <c r="D4" s="401"/>
      <c r="E4" s="401"/>
      <c r="F4" s="250"/>
      <c r="G4" s="250"/>
    </row>
    <row r="5" spans="1:7" ht="21" customHeight="1">
      <c r="A5" s="401" t="s">
        <v>690</v>
      </c>
      <c r="B5" s="401"/>
      <c r="C5" s="401"/>
      <c r="D5" s="401"/>
      <c r="E5" s="401"/>
      <c r="F5" s="250"/>
      <c r="G5" s="250"/>
    </row>
    <row r="6" spans="1:7" ht="24" customHeight="1">
      <c r="A6" s="401" t="s">
        <v>658</v>
      </c>
      <c r="B6" s="401"/>
      <c r="C6" s="401"/>
      <c r="D6" s="401"/>
      <c r="E6" s="401"/>
      <c r="F6" s="250"/>
      <c r="G6" s="250"/>
    </row>
    <row r="7" ht="23.25" customHeight="1"/>
    <row r="8" spans="2:4" ht="35.25" customHeight="1">
      <c r="B8" s="248" t="s">
        <v>659</v>
      </c>
      <c r="C8" s="248" t="s">
        <v>660</v>
      </c>
      <c r="D8" s="248" t="s">
        <v>661</v>
      </c>
    </row>
    <row r="9" spans="2:4" ht="23.25" customHeight="1">
      <c r="B9" s="249">
        <v>107055</v>
      </c>
      <c r="C9" s="247" t="s">
        <v>643</v>
      </c>
      <c r="D9" s="249">
        <v>1</v>
      </c>
    </row>
    <row r="10" spans="2:4" ht="23.25" customHeight="1">
      <c r="B10" s="251" t="s">
        <v>676</v>
      </c>
      <c r="C10" s="247" t="s">
        <v>716</v>
      </c>
      <c r="D10" s="249">
        <v>12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&amp;R11. számú melléklet a 2019./  ........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E13" sqref="E11:E13"/>
    </sheetView>
  </sheetViews>
  <sheetFormatPr defaultColWidth="9.140625" defaultRowHeight="15"/>
  <cols>
    <col min="1" max="1" width="4.8515625" style="168" customWidth="1"/>
    <col min="2" max="2" width="58.8515625" style="168" customWidth="1"/>
    <col min="3" max="3" width="16.7109375" style="168" customWidth="1"/>
    <col min="4" max="16384" width="9.140625" style="168" customWidth="1"/>
  </cols>
  <sheetData>
    <row r="1" spans="1:3" ht="33" customHeight="1">
      <c r="A1" s="402" t="s">
        <v>665</v>
      </c>
      <c r="B1" s="402"/>
      <c r="C1" s="402"/>
    </row>
    <row r="2" spans="1:4" ht="15.75" customHeight="1" thickBot="1">
      <c r="A2" s="169"/>
      <c r="B2" s="169"/>
      <c r="C2" s="170" t="s">
        <v>707</v>
      </c>
      <c r="D2" s="171"/>
    </row>
    <row r="3" spans="1:3" ht="26.25" customHeight="1" thickBot="1">
      <c r="A3" s="172" t="s">
        <v>472</v>
      </c>
      <c r="B3" s="173" t="s">
        <v>622</v>
      </c>
      <c r="C3" s="174" t="s">
        <v>686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7</v>
      </c>
      <c r="B5" s="179" t="s">
        <v>623</v>
      </c>
      <c r="C5" s="180">
        <v>2500000</v>
      </c>
    </row>
    <row r="6" spans="1:3" ht="24.75">
      <c r="A6" s="181" t="s">
        <v>8</v>
      </c>
      <c r="B6" s="182" t="s">
        <v>624</v>
      </c>
      <c r="C6" s="183">
        <v>0</v>
      </c>
    </row>
    <row r="7" spans="1:3" ht="15">
      <c r="A7" s="181" t="s">
        <v>9</v>
      </c>
      <c r="B7" s="184" t="s">
        <v>625</v>
      </c>
      <c r="C7" s="183"/>
    </row>
    <row r="8" spans="1:3" ht="24.75">
      <c r="A8" s="181" t="s">
        <v>10</v>
      </c>
      <c r="B8" s="184" t="s">
        <v>626</v>
      </c>
      <c r="C8" s="183"/>
    </row>
    <row r="9" spans="1:3" ht="15">
      <c r="A9" s="185" t="s">
        <v>431</v>
      </c>
      <c r="B9" s="184" t="s">
        <v>627</v>
      </c>
      <c r="C9" s="186">
        <v>0</v>
      </c>
    </row>
    <row r="10" spans="1:3" ht="15.75" thickBot="1">
      <c r="A10" s="181" t="s">
        <v>432</v>
      </c>
      <c r="B10" s="187" t="s">
        <v>628</v>
      </c>
      <c r="C10" s="183"/>
    </row>
    <row r="11" spans="1:3" ht="15.75" thickBot="1">
      <c r="A11" s="403" t="s">
        <v>629</v>
      </c>
      <c r="B11" s="404"/>
      <c r="C11" s="188">
        <f>SUM(C5:C10)</f>
        <v>2500000</v>
      </c>
    </row>
    <row r="12" spans="1:3" ht="23.25" customHeight="1">
      <c r="A12" s="405" t="s">
        <v>630</v>
      </c>
      <c r="B12" s="405"/>
      <c r="C12" s="4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...../2019. (....)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B6">
      <selection activeCell="AI20" sqref="AI20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81" t="s">
        <v>662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</row>
    <row r="2" spans="1:67" ht="35.25" customHeight="1">
      <c r="A2" s="281" t="s">
        <v>692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</row>
    <row r="3" spans="1:67" ht="33" customHeight="1">
      <c r="A3" s="281" t="s">
        <v>649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</row>
    <row r="4" spans="1:66" ht="15.7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44"/>
      <c r="AF4" s="244"/>
      <c r="AG4" s="282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1" t="s">
        <v>2</v>
      </c>
    </row>
    <row r="5" spans="1:67" ht="49.5" customHeight="1">
      <c r="A5" s="286" t="s">
        <v>4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9" t="s">
        <v>669</v>
      </c>
      <c r="AB5" s="409"/>
      <c r="AC5" s="409"/>
      <c r="AD5" s="410"/>
      <c r="AE5" s="289" t="s">
        <v>683</v>
      </c>
      <c r="AF5" s="409"/>
      <c r="AG5" s="409"/>
      <c r="AH5" s="410"/>
      <c r="AI5" s="189" t="s">
        <v>689</v>
      </c>
      <c r="AJ5" s="286" t="s">
        <v>4</v>
      </c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9" t="s">
        <v>669</v>
      </c>
      <c r="BK5" s="409"/>
      <c r="BL5" s="409"/>
      <c r="BM5" s="410"/>
      <c r="BN5" s="189" t="s">
        <v>683</v>
      </c>
      <c r="BO5" s="189" t="s">
        <v>689</v>
      </c>
    </row>
    <row r="6" spans="1:67" s="2" customFormat="1" ht="19.5" customHeight="1">
      <c r="A6" s="279" t="s">
        <v>398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64">
        <v>2432</v>
      </c>
      <c r="AB6" s="265"/>
      <c r="AC6" s="265"/>
      <c r="AD6" s="266"/>
      <c r="AE6" s="264">
        <f>AA6*1.05</f>
        <v>2553.6</v>
      </c>
      <c r="AF6" s="265"/>
      <c r="AG6" s="265"/>
      <c r="AH6" s="266"/>
      <c r="AI6" s="229">
        <f>AE6*1.05</f>
        <v>2681.28</v>
      </c>
      <c r="AJ6" s="270" t="s">
        <v>407</v>
      </c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2"/>
      <c r="BJ6" s="264">
        <v>16311</v>
      </c>
      <c r="BK6" s="265"/>
      <c r="BL6" s="265"/>
      <c r="BM6" s="266"/>
      <c r="BN6" s="219">
        <f>BJ6*1.05</f>
        <v>17126.55</v>
      </c>
      <c r="BO6" s="219">
        <f aca="true" t="shared" si="0" ref="BO6:BO14">BN6*1.05</f>
        <v>17982.8775</v>
      </c>
    </row>
    <row r="7" spans="1:67" ht="19.5" customHeight="1">
      <c r="A7" s="270" t="s">
        <v>399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64">
        <v>2424</v>
      </c>
      <c r="AB7" s="265"/>
      <c r="AC7" s="265"/>
      <c r="AD7" s="266"/>
      <c r="AE7" s="264">
        <f aca="true" t="shared" si="1" ref="AE7:AE12">AA7*1.05</f>
        <v>2545.2000000000003</v>
      </c>
      <c r="AF7" s="265"/>
      <c r="AG7" s="265"/>
      <c r="AH7" s="266"/>
      <c r="AI7" s="229">
        <f aca="true" t="shared" si="2" ref="AI7:AI14">AE7*1.05</f>
        <v>2672.4600000000005</v>
      </c>
      <c r="AJ7" s="270" t="s">
        <v>408</v>
      </c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2"/>
      <c r="BJ7" s="264">
        <v>0</v>
      </c>
      <c r="BK7" s="265"/>
      <c r="BL7" s="265"/>
      <c r="BM7" s="266"/>
      <c r="BN7" s="219">
        <f>BJ7*1.05</f>
        <v>0</v>
      </c>
      <c r="BO7" s="219">
        <f t="shared" si="0"/>
        <v>0</v>
      </c>
    </row>
    <row r="8" spans="1:67" ht="19.5" customHeight="1">
      <c r="A8" s="279" t="s">
        <v>400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64">
        <v>4856</v>
      </c>
      <c r="AB8" s="265"/>
      <c r="AC8" s="265"/>
      <c r="AD8" s="266"/>
      <c r="AE8" s="264">
        <f t="shared" si="1"/>
        <v>5098.8</v>
      </c>
      <c r="AF8" s="265"/>
      <c r="AG8" s="265"/>
      <c r="AH8" s="266"/>
      <c r="AI8" s="229">
        <f t="shared" si="2"/>
        <v>5353.740000000001</v>
      </c>
      <c r="AJ8" s="270" t="s">
        <v>409</v>
      </c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2"/>
      <c r="BJ8" s="264">
        <v>2500</v>
      </c>
      <c r="BK8" s="265"/>
      <c r="BL8" s="265"/>
      <c r="BM8" s="266"/>
      <c r="BN8" s="219">
        <f>BJ8*1.05</f>
        <v>2625</v>
      </c>
      <c r="BO8" s="219">
        <f t="shared" si="0"/>
        <v>2756.25</v>
      </c>
    </row>
    <row r="9" spans="1:67" s="3" customFormat="1" ht="33" customHeight="1">
      <c r="A9" s="270" t="s">
        <v>69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64">
        <v>996</v>
      </c>
      <c r="AB9" s="265"/>
      <c r="AC9" s="265"/>
      <c r="AD9" s="266"/>
      <c r="AE9" s="264">
        <f t="shared" si="1"/>
        <v>1045.8</v>
      </c>
      <c r="AF9" s="265"/>
      <c r="AG9" s="265"/>
      <c r="AH9" s="266"/>
      <c r="AI9" s="229">
        <f t="shared" si="2"/>
        <v>1098.09</v>
      </c>
      <c r="AJ9" s="267" t="s">
        <v>410</v>
      </c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9"/>
      <c r="BJ9" s="264">
        <v>900</v>
      </c>
      <c r="BK9" s="265"/>
      <c r="BL9" s="265"/>
      <c r="BM9" s="266"/>
      <c r="BN9" s="219">
        <f>BJ9*1.05</f>
        <v>945</v>
      </c>
      <c r="BO9" s="219">
        <f t="shared" si="0"/>
        <v>992.25</v>
      </c>
    </row>
    <row r="10" spans="1:67" ht="27.75" customHeight="1">
      <c r="A10" s="270" t="s">
        <v>401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64">
        <v>16926</v>
      </c>
      <c r="AB10" s="265"/>
      <c r="AC10" s="265"/>
      <c r="AD10" s="266"/>
      <c r="AE10" s="264">
        <f t="shared" si="1"/>
        <v>17772.3</v>
      </c>
      <c r="AF10" s="265"/>
      <c r="AG10" s="265"/>
      <c r="AH10" s="266"/>
      <c r="AI10" s="229">
        <f t="shared" si="2"/>
        <v>18660.915</v>
      </c>
      <c r="AJ10" s="270" t="s">
        <v>411</v>
      </c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2"/>
      <c r="BJ10" s="264">
        <v>0</v>
      </c>
      <c r="BK10" s="265"/>
      <c r="BL10" s="265"/>
      <c r="BM10" s="266"/>
      <c r="BN10" s="219">
        <f>BJ10*1.05</f>
        <v>0</v>
      </c>
      <c r="BO10" s="219">
        <f t="shared" si="0"/>
        <v>0</v>
      </c>
    </row>
    <row r="11" spans="1:67" ht="19.5" customHeight="1">
      <c r="A11" s="267" t="s">
        <v>402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4">
        <v>2803</v>
      </c>
      <c r="AB11" s="265"/>
      <c r="AC11" s="265"/>
      <c r="AD11" s="266"/>
      <c r="AE11" s="264">
        <f t="shared" si="1"/>
        <v>2943.15</v>
      </c>
      <c r="AF11" s="265"/>
      <c r="AG11" s="265"/>
      <c r="AH11" s="266"/>
      <c r="AI11" s="229">
        <f t="shared" si="2"/>
        <v>3090.3075000000003</v>
      </c>
      <c r="AJ11" s="270" t="s">
        <v>412</v>
      </c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2"/>
      <c r="BJ11" s="264">
        <v>350</v>
      </c>
      <c r="BK11" s="265"/>
      <c r="BL11" s="265"/>
      <c r="BM11" s="266"/>
      <c r="BN11" s="219"/>
      <c r="BO11" s="219">
        <f t="shared" si="0"/>
        <v>0</v>
      </c>
    </row>
    <row r="12" spans="1:67" ht="19.5" customHeight="1">
      <c r="A12" s="267" t="s">
        <v>403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4">
        <v>9353</v>
      </c>
      <c r="AB12" s="265"/>
      <c r="AC12" s="265"/>
      <c r="AD12" s="266"/>
      <c r="AE12" s="264">
        <f t="shared" si="1"/>
        <v>9820.65</v>
      </c>
      <c r="AF12" s="265"/>
      <c r="AG12" s="265"/>
      <c r="AH12" s="266"/>
      <c r="AI12" s="229">
        <f t="shared" si="2"/>
        <v>10311.6825</v>
      </c>
      <c r="AJ12" s="270" t="s">
        <v>556</v>
      </c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2"/>
      <c r="BJ12" s="264">
        <v>850</v>
      </c>
      <c r="BK12" s="265"/>
      <c r="BL12" s="265"/>
      <c r="BM12" s="266"/>
      <c r="BN12" s="219">
        <f>BJ12*1.05</f>
        <v>892.5</v>
      </c>
      <c r="BO12" s="219">
        <f t="shared" si="0"/>
        <v>937.125</v>
      </c>
    </row>
    <row r="13" spans="1:67" s="3" customFormat="1" ht="19.5" customHeight="1">
      <c r="A13" s="277" t="s">
        <v>404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64">
        <v>0</v>
      </c>
      <c r="AB13" s="265"/>
      <c r="AC13" s="265"/>
      <c r="AD13" s="266"/>
      <c r="AE13" s="264">
        <f>AA13*1.05</f>
        <v>0</v>
      </c>
      <c r="AF13" s="265"/>
      <c r="AG13" s="265"/>
      <c r="AH13" s="266"/>
      <c r="AI13" s="229">
        <f t="shared" si="2"/>
        <v>0</v>
      </c>
      <c r="AJ13" s="408"/>
      <c r="AK13" s="408"/>
      <c r="AL13" s="408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19">
        <f>BJ13*1.05</f>
        <v>0</v>
      </c>
      <c r="BO13" s="219">
        <f t="shared" si="0"/>
        <v>0</v>
      </c>
    </row>
    <row r="14" spans="1:67" s="3" customFormat="1" ht="19.5" customHeight="1">
      <c r="A14" s="267" t="s">
        <v>405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4">
        <v>15559</v>
      </c>
      <c r="AB14" s="265"/>
      <c r="AC14" s="265"/>
      <c r="AD14" s="266"/>
      <c r="AE14" s="264">
        <v>16654</v>
      </c>
      <c r="AF14" s="265"/>
      <c r="AG14" s="265"/>
      <c r="AH14" s="266"/>
      <c r="AI14" s="229">
        <f t="shared" si="2"/>
        <v>17486.7</v>
      </c>
      <c r="AJ14" s="406"/>
      <c r="AK14" s="406"/>
      <c r="AL14" s="406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19">
        <f>BJ14*1.05</f>
        <v>0</v>
      </c>
      <c r="BO14" s="219">
        <f t="shared" si="0"/>
        <v>0</v>
      </c>
    </row>
    <row r="15" spans="1:67" ht="19.5" customHeight="1">
      <c r="A15" s="267" t="s">
        <v>406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4"/>
      <c r="AB15" s="265"/>
      <c r="AC15" s="265"/>
      <c r="AD15" s="266"/>
      <c r="AE15" s="264"/>
      <c r="AF15" s="265"/>
      <c r="AG15" s="265"/>
      <c r="AH15" s="266"/>
      <c r="AI15" s="229"/>
      <c r="AJ15" s="407"/>
      <c r="AK15" s="407"/>
      <c r="AL15" s="40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19">
        <f>BJ15*1.05</f>
        <v>0</v>
      </c>
      <c r="BO15" s="219"/>
    </row>
    <row r="16" spans="1:67" s="3" customFormat="1" ht="19.5" customHeight="1">
      <c r="A16" s="277" t="s">
        <v>647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64">
        <f>SUM(AA8:AD15)</f>
        <v>50493</v>
      </c>
      <c r="AB16" s="265"/>
      <c r="AC16" s="265"/>
      <c r="AD16" s="266"/>
      <c r="AE16" s="264">
        <v>53335</v>
      </c>
      <c r="AF16" s="265"/>
      <c r="AG16" s="265"/>
      <c r="AH16" s="266"/>
      <c r="AI16" s="229">
        <v>56001</v>
      </c>
      <c r="AJ16" s="267" t="s">
        <v>644</v>
      </c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9"/>
      <c r="BJ16" s="264">
        <f>BJ6+BJ8+BJ9+BJ11+BJ12</f>
        <v>20911</v>
      </c>
      <c r="BK16" s="265"/>
      <c r="BL16" s="265"/>
      <c r="BM16" s="265"/>
      <c r="BN16" s="219">
        <f>SUM(BN6:BN15)</f>
        <v>21589.05</v>
      </c>
      <c r="BO16" s="219">
        <f>SUM(BO6:BO15)</f>
        <v>22668.5025</v>
      </c>
    </row>
    <row r="17" spans="1:67" s="9" customFormat="1" ht="19.5" customHeight="1">
      <c r="A17" s="267" t="s">
        <v>414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9"/>
      <c r="AA17" s="264"/>
      <c r="AB17" s="265"/>
      <c r="AC17" s="265"/>
      <c r="AD17" s="266"/>
      <c r="AE17" s="264"/>
      <c r="AF17" s="265"/>
      <c r="AG17" s="265"/>
      <c r="AH17" s="266"/>
      <c r="AI17" s="230"/>
      <c r="AJ17" s="267" t="s">
        <v>419</v>
      </c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9"/>
      <c r="BJ17" s="264"/>
      <c r="BK17" s="265"/>
      <c r="BL17" s="265"/>
      <c r="BM17" s="265"/>
      <c r="BN17" s="219"/>
      <c r="BO17" s="219"/>
    </row>
    <row r="18" spans="1:67" s="9" customFormat="1" ht="19.5" customHeight="1">
      <c r="A18" s="261" t="s">
        <v>415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64"/>
      <c r="AB18" s="265"/>
      <c r="AC18" s="265"/>
      <c r="AD18" s="266"/>
      <c r="AE18" s="264"/>
      <c r="AF18" s="265"/>
      <c r="AG18" s="265"/>
      <c r="AH18" s="266"/>
      <c r="AI18" s="229">
        <f>AE18*1.05</f>
        <v>0</v>
      </c>
      <c r="AJ18" s="261" t="s">
        <v>420</v>
      </c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3"/>
      <c r="BJ18" s="264"/>
      <c r="BK18" s="265"/>
      <c r="BL18" s="265"/>
      <c r="BM18" s="265"/>
      <c r="BN18" s="219"/>
      <c r="BO18" s="219"/>
    </row>
    <row r="19" spans="1:67" s="9" customFormat="1" ht="19.5" customHeight="1">
      <c r="A19" s="261" t="s">
        <v>416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64">
        <v>652</v>
      </c>
      <c r="AB19" s="265"/>
      <c r="AC19" s="265"/>
      <c r="AD19" s="266"/>
      <c r="AE19" s="264"/>
      <c r="AF19" s="265"/>
      <c r="AG19" s="265"/>
      <c r="AH19" s="266"/>
      <c r="AI19" s="230"/>
      <c r="AJ19" s="270" t="s">
        <v>421</v>
      </c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2"/>
      <c r="BJ19" s="264">
        <v>30234</v>
      </c>
      <c r="BK19" s="265"/>
      <c r="BL19" s="265"/>
      <c r="BM19" s="265"/>
      <c r="BN19" s="219">
        <f>BJ19*1.05</f>
        <v>31745.7</v>
      </c>
      <c r="BO19" s="219">
        <f>BN19*1.05</f>
        <v>33332.985</v>
      </c>
    </row>
    <row r="20" spans="1:67" s="9" customFormat="1" ht="19.5" customHeight="1">
      <c r="A20" s="261" t="s">
        <v>417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64"/>
      <c r="AB20" s="265"/>
      <c r="AC20" s="265"/>
      <c r="AD20" s="266"/>
      <c r="AE20" s="264"/>
      <c r="AF20" s="265"/>
      <c r="AG20" s="265"/>
      <c r="AH20" s="266"/>
      <c r="AI20" s="230"/>
      <c r="AJ20" s="267" t="s">
        <v>422</v>
      </c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9"/>
      <c r="BJ20" s="264"/>
      <c r="BK20" s="265"/>
      <c r="BL20" s="265"/>
      <c r="BM20" s="265"/>
      <c r="BN20" s="219"/>
      <c r="BO20" s="219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61" t="s">
        <v>423</v>
      </c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3"/>
      <c r="BJ21" s="264"/>
      <c r="BK21" s="265"/>
      <c r="BL21" s="265"/>
      <c r="BM21" s="266"/>
      <c r="BN21" s="90"/>
      <c r="BO21" s="90"/>
    </row>
    <row r="22" spans="1:67" s="9" customFormat="1" ht="19.5" customHeight="1">
      <c r="A22" s="261" t="s">
        <v>648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64">
        <f>SUM(AA17:AD20)</f>
        <v>652</v>
      </c>
      <c r="AB22" s="265"/>
      <c r="AC22" s="265"/>
      <c r="AD22" s="266"/>
      <c r="AE22" s="264">
        <f>SUM(AE17:AH20)</f>
        <v>0</v>
      </c>
      <c r="AF22" s="265"/>
      <c r="AG22" s="265"/>
      <c r="AH22" s="266"/>
      <c r="AI22" s="230">
        <v>0</v>
      </c>
      <c r="AJ22" s="261" t="s">
        <v>645</v>
      </c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3"/>
      <c r="BJ22" s="264">
        <f>SUM(BJ17:BM21)</f>
        <v>30234</v>
      </c>
      <c r="BK22" s="265"/>
      <c r="BL22" s="265"/>
      <c r="BM22" s="266"/>
      <c r="BN22" s="230">
        <f>SUM(BN17:BN20)</f>
        <v>31745.7</v>
      </c>
      <c r="BO22" s="230">
        <f>SUM(BO17:BO20)</f>
        <v>33332.985</v>
      </c>
    </row>
    <row r="23" spans="1:67" s="9" customFormat="1" ht="19.5" customHeight="1">
      <c r="A23" s="261" t="s">
        <v>542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64">
        <f>AA16+AA22</f>
        <v>51145</v>
      </c>
      <c r="AB23" s="265"/>
      <c r="AC23" s="265"/>
      <c r="AD23" s="266"/>
      <c r="AE23" s="264">
        <f>AE16+AE22</f>
        <v>53335</v>
      </c>
      <c r="AF23" s="265"/>
      <c r="AG23" s="265"/>
      <c r="AH23" s="266"/>
      <c r="AI23" s="230">
        <f>AI16+AI22</f>
        <v>56001</v>
      </c>
      <c r="AJ23" s="261" t="s">
        <v>543</v>
      </c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3"/>
      <c r="BJ23" s="264">
        <f>BJ16+BJ22</f>
        <v>51145</v>
      </c>
      <c r="BK23" s="265"/>
      <c r="BL23" s="265"/>
      <c r="BM23" s="266"/>
      <c r="BN23" s="230">
        <f>BN16+BN22</f>
        <v>53334.75</v>
      </c>
      <c r="BO23" s="230">
        <f>BO16+BO22</f>
        <v>56001.4875</v>
      </c>
    </row>
    <row r="24" spans="1:67" s="9" customFormat="1" ht="19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3"/>
      <c r="BK24" s="193"/>
      <c r="BL24" s="193"/>
      <c r="BM24" s="193"/>
      <c r="BN24" s="193"/>
      <c r="BO24" s="193"/>
    </row>
    <row r="25" ht="19.5" customHeight="1"/>
    <row r="26" spans="43:52" ht="12.75"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</row>
    <row r="27" spans="43:52" ht="12.75"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</row>
    <row r="28" spans="43:52" ht="12.75"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</row>
    <row r="29" spans="43:52" ht="12.75"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</row>
  </sheetData>
  <sheetProtection/>
  <mergeCells count="98">
    <mergeCell ref="A1:BO1"/>
    <mergeCell ref="A2:BO2"/>
    <mergeCell ref="A3:BO3"/>
    <mergeCell ref="A4:AD4"/>
    <mergeCell ref="AG4:BM4"/>
    <mergeCell ref="A5:Z5"/>
    <mergeCell ref="AA5:AD5"/>
    <mergeCell ref="AE5:AH5"/>
    <mergeCell ref="AJ5:BI5"/>
    <mergeCell ref="BJ5:BM5"/>
    <mergeCell ref="A6:Z6"/>
    <mergeCell ref="AA6:AD6"/>
    <mergeCell ref="AE6:AH6"/>
    <mergeCell ref="AJ6:BI6"/>
    <mergeCell ref="BJ6:BM6"/>
    <mergeCell ref="A7:Z7"/>
    <mergeCell ref="AA7:AD7"/>
    <mergeCell ref="AE7:AH7"/>
    <mergeCell ref="AJ7:BI7"/>
    <mergeCell ref="BJ7:BM7"/>
    <mergeCell ref="A8:Z8"/>
    <mergeCell ref="AA8:AD8"/>
    <mergeCell ref="AE8:AH8"/>
    <mergeCell ref="AJ8:BI8"/>
    <mergeCell ref="BJ8:BM8"/>
    <mergeCell ref="A9:Z9"/>
    <mergeCell ref="AA9:AD9"/>
    <mergeCell ref="AE9:AH9"/>
    <mergeCell ref="AJ9:BI9"/>
    <mergeCell ref="BJ9:BM9"/>
    <mergeCell ref="A10:Z10"/>
    <mergeCell ref="AA10:AD10"/>
    <mergeCell ref="AE10:AH10"/>
    <mergeCell ref="AJ10:BI10"/>
    <mergeCell ref="BJ10:BM10"/>
    <mergeCell ref="A11:Z11"/>
    <mergeCell ref="AA11:AD11"/>
    <mergeCell ref="AE11:AH11"/>
    <mergeCell ref="AJ11:BI11"/>
    <mergeCell ref="BJ11:BM11"/>
    <mergeCell ref="A12:Z12"/>
    <mergeCell ref="AA12:AD12"/>
    <mergeCell ref="AE12:AH12"/>
    <mergeCell ref="AJ12:BI12"/>
    <mergeCell ref="BJ12:BM12"/>
    <mergeCell ref="A13:Z13"/>
    <mergeCell ref="AA13:AD13"/>
    <mergeCell ref="AE13:AH13"/>
    <mergeCell ref="AJ13:AL13"/>
    <mergeCell ref="A14:Z14"/>
    <mergeCell ref="AA14:AD14"/>
    <mergeCell ref="AE14:AH14"/>
    <mergeCell ref="AJ14:AL14"/>
    <mergeCell ref="A15:Z15"/>
    <mergeCell ref="AA15:AD15"/>
    <mergeCell ref="AE15:AH15"/>
    <mergeCell ref="AJ15:AL15"/>
    <mergeCell ref="A16:Z16"/>
    <mergeCell ref="AA16:AD16"/>
    <mergeCell ref="AE16:AH16"/>
    <mergeCell ref="AJ16:BI16"/>
    <mergeCell ref="BJ16:BM16"/>
    <mergeCell ref="A17:Z17"/>
    <mergeCell ref="AA17:AD17"/>
    <mergeCell ref="AE17:AH17"/>
    <mergeCell ref="AJ17:BI17"/>
    <mergeCell ref="BJ17:BM17"/>
    <mergeCell ref="A18:Z18"/>
    <mergeCell ref="AA18:AD18"/>
    <mergeCell ref="AE18:AH18"/>
    <mergeCell ref="AJ18:BI18"/>
    <mergeCell ref="BJ18:BM18"/>
    <mergeCell ref="A19:Z19"/>
    <mergeCell ref="AA19:AD19"/>
    <mergeCell ref="AE19:AH19"/>
    <mergeCell ref="AJ19:BI19"/>
    <mergeCell ref="BJ19:BM19"/>
    <mergeCell ref="A20:Z20"/>
    <mergeCell ref="AA20:AD20"/>
    <mergeCell ref="AE20:AH20"/>
    <mergeCell ref="AJ20:BI20"/>
    <mergeCell ref="BJ20:BM20"/>
    <mergeCell ref="AJ21:BI21"/>
    <mergeCell ref="BJ21:BM21"/>
    <mergeCell ref="BJ22:BM22"/>
    <mergeCell ref="A23:Z23"/>
    <mergeCell ref="AA23:AD23"/>
    <mergeCell ref="AE23:AH23"/>
    <mergeCell ref="AJ23:BI23"/>
    <mergeCell ref="BJ23:BM23"/>
    <mergeCell ref="AQ26:AZ26"/>
    <mergeCell ref="AQ27:AZ27"/>
    <mergeCell ref="AQ28:AZ28"/>
    <mergeCell ref="AQ29:AZ29"/>
    <mergeCell ref="A22:Z22"/>
    <mergeCell ref="AA22:AD22"/>
    <mergeCell ref="AE22:AH22"/>
    <mergeCell ref="AJ22:BI22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.../2019. (II....)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44">
      <selection activeCell="C72" sqref="C72:AB72"/>
    </sheetView>
  </sheetViews>
  <sheetFormatPr defaultColWidth="9.140625" defaultRowHeight="15"/>
  <cols>
    <col min="1" max="2" width="2.7109375" style="4" customWidth="1"/>
    <col min="3" max="26" width="2.7109375" style="1" customWidth="1"/>
    <col min="27" max="27" width="0.13671875" style="1" customWidth="1"/>
    <col min="28" max="28" width="1.421875" style="1" hidden="1" customWidth="1"/>
    <col min="29" max="34" width="2.7109375" style="1" customWidth="1"/>
    <col min="35" max="35" width="3.8515625" style="1" customWidth="1"/>
    <col min="36" max="36" width="2.421875" style="1" customWidth="1"/>
    <col min="37" max="45" width="2.7109375" style="1" customWidth="1"/>
    <col min="46" max="16384" width="9.140625" style="1" customWidth="1"/>
  </cols>
  <sheetData>
    <row r="1" spans="1:72" ht="31.5" customHeight="1">
      <c r="A1" s="281" t="s">
        <v>663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292" t="s">
        <v>692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</row>
    <row r="4" spans="1:36" ht="15.75" customHeight="1">
      <c r="A4" s="282" t="s">
        <v>693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</row>
    <row r="5" spans="1:36" ht="34.5" customHeight="1">
      <c r="A5" s="350" t="s">
        <v>3</v>
      </c>
      <c r="B5" s="349"/>
      <c r="C5" s="351" t="s">
        <v>4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5</v>
      </c>
      <c r="AD5" s="348"/>
      <c r="AE5" s="348"/>
      <c r="AF5" s="348"/>
      <c r="AG5" s="349" t="s">
        <v>6</v>
      </c>
      <c r="AH5" s="348"/>
      <c r="AI5" s="348"/>
      <c r="AJ5" s="348"/>
    </row>
    <row r="6" spans="1:36" ht="19.5" customHeight="1">
      <c r="A6" s="293" t="s">
        <v>11</v>
      </c>
      <c r="B6" s="294"/>
      <c r="C6" s="340" t="s">
        <v>12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2" t="s">
        <v>13</v>
      </c>
      <c r="AD6" s="343"/>
      <c r="AE6" s="343"/>
      <c r="AF6" s="344"/>
      <c r="AG6" s="298">
        <v>2407100</v>
      </c>
      <c r="AH6" s="299"/>
      <c r="AI6" s="299"/>
      <c r="AJ6" s="300"/>
    </row>
    <row r="7" spans="1:36" ht="19.5" customHeight="1">
      <c r="A7" s="293" t="s">
        <v>14</v>
      </c>
      <c r="B7" s="294"/>
      <c r="C7" s="340" t="s">
        <v>15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297" t="s">
        <v>16</v>
      </c>
      <c r="AD7" s="297"/>
      <c r="AE7" s="297"/>
      <c r="AF7" s="297"/>
      <c r="AG7" s="298">
        <v>0</v>
      </c>
      <c r="AH7" s="299"/>
      <c r="AI7" s="299"/>
      <c r="AJ7" s="300"/>
    </row>
    <row r="8" spans="1:36" ht="19.5" customHeight="1">
      <c r="A8" s="293" t="s">
        <v>17</v>
      </c>
      <c r="B8" s="294"/>
      <c r="C8" s="340" t="s">
        <v>18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297" t="s">
        <v>19</v>
      </c>
      <c r="AD8" s="297"/>
      <c r="AE8" s="297"/>
      <c r="AF8" s="297"/>
      <c r="AG8" s="298"/>
      <c r="AH8" s="299"/>
      <c r="AI8" s="299"/>
      <c r="AJ8" s="300"/>
    </row>
    <row r="9" spans="1:36" ht="19.5" customHeight="1">
      <c r="A9" s="293" t="s">
        <v>20</v>
      </c>
      <c r="B9" s="294"/>
      <c r="C9" s="335" t="s">
        <v>21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297" t="s">
        <v>22</v>
      </c>
      <c r="AD9" s="297"/>
      <c r="AE9" s="297"/>
      <c r="AF9" s="297"/>
      <c r="AG9" s="298"/>
      <c r="AH9" s="299"/>
      <c r="AI9" s="299"/>
      <c r="AJ9" s="300"/>
    </row>
    <row r="10" spans="1:36" ht="19.5" customHeight="1">
      <c r="A10" s="293" t="s">
        <v>23</v>
      </c>
      <c r="B10" s="294"/>
      <c r="C10" s="335" t="s">
        <v>24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297" t="s">
        <v>25</v>
      </c>
      <c r="AD10" s="297"/>
      <c r="AE10" s="297"/>
      <c r="AF10" s="297"/>
      <c r="AG10" s="298"/>
      <c r="AH10" s="299"/>
      <c r="AI10" s="299"/>
      <c r="AJ10" s="300"/>
    </row>
    <row r="11" spans="1:36" ht="19.5" customHeight="1">
      <c r="A11" s="293" t="s">
        <v>26</v>
      </c>
      <c r="B11" s="294"/>
      <c r="C11" s="335" t="s">
        <v>27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297" t="s">
        <v>28</v>
      </c>
      <c r="AD11" s="297"/>
      <c r="AE11" s="297"/>
      <c r="AF11" s="297"/>
      <c r="AG11" s="298"/>
      <c r="AH11" s="299"/>
      <c r="AI11" s="299"/>
      <c r="AJ11" s="300"/>
    </row>
    <row r="12" spans="1:36" ht="19.5" customHeight="1">
      <c r="A12" s="293" t="s">
        <v>29</v>
      </c>
      <c r="B12" s="294"/>
      <c r="C12" s="335" t="s">
        <v>30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297" t="s">
        <v>31</v>
      </c>
      <c r="AD12" s="297"/>
      <c r="AE12" s="297"/>
      <c r="AF12" s="297"/>
      <c r="AG12" s="298"/>
      <c r="AH12" s="299"/>
      <c r="AI12" s="299"/>
      <c r="AJ12" s="300"/>
    </row>
    <row r="13" spans="1:36" ht="19.5" customHeight="1">
      <c r="A13" s="293" t="s">
        <v>32</v>
      </c>
      <c r="B13" s="294"/>
      <c r="C13" s="335" t="s">
        <v>33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7" t="s">
        <v>34</v>
      </c>
      <c r="AD13" s="338"/>
      <c r="AE13" s="338"/>
      <c r="AF13" s="339"/>
      <c r="AG13" s="298">
        <v>25000</v>
      </c>
      <c r="AH13" s="299"/>
      <c r="AI13" s="299"/>
      <c r="AJ13" s="300"/>
    </row>
    <row r="14" spans="1:36" ht="19.5" customHeight="1">
      <c r="A14" s="293" t="s">
        <v>35</v>
      </c>
      <c r="B14" s="294"/>
      <c r="C14" s="329" t="s">
        <v>36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297" t="s">
        <v>37</v>
      </c>
      <c r="AD14" s="297"/>
      <c r="AE14" s="297"/>
      <c r="AF14" s="297"/>
      <c r="AG14" s="298"/>
      <c r="AH14" s="299"/>
      <c r="AI14" s="299"/>
      <c r="AJ14" s="300"/>
    </row>
    <row r="15" spans="1:36" ht="19.5" customHeight="1">
      <c r="A15" s="293" t="s">
        <v>38</v>
      </c>
      <c r="B15" s="294"/>
      <c r="C15" s="329" t="s">
        <v>39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297" t="s">
        <v>40</v>
      </c>
      <c r="AD15" s="297"/>
      <c r="AE15" s="297"/>
      <c r="AF15" s="297"/>
      <c r="AG15" s="298"/>
      <c r="AH15" s="299"/>
      <c r="AI15" s="299"/>
      <c r="AJ15" s="300"/>
    </row>
    <row r="16" spans="1:36" ht="19.5" customHeight="1">
      <c r="A16" s="293" t="s">
        <v>41</v>
      </c>
      <c r="B16" s="294"/>
      <c r="C16" s="329" t="s">
        <v>42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297" t="s">
        <v>43</v>
      </c>
      <c r="AD16" s="297"/>
      <c r="AE16" s="297"/>
      <c r="AF16" s="297"/>
      <c r="AG16" s="298"/>
      <c r="AH16" s="299"/>
      <c r="AI16" s="299"/>
      <c r="AJ16" s="300"/>
    </row>
    <row r="17" spans="1:36" s="2" customFormat="1" ht="19.5" customHeight="1">
      <c r="A17" s="293" t="s">
        <v>44</v>
      </c>
      <c r="B17" s="294"/>
      <c r="C17" s="329" t="s">
        <v>45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297" t="s">
        <v>46</v>
      </c>
      <c r="AD17" s="297"/>
      <c r="AE17" s="297"/>
      <c r="AF17" s="297"/>
      <c r="AG17" s="298"/>
      <c r="AH17" s="299"/>
      <c r="AI17" s="299"/>
      <c r="AJ17" s="300"/>
    </row>
    <row r="18" spans="1:36" s="2" customFormat="1" ht="19.5" customHeight="1">
      <c r="A18" s="293" t="s">
        <v>47</v>
      </c>
      <c r="B18" s="294"/>
      <c r="C18" s="329" t="s">
        <v>48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297" t="s">
        <v>49</v>
      </c>
      <c r="AD18" s="297"/>
      <c r="AE18" s="297"/>
      <c r="AF18" s="297"/>
      <c r="AG18" s="298"/>
      <c r="AH18" s="299"/>
      <c r="AI18" s="299"/>
      <c r="AJ18" s="300"/>
    </row>
    <row r="19" spans="1:36" s="2" customFormat="1" ht="19.5" customHeight="1">
      <c r="A19" s="301" t="s">
        <v>50</v>
      </c>
      <c r="B19" s="302"/>
      <c r="C19" s="333" t="s">
        <v>51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07" t="s">
        <v>52</v>
      </c>
      <c r="AD19" s="307"/>
      <c r="AE19" s="307"/>
      <c r="AF19" s="307"/>
      <c r="AG19" s="308">
        <f>SUM(AG6:AJ18)</f>
        <v>2432100</v>
      </c>
      <c r="AH19" s="309"/>
      <c r="AI19" s="309"/>
      <c r="AJ19" s="310"/>
    </row>
    <row r="20" spans="1:36" ht="19.5" customHeight="1">
      <c r="A20" s="293" t="s">
        <v>53</v>
      </c>
      <c r="B20" s="294"/>
      <c r="C20" s="329" t="s">
        <v>54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297" t="s">
        <v>55</v>
      </c>
      <c r="AD20" s="297"/>
      <c r="AE20" s="297"/>
      <c r="AF20" s="297"/>
      <c r="AG20" s="298">
        <v>2064144</v>
      </c>
      <c r="AH20" s="299"/>
      <c r="AI20" s="299"/>
      <c r="AJ20" s="300"/>
    </row>
    <row r="21" spans="1:36" ht="29.25" customHeight="1">
      <c r="A21" s="293" t="s">
        <v>56</v>
      </c>
      <c r="B21" s="294"/>
      <c r="C21" s="329" t="s">
        <v>57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297" t="s">
        <v>58</v>
      </c>
      <c r="AD21" s="297"/>
      <c r="AE21" s="297"/>
      <c r="AF21" s="297"/>
      <c r="AG21" s="298">
        <v>360000</v>
      </c>
      <c r="AH21" s="299"/>
      <c r="AI21" s="299"/>
      <c r="AJ21" s="300"/>
    </row>
    <row r="22" spans="1:36" ht="19.5" customHeight="1">
      <c r="A22" s="293" t="s">
        <v>59</v>
      </c>
      <c r="B22" s="294"/>
      <c r="C22" s="314" t="s">
        <v>60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297" t="s">
        <v>61</v>
      </c>
      <c r="AD22" s="297"/>
      <c r="AE22" s="297"/>
      <c r="AF22" s="297"/>
      <c r="AG22" s="298"/>
      <c r="AH22" s="299"/>
      <c r="AI22" s="299"/>
      <c r="AJ22" s="300"/>
    </row>
    <row r="23" spans="1:36" ht="19.5" customHeight="1">
      <c r="A23" s="301" t="s">
        <v>62</v>
      </c>
      <c r="B23" s="302"/>
      <c r="C23" s="327" t="s">
        <v>63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07" t="s">
        <v>64</v>
      </c>
      <c r="AD23" s="307"/>
      <c r="AE23" s="307"/>
      <c r="AF23" s="307"/>
      <c r="AG23" s="308">
        <f>SUM(AG20:AJ22)</f>
        <v>2424144</v>
      </c>
      <c r="AH23" s="309"/>
      <c r="AI23" s="309"/>
      <c r="AJ23" s="310"/>
    </row>
    <row r="24" spans="1:36" ht="19.5" customHeight="1">
      <c r="A24" s="301" t="s">
        <v>65</v>
      </c>
      <c r="B24" s="302"/>
      <c r="C24" s="333" t="s">
        <v>66</v>
      </c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07" t="s">
        <v>67</v>
      </c>
      <c r="AD24" s="307"/>
      <c r="AE24" s="307"/>
      <c r="AF24" s="307"/>
      <c r="AG24" s="308">
        <f>AG23+AG19</f>
        <v>4856244</v>
      </c>
      <c r="AH24" s="309"/>
      <c r="AI24" s="309"/>
      <c r="AJ24" s="310"/>
    </row>
    <row r="25" spans="1:36" s="3" customFormat="1" ht="19.5" customHeight="1">
      <c r="A25" s="301" t="s">
        <v>68</v>
      </c>
      <c r="B25" s="302"/>
      <c r="C25" s="327" t="s">
        <v>69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07" t="s">
        <v>70</v>
      </c>
      <c r="AD25" s="307"/>
      <c r="AE25" s="307"/>
      <c r="AF25" s="307"/>
      <c r="AG25" s="308">
        <v>995648</v>
      </c>
      <c r="AH25" s="309"/>
      <c r="AI25" s="309"/>
      <c r="AJ25" s="310"/>
    </row>
    <row r="26" spans="1:36" ht="19.5" customHeight="1">
      <c r="A26" s="293" t="s">
        <v>71</v>
      </c>
      <c r="B26" s="294"/>
      <c r="C26" s="329" t="s">
        <v>72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297" t="s">
        <v>73</v>
      </c>
      <c r="AD26" s="297"/>
      <c r="AE26" s="297"/>
      <c r="AF26" s="297"/>
      <c r="AG26" s="298"/>
      <c r="AH26" s="299"/>
      <c r="AI26" s="299"/>
      <c r="AJ26" s="300"/>
    </row>
    <row r="27" spans="1:36" ht="19.5" customHeight="1">
      <c r="A27" s="293" t="s">
        <v>74</v>
      </c>
      <c r="B27" s="294"/>
      <c r="C27" s="329" t="s">
        <v>75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297" t="s">
        <v>76</v>
      </c>
      <c r="AD27" s="297"/>
      <c r="AE27" s="297"/>
      <c r="AF27" s="297"/>
      <c r="AG27" s="298">
        <v>6417729</v>
      </c>
      <c r="AH27" s="299"/>
      <c r="AI27" s="299"/>
      <c r="AJ27" s="300"/>
    </row>
    <row r="28" spans="1:36" ht="19.5" customHeight="1">
      <c r="A28" s="293" t="s">
        <v>77</v>
      </c>
      <c r="B28" s="294"/>
      <c r="C28" s="329" t="s">
        <v>78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297" t="s">
        <v>79</v>
      </c>
      <c r="AD28" s="297"/>
      <c r="AE28" s="297"/>
      <c r="AF28" s="297"/>
      <c r="AG28" s="298">
        <v>0</v>
      </c>
      <c r="AH28" s="299"/>
      <c r="AI28" s="299"/>
      <c r="AJ28" s="300"/>
    </row>
    <row r="29" spans="1:36" ht="19.5" customHeight="1">
      <c r="A29" s="301" t="s">
        <v>80</v>
      </c>
      <c r="B29" s="302"/>
      <c r="C29" s="327" t="s">
        <v>81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07" t="s">
        <v>82</v>
      </c>
      <c r="AD29" s="307"/>
      <c r="AE29" s="307"/>
      <c r="AF29" s="307"/>
      <c r="AG29" s="308">
        <f>SUM(AG26:AJ28)</f>
        <v>6417729</v>
      </c>
      <c r="AH29" s="309"/>
      <c r="AI29" s="309"/>
      <c r="AJ29" s="310"/>
    </row>
    <row r="30" spans="1:36" ht="19.5" customHeight="1">
      <c r="A30" s="293" t="s">
        <v>83</v>
      </c>
      <c r="B30" s="294"/>
      <c r="C30" s="329" t="s">
        <v>84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297" t="s">
        <v>85</v>
      </c>
      <c r="AD30" s="297"/>
      <c r="AE30" s="297"/>
      <c r="AF30" s="297"/>
      <c r="AG30" s="298">
        <v>88797</v>
      </c>
      <c r="AH30" s="299"/>
      <c r="AI30" s="299"/>
      <c r="AJ30" s="300"/>
    </row>
    <row r="31" spans="1:36" ht="19.5" customHeight="1">
      <c r="A31" s="293" t="s">
        <v>86</v>
      </c>
      <c r="B31" s="294"/>
      <c r="C31" s="329" t="s">
        <v>87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297" t="s">
        <v>88</v>
      </c>
      <c r="AD31" s="297"/>
      <c r="AE31" s="297"/>
      <c r="AF31" s="297"/>
      <c r="AG31" s="298">
        <v>276136</v>
      </c>
      <c r="AH31" s="299"/>
      <c r="AI31" s="299"/>
      <c r="AJ31" s="300"/>
    </row>
    <row r="32" spans="1:36" ht="19.5" customHeight="1">
      <c r="A32" s="301" t="s">
        <v>89</v>
      </c>
      <c r="B32" s="302"/>
      <c r="C32" s="327" t="s">
        <v>90</v>
      </c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07" t="s">
        <v>91</v>
      </c>
      <c r="AD32" s="307"/>
      <c r="AE32" s="307"/>
      <c r="AF32" s="307"/>
      <c r="AG32" s="308">
        <f>SUM(AG30:AJ31)</f>
        <v>364933</v>
      </c>
      <c r="AH32" s="309"/>
      <c r="AI32" s="309"/>
      <c r="AJ32" s="310"/>
    </row>
    <row r="33" spans="1:36" ht="19.5" customHeight="1">
      <c r="A33" s="293" t="s">
        <v>92</v>
      </c>
      <c r="B33" s="294"/>
      <c r="C33" s="329" t="s">
        <v>93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297" t="s">
        <v>94</v>
      </c>
      <c r="AD33" s="297"/>
      <c r="AE33" s="297"/>
      <c r="AF33" s="297"/>
      <c r="AG33" s="298">
        <v>1034667</v>
      </c>
      <c r="AH33" s="299"/>
      <c r="AI33" s="299"/>
      <c r="AJ33" s="300"/>
    </row>
    <row r="34" spans="1:36" ht="19.5" customHeight="1">
      <c r="A34" s="293" t="s">
        <v>95</v>
      </c>
      <c r="B34" s="294"/>
      <c r="C34" s="329" t="s">
        <v>96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297" t="s">
        <v>97</v>
      </c>
      <c r="AD34" s="297"/>
      <c r="AE34" s="297"/>
      <c r="AF34" s="297"/>
      <c r="AG34" s="298">
        <v>145920</v>
      </c>
      <c r="AH34" s="299"/>
      <c r="AI34" s="299"/>
      <c r="AJ34" s="300"/>
    </row>
    <row r="35" spans="1:36" ht="19.5" customHeight="1">
      <c r="A35" s="293" t="s">
        <v>98</v>
      </c>
      <c r="B35" s="294"/>
      <c r="C35" s="329" t="s">
        <v>99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297" t="s">
        <v>100</v>
      </c>
      <c r="AD35" s="297"/>
      <c r="AE35" s="297"/>
      <c r="AF35" s="297"/>
      <c r="AG35" s="298"/>
      <c r="AH35" s="299"/>
      <c r="AI35" s="299"/>
      <c r="AJ35" s="300"/>
    </row>
    <row r="36" spans="1:36" ht="19.5" customHeight="1">
      <c r="A36" s="293" t="s">
        <v>101</v>
      </c>
      <c r="B36" s="294"/>
      <c r="C36" s="329" t="s">
        <v>102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297" t="s">
        <v>103</v>
      </c>
      <c r="AD36" s="297"/>
      <c r="AE36" s="297"/>
      <c r="AF36" s="297"/>
      <c r="AG36" s="298">
        <v>424000</v>
      </c>
      <c r="AH36" s="299"/>
      <c r="AI36" s="299"/>
      <c r="AJ36" s="300"/>
    </row>
    <row r="37" spans="1:36" ht="19.5" customHeight="1">
      <c r="A37" s="293" t="s">
        <v>104</v>
      </c>
      <c r="B37" s="294"/>
      <c r="C37" s="331" t="s">
        <v>105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297" t="s">
        <v>106</v>
      </c>
      <c r="AD37" s="297"/>
      <c r="AE37" s="297"/>
      <c r="AF37" s="297"/>
      <c r="AG37" s="298">
        <v>0</v>
      </c>
      <c r="AH37" s="299"/>
      <c r="AI37" s="299"/>
      <c r="AJ37" s="300"/>
    </row>
    <row r="38" spans="1:36" ht="19.5" customHeight="1">
      <c r="A38" s="293" t="s">
        <v>107</v>
      </c>
      <c r="B38" s="294"/>
      <c r="C38" s="314" t="s">
        <v>108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297" t="s">
        <v>109</v>
      </c>
      <c r="AD38" s="297"/>
      <c r="AE38" s="297"/>
      <c r="AF38" s="297"/>
      <c r="AG38" s="298">
        <v>1115000</v>
      </c>
      <c r="AH38" s="299"/>
      <c r="AI38" s="299"/>
      <c r="AJ38" s="300"/>
    </row>
    <row r="39" spans="1:36" ht="19.5" customHeight="1">
      <c r="A39" s="293" t="s">
        <v>110</v>
      </c>
      <c r="B39" s="294"/>
      <c r="C39" s="329" t="s">
        <v>111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297" t="s">
        <v>112</v>
      </c>
      <c r="AD39" s="297"/>
      <c r="AE39" s="297"/>
      <c r="AF39" s="297"/>
      <c r="AG39" s="298">
        <v>4442311</v>
      </c>
      <c r="AH39" s="299"/>
      <c r="AI39" s="299"/>
      <c r="AJ39" s="300"/>
    </row>
    <row r="40" spans="1:36" ht="19.5" customHeight="1">
      <c r="A40" s="301" t="s">
        <v>113</v>
      </c>
      <c r="B40" s="302"/>
      <c r="C40" s="327" t="s">
        <v>114</v>
      </c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07" t="s">
        <v>115</v>
      </c>
      <c r="AD40" s="307"/>
      <c r="AE40" s="307"/>
      <c r="AF40" s="307"/>
      <c r="AG40" s="308">
        <f>SUM(AG33:AJ39)</f>
        <v>7161898</v>
      </c>
      <c r="AH40" s="309"/>
      <c r="AI40" s="309"/>
      <c r="AJ40" s="310"/>
    </row>
    <row r="41" spans="1:36" ht="19.5" customHeight="1">
      <c r="A41" s="293" t="s">
        <v>116</v>
      </c>
      <c r="B41" s="294"/>
      <c r="C41" s="329" t="s">
        <v>117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297" t="s">
        <v>118</v>
      </c>
      <c r="AD41" s="297"/>
      <c r="AE41" s="297"/>
      <c r="AF41" s="297"/>
      <c r="AG41" s="298">
        <v>50000</v>
      </c>
      <c r="AH41" s="299"/>
      <c r="AI41" s="299"/>
      <c r="AJ41" s="300"/>
    </row>
    <row r="42" spans="1:36" ht="19.5" customHeight="1">
      <c r="A42" s="293" t="s">
        <v>119</v>
      </c>
      <c r="B42" s="294"/>
      <c r="C42" s="329" t="s">
        <v>120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297" t="s">
        <v>121</v>
      </c>
      <c r="AD42" s="297"/>
      <c r="AE42" s="297"/>
      <c r="AF42" s="297"/>
      <c r="AG42" s="298">
        <v>0</v>
      </c>
      <c r="AH42" s="299"/>
      <c r="AI42" s="299"/>
      <c r="AJ42" s="300"/>
    </row>
    <row r="43" spans="1:36" ht="19.5" customHeight="1">
      <c r="A43" s="301" t="s">
        <v>122</v>
      </c>
      <c r="B43" s="302"/>
      <c r="C43" s="327" t="s">
        <v>123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07" t="s">
        <v>124</v>
      </c>
      <c r="AD43" s="307"/>
      <c r="AE43" s="307"/>
      <c r="AF43" s="307"/>
      <c r="AG43" s="308">
        <f>SUM(AG41:AJ42)</f>
        <v>50000</v>
      </c>
      <c r="AH43" s="309"/>
      <c r="AI43" s="309"/>
      <c r="AJ43" s="310"/>
    </row>
    <row r="44" spans="1:36" ht="19.5" customHeight="1">
      <c r="A44" s="293" t="s">
        <v>125</v>
      </c>
      <c r="B44" s="294"/>
      <c r="C44" s="329" t="s">
        <v>126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297" t="s">
        <v>127</v>
      </c>
      <c r="AD44" s="297"/>
      <c r="AE44" s="297"/>
      <c r="AF44" s="297"/>
      <c r="AG44" s="298">
        <v>2830955</v>
      </c>
      <c r="AH44" s="299"/>
      <c r="AI44" s="299"/>
      <c r="AJ44" s="300"/>
    </row>
    <row r="45" spans="1:36" ht="19.5" customHeight="1">
      <c r="A45" s="293" t="s">
        <v>128</v>
      </c>
      <c r="B45" s="294"/>
      <c r="C45" s="329" t="s">
        <v>129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297" t="s">
        <v>130</v>
      </c>
      <c r="AD45" s="297"/>
      <c r="AE45" s="297"/>
      <c r="AF45" s="297"/>
      <c r="AG45" s="298">
        <v>0</v>
      </c>
      <c r="AH45" s="299"/>
      <c r="AI45" s="299"/>
      <c r="AJ45" s="300"/>
    </row>
    <row r="46" spans="1:36" ht="19.5" customHeight="1">
      <c r="A46" s="293" t="s">
        <v>131</v>
      </c>
      <c r="B46" s="294"/>
      <c r="C46" s="329" t="s">
        <v>132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297" t="s">
        <v>133</v>
      </c>
      <c r="AD46" s="297"/>
      <c r="AE46" s="297"/>
      <c r="AF46" s="297"/>
      <c r="AG46" s="298">
        <v>0</v>
      </c>
      <c r="AH46" s="299"/>
      <c r="AI46" s="299"/>
      <c r="AJ46" s="300"/>
    </row>
    <row r="47" spans="1:36" ht="19.5" customHeight="1">
      <c r="A47" s="293" t="s">
        <v>134</v>
      </c>
      <c r="B47" s="294"/>
      <c r="C47" s="329" t="s">
        <v>135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297" t="s">
        <v>136</v>
      </c>
      <c r="AD47" s="297"/>
      <c r="AE47" s="297"/>
      <c r="AF47" s="297"/>
      <c r="AG47" s="298">
        <v>0</v>
      </c>
      <c r="AH47" s="299"/>
      <c r="AI47" s="299"/>
      <c r="AJ47" s="300"/>
    </row>
    <row r="48" spans="1:36" ht="19.5" customHeight="1">
      <c r="A48" s="293" t="s">
        <v>137</v>
      </c>
      <c r="B48" s="294"/>
      <c r="C48" s="329" t="s">
        <v>138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297" t="s">
        <v>139</v>
      </c>
      <c r="AD48" s="297"/>
      <c r="AE48" s="297"/>
      <c r="AF48" s="297"/>
      <c r="AG48" s="298">
        <v>100000</v>
      </c>
      <c r="AH48" s="299"/>
      <c r="AI48" s="299"/>
      <c r="AJ48" s="300"/>
    </row>
    <row r="49" spans="1:36" ht="19.5" customHeight="1">
      <c r="A49" s="301" t="s">
        <v>140</v>
      </c>
      <c r="B49" s="302"/>
      <c r="C49" s="327" t="s">
        <v>141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07" t="s">
        <v>142</v>
      </c>
      <c r="AD49" s="307"/>
      <c r="AE49" s="307"/>
      <c r="AF49" s="307"/>
      <c r="AG49" s="308">
        <f>SUM(AG44:AJ48)</f>
        <v>2930955</v>
      </c>
      <c r="AH49" s="309"/>
      <c r="AI49" s="309"/>
      <c r="AJ49" s="310"/>
    </row>
    <row r="50" spans="1:36" ht="19.5" customHeight="1">
      <c r="A50" s="301" t="s">
        <v>143</v>
      </c>
      <c r="B50" s="302"/>
      <c r="C50" s="327" t="s">
        <v>144</v>
      </c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07" t="s">
        <v>145</v>
      </c>
      <c r="AD50" s="307"/>
      <c r="AE50" s="307"/>
      <c r="AF50" s="307"/>
      <c r="AG50" s="308">
        <f>AG29+AG32+AG40+AG43+AG49</f>
        <v>16925515</v>
      </c>
      <c r="AH50" s="309"/>
      <c r="AI50" s="309"/>
      <c r="AJ50" s="310"/>
    </row>
    <row r="51" spans="1:36" ht="19.5" customHeight="1">
      <c r="A51" s="293" t="s">
        <v>146</v>
      </c>
      <c r="B51" s="294"/>
      <c r="C51" s="295" t="s">
        <v>147</v>
      </c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7" t="s">
        <v>148</v>
      </c>
      <c r="AD51" s="297"/>
      <c r="AE51" s="297"/>
      <c r="AF51" s="297"/>
      <c r="AG51" s="298"/>
      <c r="AH51" s="299"/>
      <c r="AI51" s="299"/>
      <c r="AJ51" s="300"/>
    </row>
    <row r="52" spans="1:36" ht="19.5" customHeight="1">
      <c r="A52" s="293" t="s">
        <v>149</v>
      </c>
      <c r="B52" s="294"/>
      <c r="C52" s="295" t="s">
        <v>150</v>
      </c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7" t="s">
        <v>151</v>
      </c>
      <c r="AD52" s="297"/>
      <c r="AE52" s="297"/>
      <c r="AF52" s="297"/>
      <c r="AG52" s="298"/>
      <c r="AH52" s="299"/>
      <c r="AI52" s="299"/>
      <c r="AJ52" s="300"/>
    </row>
    <row r="53" spans="1:36" ht="19.5" customHeight="1">
      <c r="A53" s="293" t="s">
        <v>152</v>
      </c>
      <c r="B53" s="294"/>
      <c r="C53" s="325" t="s">
        <v>153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297" t="s">
        <v>154</v>
      </c>
      <c r="AD53" s="297"/>
      <c r="AE53" s="297"/>
      <c r="AF53" s="297"/>
      <c r="AG53" s="298"/>
      <c r="AH53" s="299"/>
      <c r="AI53" s="299"/>
      <c r="AJ53" s="300"/>
    </row>
    <row r="54" spans="1:36" ht="19.5" customHeight="1">
      <c r="A54" s="293" t="s">
        <v>155</v>
      </c>
      <c r="B54" s="294"/>
      <c r="C54" s="325" t="s">
        <v>156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297" t="s">
        <v>157</v>
      </c>
      <c r="AD54" s="297"/>
      <c r="AE54" s="297"/>
      <c r="AF54" s="297"/>
      <c r="AG54" s="298">
        <v>0</v>
      </c>
      <c r="AH54" s="299"/>
      <c r="AI54" s="299"/>
      <c r="AJ54" s="300"/>
    </row>
    <row r="55" spans="1:36" ht="19.5" customHeight="1">
      <c r="A55" s="293" t="s">
        <v>158</v>
      </c>
      <c r="B55" s="294"/>
      <c r="C55" s="325" t="s">
        <v>159</v>
      </c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297" t="s">
        <v>160</v>
      </c>
      <c r="AD55" s="297"/>
      <c r="AE55" s="297"/>
      <c r="AF55" s="297"/>
      <c r="AG55" s="298">
        <v>0</v>
      </c>
      <c r="AH55" s="299"/>
      <c r="AI55" s="299"/>
      <c r="AJ55" s="300"/>
    </row>
    <row r="56" spans="1:36" ht="19.5" customHeight="1">
      <c r="A56" s="293" t="s">
        <v>161</v>
      </c>
      <c r="B56" s="294"/>
      <c r="C56" s="295" t="s">
        <v>162</v>
      </c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7" t="s">
        <v>163</v>
      </c>
      <c r="AD56" s="297"/>
      <c r="AE56" s="297"/>
      <c r="AF56" s="297"/>
      <c r="AG56" s="298"/>
      <c r="AH56" s="299"/>
      <c r="AI56" s="299"/>
      <c r="AJ56" s="300"/>
    </row>
    <row r="57" spans="1:36" ht="19.5" customHeight="1">
      <c r="A57" s="293" t="s">
        <v>164</v>
      </c>
      <c r="B57" s="294"/>
      <c r="C57" s="295" t="s">
        <v>165</v>
      </c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7" t="s">
        <v>166</v>
      </c>
      <c r="AD57" s="297"/>
      <c r="AE57" s="297"/>
      <c r="AF57" s="297"/>
      <c r="AG57" s="298"/>
      <c r="AH57" s="299"/>
      <c r="AI57" s="299"/>
      <c r="AJ57" s="300"/>
    </row>
    <row r="58" spans="1:36" ht="19.5" customHeight="1">
      <c r="A58" s="293" t="s">
        <v>167</v>
      </c>
      <c r="B58" s="294"/>
      <c r="C58" s="295" t="s">
        <v>168</v>
      </c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7" t="s">
        <v>169</v>
      </c>
      <c r="AD58" s="297"/>
      <c r="AE58" s="297"/>
      <c r="AF58" s="297"/>
      <c r="AG58" s="298">
        <v>2803000</v>
      </c>
      <c r="AH58" s="299"/>
      <c r="AI58" s="299"/>
      <c r="AJ58" s="300"/>
    </row>
    <row r="59" spans="1:36" ht="19.5" customHeight="1">
      <c r="A59" s="301" t="s">
        <v>170</v>
      </c>
      <c r="B59" s="302"/>
      <c r="C59" s="305" t="s">
        <v>171</v>
      </c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7" t="s">
        <v>172</v>
      </c>
      <c r="AD59" s="307"/>
      <c r="AE59" s="307"/>
      <c r="AF59" s="307"/>
      <c r="AG59" s="308">
        <f>SUM(AG51:AJ58)</f>
        <v>2803000</v>
      </c>
      <c r="AH59" s="309"/>
      <c r="AI59" s="309"/>
      <c r="AJ59" s="310"/>
    </row>
    <row r="60" spans="1:36" ht="19.5" customHeight="1">
      <c r="A60" s="293" t="s">
        <v>173</v>
      </c>
      <c r="B60" s="294"/>
      <c r="C60" s="323" t="s">
        <v>174</v>
      </c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297" t="s">
        <v>175</v>
      </c>
      <c r="AD60" s="297"/>
      <c r="AE60" s="297"/>
      <c r="AF60" s="297"/>
      <c r="AG60" s="298"/>
      <c r="AH60" s="299"/>
      <c r="AI60" s="299"/>
      <c r="AJ60" s="300"/>
    </row>
    <row r="61" spans="1:36" ht="19.5" customHeight="1">
      <c r="A61" s="293" t="s">
        <v>176</v>
      </c>
      <c r="B61" s="294"/>
      <c r="C61" s="323" t="s">
        <v>177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297" t="s">
        <v>178</v>
      </c>
      <c r="AD61" s="297"/>
      <c r="AE61" s="297"/>
      <c r="AF61" s="297"/>
      <c r="AG61" s="298"/>
      <c r="AH61" s="299"/>
      <c r="AI61" s="299"/>
      <c r="AJ61" s="300"/>
    </row>
    <row r="62" spans="1:36" ht="29.25" customHeight="1">
      <c r="A62" s="293" t="s">
        <v>179</v>
      </c>
      <c r="B62" s="294"/>
      <c r="C62" s="323" t="s">
        <v>180</v>
      </c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297" t="s">
        <v>181</v>
      </c>
      <c r="AD62" s="297"/>
      <c r="AE62" s="297"/>
      <c r="AF62" s="297"/>
      <c r="AG62" s="298"/>
      <c r="AH62" s="299"/>
      <c r="AI62" s="299"/>
      <c r="AJ62" s="300"/>
    </row>
    <row r="63" spans="1:36" ht="29.25" customHeight="1">
      <c r="A63" s="293" t="s">
        <v>182</v>
      </c>
      <c r="B63" s="294"/>
      <c r="C63" s="323" t="s">
        <v>183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297" t="s">
        <v>184</v>
      </c>
      <c r="AD63" s="297"/>
      <c r="AE63" s="297"/>
      <c r="AF63" s="297"/>
      <c r="AG63" s="298"/>
      <c r="AH63" s="299"/>
      <c r="AI63" s="299"/>
      <c r="AJ63" s="300"/>
    </row>
    <row r="64" spans="1:36" ht="29.25" customHeight="1">
      <c r="A64" s="293" t="s">
        <v>185</v>
      </c>
      <c r="B64" s="294"/>
      <c r="C64" s="323" t="s">
        <v>186</v>
      </c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297" t="s">
        <v>187</v>
      </c>
      <c r="AD64" s="297"/>
      <c r="AE64" s="297"/>
      <c r="AF64" s="297"/>
      <c r="AG64" s="298"/>
      <c r="AH64" s="299"/>
      <c r="AI64" s="299"/>
      <c r="AJ64" s="300"/>
    </row>
    <row r="65" spans="1:36" ht="19.5" customHeight="1">
      <c r="A65" s="293" t="s">
        <v>188</v>
      </c>
      <c r="B65" s="294"/>
      <c r="C65" s="323" t="s">
        <v>189</v>
      </c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297" t="s">
        <v>190</v>
      </c>
      <c r="AD65" s="297"/>
      <c r="AE65" s="297"/>
      <c r="AF65" s="297"/>
      <c r="AG65" s="298">
        <v>1079106</v>
      </c>
      <c r="AH65" s="299"/>
      <c r="AI65" s="299"/>
      <c r="AJ65" s="300"/>
    </row>
    <row r="66" spans="1:36" ht="29.25" customHeight="1">
      <c r="A66" s="293" t="s">
        <v>191</v>
      </c>
      <c r="B66" s="294"/>
      <c r="C66" s="323" t="s">
        <v>192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297" t="s">
        <v>193</v>
      </c>
      <c r="AD66" s="297"/>
      <c r="AE66" s="297"/>
      <c r="AF66" s="297"/>
      <c r="AG66" s="298"/>
      <c r="AH66" s="299"/>
      <c r="AI66" s="299"/>
      <c r="AJ66" s="300"/>
    </row>
    <row r="67" spans="1:36" ht="29.25" customHeight="1">
      <c r="A67" s="293" t="s">
        <v>194</v>
      </c>
      <c r="B67" s="294"/>
      <c r="C67" s="323" t="s">
        <v>195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297" t="s">
        <v>196</v>
      </c>
      <c r="AD67" s="297"/>
      <c r="AE67" s="297"/>
      <c r="AF67" s="297"/>
      <c r="AG67" s="298"/>
      <c r="AH67" s="299"/>
      <c r="AI67" s="299"/>
      <c r="AJ67" s="300"/>
    </row>
    <row r="68" spans="1:36" ht="19.5" customHeight="1">
      <c r="A68" s="293" t="s">
        <v>197</v>
      </c>
      <c r="B68" s="294"/>
      <c r="C68" s="323" t="s">
        <v>198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297" t="s">
        <v>199</v>
      </c>
      <c r="AD68" s="297"/>
      <c r="AE68" s="297"/>
      <c r="AF68" s="297"/>
      <c r="AG68" s="298"/>
      <c r="AH68" s="299"/>
      <c r="AI68" s="299"/>
      <c r="AJ68" s="300"/>
    </row>
    <row r="69" spans="1:36" ht="19.5" customHeight="1">
      <c r="A69" s="293" t="s">
        <v>200</v>
      </c>
      <c r="B69" s="294"/>
      <c r="C69" s="318" t="s">
        <v>201</v>
      </c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297" t="s">
        <v>202</v>
      </c>
      <c r="AD69" s="297"/>
      <c r="AE69" s="297"/>
      <c r="AF69" s="297"/>
      <c r="AG69" s="298"/>
      <c r="AH69" s="299"/>
      <c r="AI69" s="299"/>
      <c r="AJ69" s="300"/>
    </row>
    <row r="70" spans="1:36" ht="19.5" customHeight="1">
      <c r="A70" s="293" t="s">
        <v>203</v>
      </c>
      <c r="B70" s="294"/>
      <c r="C70" s="323" t="s">
        <v>204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297" t="s">
        <v>205</v>
      </c>
      <c r="AD70" s="297"/>
      <c r="AE70" s="297"/>
      <c r="AF70" s="297"/>
      <c r="AG70" s="298">
        <v>20000</v>
      </c>
      <c r="AH70" s="299"/>
      <c r="AI70" s="299"/>
      <c r="AJ70" s="300"/>
    </row>
    <row r="71" spans="1:36" ht="19.5" customHeight="1">
      <c r="A71" s="293" t="s">
        <v>206</v>
      </c>
      <c r="B71" s="294"/>
      <c r="C71" s="318" t="s">
        <v>207</v>
      </c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297" t="s">
        <v>208</v>
      </c>
      <c r="AD71" s="297"/>
      <c r="AE71" s="297"/>
      <c r="AF71" s="297"/>
      <c r="AG71" s="320">
        <v>8253321</v>
      </c>
      <c r="AH71" s="321"/>
      <c r="AI71" s="321"/>
      <c r="AJ71" s="322"/>
    </row>
    <row r="72" spans="1:36" ht="19.5" customHeight="1">
      <c r="A72" s="301" t="s">
        <v>209</v>
      </c>
      <c r="B72" s="302"/>
      <c r="C72" s="305" t="s">
        <v>210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7" t="s">
        <v>211</v>
      </c>
      <c r="AD72" s="307"/>
      <c r="AE72" s="307"/>
      <c r="AF72" s="307"/>
      <c r="AG72" s="308">
        <f>SUM(AG60:AJ71)</f>
        <v>9352427</v>
      </c>
      <c r="AH72" s="309"/>
      <c r="AI72" s="309"/>
      <c r="AJ72" s="310"/>
    </row>
    <row r="73" spans="1:36" ht="19.5" customHeight="1">
      <c r="A73" s="293" t="s">
        <v>212</v>
      </c>
      <c r="B73" s="294"/>
      <c r="C73" s="316" t="s">
        <v>213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297" t="s">
        <v>214</v>
      </c>
      <c r="AD73" s="297"/>
      <c r="AE73" s="297"/>
      <c r="AF73" s="297"/>
      <c r="AG73" s="298"/>
      <c r="AH73" s="299"/>
      <c r="AI73" s="299"/>
      <c r="AJ73" s="300"/>
    </row>
    <row r="74" spans="1:36" ht="19.5" customHeight="1">
      <c r="A74" s="293" t="s">
        <v>215</v>
      </c>
      <c r="B74" s="294"/>
      <c r="C74" s="316" t="s">
        <v>216</v>
      </c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297" t="s">
        <v>217</v>
      </c>
      <c r="AD74" s="297"/>
      <c r="AE74" s="297"/>
      <c r="AF74" s="297"/>
      <c r="AG74" s="298">
        <v>0</v>
      </c>
      <c r="AH74" s="299"/>
      <c r="AI74" s="299"/>
      <c r="AJ74" s="300"/>
    </row>
    <row r="75" spans="1:36" ht="19.5" customHeight="1">
      <c r="A75" s="293" t="s">
        <v>218</v>
      </c>
      <c r="B75" s="294"/>
      <c r="C75" s="316" t="s">
        <v>219</v>
      </c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297" t="s">
        <v>220</v>
      </c>
      <c r="AD75" s="297"/>
      <c r="AE75" s="297"/>
      <c r="AF75" s="297"/>
      <c r="AG75" s="298"/>
      <c r="AH75" s="299"/>
      <c r="AI75" s="299"/>
      <c r="AJ75" s="300"/>
    </row>
    <row r="76" spans="1:36" ht="19.5" customHeight="1">
      <c r="A76" s="293" t="s">
        <v>221</v>
      </c>
      <c r="B76" s="294"/>
      <c r="C76" s="316" t="s">
        <v>222</v>
      </c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297" t="s">
        <v>223</v>
      </c>
      <c r="AD76" s="297"/>
      <c r="AE76" s="297"/>
      <c r="AF76" s="297"/>
      <c r="AG76" s="298"/>
      <c r="AH76" s="299"/>
      <c r="AI76" s="299"/>
      <c r="AJ76" s="300"/>
    </row>
    <row r="77" spans="1:36" ht="19.5" customHeight="1">
      <c r="A77" s="293" t="s">
        <v>224</v>
      </c>
      <c r="B77" s="294"/>
      <c r="C77" s="314" t="s">
        <v>225</v>
      </c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297" t="s">
        <v>226</v>
      </c>
      <c r="AD77" s="297"/>
      <c r="AE77" s="297"/>
      <c r="AF77" s="297"/>
      <c r="AG77" s="298"/>
      <c r="AH77" s="299"/>
      <c r="AI77" s="299"/>
      <c r="AJ77" s="300"/>
    </row>
    <row r="78" spans="1:36" ht="19.5" customHeight="1">
      <c r="A78" s="293" t="s">
        <v>227</v>
      </c>
      <c r="B78" s="294"/>
      <c r="C78" s="314" t="s">
        <v>228</v>
      </c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297" t="s">
        <v>229</v>
      </c>
      <c r="AD78" s="297"/>
      <c r="AE78" s="297"/>
      <c r="AF78" s="297"/>
      <c r="AG78" s="298"/>
      <c r="AH78" s="299"/>
      <c r="AI78" s="299"/>
      <c r="AJ78" s="300"/>
    </row>
    <row r="79" spans="1:36" ht="19.5" customHeight="1">
      <c r="A79" s="293" t="s">
        <v>230</v>
      </c>
      <c r="B79" s="294"/>
      <c r="C79" s="314" t="s">
        <v>231</v>
      </c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297" t="s">
        <v>232</v>
      </c>
      <c r="AD79" s="297"/>
      <c r="AE79" s="297"/>
      <c r="AF79" s="297"/>
      <c r="AG79" s="298"/>
      <c r="AH79" s="299"/>
      <c r="AI79" s="299"/>
      <c r="AJ79" s="300"/>
    </row>
    <row r="80" spans="1:36" s="3" customFormat="1" ht="19.5" customHeight="1">
      <c r="A80" s="301" t="s">
        <v>233</v>
      </c>
      <c r="B80" s="302"/>
      <c r="C80" s="303" t="s">
        <v>234</v>
      </c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7" t="s">
        <v>235</v>
      </c>
      <c r="AD80" s="307"/>
      <c r="AE80" s="307"/>
      <c r="AF80" s="307"/>
      <c r="AG80" s="308"/>
      <c r="AH80" s="309"/>
      <c r="AI80" s="309"/>
      <c r="AJ80" s="310"/>
    </row>
    <row r="81" spans="1:36" ht="19.5" customHeight="1">
      <c r="A81" s="293" t="s">
        <v>236</v>
      </c>
      <c r="B81" s="294"/>
      <c r="C81" s="295" t="s">
        <v>237</v>
      </c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7" t="s">
        <v>238</v>
      </c>
      <c r="AD81" s="297"/>
      <c r="AE81" s="297"/>
      <c r="AF81" s="297"/>
      <c r="AG81" s="298">
        <v>12251444</v>
      </c>
      <c r="AH81" s="299"/>
      <c r="AI81" s="299"/>
      <c r="AJ81" s="300"/>
    </row>
    <row r="82" spans="1:36" ht="19.5" customHeight="1">
      <c r="A82" s="293" t="s">
        <v>239</v>
      </c>
      <c r="B82" s="294"/>
      <c r="C82" s="295" t="s">
        <v>240</v>
      </c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7" t="s">
        <v>241</v>
      </c>
      <c r="AD82" s="297"/>
      <c r="AE82" s="297"/>
      <c r="AF82" s="297"/>
      <c r="AG82" s="298"/>
      <c r="AH82" s="299"/>
      <c r="AI82" s="299"/>
      <c r="AJ82" s="300"/>
    </row>
    <row r="83" spans="1:36" ht="19.5" customHeight="1">
      <c r="A83" s="293" t="s">
        <v>242</v>
      </c>
      <c r="B83" s="294"/>
      <c r="C83" s="295" t="s">
        <v>243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7" t="s">
        <v>244</v>
      </c>
      <c r="AD83" s="297"/>
      <c r="AE83" s="297"/>
      <c r="AF83" s="297"/>
      <c r="AG83" s="298"/>
      <c r="AH83" s="299"/>
      <c r="AI83" s="299"/>
      <c r="AJ83" s="300"/>
    </row>
    <row r="84" spans="1:36" ht="19.5" customHeight="1">
      <c r="A84" s="293" t="s">
        <v>245</v>
      </c>
      <c r="B84" s="294"/>
      <c r="C84" s="295" t="s">
        <v>246</v>
      </c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7" t="s">
        <v>247</v>
      </c>
      <c r="AD84" s="297"/>
      <c r="AE84" s="297"/>
      <c r="AF84" s="297"/>
      <c r="AG84" s="298">
        <v>3307890</v>
      </c>
      <c r="AH84" s="299"/>
      <c r="AI84" s="299"/>
      <c r="AJ84" s="300"/>
    </row>
    <row r="85" spans="1:36" s="3" customFormat="1" ht="19.5" customHeight="1">
      <c r="A85" s="301" t="s">
        <v>248</v>
      </c>
      <c r="B85" s="302"/>
      <c r="C85" s="305" t="s">
        <v>249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7" t="s">
        <v>250</v>
      </c>
      <c r="AD85" s="307"/>
      <c r="AE85" s="307"/>
      <c r="AF85" s="307"/>
      <c r="AG85" s="308">
        <v>15559334</v>
      </c>
      <c r="AH85" s="309"/>
      <c r="AI85" s="309"/>
      <c r="AJ85" s="310"/>
    </row>
    <row r="86" spans="1:36" ht="29.25" customHeight="1">
      <c r="A86" s="293" t="s">
        <v>251</v>
      </c>
      <c r="B86" s="294"/>
      <c r="C86" s="295" t="s">
        <v>252</v>
      </c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7" t="s">
        <v>253</v>
      </c>
      <c r="AD86" s="297"/>
      <c r="AE86" s="297"/>
      <c r="AF86" s="297"/>
      <c r="AG86" s="298"/>
      <c r="AH86" s="299"/>
      <c r="AI86" s="299"/>
      <c r="AJ86" s="300"/>
    </row>
    <row r="87" spans="1:36" ht="29.25" customHeight="1">
      <c r="A87" s="293" t="s">
        <v>254</v>
      </c>
      <c r="B87" s="294"/>
      <c r="C87" s="295" t="s">
        <v>255</v>
      </c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7" t="s">
        <v>256</v>
      </c>
      <c r="AD87" s="297"/>
      <c r="AE87" s="297"/>
      <c r="AF87" s="297"/>
      <c r="AG87" s="298"/>
      <c r="AH87" s="299"/>
      <c r="AI87" s="299"/>
      <c r="AJ87" s="300"/>
    </row>
    <row r="88" spans="1:36" ht="29.25" customHeight="1">
      <c r="A88" s="293" t="s">
        <v>257</v>
      </c>
      <c r="B88" s="294"/>
      <c r="C88" s="295" t="s">
        <v>258</v>
      </c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7" t="s">
        <v>259</v>
      </c>
      <c r="AD88" s="297"/>
      <c r="AE88" s="297"/>
      <c r="AF88" s="297"/>
      <c r="AG88" s="298"/>
      <c r="AH88" s="299"/>
      <c r="AI88" s="299"/>
      <c r="AJ88" s="300"/>
    </row>
    <row r="89" spans="1:36" ht="19.5" customHeight="1">
      <c r="A89" s="293" t="s">
        <v>260</v>
      </c>
      <c r="B89" s="294"/>
      <c r="C89" s="295" t="s">
        <v>261</v>
      </c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7" t="s">
        <v>262</v>
      </c>
      <c r="AD89" s="297"/>
      <c r="AE89" s="297"/>
      <c r="AF89" s="297"/>
      <c r="AG89" s="298"/>
      <c r="AH89" s="299"/>
      <c r="AI89" s="299"/>
      <c r="AJ89" s="300"/>
    </row>
    <row r="90" spans="1:36" ht="29.25" customHeight="1">
      <c r="A90" s="293" t="s">
        <v>263</v>
      </c>
      <c r="B90" s="294"/>
      <c r="C90" s="295" t="s">
        <v>264</v>
      </c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7" t="s">
        <v>265</v>
      </c>
      <c r="AD90" s="297"/>
      <c r="AE90" s="297"/>
      <c r="AF90" s="297"/>
      <c r="AG90" s="298"/>
      <c r="AH90" s="299"/>
      <c r="AI90" s="299"/>
      <c r="AJ90" s="300"/>
    </row>
    <row r="91" spans="1:36" ht="29.25" customHeight="1">
      <c r="A91" s="293" t="s">
        <v>266</v>
      </c>
      <c r="B91" s="294"/>
      <c r="C91" s="295" t="s">
        <v>267</v>
      </c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7" t="s">
        <v>268</v>
      </c>
      <c r="AD91" s="297"/>
      <c r="AE91" s="297"/>
      <c r="AF91" s="297"/>
      <c r="AG91" s="298"/>
      <c r="AH91" s="299"/>
      <c r="AI91" s="299"/>
      <c r="AJ91" s="300"/>
    </row>
    <row r="92" spans="1:36" ht="19.5" customHeight="1">
      <c r="A92" s="293" t="s">
        <v>269</v>
      </c>
      <c r="B92" s="294"/>
      <c r="C92" s="295" t="s">
        <v>270</v>
      </c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7" t="s">
        <v>271</v>
      </c>
      <c r="AD92" s="297"/>
      <c r="AE92" s="297"/>
      <c r="AF92" s="297"/>
      <c r="AG92" s="298"/>
      <c r="AH92" s="299"/>
      <c r="AI92" s="299"/>
      <c r="AJ92" s="300"/>
    </row>
    <row r="93" spans="1:36" ht="19.5" customHeight="1">
      <c r="A93" s="293" t="s">
        <v>272</v>
      </c>
      <c r="B93" s="294"/>
      <c r="C93" s="295" t="s">
        <v>273</v>
      </c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7" t="s">
        <v>274</v>
      </c>
      <c r="AD93" s="297"/>
      <c r="AE93" s="297"/>
      <c r="AF93" s="297"/>
      <c r="AG93" s="298"/>
      <c r="AH93" s="299"/>
      <c r="AI93" s="299"/>
      <c r="AJ93" s="300"/>
    </row>
    <row r="94" spans="1:36" ht="19.5" customHeight="1">
      <c r="A94" s="301" t="s">
        <v>275</v>
      </c>
      <c r="B94" s="302"/>
      <c r="C94" s="305" t="s">
        <v>276</v>
      </c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7" t="s">
        <v>277</v>
      </c>
      <c r="AD94" s="307"/>
      <c r="AE94" s="307"/>
      <c r="AF94" s="307"/>
      <c r="AG94" s="308">
        <f>SUM(AG86:AJ93)</f>
        <v>0</v>
      </c>
      <c r="AH94" s="309"/>
      <c r="AI94" s="309"/>
      <c r="AJ94" s="310"/>
    </row>
    <row r="95" spans="1:36" s="3" customFormat="1" ht="19.5" customHeight="1">
      <c r="A95" s="301" t="s">
        <v>278</v>
      </c>
      <c r="B95" s="302"/>
      <c r="C95" s="303" t="s">
        <v>279</v>
      </c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11" t="s">
        <v>280</v>
      </c>
      <c r="AD95" s="312"/>
      <c r="AE95" s="312"/>
      <c r="AF95" s="313"/>
      <c r="AG95" s="308">
        <f>AG24+AG25+AG50+AG59+AG72+AG80+AG85+AG94</f>
        <v>50492168</v>
      </c>
      <c r="AH95" s="309"/>
      <c r="AI95" s="309"/>
      <c r="AJ95" s="310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...../2019 (II....)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9">
      <selection activeCell="A10" sqref="A10"/>
    </sheetView>
  </sheetViews>
  <sheetFormatPr defaultColWidth="9.140625" defaultRowHeight="15"/>
  <cols>
    <col min="1" max="1" width="58.7109375" style="156" customWidth="1"/>
    <col min="2" max="2" width="14.140625" style="156" customWidth="1"/>
    <col min="3" max="16384" width="9.140625" style="156" customWidth="1"/>
  </cols>
  <sheetData>
    <row r="1" spans="1:2" ht="12.75">
      <c r="A1" s="352"/>
      <c r="B1" s="353"/>
    </row>
    <row r="2" spans="1:11" ht="33.75" customHeight="1">
      <c r="A2" s="281" t="s">
        <v>663</v>
      </c>
      <c r="B2" s="281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63" customFormat="1" ht="22.5">
      <c r="A3" s="292" t="s">
        <v>692</v>
      </c>
      <c r="B3" s="292"/>
      <c r="C3" s="153"/>
      <c r="D3" s="153"/>
      <c r="E3" s="153"/>
      <c r="F3" s="153"/>
      <c r="G3" s="153"/>
      <c r="H3" s="153"/>
      <c r="I3" s="153"/>
      <c r="J3" s="153"/>
      <c r="K3" s="153"/>
    </row>
    <row r="4" spans="1:2" s="198" customFormat="1" ht="31.5" customHeight="1">
      <c r="A4" s="354" t="s">
        <v>632</v>
      </c>
      <c r="B4" s="354"/>
    </row>
    <row r="5" spans="1:2" s="198" customFormat="1" ht="31.5" customHeight="1">
      <c r="A5" s="211"/>
      <c r="B5" s="211"/>
    </row>
    <row r="6" spans="1:2" s="198" customFormat="1" ht="15.75">
      <c r="A6" s="199"/>
      <c r="B6" s="200" t="s">
        <v>696</v>
      </c>
    </row>
    <row r="7" spans="1:2" s="198" customFormat="1" ht="31.5">
      <c r="A7" s="201" t="s">
        <v>621</v>
      </c>
      <c r="B7" s="207" t="s">
        <v>633</v>
      </c>
    </row>
    <row r="8" spans="1:2" s="198" customFormat="1" ht="23.25" customHeight="1">
      <c r="A8" s="202" t="s">
        <v>634</v>
      </c>
      <c r="B8" s="208"/>
    </row>
    <row r="9" spans="1:2" s="198" customFormat="1" ht="23.25" customHeight="1">
      <c r="A9" s="202" t="s">
        <v>635</v>
      </c>
      <c r="B9" s="208">
        <v>438151</v>
      </c>
    </row>
    <row r="10" spans="1:2" s="198" customFormat="1" ht="23.25" customHeight="1">
      <c r="A10" s="202" t="s">
        <v>711</v>
      </c>
      <c r="B10" s="208"/>
    </row>
    <row r="11" spans="1:2" s="198" customFormat="1" ht="23.25" customHeight="1">
      <c r="A11" s="202" t="s">
        <v>681</v>
      </c>
      <c r="B11" s="208"/>
    </row>
    <row r="12" spans="1:2" s="198" customFormat="1" ht="23.25" customHeight="1">
      <c r="A12" s="202" t="s">
        <v>694</v>
      </c>
      <c r="B12" s="208">
        <v>60000</v>
      </c>
    </row>
    <row r="13" spans="1:2" s="198" customFormat="1" ht="23.25" customHeight="1">
      <c r="A13" s="202" t="s">
        <v>666</v>
      </c>
      <c r="B13" s="208">
        <v>345363</v>
      </c>
    </row>
    <row r="14" spans="1:2" s="198" customFormat="1" ht="23.25" customHeight="1">
      <c r="A14" s="203" t="s">
        <v>636</v>
      </c>
      <c r="B14" s="208">
        <v>235592</v>
      </c>
    </row>
    <row r="15" spans="1:2" s="198" customFormat="1" ht="23.25" customHeight="1">
      <c r="A15" s="210" t="s">
        <v>637</v>
      </c>
      <c r="B15" s="209">
        <f>SUM(B8:B14)</f>
        <v>1079106</v>
      </c>
    </row>
    <row r="16" spans="1:2" s="198" customFormat="1" ht="23.25" customHeight="1">
      <c r="A16" s="202" t="s">
        <v>638</v>
      </c>
      <c r="B16" s="208">
        <v>20000</v>
      </c>
    </row>
    <row r="17" spans="1:2" s="198" customFormat="1" ht="23.25" customHeight="1">
      <c r="A17" s="210" t="s">
        <v>639</v>
      </c>
      <c r="B17" s="209">
        <f>SUM(B16:B16)</f>
        <v>20000</v>
      </c>
    </row>
    <row r="18" spans="1:2" s="198" customFormat="1" ht="23.25" customHeight="1">
      <c r="A18" s="204" t="s">
        <v>640</v>
      </c>
      <c r="B18" s="209">
        <f>B15+B17</f>
        <v>1099106</v>
      </c>
    </row>
    <row r="19" spans="1:2" s="198" customFormat="1" ht="15.75">
      <c r="A19" s="205"/>
      <c r="B19" s="206"/>
    </row>
    <row r="20" spans="1:2" s="198" customFormat="1" ht="15.75">
      <c r="A20" s="197"/>
      <c r="B20" s="197"/>
    </row>
    <row r="21" spans="1:2" s="198" customFormat="1" ht="15.75">
      <c r="A21" s="197"/>
      <c r="B21" s="197"/>
    </row>
    <row r="22" spans="1:2" s="198" customFormat="1" ht="15.75">
      <c r="A22" s="205"/>
      <c r="B22" s="206"/>
    </row>
    <row r="23" spans="1:2" s="198" customFormat="1" ht="15.75">
      <c r="A23" s="205"/>
      <c r="B23" s="206"/>
    </row>
    <row r="24" spans="1:2" s="198" customFormat="1" ht="15.75">
      <c r="A24" s="196"/>
      <c r="B24" s="196"/>
    </row>
    <row r="25" spans="1:2" s="198" customFormat="1" ht="15.75">
      <c r="A25" s="196"/>
      <c r="B25" s="196"/>
    </row>
    <row r="26" spans="1:2" ht="15.75">
      <c r="A26" s="164"/>
      <c r="B26" s="164"/>
    </row>
    <row r="27" spans="1:2" ht="15.75">
      <c r="A27" s="164"/>
      <c r="B27" s="164"/>
    </row>
    <row r="28" spans="1:2" ht="15.75">
      <c r="A28" s="164"/>
      <c r="B28" s="164"/>
    </row>
    <row r="29" spans="1:2" ht="15.75">
      <c r="A29" s="164"/>
      <c r="B29" s="164"/>
    </row>
    <row r="47" ht="18">
      <c r="B47" s="158"/>
    </row>
    <row r="50" ht="18">
      <c r="B50" s="159"/>
    </row>
    <row r="51" ht="15.75">
      <c r="B51" s="166"/>
    </row>
    <row r="52" ht="15">
      <c r="B52" s="161"/>
    </row>
    <row r="53" ht="15">
      <c r="B53" s="161"/>
    </row>
    <row r="54" ht="15">
      <c r="B54" s="161"/>
    </row>
    <row r="55" ht="15">
      <c r="B55" s="161"/>
    </row>
    <row r="56" ht="15">
      <c r="B56" s="161"/>
    </row>
    <row r="57" ht="15">
      <c r="B57" s="161"/>
    </row>
    <row r="58" ht="15">
      <c r="B58" s="161"/>
    </row>
    <row r="59" ht="15">
      <c r="B59" s="161"/>
    </row>
    <row r="60" ht="15">
      <c r="B60" s="161"/>
    </row>
    <row r="61" ht="14.25">
      <c r="B61" s="167"/>
    </row>
    <row r="62" ht="14.25">
      <c r="B62" s="167"/>
    </row>
    <row r="63" ht="14.25">
      <c r="B63" s="167"/>
    </row>
    <row r="64" ht="14.25">
      <c r="B64" s="167"/>
    </row>
    <row r="65" ht="15.75">
      <c r="B65" s="165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...../2019. (II....)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C49">
      <selection activeCell="AG18" sqref="AG18:AJ18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5" width="2.7109375" style="1" customWidth="1"/>
    <col min="36" max="36" width="3.7109375" style="1" customWidth="1"/>
    <col min="37" max="46" width="2.7109375" style="1" customWidth="1"/>
    <col min="47" max="16384" width="9.140625" style="1" customWidth="1"/>
  </cols>
  <sheetData>
    <row r="1" spans="1:36" ht="31.5" customHeight="1">
      <c r="A1" s="281" t="s">
        <v>663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</row>
    <row r="2" spans="1:36" ht="31.5" customHeight="1">
      <c r="A2" s="292" t="s">
        <v>692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</row>
    <row r="3" spans="1:36" ht="25.5" customHeight="1">
      <c r="A3" s="345" t="s">
        <v>281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</row>
    <row r="4" spans="1:36" ht="19.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</row>
    <row r="5" spans="1:36" ht="15.75" customHeight="1">
      <c r="A5" s="282" t="s">
        <v>695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</row>
    <row r="6" spans="1:36" ht="34.5" customHeight="1">
      <c r="A6" s="350" t="s">
        <v>3</v>
      </c>
      <c r="B6" s="349"/>
      <c r="C6" s="351" t="s">
        <v>4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7" t="s">
        <v>5</v>
      </c>
      <c r="AD6" s="348"/>
      <c r="AE6" s="348"/>
      <c r="AF6" s="348"/>
      <c r="AG6" s="379" t="s">
        <v>6</v>
      </c>
      <c r="AH6" s="380"/>
      <c r="AI6" s="380"/>
      <c r="AJ6" s="381"/>
    </row>
    <row r="7" spans="1:37" s="3" customFormat="1" ht="19.5" customHeight="1">
      <c r="A7" s="362" t="s">
        <v>11</v>
      </c>
      <c r="B7" s="372"/>
      <c r="C7" s="335" t="s">
        <v>282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77"/>
      <c r="AC7" s="314" t="s">
        <v>283</v>
      </c>
      <c r="AD7" s="315"/>
      <c r="AE7" s="315"/>
      <c r="AF7" s="365"/>
      <c r="AG7" s="366">
        <v>8462100</v>
      </c>
      <c r="AH7" s="367"/>
      <c r="AI7" s="367"/>
      <c r="AJ7" s="368"/>
      <c r="AK7" s="1"/>
    </row>
    <row r="8" spans="1:37" s="3" customFormat="1" ht="19.5" customHeight="1">
      <c r="A8" s="362" t="s">
        <v>14</v>
      </c>
      <c r="B8" s="372"/>
      <c r="C8" s="329" t="s">
        <v>284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64"/>
      <c r="AC8" s="314" t="s">
        <v>285</v>
      </c>
      <c r="AD8" s="315"/>
      <c r="AE8" s="315"/>
      <c r="AF8" s="365"/>
      <c r="AG8" s="366">
        <v>0</v>
      </c>
      <c r="AH8" s="367"/>
      <c r="AI8" s="367"/>
      <c r="AJ8" s="368"/>
      <c r="AK8" s="1"/>
    </row>
    <row r="9" spans="1:37" s="3" customFormat="1" ht="30.75" customHeight="1">
      <c r="A9" s="362" t="s">
        <v>17</v>
      </c>
      <c r="B9" s="372"/>
      <c r="C9" s="329" t="s">
        <v>286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64"/>
      <c r="AC9" s="314" t="s">
        <v>287</v>
      </c>
      <c r="AD9" s="315"/>
      <c r="AE9" s="315"/>
      <c r="AF9" s="365"/>
      <c r="AG9" s="366">
        <v>6048920</v>
      </c>
      <c r="AH9" s="367"/>
      <c r="AI9" s="367"/>
      <c r="AJ9" s="368"/>
      <c r="AK9" s="1"/>
    </row>
    <row r="10" spans="1:36" ht="19.5" customHeight="1">
      <c r="A10" s="362" t="s">
        <v>20</v>
      </c>
      <c r="B10" s="372"/>
      <c r="C10" s="329" t="s">
        <v>288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64"/>
      <c r="AC10" s="314" t="s">
        <v>289</v>
      </c>
      <c r="AD10" s="315"/>
      <c r="AE10" s="315"/>
      <c r="AF10" s="365"/>
      <c r="AG10" s="366">
        <v>1800000</v>
      </c>
      <c r="AH10" s="367"/>
      <c r="AI10" s="367"/>
      <c r="AJ10" s="368"/>
    </row>
    <row r="11" spans="1:37" s="2" customFormat="1" ht="19.5" customHeight="1">
      <c r="A11" s="362" t="s">
        <v>23</v>
      </c>
      <c r="B11" s="372"/>
      <c r="C11" s="329" t="s">
        <v>672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64"/>
      <c r="AC11" s="314" t="s">
        <v>290</v>
      </c>
      <c r="AD11" s="315"/>
      <c r="AE11" s="315"/>
      <c r="AF11" s="365"/>
      <c r="AG11" s="376"/>
      <c r="AH11" s="376"/>
      <c r="AI11" s="376"/>
      <c r="AJ11" s="376"/>
      <c r="AK11" s="1"/>
    </row>
    <row r="12" spans="1:37" s="2" customFormat="1" ht="19.5" customHeight="1">
      <c r="A12" s="362" t="s">
        <v>26</v>
      </c>
      <c r="B12" s="372"/>
      <c r="C12" s="329" t="s">
        <v>673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64"/>
      <c r="AC12" s="314" t="s">
        <v>291</v>
      </c>
      <c r="AD12" s="315"/>
      <c r="AE12" s="315"/>
      <c r="AF12" s="365"/>
      <c r="AG12" s="376"/>
      <c r="AH12" s="376"/>
      <c r="AI12" s="376"/>
      <c r="AJ12" s="376"/>
      <c r="AK12" s="1"/>
    </row>
    <row r="13" spans="1:36" ht="19.5" customHeight="1">
      <c r="A13" s="355" t="s">
        <v>29</v>
      </c>
      <c r="B13" s="371"/>
      <c r="C13" s="327" t="s">
        <v>292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57"/>
      <c r="AC13" s="303" t="s">
        <v>293</v>
      </c>
      <c r="AD13" s="304"/>
      <c r="AE13" s="304"/>
      <c r="AF13" s="358"/>
      <c r="AG13" s="359">
        <v>16311020</v>
      </c>
      <c r="AH13" s="360"/>
      <c r="AI13" s="360"/>
      <c r="AJ13" s="361"/>
    </row>
    <row r="14" spans="1:36" ht="19.5" customHeight="1">
      <c r="A14" s="362" t="s">
        <v>32</v>
      </c>
      <c r="B14" s="372"/>
      <c r="C14" s="329" t="s">
        <v>294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64"/>
      <c r="AC14" s="314" t="s">
        <v>295</v>
      </c>
      <c r="AD14" s="315"/>
      <c r="AE14" s="315"/>
      <c r="AF14" s="365"/>
      <c r="AG14" s="366"/>
      <c r="AH14" s="367"/>
      <c r="AI14" s="367"/>
      <c r="AJ14" s="368"/>
    </row>
    <row r="15" spans="1:36" ht="29.25" customHeight="1">
      <c r="A15" s="362" t="s">
        <v>35</v>
      </c>
      <c r="B15" s="372"/>
      <c r="C15" s="329" t="s">
        <v>296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64"/>
      <c r="AC15" s="314" t="s">
        <v>297</v>
      </c>
      <c r="AD15" s="315"/>
      <c r="AE15" s="315"/>
      <c r="AF15" s="365"/>
      <c r="AG15" s="366"/>
      <c r="AH15" s="367"/>
      <c r="AI15" s="367"/>
      <c r="AJ15" s="368"/>
    </row>
    <row r="16" spans="1:36" ht="29.25" customHeight="1">
      <c r="A16" s="362" t="s">
        <v>38</v>
      </c>
      <c r="B16" s="372"/>
      <c r="C16" s="329" t="s">
        <v>298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64"/>
      <c r="AC16" s="314" t="s">
        <v>299</v>
      </c>
      <c r="AD16" s="315"/>
      <c r="AE16" s="315"/>
      <c r="AF16" s="365"/>
      <c r="AG16" s="366"/>
      <c r="AH16" s="367"/>
      <c r="AI16" s="367"/>
      <c r="AJ16" s="368"/>
    </row>
    <row r="17" spans="1:36" ht="29.25" customHeight="1">
      <c r="A17" s="362" t="s">
        <v>41</v>
      </c>
      <c r="B17" s="372"/>
      <c r="C17" s="329" t="s">
        <v>300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64"/>
      <c r="AC17" s="314" t="s">
        <v>301</v>
      </c>
      <c r="AD17" s="315"/>
      <c r="AE17" s="315"/>
      <c r="AF17" s="365"/>
      <c r="AG17" s="366"/>
      <c r="AH17" s="367"/>
      <c r="AI17" s="367"/>
      <c r="AJ17" s="368"/>
    </row>
    <row r="18" spans="1:36" ht="19.5" customHeight="1">
      <c r="A18" s="362" t="s">
        <v>44</v>
      </c>
      <c r="B18" s="372"/>
      <c r="C18" s="329" t="s">
        <v>302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64"/>
      <c r="AC18" s="314" t="s">
        <v>303</v>
      </c>
      <c r="AD18" s="315"/>
      <c r="AE18" s="315"/>
      <c r="AF18" s="365"/>
      <c r="AG18" s="366"/>
      <c r="AH18" s="367"/>
      <c r="AI18" s="367"/>
      <c r="AJ18" s="368"/>
    </row>
    <row r="19" spans="1:36" ht="19.5" customHeight="1">
      <c r="A19" s="355" t="s">
        <v>47</v>
      </c>
      <c r="B19" s="371"/>
      <c r="C19" s="327" t="s">
        <v>304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57"/>
      <c r="AC19" s="303" t="s">
        <v>305</v>
      </c>
      <c r="AD19" s="304"/>
      <c r="AE19" s="304"/>
      <c r="AF19" s="358"/>
      <c r="AG19" s="359">
        <f>SUM(AG13:AJ18)</f>
        <v>16311020</v>
      </c>
      <c r="AH19" s="360"/>
      <c r="AI19" s="360"/>
      <c r="AJ19" s="361"/>
    </row>
    <row r="20" spans="1:37" ht="19.5" customHeight="1">
      <c r="A20" s="362" t="s">
        <v>50</v>
      </c>
      <c r="B20" s="372"/>
      <c r="C20" s="329" t="s">
        <v>306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64"/>
      <c r="AC20" s="314" t="s">
        <v>307</v>
      </c>
      <c r="AD20" s="315"/>
      <c r="AE20" s="315"/>
      <c r="AF20" s="365"/>
      <c r="AG20" s="366"/>
      <c r="AH20" s="367"/>
      <c r="AI20" s="367"/>
      <c r="AJ20" s="368"/>
      <c r="AK20" s="2"/>
    </row>
    <row r="21" spans="1:37" ht="29.25" customHeight="1">
      <c r="A21" s="362" t="s">
        <v>53</v>
      </c>
      <c r="B21" s="372"/>
      <c r="C21" s="329" t="s">
        <v>308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64"/>
      <c r="AC21" s="314" t="s">
        <v>309</v>
      </c>
      <c r="AD21" s="315"/>
      <c r="AE21" s="315"/>
      <c r="AF21" s="365"/>
      <c r="AG21" s="366"/>
      <c r="AH21" s="367"/>
      <c r="AI21" s="367"/>
      <c r="AJ21" s="368"/>
      <c r="AK21" s="2"/>
    </row>
    <row r="22" spans="1:36" ht="29.25" customHeight="1">
      <c r="A22" s="362" t="s">
        <v>56</v>
      </c>
      <c r="B22" s="372"/>
      <c r="C22" s="329" t="s">
        <v>310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64"/>
      <c r="AC22" s="314" t="s">
        <v>311</v>
      </c>
      <c r="AD22" s="315"/>
      <c r="AE22" s="315"/>
      <c r="AF22" s="365"/>
      <c r="AG22" s="366"/>
      <c r="AH22" s="367"/>
      <c r="AI22" s="367"/>
      <c r="AJ22" s="368"/>
    </row>
    <row r="23" spans="1:36" ht="29.25" customHeight="1">
      <c r="A23" s="362" t="s">
        <v>59</v>
      </c>
      <c r="B23" s="372"/>
      <c r="C23" s="329" t="s">
        <v>312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64"/>
      <c r="AC23" s="314" t="s">
        <v>313</v>
      </c>
      <c r="AD23" s="315"/>
      <c r="AE23" s="315"/>
      <c r="AF23" s="365"/>
      <c r="AG23" s="366"/>
      <c r="AH23" s="367"/>
      <c r="AI23" s="367"/>
      <c r="AJ23" s="368"/>
    </row>
    <row r="24" spans="1:36" ht="19.5" customHeight="1">
      <c r="A24" s="362" t="s">
        <v>62</v>
      </c>
      <c r="B24" s="372"/>
      <c r="C24" s="329" t="s">
        <v>314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64"/>
      <c r="AC24" s="314" t="s">
        <v>315</v>
      </c>
      <c r="AD24" s="315"/>
      <c r="AE24" s="315"/>
      <c r="AF24" s="365"/>
      <c r="AG24" s="366"/>
      <c r="AH24" s="367"/>
      <c r="AI24" s="367"/>
      <c r="AJ24" s="368"/>
    </row>
    <row r="25" spans="1:36" ht="19.5" customHeight="1">
      <c r="A25" s="355" t="s">
        <v>65</v>
      </c>
      <c r="B25" s="371"/>
      <c r="C25" s="327" t="s">
        <v>316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57"/>
      <c r="AC25" s="303" t="s">
        <v>317</v>
      </c>
      <c r="AD25" s="304"/>
      <c r="AE25" s="304"/>
      <c r="AF25" s="358"/>
      <c r="AG25" s="359">
        <v>0</v>
      </c>
      <c r="AH25" s="360"/>
      <c r="AI25" s="360"/>
      <c r="AJ25" s="361"/>
    </row>
    <row r="26" spans="1:37" ht="19.5" customHeight="1">
      <c r="A26" s="362" t="s">
        <v>68</v>
      </c>
      <c r="B26" s="372"/>
      <c r="C26" s="329" t="s">
        <v>318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64"/>
      <c r="AC26" s="314" t="s">
        <v>319</v>
      </c>
      <c r="AD26" s="315"/>
      <c r="AE26" s="315"/>
      <c r="AF26" s="365"/>
      <c r="AG26" s="366"/>
      <c r="AH26" s="367"/>
      <c r="AI26" s="367"/>
      <c r="AJ26" s="368"/>
      <c r="AK26" s="3"/>
    </row>
    <row r="27" spans="1:36" ht="19.5" customHeight="1">
      <c r="A27" s="362" t="s">
        <v>71</v>
      </c>
      <c r="B27" s="372"/>
      <c r="C27" s="329" t="s">
        <v>320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64"/>
      <c r="AC27" s="314" t="s">
        <v>321</v>
      </c>
      <c r="AD27" s="315"/>
      <c r="AE27" s="315"/>
      <c r="AF27" s="365"/>
      <c r="AG27" s="366"/>
      <c r="AH27" s="367"/>
      <c r="AI27" s="367"/>
      <c r="AJ27" s="368"/>
    </row>
    <row r="28" spans="1:37" s="6" customFormat="1" ht="19.5" customHeight="1">
      <c r="A28" s="355" t="s">
        <v>74</v>
      </c>
      <c r="B28" s="371"/>
      <c r="C28" s="327" t="s">
        <v>322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57"/>
      <c r="AC28" s="303" t="s">
        <v>323</v>
      </c>
      <c r="AD28" s="304"/>
      <c r="AE28" s="304"/>
      <c r="AF28" s="358"/>
      <c r="AG28" s="359">
        <f>SUM(AG26:AJ27)</f>
        <v>0</v>
      </c>
      <c r="AH28" s="360"/>
      <c r="AI28" s="360"/>
      <c r="AJ28" s="361"/>
      <c r="AK28" s="1"/>
    </row>
    <row r="29" spans="1:36" ht="19.5" customHeight="1">
      <c r="A29" s="362" t="s">
        <v>77</v>
      </c>
      <c r="B29" s="372"/>
      <c r="C29" s="329" t="s">
        <v>324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64"/>
      <c r="AC29" s="314" t="s">
        <v>325</v>
      </c>
      <c r="AD29" s="315"/>
      <c r="AE29" s="315"/>
      <c r="AF29" s="365"/>
      <c r="AG29" s="366"/>
      <c r="AH29" s="367"/>
      <c r="AI29" s="367"/>
      <c r="AJ29" s="368"/>
    </row>
    <row r="30" spans="1:36" ht="19.5" customHeight="1">
      <c r="A30" s="362" t="s">
        <v>80</v>
      </c>
      <c r="B30" s="372"/>
      <c r="C30" s="329" t="s">
        <v>326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64"/>
      <c r="AC30" s="314" t="s">
        <v>327</v>
      </c>
      <c r="AD30" s="315"/>
      <c r="AE30" s="315"/>
      <c r="AF30" s="365"/>
      <c r="AG30" s="366"/>
      <c r="AH30" s="367"/>
      <c r="AI30" s="367"/>
      <c r="AJ30" s="368"/>
    </row>
    <row r="31" spans="1:36" ht="19.5" customHeight="1">
      <c r="A31" s="362" t="s">
        <v>83</v>
      </c>
      <c r="B31" s="372"/>
      <c r="C31" s="329" t="s">
        <v>328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64"/>
      <c r="AC31" s="314" t="s">
        <v>329</v>
      </c>
      <c r="AD31" s="315"/>
      <c r="AE31" s="315"/>
      <c r="AF31" s="365"/>
      <c r="AG31" s="373">
        <v>1450000</v>
      </c>
      <c r="AH31" s="374"/>
      <c r="AI31" s="374"/>
      <c r="AJ31" s="375"/>
    </row>
    <row r="32" spans="1:36" ht="19.5" customHeight="1">
      <c r="A32" s="362" t="s">
        <v>86</v>
      </c>
      <c r="B32" s="372"/>
      <c r="C32" s="329" t="s">
        <v>330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64"/>
      <c r="AC32" s="314" t="s">
        <v>331</v>
      </c>
      <c r="AD32" s="315"/>
      <c r="AE32" s="315"/>
      <c r="AF32" s="365"/>
      <c r="AG32" s="366">
        <v>0</v>
      </c>
      <c r="AH32" s="367"/>
      <c r="AI32" s="367"/>
      <c r="AJ32" s="368"/>
    </row>
    <row r="33" spans="1:36" ht="19.5" customHeight="1">
      <c r="A33" s="362" t="s">
        <v>89</v>
      </c>
      <c r="B33" s="372"/>
      <c r="C33" s="329" t="s">
        <v>332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64"/>
      <c r="AC33" s="314" t="s">
        <v>333</v>
      </c>
      <c r="AD33" s="315"/>
      <c r="AE33" s="315"/>
      <c r="AF33" s="365"/>
      <c r="AG33" s="366"/>
      <c r="AH33" s="367"/>
      <c r="AI33" s="367"/>
      <c r="AJ33" s="368"/>
    </row>
    <row r="34" spans="1:36" ht="19.5" customHeight="1">
      <c r="A34" s="362" t="s">
        <v>92</v>
      </c>
      <c r="B34" s="372"/>
      <c r="C34" s="329" t="s">
        <v>334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64"/>
      <c r="AC34" s="314" t="s">
        <v>335</v>
      </c>
      <c r="AD34" s="315"/>
      <c r="AE34" s="315"/>
      <c r="AF34" s="365"/>
      <c r="AG34" s="366"/>
      <c r="AH34" s="367"/>
      <c r="AI34" s="367"/>
      <c r="AJ34" s="368"/>
    </row>
    <row r="35" spans="1:36" ht="19.5" customHeight="1">
      <c r="A35" s="362" t="s">
        <v>95</v>
      </c>
      <c r="B35" s="372"/>
      <c r="C35" s="329" t="s">
        <v>336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64"/>
      <c r="AC35" s="314" t="s">
        <v>337</v>
      </c>
      <c r="AD35" s="315"/>
      <c r="AE35" s="315"/>
      <c r="AF35" s="365"/>
      <c r="AG35" s="366">
        <v>900000</v>
      </c>
      <c r="AH35" s="367"/>
      <c r="AI35" s="367"/>
      <c r="AJ35" s="368"/>
    </row>
    <row r="36" spans="1:36" ht="19.5" customHeight="1">
      <c r="A36" s="362" t="s">
        <v>98</v>
      </c>
      <c r="B36" s="372"/>
      <c r="C36" s="329" t="s">
        <v>338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64"/>
      <c r="AC36" s="314" t="s">
        <v>339</v>
      </c>
      <c r="AD36" s="315"/>
      <c r="AE36" s="315"/>
      <c r="AF36" s="365"/>
      <c r="AG36" s="366"/>
      <c r="AH36" s="367"/>
      <c r="AI36" s="367"/>
      <c r="AJ36" s="368"/>
    </row>
    <row r="37" spans="1:37" ht="19.5" customHeight="1">
      <c r="A37" s="355" t="s">
        <v>101</v>
      </c>
      <c r="B37" s="371"/>
      <c r="C37" s="327" t="s">
        <v>340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57"/>
      <c r="AC37" s="303" t="s">
        <v>341</v>
      </c>
      <c r="AD37" s="304"/>
      <c r="AE37" s="304"/>
      <c r="AF37" s="358"/>
      <c r="AG37" s="359">
        <f>SUM(AG32:AJ36)</f>
        <v>900000</v>
      </c>
      <c r="AH37" s="360"/>
      <c r="AI37" s="360"/>
      <c r="AJ37" s="361"/>
      <c r="AK37" s="6"/>
    </row>
    <row r="38" spans="1:36" ht="19.5" customHeight="1">
      <c r="A38" s="362" t="s">
        <v>104</v>
      </c>
      <c r="B38" s="372"/>
      <c r="C38" s="329" t="s">
        <v>342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64"/>
      <c r="AC38" s="314" t="s">
        <v>343</v>
      </c>
      <c r="AD38" s="315"/>
      <c r="AE38" s="315"/>
      <c r="AF38" s="365"/>
      <c r="AG38" s="366">
        <v>150000</v>
      </c>
      <c r="AH38" s="367"/>
      <c r="AI38" s="367"/>
      <c r="AJ38" s="368"/>
    </row>
    <row r="39" spans="1:36" ht="19.5" customHeight="1">
      <c r="A39" s="355" t="s">
        <v>107</v>
      </c>
      <c r="B39" s="371"/>
      <c r="C39" s="327" t="s">
        <v>344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57"/>
      <c r="AC39" s="303" t="s">
        <v>345</v>
      </c>
      <c r="AD39" s="304"/>
      <c r="AE39" s="304"/>
      <c r="AF39" s="358"/>
      <c r="AG39" s="359">
        <f>AG28+AG29+AG30+AG31+AG37+AG38</f>
        <v>2500000</v>
      </c>
      <c r="AH39" s="360"/>
      <c r="AI39" s="360"/>
      <c r="AJ39" s="361"/>
    </row>
    <row r="40" spans="1:36" ht="19.5" customHeight="1">
      <c r="A40" s="362" t="s">
        <v>110</v>
      </c>
      <c r="B40" s="372"/>
      <c r="C40" s="295" t="s">
        <v>346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369"/>
      <c r="AC40" s="314" t="s">
        <v>347</v>
      </c>
      <c r="AD40" s="315"/>
      <c r="AE40" s="315"/>
      <c r="AF40" s="365"/>
      <c r="AG40" s="366">
        <v>600000</v>
      </c>
      <c r="AH40" s="367"/>
      <c r="AI40" s="367"/>
      <c r="AJ40" s="368"/>
    </row>
    <row r="41" spans="1:36" ht="19.5" customHeight="1">
      <c r="A41" s="362" t="s">
        <v>113</v>
      </c>
      <c r="B41" s="372"/>
      <c r="C41" s="295" t="s">
        <v>348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369"/>
      <c r="AC41" s="314" t="s">
        <v>349</v>
      </c>
      <c r="AD41" s="315"/>
      <c r="AE41" s="315"/>
      <c r="AF41" s="365"/>
      <c r="AG41" s="366">
        <v>300000</v>
      </c>
      <c r="AH41" s="367"/>
      <c r="AI41" s="367"/>
      <c r="AJ41" s="368"/>
    </row>
    <row r="42" spans="1:36" ht="19.5" customHeight="1">
      <c r="A42" s="362" t="s">
        <v>116</v>
      </c>
      <c r="B42" s="372"/>
      <c r="C42" s="295" t="s">
        <v>350</v>
      </c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369"/>
      <c r="AC42" s="314" t="s">
        <v>351</v>
      </c>
      <c r="AD42" s="315"/>
      <c r="AE42" s="315"/>
      <c r="AF42" s="365"/>
      <c r="AG42" s="366">
        <v>0</v>
      </c>
      <c r="AH42" s="367"/>
      <c r="AI42" s="367"/>
      <c r="AJ42" s="368"/>
    </row>
    <row r="43" spans="1:36" ht="19.5" customHeight="1">
      <c r="A43" s="362" t="s">
        <v>119</v>
      </c>
      <c r="B43" s="372"/>
      <c r="C43" s="295" t="s">
        <v>352</v>
      </c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369"/>
      <c r="AC43" s="314" t="s">
        <v>353</v>
      </c>
      <c r="AD43" s="315"/>
      <c r="AE43" s="315"/>
      <c r="AF43" s="365"/>
      <c r="AG43" s="366">
        <v>0</v>
      </c>
      <c r="AH43" s="367"/>
      <c r="AI43" s="367"/>
      <c r="AJ43" s="368"/>
    </row>
    <row r="44" spans="1:36" ht="19.5" customHeight="1">
      <c r="A44" s="362" t="s">
        <v>122</v>
      </c>
      <c r="B44" s="372"/>
      <c r="C44" s="295" t="s">
        <v>354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369"/>
      <c r="AC44" s="314" t="s">
        <v>355</v>
      </c>
      <c r="AD44" s="315"/>
      <c r="AE44" s="315"/>
      <c r="AF44" s="365"/>
      <c r="AG44" s="366"/>
      <c r="AH44" s="367"/>
      <c r="AI44" s="367"/>
      <c r="AJ44" s="368"/>
    </row>
    <row r="45" spans="1:36" ht="19.5" customHeight="1">
      <c r="A45" s="362" t="s">
        <v>125</v>
      </c>
      <c r="B45" s="372"/>
      <c r="C45" s="295" t="s">
        <v>356</v>
      </c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369"/>
      <c r="AC45" s="314" t="s">
        <v>357</v>
      </c>
      <c r="AD45" s="315"/>
      <c r="AE45" s="315"/>
      <c r="AF45" s="365"/>
      <c r="AG45" s="366"/>
      <c r="AH45" s="367"/>
      <c r="AI45" s="367"/>
      <c r="AJ45" s="368"/>
    </row>
    <row r="46" spans="1:36" ht="19.5" customHeight="1">
      <c r="A46" s="362" t="s">
        <v>128</v>
      </c>
      <c r="B46" s="372"/>
      <c r="C46" s="295" t="s">
        <v>358</v>
      </c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369"/>
      <c r="AC46" s="314" t="s">
        <v>359</v>
      </c>
      <c r="AD46" s="315"/>
      <c r="AE46" s="315"/>
      <c r="AF46" s="365"/>
      <c r="AG46" s="366"/>
      <c r="AH46" s="367"/>
      <c r="AI46" s="367"/>
      <c r="AJ46" s="368"/>
    </row>
    <row r="47" spans="1:36" ht="19.5" customHeight="1">
      <c r="A47" s="362" t="s">
        <v>131</v>
      </c>
      <c r="B47" s="372"/>
      <c r="C47" s="295" t="s">
        <v>360</v>
      </c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369"/>
      <c r="AC47" s="314" t="s">
        <v>361</v>
      </c>
      <c r="AD47" s="315"/>
      <c r="AE47" s="315"/>
      <c r="AF47" s="365"/>
      <c r="AG47" s="366"/>
      <c r="AH47" s="367"/>
      <c r="AI47" s="367"/>
      <c r="AJ47" s="368"/>
    </row>
    <row r="48" spans="1:36" ht="19.5" customHeight="1">
      <c r="A48" s="362" t="s">
        <v>134</v>
      </c>
      <c r="B48" s="372"/>
      <c r="C48" s="295" t="s">
        <v>362</v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369"/>
      <c r="AC48" s="314" t="s">
        <v>363</v>
      </c>
      <c r="AD48" s="315"/>
      <c r="AE48" s="315"/>
      <c r="AF48" s="365"/>
      <c r="AG48" s="366"/>
      <c r="AH48" s="367"/>
      <c r="AI48" s="367"/>
      <c r="AJ48" s="368"/>
    </row>
    <row r="49" spans="1:36" ht="19.5" customHeight="1">
      <c r="A49" s="362" t="s">
        <v>137</v>
      </c>
      <c r="B49" s="372"/>
      <c r="C49" s="295" t="s">
        <v>364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369"/>
      <c r="AC49" s="314" t="s">
        <v>365</v>
      </c>
      <c r="AD49" s="315"/>
      <c r="AE49" s="315"/>
      <c r="AF49" s="365"/>
      <c r="AG49" s="366"/>
      <c r="AH49" s="367"/>
      <c r="AI49" s="367"/>
      <c r="AJ49" s="368"/>
    </row>
    <row r="50" spans="1:36" ht="19.5" customHeight="1">
      <c r="A50" s="355" t="s">
        <v>140</v>
      </c>
      <c r="B50" s="371"/>
      <c r="C50" s="305" t="s">
        <v>366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70"/>
      <c r="AC50" s="303" t="s">
        <v>367</v>
      </c>
      <c r="AD50" s="304"/>
      <c r="AE50" s="304"/>
      <c r="AF50" s="358"/>
      <c r="AG50" s="359">
        <f>SUM(AG40:AJ49)</f>
        <v>900000</v>
      </c>
      <c r="AH50" s="360"/>
      <c r="AI50" s="360"/>
      <c r="AJ50" s="361"/>
    </row>
    <row r="51" spans="1:36" ht="19.5" customHeight="1">
      <c r="A51" s="362">
        <v>45</v>
      </c>
      <c r="B51" s="363"/>
      <c r="C51" s="295" t="s">
        <v>368</v>
      </c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369"/>
      <c r="AC51" s="314" t="s">
        <v>369</v>
      </c>
      <c r="AD51" s="315"/>
      <c r="AE51" s="315"/>
      <c r="AF51" s="365"/>
      <c r="AG51" s="366"/>
      <c r="AH51" s="367"/>
      <c r="AI51" s="367"/>
      <c r="AJ51" s="368"/>
    </row>
    <row r="52" spans="1:36" ht="19.5" customHeight="1">
      <c r="A52" s="362">
        <v>46</v>
      </c>
      <c r="B52" s="363"/>
      <c r="C52" s="295" t="s">
        <v>370</v>
      </c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369"/>
      <c r="AC52" s="314" t="s">
        <v>371</v>
      </c>
      <c r="AD52" s="315"/>
      <c r="AE52" s="315"/>
      <c r="AF52" s="365"/>
      <c r="AG52" s="366"/>
      <c r="AH52" s="367"/>
      <c r="AI52" s="367"/>
      <c r="AJ52" s="368"/>
    </row>
    <row r="53" spans="1:36" ht="19.5" customHeight="1">
      <c r="A53" s="362">
        <v>47</v>
      </c>
      <c r="B53" s="363"/>
      <c r="C53" s="295" t="s">
        <v>372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369"/>
      <c r="AC53" s="314" t="s">
        <v>373</v>
      </c>
      <c r="AD53" s="315"/>
      <c r="AE53" s="315"/>
      <c r="AF53" s="365"/>
      <c r="AG53" s="366"/>
      <c r="AH53" s="367"/>
      <c r="AI53" s="367"/>
      <c r="AJ53" s="368"/>
    </row>
    <row r="54" spans="1:36" ht="19.5" customHeight="1">
      <c r="A54" s="362">
        <v>48</v>
      </c>
      <c r="B54" s="363"/>
      <c r="C54" s="295" t="s">
        <v>374</v>
      </c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369"/>
      <c r="AC54" s="314" t="s">
        <v>375</v>
      </c>
      <c r="AD54" s="315"/>
      <c r="AE54" s="315"/>
      <c r="AF54" s="365"/>
      <c r="AG54" s="366"/>
      <c r="AH54" s="367"/>
      <c r="AI54" s="367"/>
      <c r="AJ54" s="368"/>
    </row>
    <row r="55" spans="1:36" ht="19.5" customHeight="1">
      <c r="A55" s="362">
        <v>49</v>
      </c>
      <c r="B55" s="363"/>
      <c r="C55" s="295" t="s">
        <v>376</v>
      </c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369"/>
      <c r="AC55" s="314" t="s">
        <v>377</v>
      </c>
      <c r="AD55" s="315"/>
      <c r="AE55" s="315"/>
      <c r="AF55" s="365"/>
      <c r="AG55" s="366"/>
      <c r="AH55" s="367"/>
      <c r="AI55" s="367"/>
      <c r="AJ55" s="368"/>
    </row>
    <row r="56" spans="1:36" ht="19.5" customHeight="1">
      <c r="A56" s="355">
        <v>50</v>
      </c>
      <c r="B56" s="356"/>
      <c r="C56" s="327" t="s">
        <v>378</v>
      </c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57"/>
      <c r="AC56" s="303" t="s">
        <v>379</v>
      </c>
      <c r="AD56" s="304"/>
      <c r="AE56" s="304"/>
      <c r="AF56" s="358"/>
      <c r="AG56" s="359">
        <f>SUM(AG51:AJ55)</f>
        <v>0</v>
      </c>
      <c r="AH56" s="360"/>
      <c r="AI56" s="360"/>
      <c r="AJ56" s="361"/>
    </row>
    <row r="57" spans="1:36" ht="29.25" customHeight="1">
      <c r="A57" s="362">
        <v>51</v>
      </c>
      <c r="B57" s="363"/>
      <c r="C57" s="295" t="s">
        <v>380</v>
      </c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369"/>
      <c r="AC57" s="314" t="s">
        <v>381</v>
      </c>
      <c r="AD57" s="315"/>
      <c r="AE57" s="315"/>
      <c r="AF57" s="365"/>
      <c r="AG57" s="366"/>
      <c r="AH57" s="367"/>
      <c r="AI57" s="367"/>
      <c r="AJ57" s="368"/>
    </row>
    <row r="58" spans="1:36" ht="29.25" customHeight="1">
      <c r="A58" s="362">
        <v>52</v>
      </c>
      <c r="B58" s="363"/>
      <c r="C58" s="329" t="s">
        <v>382</v>
      </c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64"/>
      <c r="AC58" s="314" t="s">
        <v>383</v>
      </c>
      <c r="AD58" s="315"/>
      <c r="AE58" s="315"/>
      <c r="AF58" s="365"/>
      <c r="AG58" s="366">
        <v>350000</v>
      </c>
      <c r="AH58" s="367"/>
      <c r="AI58" s="367"/>
      <c r="AJ58" s="368"/>
    </row>
    <row r="59" spans="1:36" ht="19.5" customHeight="1">
      <c r="A59" s="362">
        <v>53</v>
      </c>
      <c r="B59" s="363"/>
      <c r="C59" s="295" t="s">
        <v>384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369"/>
      <c r="AC59" s="314" t="s">
        <v>385</v>
      </c>
      <c r="AD59" s="315"/>
      <c r="AE59" s="315"/>
      <c r="AF59" s="365"/>
      <c r="AG59" s="366"/>
      <c r="AH59" s="367"/>
      <c r="AI59" s="367"/>
      <c r="AJ59" s="368"/>
    </row>
    <row r="60" spans="1:36" ht="19.5" customHeight="1">
      <c r="A60" s="355">
        <v>54</v>
      </c>
      <c r="B60" s="356"/>
      <c r="C60" s="327" t="s">
        <v>386</v>
      </c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57"/>
      <c r="AC60" s="303" t="s">
        <v>387</v>
      </c>
      <c r="AD60" s="304"/>
      <c r="AE60" s="304"/>
      <c r="AF60" s="358"/>
      <c r="AG60" s="359">
        <f>SUM(AG57:AJ59)</f>
        <v>350000</v>
      </c>
      <c r="AH60" s="360"/>
      <c r="AI60" s="360"/>
      <c r="AJ60" s="361"/>
    </row>
    <row r="61" spans="1:36" ht="29.25" customHeight="1">
      <c r="A61" s="362">
        <v>55</v>
      </c>
      <c r="B61" s="363"/>
      <c r="C61" s="295" t="s">
        <v>388</v>
      </c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369"/>
      <c r="AC61" s="314" t="s">
        <v>389</v>
      </c>
      <c r="AD61" s="315"/>
      <c r="AE61" s="315"/>
      <c r="AF61" s="365"/>
      <c r="AG61" s="366"/>
      <c r="AH61" s="367"/>
      <c r="AI61" s="367"/>
      <c r="AJ61" s="368"/>
    </row>
    <row r="62" spans="1:36" ht="29.25" customHeight="1">
      <c r="A62" s="362">
        <v>56</v>
      </c>
      <c r="B62" s="363"/>
      <c r="C62" s="329" t="s">
        <v>390</v>
      </c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64"/>
      <c r="AC62" s="314" t="s">
        <v>391</v>
      </c>
      <c r="AD62" s="315"/>
      <c r="AE62" s="315"/>
      <c r="AF62" s="365"/>
      <c r="AG62" s="366">
        <v>850000</v>
      </c>
      <c r="AH62" s="367"/>
      <c r="AI62" s="367"/>
      <c r="AJ62" s="368"/>
    </row>
    <row r="63" spans="1:36" ht="19.5" customHeight="1">
      <c r="A63" s="362">
        <v>57</v>
      </c>
      <c r="B63" s="363"/>
      <c r="C63" s="295" t="s">
        <v>392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369"/>
      <c r="AC63" s="314" t="s">
        <v>393</v>
      </c>
      <c r="AD63" s="315"/>
      <c r="AE63" s="315"/>
      <c r="AF63" s="365"/>
      <c r="AG63" s="366"/>
      <c r="AH63" s="367"/>
      <c r="AI63" s="367"/>
      <c r="AJ63" s="368"/>
    </row>
    <row r="64" spans="1:36" ht="19.5" customHeight="1">
      <c r="A64" s="355">
        <v>58</v>
      </c>
      <c r="B64" s="356"/>
      <c r="C64" s="327" t="s">
        <v>394</v>
      </c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57"/>
      <c r="AC64" s="303" t="s">
        <v>395</v>
      </c>
      <c r="AD64" s="304"/>
      <c r="AE64" s="304"/>
      <c r="AF64" s="358"/>
      <c r="AG64" s="359">
        <f>SUM(AG61:AJ63)</f>
        <v>850000</v>
      </c>
      <c r="AH64" s="360"/>
      <c r="AI64" s="360"/>
      <c r="AJ64" s="361"/>
    </row>
    <row r="65" spans="1:36" ht="19.5" customHeight="1">
      <c r="A65" s="355">
        <v>59</v>
      </c>
      <c r="B65" s="356"/>
      <c r="C65" s="305" t="s">
        <v>396</v>
      </c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70"/>
      <c r="AC65" s="303" t="s">
        <v>397</v>
      </c>
      <c r="AD65" s="304"/>
      <c r="AE65" s="304"/>
      <c r="AF65" s="358"/>
      <c r="AG65" s="359">
        <f>AG19+AG25+AG39+AG50+AG56+AG60+AG64</f>
        <v>20911020</v>
      </c>
      <c r="AH65" s="360"/>
      <c r="AI65" s="360"/>
      <c r="AJ65" s="361"/>
    </row>
  </sheetData>
  <sheetProtection/>
  <mergeCells count="245">
    <mergeCell ref="AC8:AF8"/>
    <mergeCell ref="A7:B7"/>
    <mergeCell ref="A3:AJ3"/>
    <mergeCell ref="A4:AJ4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C7:AB7"/>
    <mergeCell ref="AC7:AF7"/>
    <mergeCell ref="AG7:AJ7"/>
    <mergeCell ref="AG8:AJ8"/>
    <mergeCell ref="A8:B8"/>
    <mergeCell ref="C8:AB8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&amp;R3. számú melléklet a .../2019. (II....) számú önkormányzati rendelethez</oddHeader>
  </headerFooter>
  <rowBreaks count="1" manualBreakCount="1">
    <brk id="3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5.140625" style="156" customWidth="1"/>
    <col min="2" max="2" width="14.7109375" style="156" customWidth="1"/>
    <col min="3" max="16384" width="9.140625" style="156" customWidth="1"/>
  </cols>
  <sheetData>
    <row r="1" ht="12.75">
      <c r="B1" s="157"/>
    </row>
    <row r="2" spans="1:35" ht="33.75" customHeight="1">
      <c r="A2" s="281" t="s">
        <v>663</v>
      </c>
      <c r="B2" s="28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s="163" customFormat="1" ht="22.5">
      <c r="A3" s="292" t="s">
        <v>692</v>
      </c>
      <c r="B3" s="29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35" s="163" customFormat="1" ht="22.5">
      <c r="A4" s="154"/>
      <c r="B4" s="15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s="163" customFormat="1" ht="22.5">
      <c r="A5" s="292" t="s">
        <v>641</v>
      </c>
      <c r="B5" s="29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163" customFormat="1" ht="22.5">
      <c r="A6" s="154"/>
      <c r="B6" s="15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2" ht="18">
      <c r="A7" s="159"/>
      <c r="B7" s="160" t="s">
        <v>696</v>
      </c>
    </row>
    <row r="8" spans="1:2" ht="31.5">
      <c r="A8" s="201" t="s">
        <v>614</v>
      </c>
      <c r="B8" s="214" t="s">
        <v>633</v>
      </c>
    </row>
    <row r="9" spans="1:2" ht="15.75">
      <c r="A9" s="215" t="s">
        <v>631</v>
      </c>
      <c r="B9" s="214">
        <v>900000</v>
      </c>
    </row>
    <row r="10" spans="1:2" ht="15.75">
      <c r="A10" s="215"/>
      <c r="B10" s="214"/>
    </row>
    <row r="11" spans="1:2" ht="15.75">
      <c r="A11" s="212" t="s">
        <v>615</v>
      </c>
      <c r="B11" s="216">
        <v>1450000</v>
      </c>
    </row>
    <row r="12" spans="1:2" ht="15.75">
      <c r="A12" s="213" t="s">
        <v>616</v>
      </c>
      <c r="B12" s="217">
        <v>1450000</v>
      </c>
    </row>
    <row r="13" spans="1:2" ht="15.75">
      <c r="A13" s="202" t="s">
        <v>617</v>
      </c>
      <c r="B13" s="217">
        <v>0</v>
      </c>
    </row>
    <row r="14" spans="1:2" ht="15.75">
      <c r="A14" s="202"/>
      <c r="B14" s="217"/>
    </row>
    <row r="15" spans="1:2" ht="15.75">
      <c r="A15" s="204" t="s">
        <v>620</v>
      </c>
      <c r="B15" s="216">
        <v>150000</v>
      </c>
    </row>
    <row r="16" spans="1:2" ht="15.75">
      <c r="A16" s="202" t="s">
        <v>684</v>
      </c>
      <c r="B16" s="217">
        <v>0</v>
      </c>
    </row>
    <row r="17" spans="1:2" ht="15.75">
      <c r="A17" s="202" t="s">
        <v>685</v>
      </c>
      <c r="B17" s="217">
        <v>150000</v>
      </c>
    </row>
    <row r="18" spans="1:2" ht="15.75">
      <c r="A18" s="202" t="s">
        <v>697</v>
      </c>
      <c r="B18" s="217">
        <v>0</v>
      </c>
    </row>
    <row r="19" spans="1:2" ht="15.75">
      <c r="A19" s="202"/>
      <c r="B19" s="217"/>
    </row>
    <row r="20" spans="1:2" ht="15.75">
      <c r="A20" s="204" t="s">
        <v>618</v>
      </c>
      <c r="B20" s="216">
        <f>SUM(B21)</f>
        <v>0</v>
      </c>
    </row>
    <row r="21" spans="1:2" ht="15.75">
      <c r="A21" s="202" t="s">
        <v>619</v>
      </c>
      <c r="B21" s="217">
        <v>0</v>
      </c>
    </row>
    <row r="22" spans="1:2" ht="18" customHeight="1">
      <c r="A22" s="202"/>
      <c r="B22" s="217"/>
    </row>
    <row r="23" spans="1:2" ht="15.75">
      <c r="A23" s="202"/>
      <c r="B23" s="217"/>
    </row>
    <row r="24" spans="1:2" ht="24" customHeight="1">
      <c r="A24" s="195" t="s">
        <v>642</v>
      </c>
      <c r="B24" s="218">
        <f>B9+B11+B20+B15</f>
        <v>2500000</v>
      </c>
    </row>
    <row r="25" spans="1:2" ht="12.75">
      <c r="A25" s="163"/>
      <c r="B25" s="162"/>
    </row>
    <row r="27" ht="18" customHeight="1"/>
    <row r="28" ht="17.25" customHeight="1"/>
    <row r="36" ht="21" customHeight="1"/>
    <row r="37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..../2019. (II. 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25"/>
  <sheetViews>
    <sheetView zoomScale="115" zoomScaleNormal="115" zoomScaleSheetLayoutView="100" workbookViewId="0" topLeftCell="A4">
      <selection activeCell="F14" sqref="F14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281" t="s">
        <v>663</v>
      </c>
      <c r="B1" s="281"/>
      <c r="C1" s="281"/>
      <c r="D1" s="281"/>
      <c r="E1" s="281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36.75" customHeight="1">
      <c r="A2" s="292" t="s">
        <v>692</v>
      </c>
      <c r="B2" s="292"/>
      <c r="C2" s="292"/>
      <c r="D2" s="292"/>
      <c r="E2" s="292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5" ht="39.75" customHeight="1">
      <c r="A3" s="384" t="s">
        <v>609</v>
      </c>
      <c r="B3" s="384"/>
      <c r="C3" s="384"/>
      <c r="D3" s="384"/>
      <c r="E3" s="384"/>
    </row>
    <row r="4" ht="14.25" thickBot="1">
      <c r="E4" s="96" t="s">
        <v>698</v>
      </c>
    </row>
    <row r="5" spans="1:5" ht="18" customHeight="1" thickBot="1">
      <c r="A5" s="382" t="s">
        <v>3</v>
      </c>
      <c r="B5" s="97" t="s">
        <v>429</v>
      </c>
      <c r="C5" s="98"/>
      <c r="D5" s="97" t="s">
        <v>430</v>
      </c>
      <c r="E5" s="99"/>
    </row>
    <row r="6" spans="1:5" s="103" customFormat="1" ht="35.25" customHeight="1" thickBot="1">
      <c r="A6" s="383"/>
      <c r="B6" s="100" t="s">
        <v>1</v>
      </c>
      <c r="C6" s="101" t="s">
        <v>699</v>
      </c>
      <c r="D6" s="100" t="s">
        <v>1</v>
      </c>
      <c r="E6" s="102" t="s">
        <v>699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431</v>
      </c>
    </row>
    <row r="8" spans="1:5" ht="12.75" customHeight="1">
      <c r="A8" s="109" t="s">
        <v>7</v>
      </c>
      <c r="B8" s="110" t="s">
        <v>557</v>
      </c>
      <c r="C8" s="111">
        <v>16311020</v>
      </c>
      <c r="D8" s="110" t="s">
        <v>400</v>
      </c>
      <c r="E8" s="112">
        <v>4856244</v>
      </c>
    </row>
    <row r="9" spans="1:5" ht="12.75" customHeight="1">
      <c r="A9" s="113" t="s">
        <v>8</v>
      </c>
      <c r="B9" s="114" t="s">
        <v>407</v>
      </c>
      <c r="C9" s="115"/>
      <c r="D9" s="114" t="s">
        <v>558</v>
      </c>
      <c r="E9" s="116">
        <v>995648</v>
      </c>
    </row>
    <row r="10" spans="1:5" ht="12.75" customHeight="1">
      <c r="A10" s="113" t="s">
        <v>9</v>
      </c>
      <c r="B10" s="114" t="s">
        <v>559</v>
      </c>
      <c r="C10" s="115">
        <v>0</v>
      </c>
      <c r="D10" s="114" t="s">
        <v>401</v>
      </c>
      <c r="E10" s="116">
        <v>16925515</v>
      </c>
    </row>
    <row r="11" spans="1:5" ht="12.75" customHeight="1">
      <c r="A11" s="113" t="s">
        <v>10</v>
      </c>
      <c r="B11" s="114" t="s">
        <v>409</v>
      </c>
      <c r="C11" s="115">
        <v>2500000</v>
      </c>
      <c r="D11" s="114" t="s">
        <v>544</v>
      </c>
      <c r="E11" s="116">
        <v>2803000</v>
      </c>
    </row>
    <row r="12" spans="1:5" ht="12.75" customHeight="1">
      <c r="A12" s="113" t="s">
        <v>431</v>
      </c>
      <c r="B12" s="117" t="s">
        <v>547</v>
      </c>
      <c r="C12" s="115">
        <v>1200000</v>
      </c>
      <c r="D12" s="114" t="s">
        <v>403</v>
      </c>
      <c r="E12" s="116">
        <v>9352427</v>
      </c>
    </row>
    <row r="13" spans="1:5" ht="12.75" customHeight="1">
      <c r="A13" s="113" t="s">
        <v>432</v>
      </c>
      <c r="B13" s="114" t="s">
        <v>560</v>
      </c>
      <c r="C13" s="118"/>
      <c r="D13" s="114" t="s">
        <v>207</v>
      </c>
      <c r="E13" s="116"/>
    </row>
    <row r="14" spans="1:5" ht="12.75" customHeight="1" thickBot="1">
      <c r="A14" s="113" t="s">
        <v>433</v>
      </c>
      <c r="B14" s="114" t="s">
        <v>364</v>
      </c>
      <c r="C14" s="115">
        <v>900000</v>
      </c>
      <c r="D14" s="119"/>
      <c r="E14" s="116"/>
    </row>
    <row r="15" spans="1:5" ht="15.75" customHeight="1" thickBot="1">
      <c r="A15" s="120" t="s">
        <v>440</v>
      </c>
      <c r="B15" s="121" t="s">
        <v>561</v>
      </c>
      <c r="C15" s="122">
        <f>SUM(C8:C14)</f>
        <v>20911020</v>
      </c>
      <c r="D15" s="121" t="s">
        <v>562</v>
      </c>
      <c r="E15" s="123">
        <f>SUM(E8:E14)</f>
        <v>34932834</v>
      </c>
    </row>
    <row r="16" spans="1:5" ht="12.75" customHeight="1">
      <c r="A16" s="124" t="s">
        <v>441</v>
      </c>
      <c r="B16" s="125" t="s">
        <v>563</v>
      </c>
      <c r="C16" s="126"/>
      <c r="D16" s="127" t="s">
        <v>564</v>
      </c>
      <c r="E16" s="128"/>
    </row>
    <row r="17" spans="1:5" ht="12.75" customHeight="1">
      <c r="A17" s="129" t="s">
        <v>442</v>
      </c>
      <c r="B17" s="127" t="s">
        <v>565</v>
      </c>
      <c r="C17" s="130">
        <v>14674255</v>
      </c>
      <c r="D17" s="127" t="s">
        <v>566</v>
      </c>
      <c r="E17" s="131"/>
    </row>
    <row r="18" spans="1:5" ht="12.75" customHeight="1">
      <c r="A18" s="129" t="s">
        <v>443</v>
      </c>
      <c r="B18" s="127" t="s">
        <v>567</v>
      </c>
      <c r="C18" s="130"/>
      <c r="D18" s="127" t="s">
        <v>439</v>
      </c>
      <c r="E18" s="131"/>
    </row>
    <row r="19" spans="1:5" ht="12.75" customHeight="1">
      <c r="A19" s="129" t="s">
        <v>444</v>
      </c>
      <c r="B19" s="127" t="s">
        <v>568</v>
      </c>
      <c r="C19" s="130"/>
      <c r="D19" s="127" t="s">
        <v>551</v>
      </c>
      <c r="E19" s="131"/>
    </row>
    <row r="20" spans="1:5" ht="12.75" customHeight="1">
      <c r="A20" s="129" t="s">
        <v>445</v>
      </c>
      <c r="B20" s="127" t="s">
        <v>569</v>
      </c>
      <c r="C20" s="130"/>
      <c r="D20" s="125" t="s">
        <v>570</v>
      </c>
      <c r="E20" s="131"/>
    </row>
    <row r="21" spans="1:5" ht="12.75" customHeight="1">
      <c r="A21" s="129" t="s">
        <v>446</v>
      </c>
      <c r="B21" s="127" t="s">
        <v>571</v>
      </c>
      <c r="C21" s="132">
        <f>+C22+C23</f>
        <v>0</v>
      </c>
      <c r="D21" s="127" t="s">
        <v>572</v>
      </c>
      <c r="E21" s="131"/>
    </row>
    <row r="22" spans="1:5" ht="12.75" customHeight="1">
      <c r="A22" s="124" t="s">
        <v>447</v>
      </c>
      <c r="B22" s="125" t="s">
        <v>573</v>
      </c>
      <c r="C22" s="133"/>
      <c r="D22" s="110" t="s">
        <v>574</v>
      </c>
      <c r="E22" s="128"/>
    </row>
    <row r="23" spans="1:5" ht="12.75" customHeight="1" thickBot="1">
      <c r="A23" s="129" t="s">
        <v>448</v>
      </c>
      <c r="B23" s="127" t="s">
        <v>575</v>
      </c>
      <c r="C23" s="130"/>
      <c r="D23" s="119" t="s">
        <v>682</v>
      </c>
      <c r="E23" s="131">
        <v>652441</v>
      </c>
    </row>
    <row r="24" spans="1:5" ht="15.75" customHeight="1" thickBot="1">
      <c r="A24" s="120" t="s">
        <v>449</v>
      </c>
      <c r="B24" s="121" t="s">
        <v>576</v>
      </c>
      <c r="C24" s="122">
        <v>14674255</v>
      </c>
      <c r="D24" s="121" t="s">
        <v>577</v>
      </c>
      <c r="E24" s="123">
        <f>SUM(E16:E23)</f>
        <v>652441</v>
      </c>
    </row>
    <row r="25" spans="1:5" ht="13.5" thickBot="1">
      <c r="A25" s="120" t="s">
        <v>450</v>
      </c>
      <c r="B25" s="134" t="s">
        <v>578</v>
      </c>
      <c r="C25" s="135">
        <f>+C15+C24</f>
        <v>35585275</v>
      </c>
      <c r="D25" s="134" t="s">
        <v>579</v>
      </c>
      <c r="E25" s="135">
        <f>+E15+E24</f>
        <v>35585275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..../2019. (II....)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4"/>
  <sheetViews>
    <sheetView zoomScaleSheetLayoutView="115" workbookViewId="0" topLeftCell="A4">
      <selection activeCell="J19" sqref="J19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281" t="s">
        <v>663</v>
      </c>
      <c r="B2" s="281"/>
      <c r="C2" s="281"/>
      <c r="D2" s="281"/>
      <c r="E2" s="281"/>
    </row>
    <row r="3" spans="1:5" ht="27" customHeight="1">
      <c r="A3" s="292" t="s">
        <v>692</v>
      </c>
      <c r="B3" s="292"/>
      <c r="C3" s="292"/>
      <c r="D3" s="292"/>
      <c r="E3" s="292"/>
    </row>
    <row r="4" spans="2:5" ht="31.5" customHeight="1">
      <c r="B4" s="93" t="s">
        <v>610</v>
      </c>
      <c r="C4" s="94"/>
      <c r="D4" s="94"/>
      <c r="E4" s="94"/>
    </row>
    <row r="5" ht="14.25" thickBot="1">
      <c r="E5" s="96" t="s">
        <v>700</v>
      </c>
    </row>
    <row r="6" spans="1:5" ht="13.5" thickBot="1">
      <c r="A6" s="385" t="s">
        <v>3</v>
      </c>
      <c r="B6" s="97" t="s">
        <v>429</v>
      </c>
      <c r="C6" s="98"/>
      <c r="D6" s="97" t="s">
        <v>430</v>
      </c>
      <c r="E6" s="99"/>
    </row>
    <row r="7" spans="1:5" s="103" customFormat="1" ht="24.75" thickBot="1">
      <c r="A7" s="386"/>
      <c r="B7" s="100" t="s">
        <v>1</v>
      </c>
      <c r="C7" s="101" t="s">
        <v>699</v>
      </c>
      <c r="D7" s="100" t="s">
        <v>1</v>
      </c>
      <c r="E7" s="101" t="s">
        <v>699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>
        <v>0</v>
      </c>
      <c r="D9" s="110" t="s">
        <v>580</v>
      </c>
      <c r="E9" s="112"/>
    </row>
    <row r="10" spans="1:5" ht="12.75">
      <c r="A10" s="113" t="s">
        <v>8</v>
      </c>
      <c r="B10" s="114" t="s">
        <v>581</v>
      </c>
      <c r="C10" s="115"/>
      <c r="D10" s="114" t="s">
        <v>582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583</v>
      </c>
      <c r="E11" s="116">
        <v>15559334</v>
      </c>
    </row>
    <row r="12" spans="1:5" ht="12.75" customHeight="1">
      <c r="A12" s="113" t="s">
        <v>10</v>
      </c>
      <c r="B12" s="114" t="s">
        <v>584</v>
      </c>
      <c r="C12" s="115"/>
      <c r="D12" s="114" t="s">
        <v>585</v>
      </c>
      <c r="E12" s="116"/>
    </row>
    <row r="13" spans="1:5" ht="12.75" customHeight="1">
      <c r="A13" s="113" t="s">
        <v>431</v>
      </c>
      <c r="B13" s="114" t="s">
        <v>586</v>
      </c>
      <c r="C13" s="115"/>
      <c r="D13" s="114" t="s">
        <v>587</v>
      </c>
      <c r="E13" s="116"/>
    </row>
    <row r="14" spans="1:5" ht="12.75" customHeight="1">
      <c r="A14" s="113" t="s">
        <v>432</v>
      </c>
      <c r="B14" s="114" t="s">
        <v>588</v>
      </c>
      <c r="C14" s="118">
        <v>0</v>
      </c>
      <c r="D14" s="119"/>
      <c r="E14" s="116"/>
    </row>
    <row r="15" spans="1:5" ht="12.75" customHeight="1">
      <c r="A15" s="113" t="s">
        <v>433</v>
      </c>
      <c r="B15" s="119"/>
      <c r="C15" s="115"/>
      <c r="D15" s="119"/>
      <c r="E15" s="116"/>
    </row>
    <row r="16" spans="1:5" ht="12.75" customHeight="1">
      <c r="A16" s="113" t="s">
        <v>434</v>
      </c>
      <c r="B16" s="119"/>
      <c r="C16" s="115"/>
      <c r="D16" s="119"/>
      <c r="E16" s="116"/>
    </row>
    <row r="17" spans="1:5" ht="12.75" customHeight="1">
      <c r="A17" s="113" t="s">
        <v>435</v>
      </c>
      <c r="B17" s="119"/>
      <c r="C17" s="118"/>
      <c r="D17" s="119"/>
      <c r="E17" s="116"/>
    </row>
    <row r="18" spans="1:5" ht="12.75">
      <c r="A18" s="113" t="s">
        <v>436</v>
      </c>
      <c r="B18" s="119"/>
      <c r="C18" s="118"/>
      <c r="D18" s="119"/>
      <c r="E18" s="116"/>
    </row>
    <row r="19" spans="1:5" ht="12.75" customHeight="1" thickBot="1">
      <c r="A19" s="136" t="s">
        <v>437</v>
      </c>
      <c r="B19" s="137"/>
      <c r="C19" s="138"/>
      <c r="D19" s="139" t="s">
        <v>207</v>
      </c>
      <c r="E19" s="140"/>
    </row>
    <row r="20" spans="1:5" ht="15.75" customHeight="1" thickBot="1">
      <c r="A20" s="120" t="s">
        <v>438</v>
      </c>
      <c r="B20" s="121" t="s">
        <v>589</v>
      </c>
      <c r="C20" s="122">
        <f>+C9+C11+C12+C14+C15+C16+C17+C18+C19</f>
        <v>0</v>
      </c>
      <c r="D20" s="121" t="s">
        <v>590</v>
      </c>
      <c r="E20" s="123">
        <f>+E9+E11+E13+E14+E15+E16+E17+E18+E19</f>
        <v>15559334</v>
      </c>
    </row>
    <row r="21" spans="1:5" ht="12.75" customHeight="1">
      <c r="A21" s="109" t="s">
        <v>440</v>
      </c>
      <c r="B21" s="141" t="s">
        <v>591</v>
      </c>
      <c r="C21" s="142">
        <f>+C22+C23+C24+C25+C26</f>
        <v>15559334</v>
      </c>
      <c r="D21" s="127" t="s">
        <v>564</v>
      </c>
      <c r="E21" s="143"/>
    </row>
    <row r="22" spans="1:5" ht="12.75" customHeight="1">
      <c r="A22" s="113" t="s">
        <v>441</v>
      </c>
      <c r="B22" s="144" t="s">
        <v>592</v>
      </c>
      <c r="C22" s="130">
        <v>15559334</v>
      </c>
      <c r="D22" s="127" t="s">
        <v>593</v>
      </c>
      <c r="E22" s="131">
        <v>0</v>
      </c>
    </row>
    <row r="23" spans="1:5" ht="12.75" customHeight="1">
      <c r="A23" s="109" t="s">
        <v>442</v>
      </c>
      <c r="B23" s="144" t="s">
        <v>594</v>
      </c>
      <c r="C23" s="130"/>
      <c r="D23" s="127" t="s">
        <v>439</v>
      </c>
      <c r="E23" s="131"/>
    </row>
    <row r="24" spans="1:5" ht="12.75" customHeight="1">
      <c r="A24" s="113" t="s">
        <v>443</v>
      </c>
      <c r="B24" s="144" t="s">
        <v>595</v>
      </c>
      <c r="C24" s="130"/>
      <c r="D24" s="127" t="s">
        <v>551</v>
      </c>
      <c r="E24" s="131"/>
    </row>
    <row r="25" spans="1:5" ht="12.75" customHeight="1">
      <c r="A25" s="109" t="s">
        <v>444</v>
      </c>
      <c r="B25" s="144" t="s">
        <v>596</v>
      </c>
      <c r="C25" s="130"/>
      <c r="D25" s="125" t="s">
        <v>570</v>
      </c>
      <c r="E25" s="131"/>
    </row>
    <row r="26" spans="1:5" ht="12.75" customHeight="1">
      <c r="A26" s="113" t="s">
        <v>445</v>
      </c>
      <c r="B26" s="145" t="s">
        <v>597</v>
      </c>
      <c r="C26" s="130"/>
      <c r="D26" s="127" t="s">
        <v>598</v>
      </c>
      <c r="E26" s="131"/>
    </row>
    <row r="27" spans="1:5" ht="12.75" customHeight="1">
      <c r="A27" s="109" t="s">
        <v>446</v>
      </c>
      <c r="B27" s="146" t="s">
        <v>599</v>
      </c>
      <c r="C27" s="132">
        <f>+C28+C29+C30+C31+C32</f>
        <v>0</v>
      </c>
      <c r="D27" s="147" t="s">
        <v>574</v>
      </c>
      <c r="E27" s="131"/>
    </row>
    <row r="28" spans="1:5" ht="12.75" customHeight="1">
      <c r="A28" s="113" t="s">
        <v>447</v>
      </c>
      <c r="B28" s="145" t="s">
        <v>600</v>
      </c>
      <c r="C28" s="130"/>
      <c r="D28" s="147" t="s">
        <v>413</v>
      </c>
      <c r="E28" s="131"/>
    </row>
    <row r="29" spans="1:5" ht="12.75" customHeight="1">
      <c r="A29" s="109" t="s">
        <v>448</v>
      </c>
      <c r="B29" s="145" t="s">
        <v>601</v>
      </c>
      <c r="C29" s="130"/>
      <c r="D29" s="148"/>
      <c r="E29" s="131"/>
    </row>
    <row r="30" spans="1:5" ht="12.75" customHeight="1">
      <c r="A30" s="113" t="s">
        <v>449</v>
      </c>
      <c r="B30" s="144" t="s">
        <v>602</v>
      </c>
      <c r="C30" s="130"/>
      <c r="D30" s="149"/>
      <c r="E30" s="131"/>
    </row>
    <row r="31" spans="1:5" ht="12.75" customHeight="1">
      <c r="A31" s="109" t="s">
        <v>450</v>
      </c>
      <c r="B31" s="150" t="s">
        <v>603</v>
      </c>
      <c r="C31" s="130"/>
      <c r="D31" s="119"/>
      <c r="E31" s="131"/>
    </row>
    <row r="32" spans="1:5" ht="12.75" customHeight="1" thickBot="1">
      <c r="A32" s="113" t="s">
        <v>451</v>
      </c>
      <c r="B32" s="151" t="s">
        <v>604</v>
      </c>
      <c r="C32" s="130"/>
      <c r="D32" s="149"/>
      <c r="E32" s="131"/>
    </row>
    <row r="33" spans="1:5" ht="21.75" customHeight="1" thickBot="1">
      <c r="A33" s="120" t="s">
        <v>552</v>
      </c>
      <c r="B33" s="121" t="s">
        <v>605</v>
      </c>
      <c r="C33" s="122">
        <f>+C21+C27</f>
        <v>15559334</v>
      </c>
      <c r="D33" s="121" t="s">
        <v>606</v>
      </c>
      <c r="E33" s="123">
        <f>SUM(E21:E32)</f>
        <v>0</v>
      </c>
    </row>
    <row r="34" spans="1:5" ht="13.5" thickBot="1">
      <c r="A34" s="120" t="s">
        <v>553</v>
      </c>
      <c r="B34" s="134" t="s">
        <v>607</v>
      </c>
      <c r="C34" s="135">
        <f>+C20+C33</f>
        <v>15559334</v>
      </c>
      <c r="D34" s="134" t="s">
        <v>608</v>
      </c>
      <c r="E34" s="135">
        <f>+E20+E33</f>
        <v>15559334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..../2019. (II...)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7">
      <selection activeCell="H15" sqref="H15"/>
    </sheetView>
  </sheetViews>
  <sheetFormatPr defaultColWidth="9.140625" defaultRowHeight="19.5" customHeight="1"/>
  <cols>
    <col min="1" max="1" width="42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2.57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281" t="s">
        <v>663</v>
      </c>
      <c r="B1" s="281"/>
      <c r="C1" s="281"/>
      <c r="D1" s="281"/>
      <c r="E1" s="281"/>
      <c r="F1" s="281"/>
      <c r="G1" s="281"/>
      <c r="H1" s="281"/>
      <c r="I1" s="281"/>
      <c r="J1" s="281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ht="31.5" customHeight="1">
      <c r="A2" s="292" t="s">
        <v>692</v>
      </c>
      <c r="B2" s="292"/>
      <c r="C2" s="292"/>
      <c r="D2" s="292"/>
      <c r="E2" s="292"/>
      <c r="F2" s="292"/>
      <c r="G2" s="292"/>
      <c r="H2" s="292"/>
      <c r="I2" s="292"/>
      <c r="J2" s="292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10" ht="23.25" customHeight="1">
      <c r="A3" s="387" t="s">
        <v>646</v>
      </c>
      <c r="B3" s="387"/>
      <c r="C3" s="387"/>
      <c r="D3" s="387"/>
      <c r="E3" s="387"/>
      <c r="F3" s="387"/>
      <c r="G3" s="387"/>
      <c r="H3" s="387"/>
      <c r="I3" s="387"/>
      <c r="J3" s="387"/>
    </row>
    <row r="4" s="220" customFormat="1" ht="19.5" customHeight="1">
      <c r="J4" s="220" t="s">
        <v>696</v>
      </c>
    </row>
    <row r="5" spans="1:10" s="220" customFormat="1" ht="19.5" customHeight="1">
      <c r="A5" s="388" t="s">
        <v>1</v>
      </c>
      <c r="B5" s="389" t="s">
        <v>452</v>
      </c>
      <c r="C5" s="389"/>
      <c r="D5" s="389"/>
      <c r="E5" s="389"/>
      <c r="F5" s="390"/>
      <c r="G5" s="391" t="s">
        <v>453</v>
      </c>
      <c r="H5" s="389"/>
      <c r="I5" s="389"/>
      <c r="J5" s="389"/>
    </row>
    <row r="6" spans="1:10" s="220" customFormat="1" ht="107.25" customHeight="1">
      <c r="A6" s="388"/>
      <c r="B6" s="221" t="s">
        <v>454</v>
      </c>
      <c r="C6" s="221" t="s">
        <v>549</v>
      </c>
      <c r="D6" s="221" t="s">
        <v>550</v>
      </c>
      <c r="E6" s="221" t="s">
        <v>455</v>
      </c>
      <c r="F6" s="222" t="s">
        <v>456</v>
      </c>
      <c r="G6" s="223" t="s">
        <v>457</v>
      </c>
      <c r="H6" s="221" t="s">
        <v>458</v>
      </c>
      <c r="I6" s="221" t="s">
        <v>650</v>
      </c>
      <c r="J6" s="221" t="s">
        <v>456</v>
      </c>
    </row>
    <row r="7" spans="1:10" s="220" customFormat="1" ht="28.5" customHeight="1">
      <c r="A7" s="231" t="s">
        <v>459</v>
      </c>
      <c r="B7" s="232"/>
      <c r="C7" s="232"/>
      <c r="D7" s="232"/>
      <c r="E7" s="232"/>
      <c r="F7" s="233"/>
      <c r="G7" s="234"/>
      <c r="H7" s="232"/>
      <c r="I7" s="232"/>
      <c r="J7" s="232"/>
    </row>
    <row r="8" spans="1:10" s="220" customFormat="1" ht="32.25" customHeight="1">
      <c r="A8" s="245" t="s">
        <v>651</v>
      </c>
      <c r="B8" s="225">
        <v>2938</v>
      </c>
      <c r="C8" s="225">
        <v>6329</v>
      </c>
      <c r="D8" s="225"/>
      <c r="E8" s="225">
        <v>14355</v>
      </c>
      <c r="F8" s="226">
        <f aca="true" t="shared" si="0" ref="F8:F19">SUM(B8:E8)</f>
        <v>23622</v>
      </c>
      <c r="G8" s="227">
        <v>8463</v>
      </c>
      <c r="H8" s="225">
        <v>8731</v>
      </c>
      <c r="I8" s="225">
        <v>6428</v>
      </c>
      <c r="J8" s="228">
        <f aca="true" t="shared" si="1" ref="J8:J19">SUM(G8:I8)</f>
        <v>23622</v>
      </c>
    </row>
    <row r="9" spans="1:10" s="220" customFormat="1" ht="36" customHeight="1">
      <c r="A9" s="245" t="s">
        <v>652</v>
      </c>
      <c r="B9" s="225"/>
      <c r="C9" s="225">
        <v>498</v>
      </c>
      <c r="D9" s="225"/>
      <c r="E9" s="225"/>
      <c r="F9" s="226">
        <f>SUM(B9:E9)</f>
        <v>498</v>
      </c>
      <c r="G9" s="227"/>
      <c r="H9" s="225"/>
      <c r="I9" s="225">
        <v>498</v>
      </c>
      <c r="J9" s="228">
        <f t="shared" si="1"/>
        <v>498</v>
      </c>
    </row>
    <row r="10" spans="1:10" s="220" customFormat="1" ht="19.5" customHeight="1">
      <c r="A10" s="224" t="s">
        <v>643</v>
      </c>
      <c r="B10" s="225">
        <v>3057</v>
      </c>
      <c r="C10" s="225">
        <v>1224</v>
      </c>
      <c r="D10" s="225"/>
      <c r="E10" s="225"/>
      <c r="F10" s="226">
        <f>SUM(B10:E10)</f>
        <v>4281</v>
      </c>
      <c r="G10" s="227">
        <v>3100</v>
      </c>
      <c r="H10" s="225"/>
      <c r="I10" s="225">
        <v>1181</v>
      </c>
      <c r="J10" s="228">
        <f>SUM(G10:I10)</f>
        <v>4281</v>
      </c>
    </row>
    <row r="11" spans="1:10" s="220" customFormat="1" ht="19.5" customHeight="1">
      <c r="A11" s="224" t="s">
        <v>460</v>
      </c>
      <c r="B11" s="225"/>
      <c r="C11" s="225"/>
      <c r="D11" s="225"/>
      <c r="E11" s="225">
        <v>345</v>
      </c>
      <c r="F11" s="226">
        <f t="shared" si="0"/>
        <v>345</v>
      </c>
      <c r="G11" s="227"/>
      <c r="H11" s="225"/>
      <c r="I11" s="225">
        <v>345</v>
      </c>
      <c r="J11" s="228">
        <f t="shared" si="1"/>
        <v>345</v>
      </c>
    </row>
    <row r="12" spans="1:10" s="220" customFormat="1" ht="19.5" customHeight="1">
      <c r="A12" s="224" t="s">
        <v>544</v>
      </c>
      <c r="B12" s="225"/>
      <c r="C12" s="225"/>
      <c r="D12" s="225">
        <v>2803</v>
      </c>
      <c r="E12" s="225"/>
      <c r="F12" s="226">
        <f t="shared" si="0"/>
        <v>2803</v>
      </c>
      <c r="G12" s="227">
        <v>2803</v>
      </c>
      <c r="H12" s="225"/>
      <c r="I12" s="225"/>
      <c r="J12" s="228">
        <f t="shared" si="1"/>
        <v>2803</v>
      </c>
    </row>
    <row r="13" spans="1:10" s="220" customFormat="1" ht="19.5" customHeight="1">
      <c r="A13" s="224" t="s">
        <v>461</v>
      </c>
      <c r="B13" s="225"/>
      <c r="C13" s="225"/>
      <c r="D13" s="225"/>
      <c r="E13" s="225"/>
      <c r="F13" s="226">
        <f t="shared" si="0"/>
        <v>0</v>
      </c>
      <c r="G13" s="227"/>
      <c r="H13" s="225"/>
      <c r="I13" s="225"/>
      <c r="J13" s="228">
        <f t="shared" si="1"/>
        <v>0</v>
      </c>
    </row>
    <row r="14" spans="1:10" s="220" customFormat="1" ht="24" customHeight="1">
      <c r="A14" s="224" t="s">
        <v>677</v>
      </c>
      <c r="B14" s="225"/>
      <c r="C14" s="225">
        <v>146</v>
      </c>
      <c r="D14" s="225"/>
      <c r="E14" s="225"/>
      <c r="F14" s="226">
        <f t="shared" si="0"/>
        <v>146</v>
      </c>
      <c r="G14" s="227">
        <v>146</v>
      </c>
      <c r="H14" s="225"/>
      <c r="I14" s="225">
        <v>0</v>
      </c>
      <c r="J14" s="228">
        <f t="shared" si="1"/>
        <v>146</v>
      </c>
    </row>
    <row r="15" spans="1:10" s="220" customFormat="1" ht="19.5" customHeight="1">
      <c r="A15" s="224" t="s">
        <v>462</v>
      </c>
      <c r="B15" s="225"/>
      <c r="C15" s="225"/>
      <c r="D15" s="225"/>
      <c r="E15" s="225"/>
      <c r="F15" s="226">
        <f t="shared" si="0"/>
        <v>0</v>
      </c>
      <c r="G15" s="227"/>
      <c r="H15" s="225"/>
      <c r="I15" s="225"/>
      <c r="J15" s="228">
        <f t="shared" si="1"/>
        <v>0</v>
      </c>
    </row>
    <row r="16" spans="1:10" s="220" customFormat="1" ht="19.5" customHeight="1">
      <c r="A16" s="224" t="s">
        <v>463</v>
      </c>
      <c r="B16" s="225">
        <v>457</v>
      </c>
      <c r="C16" s="225">
        <v>2951</v>
      </c>
      <c r="D16" s="225"/>
      <c r="E16" s="225"/>
      <c r="F16" s="226">
        <f t="shared" si="0"/>
        <v>3408</v>
      </c>
      <c r="G16" s="227">
        <v>1800</v>
      </c>
      <c r="H16" s="225"/>
      <c r="I16" s="225">
        <v>1608</v>
      </c>
      <c r="J16" s="228">
        <f t="shared" si="1"/>
        <v>3408</v>
      </c>
    </row>
    <row r="17" spans="1:10" s="220" customFormat="1" ht="19.5" customHeight="1">
      <c r="A17" s="235" t="s">
        <v>464</v>
      </c>
      <c r="B17" s="238"/>
      <c r="C17" s="238"/>
      <c r="D17" s="238"/>
      <c r="E17" s="238"/>
      <c r="F17" s="239">
        <f t="shared" si="0"/>
        <v>0</v>
      </c>
      <c r="G17" s="240"/>
      <c r="H17" s="238"/>
      <c r="I17" s="238"/>
      <c r="J17" s="241">
        <f t="shared" si="1"/>
        <v>0</v>
      </c>
    </row>
    <row r="18" spans="1:10" s="220" customFormat="1" ht="19.5" customHeight="1">
      <c r="A18" s="254" t="s">
        <v>678</v>
      </c>
      <c r="B18" s="252"/>
      <c r="C18" s="252"/>
      <c r="D18" s="252"/>
      <c r="E18" s="252">
        <v>1043</v>
      </c>
      <c r="F18" s="226">
        <f t="shared" si="0"/>
        <v>1043</v>
      </c>
      <c r="G18" s="253" t="s">
        <v>715</v>
      </c>
      <c r="H18" s="252"/>
      <c r="I18" s="252">
        <v>1043</v>
      </c>
      <c r="J18" s="228">
        <f t="shared" si="1"/>
        <v>1043</v>
      </c>
    </row>
    <row r="19" spans="1:10" s="220" customFormat="1" ht="19.5" customHeight="1">
      <c r="A19" s="224" t="s">
        <v>679</v>
      </c>
      <c r="B19" s="225"/>
      <c r="C19" s="225"/>
      <c r="D19" s="225"/>
      <c r="E19" s="225">
        <v>14999</v>
      </c>
      <c r="F19" s="226">
        <f t="shared" si="0"/>
        <v>14999</v>
      </c>
      <c r="G19" s="227"/>
      <c r="H19" s="225"/>
      <c r="I19" s="225">
        <v>14999</v>
      </c>
      <c r="J19" s="228">
        <f t="shared" si="1"/>
        <v>14999</v>
      </c>
    </row>
    <row r="20" spans="1:10" s="220" customFormat="1" ht="19.5" customHeight="1">
      <c r="A20" s="235" t="s">
        <v>548</v>
      </c>
      <c r="B20" s="238"/>
      <c r="C20" s="238"/>
      <c r="D20" s="238"/>
      <c r="E20" s="238"/>
      <c r="F20" s="239"/>
      <c r="G20" s="240"/>
      <c r="H20" s="238"/>
      <c r="I20" s="238"/>
      <c r="J20" s="241"/>
    </row>
    <row r="21" spans="1:10" s="220" customFormat="1" ht="19.5" customHeight="1">
      <c r="A21" s="224"/>
      <c r="B21" s="225"/>
      <c r="C21" s="225"/>
      <c r="D21" s="225"/>
      <c r="E21" s="225"/>
      <c r="F21" s="226"/>
      <c r="G21" s="227"/>
      <c r="H21" s="225"/>
      <c r="I21" s="225"/>
      <c r="J21" s="228"/>
    </row>
    <row r="22" spans="1:10" s="220" customFormat="1" ht="19.5" customHeight="1">
      <c r="A22" s="235" t="s">
        <v>465</v>
      </c>
      <c r="B22" s="237">
        <f>SUM(B8:B19)</f>
        <v>6452</v>
      </c>
      <c r="C22" s="237">
        <f>SUM(C8:C19)</f>
        <v>11148</v>
      </c>
      <c r="D22" s="237">
        <f aca="true" t="shared" si="2" ref="D22:J22">SUM(D7:D19)</f>
        <v>2803</v>
      </c>
      <c r="E22" s="237">
        <f t="shared" si="2"/>
        <v>30742</v>
      </c>
      <c r="F22" s="236">
        <f t="shared" si="2"/>
        <v>51145</v>
      </c>
      <c r="G22" s="242">
        <f t="shared" si="2"/>
        <v>16312</v>
      </c>
      <c r="H22" s="237">
        <f t="shared" si="2"/>
        <v>8731</v>
      </c>
      <c r="I22" s="237">
        <f t="shared" si="2"/>
        <v>26102</v>
      </c>
      <c r="J22" s="237">
        <f t="shared" si="2"/>
        <v>51145</v>
      </c>
    </row>
    <row r="23" s="220" customFormat="1" ht="19.5" customHeight="1"/>
    <row r="24" ht="19.5" customHeight="1">
      <c r="I24" s="15"/>
    </row>
    <row r="25" spans="4:7" ht="19.5" customHeight="1">
      <c r="D25" s="15"/>
      <c r="G25" s="15"/>
    </row>
    <row r="26" ht="19.5" customHeight="1">
      <c r="C26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..../2019. (II....) számú önkormányzati rendelethez.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5">
      <selection activeCell="H24" sqref="H24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281" t="s">
        <v>663</v>
      </c>
      <c r="B1" s="281"/>
      <c r="C1" s="281"/>
      <c r="D1" s="281"/>
      <c r="E1" s="281"/>
      <c r="F1" s="281"/>
    </row>
    <row r="2" spans="1:6" s="243" customFormat="1" ht="21" customHeight="1">
      <c r="A2" s="292" t="s">
        <v>692</v>
      </c>
      <c r="B2" s="292"/>
      <c r="C2" s="292"/>
      <c r="D2" s="292"/>
      <c r="E2" s="292"/>
      <c r="F2" s="292"/>
    </row>
    <row r="3" spans="1:6" ht="26.25" customHeight="1">
      <c r="A3" s="392" t="s">
        <v>541</v>
      </c>
      <c r="B3" s="393"/>
      <c r="C3" s="393"/>
      <c r="D3" s="393"/>
      <c r="E3" s="393"/>
      <c r="F3" s="393"/>
    </row>
    <row r="4" ht="14.25" thickBot="1">
      <c r="F4" s="18" t="s">
        <v>698</v>
      </c>
    </row>
    <row r="5" spans="1:6" ht="36.75" thickBot="1">
      <c r="A5" s="12" t="s">
        <v>466</v>
      </c>
      <c r="B5" s="13" t="s">
        <v>467</v>
      </c>
      <c r="C5" s="13" t="s">
        <v>468</v>
      </c>
      <c r="D5" s="13" t="s">
        <v>712</v>
      </c>
      <c r="E5" s="13" t="s">
        <v>699</v>
      </c>
      <c r="F5" s="19" t="s">
        <v>713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/>
    </row>
    <row r="7" spans="1:6" ht="18" customHeight="1">
      <c r="A7" s="23" t="s">
        <v>469</v>
      </c>
      <c r="B7" s="24"/>
      <c r="C7" s="25"/>
      <c r="D7" s="24"/>
      <c r="E7" s="24"/>
      <c r="F7" s="26">
        <f>B7-D7-E7</f>
        <v>0</v>
      </c>
    </row>
    <row r="8" spans="1:6" ht="18" customHeight="1">
      <c r="A8" s="27" t="s">
        <v>687</v>
      </c>
      <c r="B8" s="24">
        <v>14999343</v>
      </c>
      <c r="C8" s="28">
        <v>2019</v>
      </c>
      <c r="D8" s="24"/>
      <c r="E8" s="24">
        <v>14999343</v>
      </c>
      <c r="F8" s="26">
        <v>14999343</v>
      </c>
    </row>
    <row r="9" spans="1:6" ht="20.25" customHeight="1">
      <c r="A9" s="27" t="s">
        <v>709</v>
      </c>
      <c r="B9" s="24">
        <v>1043000</v>
      </c>
      <c r="C9" s="28">
        <v>2018</v>
      </c>
      <c r="D9" s="24">
        <v>443009</v>
      </c>
      <c r="E9" s="24">
        <v>559991</v>
      </c>
      <c r="F9" s="26">
        <v>559991</v>
      </c>
    </row>
    <row r="10" spans="1:6" ht="20.25" customHeight="1">
      <c r="A10" s="23" t="s">
        <v>470</v>
      </c>
      <c r="B10" s="24"/>
      <c r="C10" s="28"/>
      <c r="D10" s="24"/>
      <c r="E10" s="24"/>
      <c r="F10" s="26">
        <f>B10-D10-E10</f>
        <v>0</v>
      </c>
    </row>
    <row r="11" spans="1:6" ht="30" customHeight="1" thickBot="1">
      <c r="A11" s="27"/>
      <c r="B11" s="24"/>
      <c r="C11" s="28"/>
      <c r="D11" s="24"/>
      <c r="E11" s="24"/>
      <c r="F11" s="26"/>
    </row>
    <row r="12" spans="1:6" ht="19.5" customHeight="1" thickBot="1">
      <c r="A12" s="29" t="s">
        <v>471</v>
      </c>
      <c r="B12" s="30">
        <v>16042343</v>
      </c>
      <c r="C12" s="31"/>
      <c r="D12" s="30">
        <f>SUM(D9:D11)</f>
        <v>443009</v>
      </c>
      <c r="E12" s="30">
        <f>SUM(E8:E11)</f>
        <v>15559334</v>
      </c>
      <c r="F12" s="32">
        <f>SUM(F7:F11)</f>
        <v>15559334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..../2019. (II.....) számú önkomrányzati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2019-02-11T10:11:58Z</dcterms:modified>
  <cp:category/>
  <cp:version/>
  <cp:contentType/>
  <cp:contentStatus/>
</cp:coreProperties>
</file>