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5.sz. tájékoztató" sheetId="1" r:id="rId1"/>
  </sheets>
  <externalReferences>
    <externalReference r:id="rId2"/>
  </externalReferences>
  <definedNames>
    <definedName name="_xlnm.Print_Area" localSheetId="0">'5.sz. tájékoztató'!$A$1:$C$48</definedName>
  </definedNames>
  <calcPr calcId="145621"/>
</workbook>
</file>

<file path=xl/calcChain.xml><?xml version="1.0" encoding="utf-8"?>
<calcChain xmlns="http://schemas.openxmlformats.org/spreadsheetml/2006/main">
  <c r="C45" i="1" l="1"/>
  <c r="C47" i="1" s="1"/>
  <c r="C36" i="1"/>
  <c r="C32" i="1"/>
  <c r="C29" i="1"/>
  <c r="C28" i="1"/>
  <c r="C27" i="1"/>
  <c r="C26" i="1"/>
  <c r="C38" i="1" s="1"/>
  <c r="C20" i="1"/>
  <c r="C25" i="1" s="1"/>
  <c r="C8" i="1"/>
  <c r="C16" i="1" s="1"/>
  <c r="C19" i="1" s="1"/>
  <c r="C48" i="1" s="1"/>
  <c r="A1" i="1"/>
</calcChain>
</file>

<file path=xl/sharedStrings.xml><?xml version="1.0" encoding="utf-8"?>
<sst xmlns="http://schemas.openxmlformats.org/spreadsheetml/2006/main" count="87" uniqueCount="85">
  <si>
    <t>tájékoztató tábla</t>
  </si>
  <si>
    <t>A 2020. évi általános működés és ágazati feladatok támogatásának alakulása jogcímenként</t>
  </si>
  <si>
    <t>adatok forintban</t>
  </si>
  <si>
    <t>Sorszám</t>
  </si>
  <si>
    <t>Jogcím/Megnevezés</t>
  </si>
  <si>
    <t>2020. évi tervezett támogatás összesen</t>
  </si>
  <si>
    <t>1.</t>
  </si>
  <si>
    <t>Önkormányzati Hivatal működésének támogatása</t>
  </si>
  <si>
    <t>2.</t>
  </si>
  <si>
    <t>Település üzemeltetéséhez kapcsolódó feladatellátás összesen 2 = (2.1.+….+2.6.)</t>
  </si>
  <si>
    <t>2.1.</t>
  </si>
  <si>
    <t xml:space="preserve">  - Zöldterület-gazdálkodással kapcsolatos feladatok ellátásának támogatása</t>
  </si>
  <si>
    <t>2.2.</t>
  </si>
  <si>
    <t xml:space="preserve"> - Közvilágítás fenntartásának támogatása</t>
  </si>
  <si>
    <t>2.3.</t>
  </si>
  <si>
    <t xml:space="preserve"> - Köztemető fenntartással kapcsolatos feladatok támogatása</t>
  </si>
  <si>
    <t>2.4.</t>
  </si>
  <si>
    <t xml:space="preserve"> - Közutak fenntartásának támogatása</t>
  </si>
  <si>
    <t>2.5.</t>
  </si>
  <si>
    <t>Egyéb kötelező önkormányzati feladatok támogatása</t>
  </si>
  <si>
    <t>2.6.</t>
  </si>
  <si>
    <t>Lakott külterülettel kapcsolatos feladatok támogatása</t>
  </si>
  <si>
    <t>I.1.</t>
  </si>
  <si>
    <t>A települési önkormányzatok működésének támogatása I.1. = (1+2)</t>
  </si>
  <si>
    <t>I.2.</t>
  </si>
  <si>
    <t>2020. évi bérkompenzáció 11 hó</t>
  </si>
  <si>
    <t>I.3.</t>
  </si>
  <si>
    <t>Polgármesteri illetmény támogatása</t>
  </si>
  <si>
    <t>I.</t>
  </si>
  <si>
    <t>A helyi önkormányzatok működésének általános támogatása I. = (I.1.+I.2.+I.3.)</t>
  </si>
  <si>
    <t>II.1.</t>
  </si>
  <si>
    <t>Az óvodapedagógusok, és az óvodapedagógusok munkáját közvetlenül segítők bértámogatása</t>
  </si>
  <si>
    <t>II.2.</t>
  </si>
  <si>
    <t>Óvodaműködtetés támogatás</t>
  </si>
  <si>
    <t>II.3.</t>
  </si>
  <si>
    <t>Köznevelési intézmények működtetéséhz kapcsolódó támogatás</t>
  </si>
  <si>
    <t>II.4.</t>
  </si>
  <si>
    <t>Kiegészítő támogatás óvodapedagógusok minősítéséből adódó többletkiadásokhoz</t>
  </si>
  <si>
    <t>II.5.</t>
  </si>
  <si>
    <t>A minimálbér és a garantált bérminimum emelés hatásának kompenzációja</t>
  </si>
  <si>
    <t>II.</t>
  </si>
  <si>
    <t>A települési önkormányzatok egyes köznevelési feladatainak támogatása                                                II. = (II.1.+II.2.+II.3.+II.4.+II.5.)</t>
  </si>
  <si>
    <t>III.1.</t>
  </si>
  <si>
    <t>A települési önkormányzatok szociális feladatainak egyéb támogatása</t>
  </si>
  <si>
    <t>III.2.</t>
  </si>
  <si>
    <t>Egyes szociális és gyermekjóléti feladatok támogatása</t>
  </si>
  <si>
    <t>III.3.</t>
  </si>
  <si>
    <t>Települési önkormányzatok által biztosított egyes szociális szakosított ellátások, valamint a gyermekek átmeneti gondozásával kapcsolatos feladatok támogatása</t>
  </si>
  <si>
    <t>III.4.</t>
  </si>
  <si>
    <t>Gyermekétkeztetés támogatása (bértámogatás)</t>
  </si>
  <si>
    <t>III.5.</t>
  </si>
  <si>
    <t>Gyermekétkeztetés üzemeltetési támogatás</t>
  </si>
  <si>
    <t>III.6.</t>
  </si>
  <si>
    <t>Rászoruló gyermekek intézményen kívüli szünidei étkeztetésének támogatása</t>
  </si>
  <si>
    <t>III.7.</t>
  </si>
  <si>
    <t>Bölcsőde, mini bölcsőde: Szakmai dolgozók bértámogatása: felsőfokú végzettségű kisgyermeknevelők, szaktanácsadók</t>
  </si>
  <si>
    <t>III.8.</t>
  </si>
  <si>
    <t>Bölcsőde - szakmai dolgozók bértámogatása: bölcsődei dajkák, középfokú végzettségű kisgyermeknevelők, szaktanácsadók</t>
  </si>
  <si>
    <t>III.9</t>
  </si>
  <si>
    <t>Bölcsődei üzemeltetési támogatás:</t>
  </si>
  <si>
    <t>III.10.</t>
  </si>
  <si>
    <t>III.11.</t>
  </si>
  <si>
    <t>Szociális ágazati pótlék 11 hó</t>
  </si>
  <si>
    <t>III.12.</t>
  </si>
  <si>
    <t>Egészségügyi pótlék</t>
  </si>
  <si>
    <t>III.</t>
  </si>
  <si>
    <t>Települési önkormányzatok szociális, gyermekjóléti és gyermekétkeztetési feladatainak támogatása        III. = (III.1.+….+III.12.)</t>
  </si>
  <si>
    <t>IV.1.</t>
  </si>
  <si>
    <t>Könyvtári, közművelődési és múzeumi feladatok támogatása</t>
  </si>
  <si>
    <t>IV.2.</t>
  </si>
  <si>
    <t xml:space="preserve"> - ebből a települési önkormányzatok muzeális intézményi feladatainak támogatása</t>
  </si>
  <si>
    <t>IV.3.</t>
  </si>
  <si>
    <t xml:space="preserve"> - ebből a települési önkormányzatok nyilvános könyvtári és a közművelődési feladatainak támogatása</t>
  </si>
  <si>
    <t>IV.4.</t>
  </si>
  <si>
    <t xml:space="preserve"> - ebből könyvtári érdekeltségnövelő támogatás</t>
  </si>
  <si>
    <t>IV.5.</t>
  </si>
  <si>
    <t>Kúlturális ágazati pótlék 11 hó</t>
  </si>
  <si>
    <t>IV.6.</t>
  </si>
  <si>
    <t>IV.7.</t>
  </si>
  <si>
    <t>Települési önkormányzatok kulturális feladatainak támogatása</t>
  </si>
  <si>
    <t>IV.8.</t>
  </si>
  <si>
    <t>Települési önkormányzatok kulturális feladatainak kiegészítő támogatása</t>
  </si>
  <si>
    <t>IV.</t>
  </si>
  <si>
    <t>Települési önkormányzatok kulturális feladatainak támogatása (IV.1.+….+IV.8.)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</si>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</sst>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\ [$Ft-40E]"/>
    <numFmt numFmtId="165" formatCode="_-* #,##0\ _F_t_-;\-* #,##0\ _F_t_-;_-* &quot;-&quot;??\ _F_t_-;_-@_-"/>
    <numFmt numFmtId="166" formatCode="_-* #,##0.00\ _F_t_-;\-* #,##0.00\ _F_t_-;_-* &quot;-&quot;??\ _F_t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MS Sans Serif"/>
      <family val="2"/>
      <charset val="238"/>
    </font>
    <font>
      <b/>
      <sz val="12"/>
      <name val="Times New Roman CE"/>
      <charset val="238"/>
    </font>
    <font>
      <sz val="11"/>
      <name val="Times New Roman CE"/>
      <charset val="238"/>
    </font>
    <font>
      <b/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12"/>
      <name val="Times New Roman"/>
      <family val="1"/>
      <charset val="238"/>
    </font>
    <font>
      <sz val="11"/>
      <name val="Times New Roman CE"/>
      <family val="1"/>
      <charset val="238"/>
    </font>
    <font>
      <sz val="11"/>
      <name val="MS Sans Serif"/>
      <family val="2"/>
      <charset val="238"/>
    </font>
    <font>
      <b/>
      <sz val="10"/>
      <color rgb="FFFF0000"/>
      <name val="MS Sans Serif"/>
      <family val="2"/>
      <charset val="238"/>
    </font>
    <font>
      <b/>
      <sz val="11"/>
      <color rgb="FFFF0000"/>
      <name val="Times New Roman CE"/>
      <charset val="238"/>
    </font>
    <font>
      <b/>
      <sz val="11"/>
      <name val="Times New Roman"/>
      <family val="1"/>
      <charset val="238"/>
    </font>
    <font>
      <sz val="12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7">
    <xf numFmtId="0" fontId="0" fillId="0" borderId="0"/>
    <xf numFmtId="0" fontId="2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4" fillId="0" borderId="0" xfId="1" applyFont="1"/>
    <xf numFmtId="3" fontId="5" fillId="0" borderId="0" xfId="2" applyNumberFormat="1" applyFont="1" applyFill="1" applyAlignment="1">
      <alignment horizontal="right" indent="1"/>
    </xf>
    <xf numFmtId="0" fontId="6" fillId="0" borderId="0" xfId="3" applyFont="1" applyFill="1" applyBorder="1" applyAlignment="1" applyProtection="1">
      <alignment horizontal="center" vertical="center"/>
    </xf>
    <xf numFmtId="0" fontId="7" fillId="0" borderId="0" xfId="1" applyFont="1" applyAlignment="1">
      <alignment horizontal="centerContinuous"/>
    </xf>
    <xf numFmtId="164" fontId="6" fillId="0" borderId="0" xfId="3" applyNumberFormat="1" applyFont="1" applyFill="1" applyBorder="1" applyAlignment="1" applyProtection="1">
      <alignment horizontal="right"/>
    </xf>
    <xf numFmtId="0" fontId="8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right" vertical="center" wrapText="1"/>
    </xf>
    <xf numFmtId="0" fontId="8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right" vertical="center" wrapText="1"/>
    </xf>
    <xf numFmtId="49" fontId="2" fillId="0" borderId="4" xfId="1" applyNumberFormat="1" applyBorder="1"/>
    <xf numFmtId="0" fontId="10" fillId="0" borderId="5" xfId="1" applyFont="1" applyBorder="1" applyAlignment="1">
      <alignment horizontal="left" vertical="center" wrapText="1"/>
    </xf>
    <xf numFmtId="164" fontId="11" fillId="0" borderId="6" xfId="1" applyNumberFormat="1" applyFont="1" applyBorder="1" applyAlignment="1">
      <alignment horizontal="right" indent="2"/>
    </xf>
    <xf numFmtId="0" fontId="10" fillId="0" borderId="5" xfId="1" applyFont="1" applyBorder="1" applyAlignment="1">
      <alignment horizontal="left" wrapText="1"/>
    </xf>
    <xf numFmtId="164" fontId="12" fillId="0" borderId="6" xfId="4" applyNumberFormat="1" applyFont="1" applyBorder="1" applyAlignment="1">
      <alignment horizontal="right" indent="2"/>
    </xf>
    <xf numFmtId="0" fontId="13" fillId="0" borderId="5" xfId="1" applyFont="1" applyBorder="1" applyAlignment="1">
      <alignment horizontal="left" wrapText="1"/>
    </xf>
    <xf numFmtId="164" fontId="6" fillId="0" borderId="6" xfId="4" applyNumberFormat="1" applyFont="1" applyBorder="1" applyAlignment="1">
      <alignment horizontal="right" indent="2"/>
    </xf>
    <xf numFmtId="164" fontId="12" fillId="0" borderId="6" xfId="4" applyNumberFormat="1" applyFont="1" applyFill="1" applyBorder="1" applyAlignment="1">
      <alignment horizontal="right" indent="2"/>
    </xf>
    <xf numFmtId="49" fontId="2" fillId="0" borderId="7" xfId="1" applyNumberFormat="1" applyBorder="1"/>
    <xf numFmtId="0" fontId="10" fillId="0" borderId="8" xfId="1" applyFont="1" applyBorder="1" applyAlignment="1">
      <alignment horizontal="left" wrapText="1"/>
    </xf>
    <xf numFmtId="164" fontId="12" fillId="0" borderId="9" xfId="4" applyNumberFormat="1" applyFont="1" applyBorder="1" applyAlignment="1">
      <alignment horizontal="right" indent="2"/>
    </xf>
    <xf numFmtId="49" fontId="2" fillId="0" borderId="10" xfId="1" applyNumberFormat="1" applyBorder="1"/>
    <xf numFmtId="0" fontId="13" fillId="0" borderId="11" xfId="1" applyFont="1" applyBorder="1" applyAlignment="1">
      <alignment horizontal="left" wrapText="1"/>
    </xf>
    <xf numFmtId="164" fontId="14" fillId="0" borderId="12" xfId="4" applyNumberFormat="1" applyFont="1" applyBorder="1" applyAlignment="1">
      <alignment horizontal="right" indent="2"/>
    </xf>
    <xf numFmtId="49" fontId="2" fillId="0" borderId="13" xfId="1" applyNumberFormat="1" applyBorder="1"/>
    <xf numFmtId="0" fontId="10" fillId="0" borderId="14" xfId="1" applyFont="1" applyBorder="1" applyAlignment="1">
      <alignment horizontal="left" wrapText="1"/>
    </xf>
    <xf numFmtId="164" fontId="11" fillId="0" borderId="15" xfId="4" applyNumberFormat="1" applyFont="1" applyBorder="1" applyAlignment="1">
      <alignment horizontal="right" indent="2"/>
    </xf>
    <xf numFmtId="0" fontId="10" fillId="0" borderId="5" xfId="1" applyFont="1" applyBorder="1" applyAlignment="1">
      <alignment horizontal="left"/>
    </xf>
    <xf numFmtId="164" fontId="12" fillId="2" borderId="9" xfId="4" applyNumberFormat="1" applyFont="1" applyFill="1" applyBorder="1" applyAlignment="1">
      <alignment horizontal="right" indent="2"/>
    </xf>
    <xf numFmtId="0" fontId="15" fillId="0" borderId="5" xfId="1" applyFont="1" applyBorder="1" applyAlignment="1">
      <alignment horizontal="left"/>
    </xf>
    <xf numFmtId="164" fontId="11" fillId="0" borderId="6" xfId="4" applyNumberFormat="1" applyFont="1" applyBorder="1" applyAlignment="1">
      <alignment horizontal="right" indent="2"/>
    </xf>
    <xf numFmtId="0" fontId="15" fillId="0" borderId="5" xfId="1" applyFont="1" applyBorder="1" applyAlignment="1">
      <alignment horizontal="left" wrapText="1"/>
    </xf>
    <xf numFmtId="0" fontId="2" fillId="0" borderId="0" xfId="1" applyFont="1"/>
    <xf numFmtId="164" fontId="12" fillId="2" borderId="6" xfId="4" applyNumberFormat="1" applyFont="1" applyFill="1" applyBorder="1" applyAlignment="1">
      <alignment horizontal="right" indent="2"/>
    </xf>
    <xf numFmtId="0" fontId="16" fillId="0" borderId="5" xfId="1" applyFont="1" applyBorder="1" applyAlignment="1">
      <alignment horizontal="left"/>
    </xf>
    <xf numFmtId="164" fontId="12" fillId="0" borderId="6" xfId="1" applyNumberFormat="1" applyFont="1" applyFill="1" applyBorder="1" applyAlignment="1">
      <alignment horizontal="right" indent="2"/>
    </xf>
    <xf numFmtId="0" fontId="16" fillId="0" borderId="8" xfId="1" applyFont="1" applyBorder="1" applyAlignment="1">
      <alignment horizontal="left"/>
    </xf>
    <xf numFmtId="164" fontId="12" fillId="0" borderId="9" xfId="1" applyNumberFormat="1" applyFont="1" applyFill="1" applyBorder="1" applyAlignment="1">
      <alignment horizontal="right" indent="2"/>
    </xf>
    <xf numFmtId="165" fontId="2" fillId="0" borderId="0" xfId="1" applyNumberFormat="1" applyFont="1"/>
    <xf numFmtId="0" fontId="15" fillId="0" borderId="14" xfId="1" applyFont="1" applyBorder="1" applyAlignment="1">
      <alignment horizontal="left" wrapText="1"/>
    </xf>
    <xf numFmtId="164" fontId="12" fillId="2" borderId="15" xfId="4" applyNumberFormat="1" applyFont="1" applyFill="1" applyBorder="1" applyAlignment="1">
      <alignment horizontal="right" indent="2"/>
    </xf>
    <xf numFmtId="49" fontId="17" fillId="0" borderId="4" xfId="1" applyNumberFormat="1" applyFont="1" applyBorder="1"/>
    <xf numFmtId="0" fontId="18" fillId="0" borderId="5" xfId="1" applyFont="1" applyBorder="1" applyAlignment="1">
      <alignment horizontal="left" wrapText="1"/>
    </xf>
    <xf numFmtId="164" fontId="11" fillId="0" borderId="6" xfId="4" applyNumberFormat="1" applyFont="1" applyFill="1" applyBorder="1" applyAlignment="1">
      <alignment horizontal="right" indent="2"/>
    </xf>
    <xf numFmtId="49" fontId="2" fillId="0" borderId="16" xfId="1" applyNumberFormat="1" applyFont="1" applyBorder="1"/>
    <xf numFmtId="0" fontId="10" fillId="0" borderId="17" xfId="1" applyFont="1" applyBorder="1" applyAlignment="1">
      <alignment horizontal="left" wrapText="1"/>
    </xf>
    <xf numFmtId="164" fontId="12" fillId="0" borderId="18" xfId="4" applyNumberFormat="1" applyFont="1" applyBorder="1" applyAlignment="1">
      <alignment horizontal="right" indent="2"/>
    </xf>
    <xf numFmtId="49" fontId="8" fillId="0" borderId="10" xfId="1" applyNumberFormat="1" applyFont="1" applyBorder="1"/>
    <xf numFmtId="164" fontId="6" fillId="0" borderId="12" xfId="4" applyNumberFormat="1" applyFont="1" applyBorder="1" applyAlignment="1">
      <alignment horizontal="right" indent="2"/>
    </xf>
    <xf numFmtId="0" fontId="19" fillId="0" borderId="11" xfId="1" applyFont="1" applyBorder="1" applyAlignment="1">
      <alignment horizontal="left"/>
    </xf>
    <xf numFmtId="164" fontId="6" fillId="0" borderId="12" xfId="1" applyNumberFormat="1" applyFont="1" applyBorder="1" applyAlignment="1">
      <alignment horizontal="right" indent="2"/>
    </xf>
    <xf numFmtId="165" fontId="2" fillId="0" borderId="0" xfId="1" applyNumberFormat="1"/>
    <xf numFmtId="164" fontId="20" fillId="0" borderId="0" xfId="1" applyNumberFormat="1" applyFont="1" applyAlignment="1">
      <alignment horizontal="right"/>
    </xf>
  </cellXfs>
  <cellStyles count="47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2 3" xfId="13"/>
    <cellStyle name="Ezres 2 4" xfId="14"/>
    <cellStyle name="Ezres 3" xfId="15"/>
    <cellStyle name="Ezres 3 2" xfId="16"/>
    <cellStyle name="Ezres 3 3" xfId="17"/>
    <cellStyle name="Ezres 4" xfId="18"/>
    <cellStyle name="Ezres 4 2" xfId="19"/>
    <cellStyle name="Ezres 4 2 2" xfId="20"/>
    <cellStyle name="Ezres 5" xfId="21"/>
    <cellStyle name="Ezres 5 2" xfId="22"/>
    <cellStyle name="Ezres 5 3" xfId="4"/>
    <cellStyle name="Ezres 6" xfId="23"/>
    <cellStyle name="Ezres 6 2" xfId="24"/>
    <cellStyle name="Ezres 6 3" xfId="25"/>
    <cellStyle name="Ezres 7" xfId="26"/>
    <cellStyle name="Ezres 7 2" xfId="27"/>
    <cellStyle name="Ezres 7 3" xfId="28"/>
    <cellStyle name="hetmál kút" xfId="29"/>
    <cellStyle name="Hiperhivatkozás" xfId="30"/>
    <cellStyle name="Már látott hiperhivatkozás" xfId="31"/>
    <cellStyle name="Normál" xfId="0" builtinId="0"/>
    <cellStyle name="Normál 2" xfId="32"/>
    <cellStyle name="Normál 2 2" xfId="33"/>
    <cellStyle name="Normál 2 3" xfId="34"/>
    <cellStyle name="Normál 3" xfId="35"/>
    <cellStyle name="Normál 3 2" xfId="36"/>
    <cellStyle name="Normál 3 2 2" xfId="37"/>
    <cellStyle name="Normál 4" xfId="38"/>
    <cellStyle name="Normál 4 2" xfId="39"/>
    <cellStyle name="Normál 4 3" xfId="3"/>
    <cellStyle name="Normál 5" xfId="40"/>
    <cellStyle name="Normál 5 2" xfId="41"/>
    <cellStyle name="Normál 5 3" xfId="42"/>
    <cellStyle name="Normál 6" xfId="43"/>
    <cellStyle name="Normál 6 2" xfId="44"/>
    <cellStyle name="Normál 6 3" xfId="45"/>
    <cellStyle name="Normál_2013.évi normatíva költségvetéshez" xfId="1"/>
    <cellStyle name="Normál_KVRENMUNKA" xfId="2"/>
    <cellStyle name="Százalék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>
    <tabColor theme="3"/>
    <pageSetUpPr fitToPage="1"/>
  </sheetPr>
  <dimension ref="A1:E51"/>
  <sheetViews>
    <sheetView tabSelected="1" zoomScaleNormal="100" zoomScaleSheetLayoutView="85" workbookViewId="0">
      <selection activeCell="C9" sqref="C9"/>
    </sheetView>
  </sheetViews>
  <sheetFormatPr defaultColWidth="9.140625" defaultRowHeight="15.75" x14ac:dyDescent="0.25"/>
  <cols>
    <col min="1" max="1" width="9.140625" style="2"/>
    <col min="2" max="2" width="74.85546875" style="2" customWidth="1"/>
    <col min="3" max="3" width="41.85546875" style="56" customWidth="1"/>
    <col min="4" max="4" width="14.140625" style="2" bestFit="1" customWidth="1"/>
    <col min="5" max="5" width="16" style="2" bestFit="1" customWidth="1"/>
    <col min="6" max="257" width="9.140625" style="2"/>
    <col min="258" max="258" width="51.5703125" style="2" customWidth="1"/>
    <col min="259" max="259" width="41.85546875" style="2" customWidth="1"/>
    <col min="260" max="260" width="14.140625" style="2" bestFit="1" customWidth="1"/>
    <col min="261" max="261" width="12.85546875" style="2" customWidth="1"/>
    <col min="262" max="513" width="9.140625" style="2"/>
    <col min="514" max="514" width="51.5703125" style="2" customWidth="1"/>
    <col min="515" max="515" width="41.85546875" style="2" customWidth="1"/>
    <col min="516" max="516" width="14.140625" style="2" bestFit="1" customWidth="1"/>
    <col min="517" max="517" width="12.85546875" style="2" customWidth="1"/>
    <col min="518" max="769" width="9.140625" style="2"/>
    <col min="770" max="770" width="51.5703125" style="2" customWidth="1"/>
    <col min="771" max="771" width="41.85546875" style="2" customWidth="1"/>
    <col min="772" max="772" width="14.140625" style="2" bestFit="1" customWidth="1"/>
    <col min="773" max="773" width="12.85546875" style="2" customWidth="1"/>
    <col min="774" max="1025" width="9.140625" style="2"/>
    <col min="1026" max="1026" width="51.5703125" style="2" customWidth="1"/>
    <col min="1027" max="1027" width="41.85546875" style="2" customWidth="1"/>
    <col min="1028" max="1028" width="14.140625" style="2" bestFit="1" customWidth="1"/>
    <col min="1029" max="1029" width="12.85546875" style="2" customWidth="1"/>
    <col min="1030" max="1281" width="9.140625" style="2"/>
    <col min="1282" max="1282" width="51.5703125" style="2" customWidth="1"/>
    <col min="1283" max="1283" width="41.85546875" style="2" customWidth="1"/>
    <col min="1284" max="1284" width="14.140625" style="2" bestFit="1" customWidth="1"/>
    <col min="1285" max="1285" width="12.85546875" style="2" customWidth="1"/>
    <col min="1286" max="1537" width="9.140625" style="2"/>
    <col min="1538" max="1538" width="51.5703125" style="2" customWidth="1"/>
    <col min="1539" max="1539" width="41.85546875" style="2" customWidth="1"/>
    <col min="1540" max="1540" width="14.140625" style="2" bestFit="1" customWidth="1"/>
    <col min="1541" max="1541" width="12.85546875" style="2" customWidth="1"/>
    <col min="1542" max="1793" width="9.140625" style="2"/>
    <col min="1794" max="1794" width="51.5703125" style="2" customWidth="1"/>
    <col min="1795" max="1795" width="41.85546875" style="2" customWidth="1"/>
    <col min="1796" max="1796" width="14.140625" style="2" bestFit="1" customWidth="1"/>
    <col min="1797" max="1797" width="12.85546875" style="2" customWidth="1"/>
    <col min="1798" max="2049" width="9.140625" style="2"/>
    <col min="2050" max="2050" width="51.5703125" style="2" customWidth="1"/>
    <col min="2051" max="2051" width="41.85546875" style="2" customWidth="1"/>
    <col min="2052" max="2052" width="14.140625" style="2" bestFit="1" customWidth="1"/>
    <col min="2053" max="2053" width="12.85546875" style="2" customWidth="1"/>
    <col min="2054" max="2305" width="9.140625" style="2"/>
    <col min="2306" max="2306" width="51.5703125" style="2" customWidth="1"/>
    <col min="2307" max="2307" width="41.85546875" style="2" customWidth="1"/>
    <col min="2308" max="2308" width="14.140625" style="2" bestFit="1" customWidth="1"/>
    <col min="2309" max="2309" width="12.85546875" style="2" customWidth="1"/>
    <col min="2310" max="2561" width="9.140625" style="2"/>
    <col min="2562" max="2562" width="51.5703125" style="2" customWidth="1"/>
    <col min="2563" max="2563" width="41.85546875" style="2" customWidth="1"/>
    <col min="2564" max="2564" width="14.140625" style="2" bestFit="1" customWidth="1"/>
    <col min="2565" max="2565" width="12.85546875" style="2" customWidth="1"/>
    <col min="2566" max="2817" width="9.140625" style="2"/>
    <col min="2818" max="2818" width="51.5703125" style="2" customWidth="1"/>
    <col min="2819" max="2819" width="41.85546875" style="2" customWidth="1"/>
    <col min="2820" max="2820" width="14.140625" style="2" bestFit="1" customWidth="1"/>
    <col min="2821" max="2821" width="12.85546875" style="2" customWidth="1"/>
    <col min="2822" max="3073" width="9.140625" style="2"/>
    <col min="3074" max="3074" width="51.5703125" style="2" customWidth="1"/>
    <col min="3075" max="3075" width="41.85546875" style="2" customWidth="1"/>
    <col min="3076" max="3076" width="14.140625" style="2" bestFit="1" customWidth="1"/>
    <col min="3077" max="3077" width="12.85546875" style="2" customWidth="1"/>
    <col min="3078" max="3329" width="9.140625" style="2"/>
    <col min="3330" max="3330" width="51.5703125" style="2" customWidth="1"/>
    <col min="3331" max="3331" width="41.85546875" style="2" customWidth="1"/>
    <col min="3332" max="3332" width="14.140625" style="2" bestFit="1" customWidth="1"/>
    <col min="3333" max="3333" width="12.85546875" style="2" customWidth="1"/>
    <col min="3334" max="3585" width="9.140625" style="2"/>
    <col min="3586" max="3586" width="51.5703125" style="2" customWidth="1"/>
    <col min="3587" max="3587" width="41.85546875" style="2" customWidth="1"/>
    <col min="3588" max="3588" width="14.140625" style="2" bestFit="1" customWidth="1"/>
    <col min="3589" max="3589" width="12.85546875" style="2" customWidth="1"/>
    <col min="3590" max="3841" width="9.140625" style="2"/>
    <col min="3842" max="3842" width="51.5703125" style="2" customWidth="1"/>
    <col min="3843" max="3843" width="41.85546875" style="2" customWidth="1"/>
    <col min="3844" max="3844" width="14.140625" style="2" bestFit="1" customWidth="1"/>
    <col min="3845" max="3845" width="12.85546875" style="2" customWidth="1"/>
    <col min="3846" max="4097" width="9.140625" style="2"/>
    <col min="4098" max="4098" width="51.5703125" style="2" customWidth="1"/>
    <col min="4099" max="4099" width="41.85546875" style="2" customWidth="1"/>
    <col min="4100" max="4100" width="14.140625" style="2" bestFit="1" customWidth="1"/>
    <col min="4101" max="4101" width="12.85546875" style="2" customWidth="1"/>
    <col min="4102" max="4353" width="9.140625" style="2"/>
    <col min="4354" max="4354" width="51.5703125" style="2" customWidth="1"/>
    <col min="4355" max="4355" width="41.85546875" style="2" customWidth="1"/>
    <col min="4356" max="4356" width="14.140625" style="2" bestFit="1" customWidth="1"/>
    <col min="4357" max="4357" width="12.85546875" style="2" customWidth="1"/>
    <col min="4358" max="4609" width="9.140625" style="2"/>
    <col min="4610" max="4610" width="51.5703125" style="2" customWidth="1"/>
    <col min="4611" max="4611" width="41.85546875" style="2" customWidth="1"/>
    <col min="4612" max="4612" width="14.140625" style="2" bestFit="1" customWidth="1"/>
    <col min="4613" max="4613" width="12.85546875" style="2" customWidth="1"/>
    <col min="4614" max="4865" width="9.140625" style="2"/>
    <col min="4866" max="4866" width="51.5703125" style="2" customWidth="1"/>
    <col min="4867" max="4867" width="41.85546875" style="2" customWidth="1"/>
    <col min="4868" max="4868" width="14.140625" style="2" bestFit="1" customWidth="1"/>
    <col min="4869" max="4869" width="12.85546875" style="2" customWidth="1"/>
    <col min="4870" max="5121" width="9.140625" style="2"/>
    <col min="5122" max="5122" width="51.5703125" style="2" customWidth="1"/>
    <col min="5123" max="5123" width="41.85546875" style="2" customWidth="1"/>
    <col min="5124" max="5124" width="14.140625" style="2" bestFit="1" customWidth="1"/>
    <col min="5125" max="5125" width="12.85546875" style="2" customWidth="1"/>
    <col min="5126" max="5377" width="9.140625" style="2"/>
    <col min="5378" max="5378" width="51.5703125" style="2" customWidth="1"/>
    <col min="5379" max="5379" width="41.85546875" style="2" customWidth="1"/>
    <col min="5380" max="5380" width="14.140625" style="2" bestFit="1" customWidth="1"/>
    <col min="5381" max="5381" width="12.85546875" style="2" customWidth="1"/>
    <col min="5382" max="5633" width="9.140625" style="2"/>
    <col min="5634" max="5634" width="51.5703125" style="2" customWidth="1"/>
    <col min="5635" max="5635" width="41.85546875" style="2" customWidth="1"/>
    <col min="5636" max="5636" width="14.140625" style="2" bestFit="1" customWidth="1"/>
    <col min="5637" max="5637" width="12.85546875" style="2" customWidth="1"/>
    <col min="5638" max="5889" width="9.140625" style="2"/>
    <col min="5890" max="5890" width="51.5703125" style="2" customWidth="1"/>
    <col min="5891" max="5891" width="41.85546875" style="2" customWidth="1"/>
    <col min="5892" max="5892" width="14.140625" style="2" bestFit="1" customWidth="1"/>
    <col min="5893" max="5893" width="12.85546875" style="2" customWidth="1"/>
    <col min="5894" max="6145" width="9.140625" style="2"/>
    <col min="6146" max="6146" width="51.5703125" style="2" customWidth="1"/>
    <col min="6147" max="6147" width="41.85546875" style="2" customWidth="1"/>
    <col min="6148" max="6148" width="14.140625" style="2" bestFit="1" customWidth="1"/>
    <col min="6149" max="6149" width="12.85546875" style="2" customWidth="1"/>
    <col min="6150" max="6401" width="9.140625" style="2"/>
    <col min="6402" max="6402" width="51.5703125" style="2" customWidth="1"/>
    <col min="6403" max="6403" width="41.85546875" style="2" customWidth="1"/>
    <col min="6404" max="6404" width="14.140625" style="2" bestFit="1" customWidth="1"/>
    <col min="6405" max="6405" width="12.85546875" style="2" customWidth="1"/>
    <col min="6406" max="6657" width="9.140625" style="2"/>
    <col min="6658" max="6658" width="51.5703125" style="2" customWidth="1"/>
    <col min="6659" max="6659" width="41.85546875" style="2" customWidth="1"/>
    <col min="6660" max="6660" width="14.140625" style="2" bestFit="1" customWidth="1"/>
    <col min="6661" max="6661" width="12.85546875" style="2" customWidth="1"/>
    <col min="6662" max="6913" width="9.140625" style="2"/>
    <col min="6914" max="6914" width="51.5703125" style="2" customWidth="1"/>
    <col min="6915" max="6915" width="41.85546875" style="2" customWidth="1"/>
    <col min="6916" max="6916" width="14.140625" style="2" bestFit="1" customWidth="1"/>
    <col min="6917" max="6917" width="12.85546875" style="2" customWidth="1"/>
    <col min="6918" max="7169" width="9.140625" style="2"/>
    <col min="7170" max="7170" width="51.5703125" style="2" customWidth="1"/>
    <col min="7171" max="7171" width="41.85546875" style="2" customWidth="1"/>
    <col min="7172" max="7172" width="14.140625" style="2" bestFit="1" customWidth="1"/>
    <col min="7173" max="7173" width="12.85546875" style="2" customWidth="1"/>
    <col min="7174" max="7425" width="9.140625" style="2"/>
    <col min="7426" max="7426" width="51.5703125" style="2" customWidth="1"/>
    <col min="7427" max="7427" width="41.85546875" style="2" customWidth="1"/>
    <col min="7428" max="7428" width="14.140625" style="2" bestFit="1" customWidth="1"/>
    <col min="7429" max="7429" width="12.85546875" style="2" customWidth="1"/>
    <col min="7430" max="7681" width="9.140625" style="2"/>
    <col min="7682" max="7682" width="51.5703125" style="2" customWidth="1"/>
    <col min="7683" max="7683" width="41.85546875" style="2" customWidth="1"/>
    <col min="7684" max="7684" width="14.140625" style="2" bestFit="1" customWidth="1"/>
    <col min="7685" max="7685" width="12.85546875" style="2" customWidth="1"/>
    <col min="7686" max="7937" width="9.140625" style="2"/>
    <col min="7938" max="7938" width="51.5703125" style="2" customWidth="1"/>
    <col min="7939" max="7939" width="41.85546875" style="2" customWidth="1"/>
    <col min="7940" max="7940" width="14.140625" style="2" bestFit="1" customWidth="1"/>
    <col min="7941" max="7941" width="12.85546875" style="2" customWidth="1"/>
    <col min="7942" max="8193" width="9.140625" style="2"/>
    <col min="8194" max="8194" width="51.5703125" style="2" customWidth="1"/>
    <col min="8195" max="8195" width="41.85546875" style="2" customWidth="1"/>
    <col min="8196" max="8196" width="14.140625" style="2" bestFit="1" customWidth="1"/>
    <col min="8197" max="8197" width="12.85546875" style="2" customWidth="1"/>
    <col min="8198" max="8449" width="9.140625" style="2"/>
    <col min="8450" max="8450" width="51.5703125" style="2" customWidth="1"/>
    <col min="8451" max="8451" width="41.85546875" style="2" customWidth="1"/>
    <col min="8452" max="8452" width="14.140625" style="2" bestFit="1" customWidth="1"/>
    <col min="8453" max="8453" width="12.85546875" style="2" customWidth="1"/>
    <col min="8454" max="8705" width="9.140625" style="2"/>
    <col min="8706" max="8706" width="51.5703125" style="2" customWidth="1"/>
    <col min="8707" max="8707" width="41.85546875" style="2" customWidth="1"/>
    <col min="8708" max="8708" width="14.140625" style="2" bestFit="1" customWidth="1"/>
    <col min="8709" max="8709" width="12.85546875" style="2" customWidth="1"/>
    <col min="8710" max="8961" width="9.140625" style="2"/>
    <col min="8962" max="8962" width="51.5703125" style="2" customWidth="1"/>
    <col min="8963" max="8963" width="41.85546875" style="2" customWidth="1"/>
    <col min="8964" max="8964" width="14.140625" style="2" bestFit="1" customWidth="1"/>
    <col min="8965" max="8965" width="12.85546875" style="2" customWidth="1"/>
    <col min="8966" max="9217" width="9.140625" style="2"/>
    <col min="9218" max="9218" width="51.5703125" style="2" customWidth="1"/>
    <col min="9219" max="9219" width="41.85546875" style="2" customWidth="1"/>
    <col min="9220" max="9220" width="14.140625" style="2" bestFit="1" customWidth="1"/>
    <col min="9221" max="9221" width="12.85546875" style="2" customWidth="1"/>
    <col min="9222" max="9473" width="9.140625" style="2"/>
    <col min="9474" max="9474" width="51.5703125" style="2" customWidth="1"/>
    <col min="9475" max="9475" width="41.85546875" style="2" customWidth="1"/>
    <col min="9476" max="9476" width="14.140625" style="2" bestFit="1" customWidth="1"/>
    <col min="9477" max="9477" width="12.85546875" style="2" customWidth="1"/>
    <col min="9478" max="9729" width="9.140625" style="2"/>
    <col min="9730" max="9730" width="51.5703125" style="2" customWidth="1"/>
    <col min="9731" max="9731" width="41.85546875" style="2" customWidth="1"/>
    <col min="9732" max="9732" width="14.140625" style="2" bestFit="1" customWidth="1"/>
    <col min="9733" max="9733" width="12.85546875" style="2" customWidth="1"/>
    <col min="9734" max="9985" width="9.140625" style="2"/>
    <col min="9986" max="9986" width="51.5703125" style="2" customWidth="1"/>
    <col min="9987" max="9987" width="41.85546875" style="2" customWidth="1"/>
    <col min="9988" max="9988" width="14.140625" style="2" bestFit="1" customWidth="1"/>
    <col min="9989" max="9989" width="12.85546875" style="2" customWidth="1"/>
    <col min="9990" max="10241" width="9.140625" style="2"/>
    <col min="10242" max="10242" width="51.5703125" style="2" customWidth="1"/>
    <col min="10243" max="10243" width="41.85546875" style="2" customWidth="1"/>
    <col min="10244" max="10244" width="14.140625" style="2" bestFit="1" customWidth="1"/>
    <col min="10245" max="10245" width="12.85546875" style="2" customWidth="1"/>
    <col min="10246" max="10497" width="9.140625" style="2"/>
    <col min="10498" max="10498" width="51.5703125" style="2" customWidth="1"/>
    <col min="10499" max="10499" width="41.85546875" style="2" customWidth="1"/>
    <col min="10500" max="10500" width="14.140625" style="2" bestFit="1" customWidth="1"/>
    <col min="10501" max="10501" width="12.85546875" style="2" customWidth="1"/>
    <col min="10502" max="10753" width="9.140625" style="2"/>
    <col min="10754" max="10754" width="51.5703125" style="2" customWidth="1"/>
    <col min="10755" max="10755" width="41.85546875" style="2" customWidth="1"/>
    <col min="10756" max="10756" width="14.140625" style="2" bestFit="1" customWidth="1"/>
    <col min="10757" max="10757" width="12.85546875" style="2" customWidth="1"/>
    <col min="10758" max="11009" width="9.140625" style="2"/>
    <col min="11010" max="11010" width="51.5703125" style="2" customWidth="1"/>
    <col min="11011" max="11011" width="41.85546875" style="2" customWidth="1"/>
    <col min="11012" max="11012" width="14.140625" style="2" bestFit="1" customWidth="1"/>
    <col min="11013" max="11013" width="12.85546875" style="2" customWidth="1"/>
    <col min="11014" max="11265" width="9.140625" style="2"/>
    <col min="11266" max="11266" width="51.5703125" style="2" customWidth="1"/>
    <col min="11267" max="11267" width="41.85546875" style="2" customWidth="1"/>
    <col min="11268" max="11268" width="14.140625" style="2" bestFit="1" customWidth="1"/>
    <col min="11269" max="11269" width="12.85546875" style="2" customWidth="1"/>
    <col min="11270" max="11521" width="9.140625" style="2"/>
    <col min="11522" max="11522" width="51.5703125" style="2" customWidth="1"/>
    <col min="11523" max="11523" width="41.85546875" style="2" customWidth="1"/>
    <col min="11524" max="11524" width="14.140625" style="2" bestFit="1" customWidth="1"/>
    <col min="11525" max="11525" width="12.85546875" style="2" customWidth="1"/>
    <col min="11526" max="11777" width="9.140625" style="2"/>
    <col min="11778" max="11778" width="51.5703125" style="2" customWidth="1"/>
    <col min="11779" max="11779" width="41.85546875" style="2" customWidth="1"/>
    <col min="11780" max="11780" width="14.140625" style="2" bestFit="1" customWidth="1"/>
    <col min="11781" max="11781" width="12.85546875" style="2" customWidth="1"/>
    <col min="11782" max="12033" width="9.140625" style="2"/>
    <col min="12034" max="12034" width="51.5703125" style="2" customWidth="1"/>
    <col min="12035" max="12035" width="41.85546875" style="2" customWidth="1"/>
    <col min="12036" max="12036" width="14.140625" style="2" bestFit="1" customWidth="1"/>
    <col min="12037" max="12037" width="12.85546875" style="2" customWidth="1"/>
    <col min="12038" max="12289" width="9.140625" style="2"/>
    <col min="12290" max="12290" width="51.5703125" style="2" customWidth="1"/>
    <col min="12291" max="12291" width="41.85546875" style="2" customWidth="1"/>
    <col min="12292" max="12292" width="14.140625" style="2" bestFit="1" customWidth="1"/>
    <col min="12293" max="12293" width="12.85546875" style="2" customWidth="1"/>
    <col min="12294" max="12545" width="9.140625" style="2"/>
    <col min="12546" max="12546" width="51.5703125" style="2" customWidth="1"/>
    <col min="12547" max="12547" width="41.85546875" style="2" customWidth="1"/>
    <col min="12548" max="12548" width="14.140625" style="2" bestFit="1" customWidth="1"/>
    <col min="12549" max="12549" width="12.85546875" style="2" customWidth="1"/>
    <col min="12550" max="12801" width="9.140625" style="2"/>
    <col min="12802" max="12802" width="51.5703125" style="2" customWidth="1"/>
    <col min="12803" max="12803" width="41.85546875" style="2" customWidth="1"/>
    <col min="12804" max="12804" width="14.140625" style="2" bestFit="1" customWidth="1"/>
    <col min="12805" max="12805" width="12.85546875" style="2" customWidth="1"/>
    <col min="12806" max="13057" width="9.140625" style="2"/>
    <col min="13058" max="13058" width="51.5703125" style="2" customWidth="1"/>
    <col min="13059" max="13059" width="41.85546875" style="2" customWidth="1"/>
    <col min="13060" max="13060" width="14.140625" style="2" bestFit="1" customWidth="1"/>
    <col min="13061" max="13061" width="12.85546875" style="2" customWidth="1"/>
    <col min="13062" max="13313" width="9.140625" style="2"/>
    <col min="13314" max="13314" width="51.5703125" style="2" customWidth="1"/>
    <col min="13315" max="13315" width="41.85546875" style="2" customWidth="1"/>
    <col min="13316" max="13316" width="14.140625" style="2" bestFit="1" customWidth="1"/>
    <col min="13317" max="13317" width="12.85546875" style="2" customWidth="1"/>
    <col min="13318" max="13569" width="9.140625" style="2"/>
    <col min="13570" max="13570" width="51.5703125" style="2" customWidth="1"/>
    <col min="13571" max="13571" width="41.85546875" style="2" customWidth="1"/>
    <col min="13572" max="13572" width="14.140625" style="2" bestFit="1" customWidth="1"/>
    <col min="13573" max="13573" width="12.85546875" style="2" customWidth="1"/>
    <col min="13574" max="13825" width="9.140625" style="2"/>
    <col min="13826" max="13826" width="51.5703125" style="2" customWidth="1"/>
    <col min="13827" max="13827" width="41.85546875" style="2" customWidth="1"/>
    <col min="13828" max="13828" width="14.140625" style="2" bestFit="1" customWidth="1"/>
    <col min="13829" max="13829" width="12.85546875" style="2" customWidth="1"/>
    <col min="13830" max="14081" width="9.140625" style="2"/>
    <col min="14082" max="14082" width="51.5703125" style="2" customWidth="1"/>
    <col min="14083" max="14083" width="41.85546875" style="2" customWidth="1"/>
    <col min="14084" max="14084" width="14.140625" style="2" bestFit="1" customWidth="1"/>
    <col min="14085" max="14085" width="12.85546875" style="2" customWidth="1"/>
    <col min="14086" max="14337" width="9.140625" style="2"/>
    <col min="14338" max="14338" width="51.5703125" style="2" customWidth="1"/>
    <col min="14339" max="14339" width="41.85546875" style="2" customWidth="1"/>
    <col min="14340" max="14340" width="14.140625" style="2" bestFit="1" customWidth="1"/>
    <col min="14341" max="14341" width="12.85546875" style="2" customWidth="1"/>
    <col min="14342" max="14593" width="9.140625" style="2"/>
    <col min="14594" max="14594" width="51.5703125" style="2" customWidth="1"/>
    <col min="14595" max="14595" width="41.85546875" style="2" customWidth="1"/>
    <col min="14596" max="14596" width="14.140625" style="2" bestFit="1" customWidth="1"/>
    <col min="14597" max="14597" width="12.85546875" style="2" customWidth="1"/>
    <col min="14598" max="14849" width="9.140625" style="2"/>
    <col min="14850" max="14850" width="51.5703125" style="2" customWidth="1"/>
    <col min="14851" max="14851" width="41.85546875" style="2" customWidth="1"/>
    <col min="14852" max="14852" width="14.140625" style="2" bestFit="1" customWidth="1"/>
    <col min="14853" max="14853" width="12.85546875" style="2" customWidth="1"/>
    <col min="14854" max="15105" width="9.140625" style="2"/>
    <col min="15106" max="15106" width="51.5703125" style="2" customWidth="1"/>
    <col min="15107" max="15107" width="41.85546875" style="2" customWidth="1"/>
    <col min="15108" max="15108" width="14.140625" style="2" bestFit="1" customWidth="1"/>
    <col min="15109" max="15109" width="12.85546875" style="2" customWidth="1"/>
    <col min="15110" max="15361" width="9.140625" style="2"/>
    <col min="15362" max="15362" width="51.5703125" style="2" customWidth="1"/>
    <col min="15363" max="15363" width="41.85546875" style="2" customWidth="1"/>
    <col min="15364" max="15364" width="14.140625" style="2" bestFit="1" customWidth="1"/>
    <col min="15365" max="15365" width="12.85546875" style="2" customWidth="1"/>
    <col min="15366" max="15617" width="9.140625" style="2"/>
    <col min="15618" max="15618" width="51.5703125" style="2" customWidth="1"/>
    <col min="15619" max="15619" width="41.85546875" style="2" customWidth="1"/>
    <col min="15620" max="15620" width="14.140625" style="2" bestFit="1" customWidth="1"/>
    <col min="15621" max="15621" width="12.85546875" style="2" customWidth="1"/>
    <col min="15622" max="15873" width="9.140625" style="2"/>
    <col min="15874" max="15874" width="51.5703125" style="2" customWidth="1"/>
    <col min="15875" max="15875" width="41.85546875" style="2" customWidth="1"/>
    <col min="15876" max="15876" width="14.140625" style="2" bestFit="1" customWidth="1"/>
    <col min="15877" max="15877" width="12.85546875" style="2" customWidth="1"/>
    <col min="15878" max="16129" width="9.140625" style="2"/>
    <col min="16130" max="16130" width="51.5703125" style="2" customWidth="1"/>
    <col min="16131" max="16131" width="41.85546875" style="2" customWidth="1"/>
    <col min="16132" max="16132" width="14.140625" style="2" bestFit="1" customWidth="1"/>
    <col min="16133" max="16133" width="12.85546875" style="2" customWidth="1"/>
    <col min="16134" max="16384" width="9.140625" style="2"/>
  </cols>
  <sheetData>
    <row r="1" spans="1:3" ht="12.75" x14ac:dyDescent="0.2">
      <c r="A1" s="1" t="str">
        <f>CONCATENATE("32. melléklet"," ",[1]ALAPADATOK!A7," ",[1]ALAPADATOK!B7," ",[1]ALAPADATOK!C7," ",[1]ALAPADATOK!D7," ",[1]ALAPADATOK!E7," ",[1]ALAPADATOK!F7," ",[1]ALAPADATOK!G7," ",[1]ALAPADATOK!H7)</f>
        <v>32. melléklet a 18 / 2020. ( VII.30 ) önkormányzati rendelethez</v>
      </c>
      <c r="B1" s="1"/>
      <c r="C1" s="1"/>
    </row>
    <row r="2" spans="1:3" ht="17.25" customHeight="1" x14ac:dyDescent="0.25">
      <c r="B2" s="3"/>
      <c r="C2" s="4" t="s">
        <v>0</v>
      </c>
    </row>
    <row r="3" spans="1:3" ht="42" customHeight="1" x14ac:dyDescent="0.2">
      <c r="A3" s="5" t="s">
        <v>1</v>
      </c>
      <c r="B3" s="5"/>
      <c r="C3" s="5"/>
    </row>
    <row r="4" spans="1:3" ht="33" customHeight="1" thickBot="1" x14ac:dyDescent="0.3">
      <c r="B4" s="6"/>
      <c r="C4" s="7" t="s">
        <v>2</v>
      </c>
    </row>
    <row r="5" spans="1:3" ht="12.75" x14ac:dyDescent="0.2">
      <c r="A5" s="8" t="s">
        <v>3</v>
      </c>
      <c r="B5" s="9" t="s">
        <v>4</v>
      </c>
      <c r="C5" s="10" t="s">
        <v>5</v>
      </c>
    </row>
    <row r="6" spans="1:3" ht="12.75" x14ac:dyDescent="0.2">
      <c r="A6" s="11"/>
      <c r="B6" s="12"/>
      <c r="C6" s="13"/>
    </row>
    <row r="7" spans="1:3" ht="12.75" x14ac:dyDescent="0.2">
      <c r="A7" s="11"/>
      <c r="B7" s="12"/>
      <c r="C7" s="13"/>
    </row>
    <row r="8" spans="1:3" x14ac:dyDescent="0.25">
      <c r="A8" s="14" t="s">
        <v>6</v>
      </c>
      <c r="B8" s="15" t="s">
        <v>7</v>
      </c>
      <c r="C8" s="16">
        <f>148895800+27629700+809750</f>
        <v>177335250</v>
      </c>
    </row>
    <row r="9" spans="1:3" x14ac:dyDescent="0.25">
      <c r="A9" s="14" t="s">
        <v>8</v>
      </c>
      <c r="B9" s="17" t="s">
        <v>9</v>
      </c>
      <c r="C9" s="18">
        <v>76751937</v>
      </c>
    </row>
    <row r="10" spans="1:3" x14ac:dyDescent="0.25">
      <c r="A10" s="14" t="s">
        <v>10</v>
      </c>
      <c r="B10" s="17" t="s">
        <v>11</v>
      </c>
      <c r="C10" s="18">
        <v>13441371</v>
      </c>
    </row>
    <row r="11" spans="1:3" x14ac:dyDescent="0.25">
      <c r="A11" s="14" t="s">
        <v>12</v>
      </c>
      <c r="B11" s="17" t="s">
        <v>13</v>
      </c>
      <c r="C11" s="18">
        <v>35440000</v>
      </c>
    </row>
    <row r="12" spans="1:3" ht="15" customHeight="1" x14ac:dyDescent="0.25">
      <c r="A12" s="14" t="s">
        <v>14</v>
      </c>
      <c r="B12" s="17" t="s">
        <v>15</v>
      </c>
      <c r="C12" s="18">
        <v>7111416</v>
      </c>
    </row>
    <row r="13" spans="1:3" x14ac:dyDescent="0.25">
      <c r="A13" s="14" t="s">
        <v>16</v>
      </c>
      <c r="B13" s="17" t="s">
        <v>17</v>
      </c>
      <c r="C13" s="18">
        <v>20759150</v>
      </c>
    </row>
    <row r="14" spans="1:3" x14ac:dyDescent="0.25">
      <c r="A14" s="14" t="s">
        <v>18</v>
      </c>
      <c r="B14" s="17" t="s">
        <v>19</v>
      </c>
      <c r="C14" s="18">
        <v>0</v>
      </c>
    </row>
    <row r="15" spans="1:3" ht="17.25" customHeight="1" x14ac:dyDescent="0.25">
      <c r="A15" s="14" t="s">
        <v>20</v>
      </c>
      <c r="B15" s="17" t="s">
        <v>21</v>
      </c>
      <c r="C15" s="18">
        <v>0</v>
      </c>
    </row>
    <row r="16" spans="1:3" x14ac:dyDescent="0.25">
      <c r="A16" s="14" t="s">
        <v>22</v>
      </c>
      <c r="B16" s="19" t="s">
        <v>23</v>
      </c>
      <c r="C16" s="20">
        <f>SUM(C8:C9)</f>
        <v>254087187</v>
      </c>
    </row>
    <row r="17" spans="1:4" x14ac:dyDescent="0.25">
      <c r="A17" s="14" t="s">
        <v>24</v>
      </c>
      <c r="B17" s="17" t="s">
        <v>25</v>
      </c>
      <c r="C17" s="21">
        <v>1877357</v>
      </c>
    </row>
    <row r="18" spans="1:4" ht="16.5" thickBot="1" x14ac:dyDescent="0.3">
      <c r="A18" s="22" t="s">
        <v>26</v>
      </c>
      <c r="B18" s="23" t="s">
        <v>27</v>
      </c>
      <c r="C18" s="24">
        <v>1793900</v>
      </c>
    </row>
    <row r="19" spans="1:4" ht="17.25" customHeight="1" thickBot="1" x14ac:dyDescent="0.3">
      <c r="A19" s="25" t="s">
        <v>28</v>
      </c>
      <c r="B19" s="26" t="s">
        <v>29</v>
      </c>
      <c r="C19" s="27">
        <f>SUM(C16:C18)</f>
        <v>257758444</v>
      </c>
    </row>
    <row r="20" spans="1:4" ht="30" x14ac:dyDescent="0.25">
      <c r="A20" s="28" t="s">
        <v>30</v>
      </c>
      <c r="B20" s="29" t="s">
        <v>31</v>
      </c>
      <c r="C20" s="30">
        <f>185479350+17312349</f>
        <v>202791699</v>
      </c>
    </row>
    <row r="21" spans="1:4" x14ac:dyDescent="0.25">
      <c r="A21" s="14" t="s">
        <v>32</v>
      </c>
      <c r="B21" s="31" t="s">
        <v>33</v>
      </c>
      <c r="C21" s="18">
        <v>34742580</v>
      </c>
    </row>
    <row r="22" spans="1:4" x14ac:dyDescent="0.25">
      <c r="A22" s="14" t="s">
        <v>34</v>
      </c>
      <c r="B22" s="17" t="s">
        <v>35</v>
      </c>
      <c r="C22" s="18">
        <v>0</v>
      </c>
    </row>
    <row r="23" spans="1:4" x14ac:dyDescent="0.25">
      <c r="A23" s="14" t="s">
        <v>36</v>
      </c>
      <c r="B23" s="17" t="s">
        <v>37</v>
      </c>
      <c r="C23" s="18">
        <v>9381300</v>
      </c>
    </row>
    <row r="24" spans="1:4" ht="16.5" thickBot="1" x14ac:dyDescent="0.3">
      <c r="A24" s="22" t="s">
        <v>38</v>
      </c>
      <c r="B24" s="23" t="s">
        <v>39</v>
      </c>
      <c r="C24" s="32"/>
    </row>
    <row r="25" spans="1:4" ht="30.75" thickBot="1" x14ac:dyDescent="0.3">
      <c r="A25" s="25" t="s">
        <v>40</v>
      </c>
      <c r="B25" s="26" t="s">
        <v>41</v>
      </c>
      <c r="C25" s="27">
        <f>SUM(C20:C23)</f>
        <v>246915579</v>
      </c>
    </row>
    <row r="26" spans="1:4" x14ac:dyDescent="0.25">
      <c r="A26" s="28" t="s">
        <v>42</v>
      </c>
      <c r="B26" s="29" t="s">
        <v>43</v>
      </c>
      <c r="C26" s="30">
        <f>141065863+2682000</f>
        <v>143747863</v>
      </c>
    </row>
    <row r="27" spans="1:4" x14ac:dyDescent="0.25">
      <c r="A27" s="14" t="s">
        <v>44</v>
      </c>
      <c r="B27" s="33" t="s">
        <v>45</v>
      </c>
      <c r="C27" s="34">
        <f>90478170-62000+4693700</f>
        <v>95109870</v>
      </c>
    </row>
    <row r="28" spans="1:4" ht="30" x14ac:dyDescent="0.25">
      <c r="A28" s="14" t="s">
        <v>46</v>
      </c>
      <c r="B28" s="35" t="s">
        <v>47</v>
      </c>
      <c r="C28" s="34">
        <f>183403360+12784000</f>
        <v>196187360</v>
      </c>
      <c r="D28" s="36"/>
    </row>
    <row r="29" spans="1:4" x14ac:dyDescent="0.25">
      <c r="A29" s="14" t="s">
        <v>48</v>
      </c>
      <c r="B29" s="31" t="s">
        <v>49</v>
      </c>
      <c r="C29" s="34">
        <f>57002000+3780480</f>
        <v>60782480</v>
      </c>
    </row>
    <row r="30" spans="1:4" x14ac:dyDescent="0.25">
      <c r="A30" s="14" t="s">
        <v>50</v>
      </c>
      <c r="B30" s="33" t="s">
        <v>51</v>
      </c>
      <c r="C30" s="18">
        <v>77250742</v>
      </c>
    </row>
    <row r="31" spans="1:4" x14ac:dyDescent="0.25">
      <c r="A31" s="14" t="s">
        <v>52</v>
      </c>
      <c r="B31" s="35" t="s">
        <v>53</v>
      </c>
      <c r="C31" s="18">
        <v>51874820</v>
      </c>
    </row>
    <row r="32" spans="1:4" ht="30" x14ac:dyDescent="0.25">
      <c r="A32" s="14" t="s">
        <v>54</v>
      </c>
      <c r="B32" s="35" t="s">
        <v>55</v>
      </c>
      <c r="C32" s="34">
        <f>30933000+2400000</f>
        <v>33333000</v>
      </c>
    </row>
    <row r="33" spans="1:5" ht="30" x14ac:dyDescent="0.25">
      <c r="A33" s="14" t="s">
        <v>56</v>
      </c>
      <c r="B33" s="35" t="s">
        <v>57</v>
      </c>
      <c r="C33" s="18">
        <v>24841900</v>
      </c>
    </row>
    <row r="34" spans="1:5" x14ac:dyDescent="0.25">
      <c r="A34" s="14" t="s">
        <v>58</v>
      </c>
      <c r="B34" s="35" t="s">
        <v>59</v>
      </c>
      <c r="C34" s="18">
        <v>11476000</v>
      </c>
    </row>
    <row r="35" spans="1:5" x14ac:dyDescent="0.25">
      <c r="A35" s="14" t="s">
        <v>60</v>
      </c>
      <c r="B35" s="17" t="s">
        <v>39</v>
      </c>
      <c r="C35" s="37"/>
    </row>
    <row r="36" spans="1:5" x14ac:dyDescent="0.25">
      <c r="A36" s="14" t="s">
        <v>61</v>
      </c>
      <c r="B36" s="38" t="s">
        <v>62</v>
      </c>
      <c r="C36" s="39">
        <f>73457967+33216359</f>
        <v>106674326</v>
      </c>
    </row>
    <row r="37" spans="1:5" ht="16.5" thickBot="1" x14ac:dyDescent="0.3">
      <c r="A37" s="22" t="s">
        <v>63</v>
      </c>
      <c r="B37" s="40" t="s">
        <v>64</v>
      </c>
      <c r="C37" s="41">
        <v>10214843</v>
      </c>
    </row>
    <row r="38" spans="1:5" ht="30.75" thickBot="1" x14ac:dyDescent="0.3">
      <c r="A38" s="25" t="s">
        <v>65</v>
      </c>
      <c r="B38" s="26" t="s">
        <v>66</v>
      </c>
      <c r="C38" s="27">
        <f>SUM(C26:C37)</f>
        <v>811493204</v>
      </c>
      <c r="D38" s="42"/>
    </row>
    <row r="39" spans="1:5" x14ac:dyDescent="0.25">
      <c r="A39" s="28" t="s">
        <v>67</v>
      </c>
      <c r="B39" s="43" t="s">
        <v>68</v>
      </c>
      <c r="C39" s="44"/>
    </row>
    <row r="40" spans="1:5" x14ac:dyDescent="0.25">
      <c r="A40" s="14" t="s">
        <v>69</v>
      </c>
      <c r="B40" s="35" t="s">
        <v>70</v>
      </c>
      <c r="C40" s="37"/>
    </row>
    <row r="41" spans="1:5" ht="30" x14ac:dyDescent="0.25">
      <c r="A41" s="14" t="s">
        <v>71</v>
      </c>
      <c r="B41" s="35" t="s">
        <v>72</v>
      </c>
      <c r="C41" s="37"/>
    </row>
    <row r="42" spans="1:5" x14ac:dyDescent="0.25">
      <c r="A42" s="45" t="s">
        <v>73</v>
      </c>
      <c r="B42" s="46" t="s">
        <v>74</v>
      </c>
      <c r="C42" s="47">
        <v>477000</v>
      </c>
    </row>
    <row r="43" spans="1:5" x14ac:dyDescent="0.25">
      <c r="A43" s="14" t="s">
        <v>75</v>
      </c>
      <c r="B43" s="35" t="s">
        <v>76</v>
      </c>
      <c r="C43" s="21">
        <v>4366771</v>
      </c>
    </row>
    <row r="44" spans="1:5" x14ac:dyDescent="0.25">
      <c r="A44" s="14" t="s">
        <v>77</v>
      </c>
      <c r="B44" s="17" t="s">
        <v>39</v>
      </c>
      <c r="C44" s="37"/>
    </row>
    <row r="45" spans="1:5" x14ac:dyDescent="0.25">
      <c r="A45" s="14" t="s">
        <v>78</v>
      </c>
      <c r="B45" s="17" t="s">
        <v>79</v>
      </c>
      <c r="C45" s="34">
        <f>16435638+5649340</f>
        <v>22084978</v>
      </c>
    </row>
    <row r="46" spans="1:5" ht="16.5" thickBot="1" x14ac:dyDescent="0.3">
      <c r="A46" s="48" t="s">
        <v>80</v>
      </c>
      <c r="B46" s="49" t="s">
        <v>81</v>
      </c>
      <c r="C46" s="50">
        <v>12622000</v>
      </c>
    </row>
    <row r="47" spans="1:5" ht="20.25" customHeight="1" thickBot="1" x14ac:dyDescent="0.3">
      <c r="A47" s="51" t="s">
        <v>82</v>
      </c>
      <c r="B47" s="26" t="s">
        <v>83</v>
      </c>
      <c r="C47" s="52">
        <f>SUM(C39:C46)</f>
        <v>39550749</v>
      </c>
    </row>
    <row r="48" spans="1:5" ht="16.5" thickBot="1" x14ac:dyDescent="0.3">
      <c r="A48" s="25"/>
      <c r="B48" s="53" t="s">
        <v>84</v>
      </c>
      <c r="C48" s="54">
        <f>C19+C25+C38+C47</f>
        <v>1355717976</v>
      </c>
      <c r="E48" s="55"/>
    </row>
    <row r="50" spans="2:2" x14ac:dyDescent="0.25">
      <c r="B50" s="36"/>
    </row>
    <row r="51" spans="2:2" x14ac:dyDescent="0.25">
      <c r="B51" s="36"/>
    </row>
  </sheetData>
  <mergeCells count="5">
    <mergeCell ref="A1:C1"/>
    <mergeCell ref="A3:C3"/>
    <mergeCell ref="A5:A7"/>
    <mergeCell ref="B5:B7"/>
    <mergeCell ref="C5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5.sz. tájékoztató</vt:lpstr>
      <vt:lpstr>'5.sz. tájékoztató'!Nyomtatási_terület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2020-08-03T11:55:04Z</dcterms:created>
  <dcterms:modified xsi:type="dcterms:W3CDTF">2020-08-03T11:55:04Z</dcterms:modified>
</cp:coreProperties>
</file>