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C147" i="1" l="1"/>
  <c r="C142" i="1"/>
  <c r="C135" i="1"/>
  <c r="C131" i="1"/>
  <c r="C155" i="1" s="1"/>
  <c r="C116" i="1"/>
  <c r="C100" i="1"/>
  <c r="C95" i="1" s="1"/>
  <c r="C130" i="1" s="1"/>
  <c r="C156" i="1" s="1"/>
  <c r="C84" i="1"/>
  <c r="C80" i="1"/>
  <c r="C77" i="1"/>
  <c r="C72" i="1"/>
  <c r="C68" i="1"/>
  <c r="C91" i="1" s="1"/>
  <c r="C62" i="1"/>
  <c r="C57" i="1"/>
  <c r="C51" i="1"/>
  <c r="C39" i="1"/>
  <c r="C33" i="1"/>
  <c r="C32" i="1"/>
  <c r="C25" i="1"/>
  <c r="C23" i="1"/>
  <c r="C18" i="1" s="1"/>
  <c r="C12" i="1"/>
  <c r="C9" i="1" s="1"/>
  <c r="C67" i="1" s="1"/>
  <c r="C92" i="1" s="1"/>
  <c r="A1" i="1"/>
</calcChain>
</file>

<file path=xl/sharedStrings.xml><?xml version="1.0" encoding="utf-8"?>
<sst xmlns="http://schemas.openxmlformats.org/spreadsheetml/2006/main" count="308" uniqueCount="271">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</sst>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6">
    <xf numFmtId="0" fontId="0" fillId="0" borderId="0"/>
    <xf numFmtId="0" fontId="11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1" fillId="0" borderId="0"/>
    <xf numFmtId="0" fontId="23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0" fontId="12" fillId="0" borderId="33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4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5" xfId="1" applyFont="1" applyFill="1" applyBorder="1" applyAlignment="1" applyProtection="1">
      <alignment horizontal="left" vertical="center" wrapText="1" indent="1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0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39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6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2 2" xfId="20"/>
    <cellStyle name="Ezres 5 2 3" xfId="21"/>
    <cellStyle name="Ezres 5 3" xfId="22"/>
    <cellStyle name="Ezres 5 4" xfId="23"/>
    <cellStyle name="Ezres 6" xfId="24"/>
    <cellStyle name="Ezres 6 2" xfId="25"/>
    <cellStyle name="Ezres 6 2 2" xfId="26"/>
    <cellStyle name="Ezres 6 2 3" xfId="27"/>
    <cellStyle name="Ezres 6 3" xfId="28"/>
    <cellStyle name="Ezres 6 4" xfId="29"/>
    <cellStyle name="Ezres 7" xfId="30"/>
    <cellStyle name="Ezres 7 2" xfId="31"/>
    <cellStyle name="Ezres 7 3" xfId="32"/>
    <cellStyle name="Ezres 7 4" xfId="33"/>
    <cellStyle name="hetmál kút" xfId="34"/>
    <cellStyle name="Hiperhivatkozás" xfId="35"/>
    <cellStyle name="Már látott hiperhivatkozás" xfId="36"/>
    <cellStyle name="Normál" xfId="0" builtinId="0"/>
    <cellStyle name="Normál 2" xfId="37"/>
    <cellStyle name="Normál 2 2" xfId="38"/>
    <cellStyle name="Normál 2 3" xfId="39"/>
    <cellStyle name="Normál 3" xfId="40"/>
    <cellStyle name="Normál 3 2" xfId="41"/>
    <cellStyle name="Normál 3 2 2" xfId="42"/>
    <cellStyle name="Normál 4" xfId="43"/>
    <cellStyle name="Normál 4 2" xfId="44"/>
    <cellStyle name="Normál 4 2 2" xfId="45"/>
    <cellStyle name="Normál 4 2 3" xfId="46"/>
    <cellStyle name="Normál 4 3" xfId="47"/>
    <cellStyle name="Normál 4 4" xfId="48"/>
    <cellStyle name="Normál 5" xfId="49"/>
    <cellStyle name="Normál 5 2" xfId="50"/>
    <cellStyle name="Normál 5 2 2" xfId="51"/>
    <cellStyle name="Normál 5 2 3" xfId="52"/>
    <cellStyle name="Normál 5 3" xfId="53"/>
    <cellStyle name="Normál 5 4" xfId="54"/>
    <cellStyle name="Normál 6" xfId="55"/>
    <cellStyle name="Normál 6 2" xfId="56"/>
    <cellStyle name="Normál 6 3" xfId="57"/>
    <cellStyle name="Normál 6 4" xfId="58"/>
    <cellStyle name="Normál 7" xfId="59"/>
    <cellStyle name="Normál 7 2" xfId="60"/>
    <cellStyle name="Normál 8" xfId="61"/>
    <cellStyle name="Normál_KVRENMUNKA" xfId="1"/>
    <cellStyle name="Százalék 2" xfId="62"/>
    <cellStyle name="Százalék 2 2" xfId="63"/>
    <cellStyle name="Százalék 2 3" xfId="64"/>
    <cellStyle name="Százalék 3" xfId="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1/sz/eredeti/2021.%20&#233;vi%20k&#246;lts&#233;gvet&#233;si%20rendelet%20tervezet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"/>
    </sheetNames>
    <sheetDataSet>
      <sheetData sheetId="0">
        <row r="7">
          <cell r="A7" t="str">
            <v>a</v>
          </cell>
          <cell r="B7">
            <v>2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II.15.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8"/>
  <sheetViews>
    <sheetView tabSelected="1" topLeftCell="A136" zoomScale="115" zoomScaleNormal="115" zoomScaleSheetLayoutView="85" workbookViewId="0">
      <selection activeCell="B150" sqref="B150"/>
    </sheetView>
  </sheetViews>
  <sheetFormatPr defaultRowHeight="12.75" x14ac:dyDescent="0.2"/>
  <cols>
    <col min="1" max="1" width="19.5" style="99" customWidth="1"/>
    <col min="2" max="2" width="72" style="100" customWidth="1"/>
    <col min="3" max="3" width="25" style="101" customWidth="1"/>
    <col min="4" max="4" width="13.33203125" style="2" customWidth="1"/>
    <col min="5" max="5" width="16.1640625" style="2" customWidth="1"/>
    <col min="6" max="16384" width="9.33203125" style="2"/>
  </cols>
  <sheetData>
    <row r="1" spans="1:5" x14ac:dyDescent="0.2">
      <c r="A1" s="1" t="str">
        <f>CONCATENATE("9.1.2. melléklet"," ",[1]ALAPADATOK!A7," ",[1]ALAPADATOK!B7," ",[1]ALAPADATOK!C7," ",[1]ALAPADATOK!D7," ",[1]ALAPADATOK!E7," ",[1]ALAPADATOK!F7," ",[1]ALAPADATOK!G7," ",[1]ALAPADATOK!H7)</f>
        <v>9.1.2. melléklet a 2 / 2021. ( II.15.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312152317</v>
      </c>
      <c r="D9" s="30"/>
      <c r="E9" s="31"/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/>
      <c r="E10" s="31"/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/>
      <c r="E11" s="31"/>
    </row>
    <row r="12" spans="1:5" s="39" customFormat="1" ht="12" customHeight="1" x14ac:dyDescent="0.2">
      <c r="A12" s="36" t="s">
        <v>20</v>
      </c>
      <c r="B12" s="37" t="s">
        <v>21</v>
      </c>
      <c r="C12" s="38">
        <f>C13+C14</f>
        <v>312152317</v>
      </c>
      <c r="D12" s="30"/>
      <c r="E12" s="31"/>
    </row>
    <row r="13" spans="1:5" s="39" customFormat="1" ht="12" customHeight="1" x14ac:dyDescent="0.2">
      <c r="A13" s="36" t="s">
        <v>22</v>
      </c>
      <c r="B13" s="37" t="s">
        <v>23</v>
      </c>
      <c r="C13" s="38">
        <v>312152317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/>
      <c r="E15" s="31"/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/>
      <c r="E16" s="31"/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/>
      <c r="E17" s="31"/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131599793</v>
      </c>
      <c r="D18" s="30"/>
      <c r="E18" s="31"/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/>
      <c r="E19" s="31"/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/>
      <c r="E20" s="31"/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/>
      <c r="E21" s="31"/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/>
      <c r="E22" s="31"/>
    </row>
    <row r="23" spans="1:5" s="35" customFormat="1" ht="12" customHeight="1" x14ac:dyDescent="0.2">
      <c r="A23" s="36" t="s">
        <v>42</v>
      </c>
      <c r="B23" s="37" t="s">
        <v>43</v>
      </c>
      <c r="C23" s="40">
        <f>131199793+400000</f>
        <v>131599793</v>
      </c>
      <c r="D23" s="30"/>
      <c r="E23" s="31"/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/>
      <c r="E24" s="31"/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100100000</v>
      </c>
      <c r="D25" s="30"/>
      <c r="E25" s="31"/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/>
      <c r="E26" s="31"/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/>
      <c r="E27" s="31"/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/>
      <c r="E28" s="31"/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/>
      <c r="E29" s="31"/>
    </row>
    <row r="30" spans="1:5" s="39" customFormat="1" ht="12" customHeight="1" x14ac:dyDescent="0.2">
      <c r="A30" s="36" t="s">
        <v>56</v>
      </c>
      <c r="B30" s="37" t="s">
        <v>57</v>
      </c>
      <c r="C30" s="40">
        <v>100100000</v>
      </c>
      <c r="D30" s="30"/>
      <c r="E30" s="31"/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/>
      <c r="E31" s="31"/>
    </row>
    <row r="32" spans="1:5" s="39" customFormat="1" ht="12" customHeight="1" thickBot="1" x14ac:dyDescent="0.25">
      <c r="A32" s="27" t="s">
        <v>60</v>
      </c>
      <c r="B32" s="28" t="s">
        <v>61</v>
      </c>
      <c r="C32" s="45">
        <f>+C33+C37+C38</f>
        <v>0</v>
      </c>
      <c r="D32" s="30"/>
      <c r="E32" s="31"/>
    </row>
    <row r="33" spans="1:5" s="39" customFormat="1" ht="12" customHeight="1" x14ac:dyDescent="0.2">
      <c r="A33" s="32" t="s">
        <v>62</v>
      </c>
      <c r="B33" s="33" t="s">
        <v>63</v>
      </c>
      <c r="C33" s="46">
        <f>SUM(C34:C35)</f>
        <v>0</v>
      </c>
      <c r="D33" s="30"/>
      <c r="E33" s="31"/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/>
      <c r="E34" s="31"/>
    </row>
    <row r="35" spans="1:5" s="39" customFormat="1" ht="12" customHeight="1" x14ac:dyDescent="0.2">
      <c r="A35" s="36" t="s">
        <v>66</v>
      </c>
      <c r="B35" s="47" t="s">
        <v>67</v>
      </c>
      <c r="C35" s="38"/>
      <c r="D35" s="30"/>
      <c r="E35" s="31"/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/>
      <c r="E36" s="31"/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/>
      <c r="E37" s="31"/>
    </row>
    <row r="38" spans="1:5" s="39" customFormat="1" ht="12" customHeight="1" thickBot="1" x14ac:dyDescent="0.25">
      <c r="A38" s="41" t="s">
        <v>72</v>
      </c>
      <c r="B38" s="42" t="s">
        <v>73</v>
      </c>
      <c r="C38" s="48"/>
      <c r="D38" s="30"/>
      <c r="E38" s="31"/>
    </row>
    <row r="39" spans="1:5" s="39" customFormat="1" ht="12" customHeight="1" thickBot="1" x14ac:dyDescent="0.25">
      <c r="A39" s="27" t="s">
        <v>74</v>
      </c>
      <c r="B39" s="28" t="s">
        <v>75</v>
      </c>
      <c r="C39" s="29">
        <f>SUM(C40:C50)</f>
        <v>26324300</v>
      </c>
      <c r="D39" s="30"/>
      <c r="E39" s="31"/>
    </row>
    <row r="40" spans="1:5" s="39" customFormat="1" ht="12" customHeight="1" x14ac:dyDescent="0.2">
      <c r="A40" s="32" t="s">
        <v>76</v>
      </c>
      <c r="B40" s="33" t="s">
        <v>77</v>
      </c>
      <c r="C40" s="34"/>
      <c r="D40" s="30"/>
      <c r="E40" s="31"/>
    </row>
    <row r="41" spans="1:5" s="39" customFormat="1" ht="12" customHeight="1" x14ac:dyDescent="0.2">
      <c r="A41" s="36" t="s">
        <v>78</v>
      </c>
      <c r="B41" s="37" t="s">
        <v>79</v>
      </c>
      <c r="C41" s="40">
        <v>550000</v>
      </c>
      <c r="D41" s="30"/>
      <c r="E41" s="31"/>
    </row>
    <row r="42" spans="1:5" s="39" customFormat="1" ht="12" customHeight="1" x14ac:dyDescent="0.2">
      <c r="A42" s="36" t="s">
        <v>80</v>
      </c>
      <c r="B42" s="37" t="s">
        <v>81</v>
      </c>
      <c r="C42" s="40"/>
      <c r="D42" s="30"/>
      <c r="E42" s="31"/>
    </row>
    <row r="43" spans="1:5" s="39" customFormat="1" ht="12" customHeight="1" x14ac:dyDescent="0.2">
      <c r="A43" s="36" t="s">
        <v>82</v>
      </c>
      <c r="B43" s="37" t="s">
        <v>83</v>
      </c>
      <c r="C43" s="38"/>
      <c r="D43" s="30"/>
      <c r="E43" s="31"/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/>
      <c r="E44" s="31"/>
    </row>
    <row r="45" spans="1:5" s="39" customFormat="1" ht="12" customHeight="1" x14ac:dyDescent="0.2">
      <c r="A45" s="36" t="s">
        <v>86</v>
      </c>
      <c r="B45" s="37" t="s">
        <v>87</v>
      </c>
      <c r="C45" s="38">
        <v>148500</v>
      </c>
      <c r="D45" s="30"/>
      <c r="E45" s="31"/>
    </row>
    <row r="46" spans="1:5" s="39" customFormat="1" ht="12" customHeight="1" x14ac:dyDescent="0.2">
      <c r="A46" s="36" t="s">
        <v>88</v>
      </c>
      <c r="B46" s="37" t="s">
        <v>89</v>
      </c>
      <c r="C46" s="38">
        <v>25525800</v>
      </c>
      <c r="D46" s="30"/>
      <c r="E46" s="31"/>
    </row>
    <row r="47" spans="1:5" s="39" customFormat="1" ht="12" customHeight="1" x14ac:dyDescent="0.2">
      <c r="A47" s="36" t="s">
        <v>90</v>
      </c>
      <c r="B47" s="37" t="s">
        <v>91</v>
      </c>
      <c r="C47" s="38"/>
      <c r="D47" s="30"/>
      <c r="E47" s="31"/>
    </row>
    <row r="48" spans="1:5" s="39" customFormat="1" ht="12" customHeight="1" x14ac:dyDescent="0.2">
      <c r="A48" s="36" t="s">
        <v>92</v>
      </c>
      <c r="B48" s="37" t="s">
        <v>93</v>
      </c>
      <c r="C48" s="40"/>
      <c r="D48" s="30"/>
      <c r="E48" s="31"/>
    </row>
    <row r="49" spans="1:5" s="39" customFormat="1" ht="12" customHeight="1" x14ac:dyDescent="0.2">
      <c r="A49" s="41" t="s">
        <v>94</v>
      </c>
      <c r="B49" s="42" t="s">
        <v>95</v>
      </c>
      <c r="C49" s="44"/>
      <c r="D49" s="30"/>
      <c r="E49" s="31"/>
    </row>
    <row r="50" spans="1:5" s="39" customFormat="1" ht="12" customHeight="1" thickBot="1" x14ac:dyDescent="0.25">
      <c r="A50" s="41" t="s">
        <v>96</v>
      </c>
      <c r="B50" s="42" t="s">
        <v>97</v>
      </c>
      <c r="C50" s="44">
        <v>100000</v>
      </c>
      <c r="D50" s="30"/>
      <c r="E50" s="31"/>
    </row>
    <row r="51" spans="1:5" s="39" customFormat="1" ht="12" customHeight="1" thickBot="1" x14ac:dyDescent="0.25">
      <c r="A51" s="27" t="s">
        <v>98</v>
      </c>
      <c r="B51" s="28" t="s">
        <v>99</v>
      </c>
      <c r="C51" s="29">
        <f>SUM(C52:C56)</f>
        <v>0</v>
      </c>
      <c r="D51" s="30"/>
      <c r="E51" s="31"/>
    </row>
    <row r="52" spans="1:5" s="39" customFormat="1" ht="12" customHeight="1" x14ac:dyDescent="0.2">
      <c r="A52" s="32" t="s">
        <v>100</v>
      </c>
      <c r="B52" s="33" t="s">
        <v>101</v>
      </c>
      <c r="C52" s="49"/>
      <c r="D52" s="30"/>
      <c r="E52" s="31"/>
    </row>
    <row r="53" spans="1:5" s="39" customFormat="1" ht="12" customHeight="1" x14ac:dyDescent="0.2">
      <c r="A53" s="36" t="s">
        <v>102</v>
      </c>
      <c r="B53" s="37" t="s">
        <v>103</v>
      </c>
      <c r="C53" s="40"/>
      <c r="D53" s="30"/>
      <c r="E53" s="31"/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/>
      <c r="E54" s="31"/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/>
      <c r="E55" s="31"/>
    </row>
    <row r="56" spans="1:5" s="39" customFormat="1" ht="12" customHeight="1" thickBot="1" x14ac:dyDescent="0.25">
      <c r="A56" s="41" t="s">
        <v>108</v>
      </c>
      <c r="B56" s="42" t="s">
        <v>109</v>
      </c>
      <c r="C56" s="44"/>
      <c r="D56" s="30"/>
      <c r="E56" s="31"/>
    </row>
    <row r="57" spans="1:5" s="39" customFormat="1" ht="12" customHeight="1" thickBot="1" x14ac:dyDescent="0.25">
      <c r="A57" s="27" t="s">
        <v>110</v>
      </c>
      <c r="B57" s="28" t="s">
        <v>111</v>
      </c>
      <c r="C57" s="29">
        <f>SUM(C58:C60)</f>
        <v>200000</v>
      </c>
      <c r="D57" s="30"/>
      <c r="E57" s="31"/>
    </row>
    <row r="58" spans="1:5" s="39" customFormat="1" ht="12" customHeight="1" x14ac:dyDescent="0.2">
      <c r="A58" s="32" t="s">
        <v>112</v>
      </c>
      <c r="B58" s="33" t="s">
        <v>113</v>
      </c>
      <c r="C58" s="34"/>
      <c r="D58" s="30"/>
      <c r="E58" s="31"/>
    </row>
    <row r="59" spans="1:5" s="39" customFormat="1" ht="12" customHeight="1" x14ac:dyDescent="0.2">
      <c r="A59" s="36" t="s">
        <v>114</v>
      </c>
      <c r="B59" s="37" t="s">
        <v>115</v>
      </c>
      <c r="C59" s="40">
        <v>200000</v>
      </c>
      <c r="D59" s="30"/>
      <c r="E59" s="31"/>
    </row>
    <row r="60" spans="1:5" s="39" customFormat="1" ht="12" customHeight="1" x14ac:dyDescent="0.2">
      <c r="A60" s="36" t="s">
        <v>116</v>
      </c>
      <c r="B60" s="37" t="s">
        <v>117</v>
      </c>
      <c r="C60" s="40"/>
      <c r="D60" s="30"/>
      <c r="E60" s="31"/>
    </row>
    <row r="61" spans="1:5" s="39" customFormat="1" ht="12" customHeight="1" thickBot="1" x14ac:dyDescent="0.25">
      <c r="A61" s="41" t="s">
        <v>118</v>
      </c>
      <c r="B61" s="42" t="s">
        <v>119</v>
      </c>
      <c r="C61" s="48"/>
      <c r="D61" s="30"/>
      <c r="E61" s="31"/>
    </row>
    <row r="62" spans="1:5" s="39" customFormat="1" ht="12" customHeight="1" thickBot="1" x14ac:dyDescent="0.25">
      <c r="A62" s="27" t="s">
        <v>120</v>
      </c>
      <c r="B62" s="43" t="s">
        <v>121</v>
      </c>
      <c r="C62" s="29">
        <f>SUM(C63:C65)</f>
        <v>0</v>
      </c>
      <c r="D62" s="30"/>
      <c r="E62" s="31"/>
    </row>
    <row r="63" spans="1:5" s="39" customFormat="1" ht="12" customHeight="1" x14ac:dyDescent="0.2">
      <c r="A63" s="32" t="s">
        <v>122</v>
      </c>
      <c r="B63" s="33" t="s">
        <v>123</v>
      </c>
      <c r="C63" s="40"/>
      <c r="D63" s="30"/>
      <c r="E63" s="31"/>
    </row>
    <row r="64" spans="1:5" s="39" customFormat="1" ht="12" customHeight="1" x14ac:dyDescent="0.2">
      <c r="A64" s="36" t="s">
        <v>124</v>
      </c>
      <c r="B64" s="37" t="s">
        <v>125</v>
      </c>
      <c r="C64" s="40"/>
      <c r="D64" s="30"/>
      <c r="E64" s="31"/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/>
      <c r="E65" s="31"/>
    </row>
    <row r="66" spans="1:5" s="39" customFormat="1" ht="12" customHeight="1" thickBot="1" x14ac:dyDescent="0.25">
      <c r="A66" s="41" t="s">
        <v>128</v>
      </c>
      <c r="B66" s="42" t="s">
        <v>129</v>
      </c>
      <c r="C66" s="40"/>
      <c r="D66" s="30"/>
      <c r="E66" s="31"/>
    </row>
    <row r="67" spans="1:5" s="39" customFormat="1" ht="12" customHeight="1" thickBot="1" x14ac:dyDescent="0.25">
      <c r="A67" s="27" t="s">
        <v>130</v>
      </c>
      <c r="B67" s="28" t="s">
        <v>131</v>
      </c>
      <c r="C67" s="45">
        <f>+C9+C18+C25+C32+C39+C51+C57+C62</f>
        <v>570376410</v>
      </c>
      <c r="D67" s="30"/>
      <c r="E67" s="31"/>
    </row>
    <row r="68" spans="1:5" s="39" customFormat="1" ht="12" customHeight="1" thickBot="1" x14ac:dyDescent="0.2">
      <c r="A68" s="50" t="s">
        <v>132</v>
      </c>
      <c r="B68" s="43" t="s">
        <v>133</v>
      </c>
      <c r="C68" s="29">
        <f>SUM(C69:C71)</f>
        <v>0</v>
      </c>
      <c r="D68" s="30"/>
      <c r="E68" s="31"/>
    </row>
    <row r="69" spans="1:5" s="39" customFormat="1" ht="12" customHeight="1" x14ac:dyDescent="0.2">
      <c r="A69" s="32" t="s">
        <v>134</v>
      </c>
      <c r="B69" s="33" t="s">
        <v>135</v>
      </c>
      <c r="C69" s="40"/>
      <c r="D69" s="30"/>
      <c r="E69" s="31"/>
    </row>
    <row r="70" spans="1:5" s="39" customFormat="1" ht="12" customHeight="1" x14ac:dyDescent="0.2">
      <c r="A70" s="36" t="s">
        <v>136</v>
      </c>
      <c r="B70" s="37" t="s">
        <v>137</v>
      </c>
      <c r="C70" s="40"/>
      <c r="D70" s="30"/>
      <c r="E70" s="31"/>
    </row>
    <row r="71" spans="1:5" s="39" customFormat="1" ht="12" customHeight="1" thickBot="1" x14ac:dyDescent="0.25">
      <c r="A71" s="41" t="s">
        <v>138</v>
      </c>
      <c r="B71" s="51" t="s">
        <v>139</v>
      </c>
      <c r="C71" s="40"/>
      <c r="D71" s="30"/>
      <c r="E71" s="31"/>
    </row>
    <row r="72" spans="1:5" s="39" customFormat="1" ht="12" customHeight="1" thickBot="1" x14ac:dyDescent="0.2">
      <c r="A72" s="50" t="s">
        <v>140</v>
      </c>
      <c r="B72" s="43" t="s">
        <v>141</v>
      </c>
      <c r="C72" s="29">
        <f>SUM(C73:C76)</f>
        <v>0</v>
      </c>
      <c r="D72" s="30"/>
      <c r="E72" s="31"/>
    </row>
    <row r="73" spans="1:5" s="39" customFormat="1" ht="12" customHeight="1" x14ac:dyDescent="0.2">
      <c r="A73" s="32" t="s">
        <v>142</v>
      </c>
      <c r="B73" s="33" t="s">
        <v>143</v>
      </c>
      <c r="C73" s="40"/>
      <c r="D73" s="30"/>
      <c r="E73" s="31"/>
    </row>
    <row r="74" spans="1:5" s="39" customFormat="1" ht="12" customHeight="1" x14ac:dyDescent="0.2">
      <c r="A74" s="36" t="s">
        <v>144</v>
      </c>
      <c r="B74" s="37" t="s">
        <v>145</v>
      </c>
      <c r="C74" s="40"/>
      <c r="D74" s="30"/>
      <c r="E74" s="31"/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/>
      <c r="E75" s="31"/>
    </row>
    <row r="76" spans="1:5" s="39" customFormat="1" ht="12" customHeight="1" thickBot="1" x14ac:dyDescent="0.25">
      <c r="A76" s="41" t="s">
        <v>148</v>
      </c>
      <c r="B76" s="42" t="s">
        <v>149</v>
      </c>
      <c r="C76" s="40"/>
      <c r="D76" s="30"/>
      <c r="E76" s="31"/>
    </row>
    <row r="77" spans="1:5" s="39" customFormat="1" ht="12" customHeight="1" thickBot="1" x14ac:dyDescent="0.2">
      <c r="A77" s="50" t="s">
        <v>150</v>
      </c>
      <c r="B77" s="43" t="s">
        <v>151</v>
      </c>
      <c r="C77" s="29">
        <f>SUM(C78:C79)</f>
        <v>0</v>
      </c>
      <c r="D77" s="30"/>
      <c r="E77" s="31"/>
    </row>
    <row r="78" spans="1:5" s="39" customFormat="1" ht="12" customHeight="1" x14ac:dyDescent="0.2">
      <c r="A78" s="32" t="s">
        <v>152</v>
      </c>
      <c r="B78" s="33" t="s">
        <v>153</v>
      </c>
      <c r="C78" s="40"/>
      <c r="D78" s="30"/>
      <c r="E78" s="31"/>
    </row>
    <row r="79" spans="1:5" s="39" customFormat="1" ht="12" customHeight="1" thickBot="1" x14ac:dyDescent="0.25">
      <c r="A79" s="41" t="s">
        <v>154</v>
      </c>
      <c r="B79" s="42" t="s">
        <v>155</v>
      </c>
      <c r="C79" s="40"/>
      <c r="D79" s="30"/>
      <c r="E79" s="31"/>
    </row>
    <row r="80" spans="1:5" s="35" customFormat="1" ht="12" customHeight="1" thickBot="1" x14ac:dyDescent="0.2">
      <c r="A80" s="50" t="s">
        <v>156</v>
      </c>
      <c r="B80" s="43" t="s">
        <v>157</v>
      </c>
      <c r="C80" s="29">
        <f>SUM(C81:C83)</f>
        <v>0</v>
      </c>
      <c r="D80" s="30"/>
      <c r="E80" s="31"/>
    </row>
    <row r="81" spans="1:5" s="39" customFormat="1" ht="12" customHeight="1" x14ac:dyDescent="0.2">
      <c r="A81" s="32" t="s">
        <v>158</v>
      </c>
      <c r="B81" s="33" t="s">
        <v>159</v>
      </c>
      <c r="C81" s="40"/>
      <c r="D81" s="30"/>
      <c r="E81" s="31"/>
    </row>
    <row r="82" spans="1:5" s="39" customFormat="1" ht="12" customHeight="1" x14ac:dyDescent="0.2">
      <c r="A82" s="36" t="s">
        <v>160</v>
      </c>
      <c r="B82" s="37" t="s">
        <v>161</v>
      </c>
      <c r="C82" s="40"/>
      <c r="D82" s="30"/>
      <c r="E82" s="31"/>
    </row>
    <row r="83" spans="1:5" s="39" customFormat="1" ht="12" customHeight="1" thickBot="1" x14ac:dyDescent="0.25">
      <c r="A83" s="41" t="s">
        <v>162</v>
      </c>
      <c r="B83" s="42" t="s">
        <v>163</v>
      </c>
      <c r="C83" s="40"/>
      <c r="D83" s="30"/>
      <c r="E83" s="31"/>
    </row>
    <row r="84" spans="1:5" s="39" customFormat="1" ht="12" customHeight="1" thickBot="1" x14ac:dyDescent="0.2">
      <c r="A84" s="50" t="s">
        <v>164</v>
      </c>
      <c r="B84" s="43" t="s">
        <v>165</v>
      </c>
      <c r="C84" s="29">
        <f>SUM(C85:C88)</f>
        <v>0</v>
      </c>
      <c r="D84" s="30"/>
      <c r="E84" s="31"/>
    </row>
    <row r="85" spans="1:5" s="39" customFormat="1" ht="12" customHeight="1" x14ac:dyDescent="0.2">
      <c r="A85" s="52" t="s">
        <v>166</v>
      </c>
      <c r="B85" s="33" t="s">
        <v>167</v>
      </c>
      <c r="C85" s="40"/>
      <c r="D85" s="30"/>
      <c r="E85" s="31"/>
    </row>
    <row r="86" spans="1:5" s="39" customFormat="1" ht="12" customHeight="1" x14ac:dyDescent="0.2">
      <c r="A86" s="53" t="s">
        <v>168</v>
      </c>
      <c r="B86" s="37" t="s">
        <v>169</v>
      </c>
      <c r="C86" s="40"/>
      <c r="D86" s="30"/>
      <c r="E86" s="31"/>
    </row>
    <row r="87" spans="1:5" s="39" customFormat="1" ht="12" customHeight="1" x14ac:dyDescent="0.2">
      <c r="A87" s="53" t="s">
        <v>170</v>
      </c>
      <c r="B87" s="37" t="s">
        <v>171</v>
      </c>
      <c r="C87" s="40"/>
      <c r="D87" s="30"/>
      <c r="E87" s="31"/>
    </row>
    <row r="88" spans="1:5" s="35" customFormat="1" ht="12" customHeight="1" thickBot="1" x14ac:dyDescent="0.25">
      <c r="A88" s="54" t="s">
        <v>172</v>
      </c>
      <c r="B88" s="42" t="s">
        <v>173</v>
      </c>
      <c r="C88" s="40"/>
      <c r="D88" s="30"/>
      <c r="E88" s="31"/>
    </row>
    <row r="89" spans="1:5" s="35" customFormat="1" ht="12" customHeight="1" thickBot="1" x14ac:dyDescent="0.2">
      <c r="A89" s="50" t="s">
        <v>174</v>
      </c>
      <c r="B89" s="43" t="s">
        <v>175</v>
      </c>
      <c r="C89" s="55"/>
      <c r="D89" s="30"/>
      <c r="E89" s="31"/>
    </row>
    <row r="90" spans="1:5" s="35" customFormat="1" ht="12" customHeight="1" thickBot="1" x14ac:dyDescent="0.2">
      <c r="A90" s="50" t="s">
        <v>176</v>
      </c>
      <c r="B90" s="43" t="s">
        <v>177</v>
      </c>
      <c r="C90" s="55"/>
      <c r="D90" s="30"/>
      <c r="E90" s="31"/>
    </row>
    <row r="91" spans="1:5" s="35" customFormat="1" ht="12" customHeight="1" thickBot="1" x14ac:dyDescent="0.2">
      <c r="A91" s="50" t="s">
        <v>178</v>
      </c>
      <c r="B91" s="56" t="s">
        <v>179</v>
      </c>
      <c r="C91" s="45">
        <f>+C68+C72+C77+C80+C84+C90+C89</f>
        <v>0</v>
      </c>
      <c r="D91" s="30"/>
      <c r="E91" s="31"/>
    </row>
    <row r="92" spans="1:5" s="35" customFormat="1" ht="12" customHeight="1" thickBot="1" x14ac:dyDescent="0.2">
      <c r="A92" s="57" t="s">
        <v>180</v>
      </c>
      <c r="B92" s="58" t="s">
        <v>181</v>
      </c>
      <c r="C92" s="45">
        <f>+C67+C91</f>
        <v>570376410</v>
      </c>
      <c r="D92" s="30"/>
      <c r="E92" s="31"/>
    </row>
    <row r="93" spans="1:5" s="39" customFormat="1" ht="15" customHeight="1" thickBot="1" x14ac:dyDescent="0.25">
      <c r="A93" s="59"/>
      <c r="B93" s="60"/>
      <c r="C93" s="61"/>
      <c r="E93" s="31"/>
    </row>
    <row r="94" spans="1:5" s="23" customFormat="1" ht="16.5" customHeight="1" thickBot="1" x14ac:dyDescent="0.25">
      <c r="A94" s="62"/>
      <c r="B94" s="63" t="s">
        <v>182</v>
      </c>
      <c r="C94" s="64"/>
      <c r="E94" s="31"/>
    </row>
    <row r="95" spans="1:5" s="68" customFormat="1" ht="12" customHeight="1" thickBot="1" x14ac:dyDescent="0.25">
      <c r="A95" s="65" t="s">
        <v>14</v>
      </c>
      <c r="B95" s="66" t="s">
        <v>183</v>
      </c>
      <c r="C95" s="67">
        <f>+C96+C97+C98+C99+C100+C113</f>
        <v>104611292</v>
      </c>
      <c r="E95" s="31"/>
    </row>
    <row r="96" spans="1:5" ht="12" customHeight="1" x14ac:dyDescent="0.2">
      <c r="A96" s="69" t="s">
        <v>16</v>
      </c>
      <c r="B96" s="70" t="s">
        <v>184</v>
      </c>
      <c r="C96" s="71">
        <v>3533503</v>
      </c>
      <c r="D96" s="68"/>
      <c r="E96" s="31"/>
    </row>
    <row r="97" spans="1:5" ht="12" customHeight="1" x14ac:dyDescent="0.2">
      <c r="A97" s="36" t="s">
        <v>18</v>
      </c>
      <c r="B97" s="72" t="s">
        <v>185</v>
      </c>
      <c r="C97" s="40">
        <v>1615069</v>
      </c>
      <c r="D97" s="68"/>
      <c r="E97" s="31"/>
    </row>
    <row r="98" spans="1:5" ht="12" customHeight="1" x14ac:dyDescent="0.2">
      <c r="A98" s="36" t="s">
        <v>20</v>
      </c>
      <c r="B98" s="73" t="s">
        <v>186</v>
      </c>
      <c r="C98" s="44">
        <v>91462720</v>
      </c>
      <c r="D98" s="68"/>
      <c r="E98" s="31"/>
    </row>
    <row r="99" spans="1:5" ht="12" customHeight="1" x14ac:dyDescent="0.2">
      <c r="A99" s="36" t="s">
        <v>26</v>
      </c>
      <c r="B99" s="74" t="s">
        <v>187</v>
      </c>
      <c r="C99" s="44"/>
      <c r="D99" s="68"/>
      <c r="E99" s="31"/>
    </row>
    <row r="100" spans="1:5" ht="12" customHeight="1" x14ac:dyDescent="0.2">
      <c r="A100" s="36" t="s">
        <v>188</v>
      </c>
      <c r="B100" s="75" t="s">
        <v>189</v>
      </c>
      <c r="C100" s="44">
        <f>SUM(C101:C112)</f>
        <v>8000000</v>
      </c>
      <c r="D100" s="68"/>
      <c r="E100" s="31"/>
    </row>
    <row r="101" spans="1:5" ht="12" customHeight="1" x14ac:dyDescent="0.2">
      <c r="A101" s="36" t="s">
        <v>30</v>
      </c>
      <c r="B101" s="73" t="s">
        <v>190</v>
      </c>
      <c r="C101" s="44"/>
      <c r="D101" s="68"/>
      <c r="E101" s="31"/>
    </row>
    <row r="102" spans="1:5" ht="12" customHeight="1" x14ac:dyDescent="0.2">
      <c r="A102" s="36" t="s">
        <v>191</v>
      </c>
      <c r="B102" s="76" t="s">
        <v>192</v>
      </c>
      <c r="C102" s="44"/>
      <c r="D102" s="68"/>
      <c r="E102" s="31"/>
    </row>
    <row r="103" spans="1:5" ht="12" customHeight="1" x14ac:dyDescent="0.2">
      <c r="A103" s="36" t="s">
        <v>193</v>
      </c>
      <c r="B103" s="76" t="s">
        <v>194</v>
      </c>
      <c r="C103" s="44"/>
      <c r="D103" s="68"/>
      <c r="E103" s="31"/>
    </row>
    <row r="104" spans="1:5" ht="12" customHeight="1" x14ac:dyDescent="0.2">
      <c r="A104" s="36" t="s">
        <v>195</v>
      </c>
      <c r="B104" s="77" t="s">
        <v>196</v>
      </c>
      <c r="C104" s="44"/>
      <c r="D104" s="68"/>
      <c r="E104" s="31"/>
    </row>
    <row r="105" spans="1:5" ht="12" customHeight="1" x14ac:dyDescent="0.2">
      <c r="A105" s="36" t="s">
        <v>197</v>
      </c>
      <c r="B105" s="78" t="s">
        <v>198</v>
      </c>
      <c r="C105" s="44"/>
      <c r="D105" s="68"/>
      <c r="E105" s="31"/>
    </row>
    <row r="106" spans="1:5" ht="12" customHeight="1" x14ac:dyDescent="0.2">
      <c r="A106" s="36" t="s">
        <v>199</v>
      </c>
      <c r="B106" s="78" t="s">
        <v>200</v>
      </c>
      <c r="C106" s="44"/>
      <c r="D106" s="68"/>
      <c r="E106" s="31"/>
    </row>
    <row r="107" spans="1:5" ht="12" customHeight="1" x14ac:dyDescent="0.2">
      <c r="A107" s="36" t="s">
        <v>201</v>
      </c>
      <c r="B107" s="77" t="s">
        <v>202</v>
      </c>
      <c r="C107" s="44"/>
      <c r="D107" s="68"/>
      <c r="E107" s="31"/>
    </row>
    <row r="108" spans="1:5" ht="12" customHeight="1" x14ac:dyDescent="0.2">
      <c r="A108" s="36" t="s">
        <v>203</v>
      </c>
      <c r="B108" s="77" t="s">
        <v>204</v>
      </c>
      <c r="C108" s="44"/>
      <c r="D108" s="68"/>
      <c r="E108" s="31"/>
    </row>
    <row r="109" spans="1:5" ht="12" customHeight="1" x14ac:dyDescent="0.2">
      <c r="A109" s="36" t="s">
        <v>205</v>
      </c>
      <c r="B109" s="78" t="s">
        <v>206</v>
      </c>
      <c r="C109" s="44"/>
      <c r="D109" s="68"/>
      <c r="E109" s="31"/>
    </row>
    <row r="110" spans="1:5" ht="12" customHeight="1" x14ac:dyDescent="0.2">
      <c r="A110" s="79" t="s">
        <v>207</v>
      </c>
      <c r="B110" s="80" t="s">
        <v>208</v>
      </c>
      <c r="C110" s="44"/>
      <c r="D110" s="68"/>
      <c r="E110" s="31"/>
    </row>
    <row r="111" spans="1:5" ht="12" customHeight="1" x14ac:dyDescent="0.2">
      <c r="A111" s="36" t="s">
        <v>209</v>
      </c>
      <c r="B111" s="80" t="s">
        <v>210</v>
      </c>
      <c r="C111" s="44"/>
      <c r="D111" s="68"/>
      <c r="E111" s="31"/>
    </row>
    <row r="112" spans="1:5" ht="12" customHeight="1" x14ac:dyDescent="0.2">
      <c r="A112" s="36" t="s">
        <v>211</v>
      </c>
      <c r="B112" s="78" t="s">
        <v>212</v>
      </c>
      <c r="C112" s="40">
        <v>8000000</v>
      </c>
      <c r="D112" s="68"/>
      <c r="E112" s="31"/>
    </row>
    <row r="113" spans="1:5" ht="12" customHeight="1" x14ac:dyDescent="0.2">
      <c r="A113" s="36" t="s">
        <v>213</v>
      </c>
      <c r="B113" s="81" t="s">
        <v>214</v>
      </c>
      <c r="C113" s="38"/>
      <c r="D113" s="68"/>
      <c r="E113" s="31"/>
    </row>
    <row r="114" spans="1:5" ht="12" customHeight="1" x14ac:dyDescent="0.2">
      <c r="A114" s="41" t="s">
        <v>215</v>
      </c>
      <c r="B114" s="72" t="s">
        <v>216</v>
      </c>
      <c r="C114" s="48"/>
      <c r="D114" s="68"/>
      <c r="E114" s="31"/>
    </row>
    <row r="115" spans="1:5" ht="12" customHeight="1" thickBot="1" x14ac:dyDescent="0.25">
      <c r="A115" s="82" t="s">
        <v>217</v>
      </c>
      <c r="B115" s="83" t="s">
        <v>218</v>
      </c>
      <c r="C115" s="84"/>
      <c r="D115" s="68"/>
      <c r="E115" s="31"/>
    </row>
    <row r="116" spans="1:5" ht="12" customHeight="1" thickBot="1" x14ac:dyDescent="0.25">
      <c r="A116" s="27" t="s">
        <v>32</v>
      </c>
      <c r="B116" s="85" t="s">
        <v>219</v>
      </c>
      <c r="C116" s="29">
        <f>+C117+C119+C121</f>
        <v>97836015</v>
      </c>
      <c r="D116" s="68"/>
      <c r="E116" s="31"/>
    </row>
    <row r="117" spans="1:5" ht="12" customHeight="1" x14ac:dyDescent="0.2">
      <c r="A117" s="32" t="s">
        <v>34</v>
      </c>
      <c r="B117" s="72" t="s">
        <v>220</v>
      </c>
      <c r="C117" s="49">
        <v>97836015</v>
      </c>
      <c r="D117" s="68"/>
      <c r="E117" s="31"/>
    </row>
    <row r="118" spans="1:5" ht="12" customHeight="1" x14ac:dyDescent="0.2">
      <c r="A118" s="32" t="s">
        <v>36</v>
      </c>
      <c r="B118" s="86" t="s">
        <v>221</v>
      </c>
      <c r="C118" s="49"/>
      <c r="D118" s="68"/>
      <c r="E118" s="31"/>
    </row>
    <row r="119" spans="1:5" ht="12" customHeight="1" x14ac:dyDescent="0.2">
      <c r="A119" s="32" t="s">
        <v>38</v>
      </c>
      <c r="B119" s="86" t="s">
        <v>222</v>
      </c>
      <c r="C119" s="38"/>
      <c r="D119" s="68"/>
      <c r="E119" s="31"/>
    </row>
    <row r="120" spans="1:5" ht="12" customHeight="1" x14ac:dyDescent="0.2">
      <c r="A120" s="32" t="s">
        <v>40</v>
      </c>
      <c r="B120" s="86" t="s">
        <v>223</v>
      </c>
      <c r="C120" s="38"/>
      <c r="D120" s="68"/>
      <c r="E120" s="31"/>
    </row>
    <row r="121" spans="1:5" ht="12" customHeight="1" x14ac:dyDescent="0.2">
      <c r="A121" s="32" t="s">
        <v>42</v>
      </c>
      <c r="B121" s="87" t="s">
        <v>224</v>
      </c>
      <c r="C121" s="40"/>
      <c r="D121" s="68"/>
      <c r="E121" s="31"/>
    </row>
    <row r="122" spans="1:5" ht="12" customHeight="1" x14ac:dyDescent="0.2">
      <c r="A122" s="32" t="s">
        <v>44</v>
      </c>
      <c r="B122" s="88" t="s">
        <v>225</v>
      </c>
      <c r="C122" s="40"/>
      <c r="D122" s="68"/>
      <c r="E122" s="31"/>
    </row>
    <row r="123" spans="1:5" ht="12" customHeight="1" x14ac:dyDescent="0.2">
      <c r="A123" s="32" t="s">
        <v>226</v>
      </c>
      <c r="B123" s="89" t="s">
        <v>227</v>
      </c>
      <c r="C123" s="40"/>
      <c r="D123" s="68"/>
      <c r="E123" s="31"/>
    </row>
    <row r="124" spans="1:5" ht="12" customHeight="1" x14ac:dyDescent="0.2">
      <c r="A124" s="32" t="s">
        <v>228</v>
      </c>
      <c r="B124" s="78" t="s">
        <v>200</v>
      </c>
      <c r="C124" s="40"/>
      <c r="D124" s="68"/>
      <c r="E124" s="31"/>
    </row>
    <row r="125" spans="1:5" ht="12" customHeight="1" x14ac:dyDescent="0.2">
      <c r="A125" s="32" t="s">
        <v>229</v>
      </c>
      <c r="B125" s="78" t="s">
        <v>230</v>
      </c>
      <c r="C125" s="40"/>
      <c r="D125" s="68"/>
      <c r="E125" s="31"/>
    </row>
    <row r="126" spans="1:5" ht="12" customHeight="1" x14ac:dyDescent="0.2">
      <c r="A126" s="32" t="s">
        <v>231</v>
      </c>
      <c r="B126" s="78" t="s">
        <v>232</v>
      </c>
      <c r="C126" s="40"/>
      <c r="D126" s="68"/>
      <c r="E126" s="31"/>
    </row>
    <row r="127" spans="1:5" ht="12" customHeight="1" x14ac:dyDescent="0.2">
      <c r="A127" s="32" t="s">
        <v>233</v>
      </c>
      <c r="B127" s="78" t="s">
        <v>206</v>
      </c>
      <c r="C127" s="40"/>
      <c r="D127" s="68"/>
      <c r="E127" s="31"/>
    </row>
    <row r="128" spans="1:5" ht="12" customHeight="1" x14ac:dyDescent="0.2">
      <c r="A128" s="32" t="s">
        <v>234</v>
      </c>
      <c r="B128" s="78" t="s">
        <v>235</v>
      </c>
      <c r="C128" s="40"/>
      <c r="D128" s="68"/>
      <c r="E128" s="31"/>
    </row>
    <row r="129" spans="1:11" ht="12" customHeight="1" thickBot="1" x14ac:dyDescent="0.25">
      <c r="A129" s="79" t="s">
        <v>236</v>
      </c>
      <c r="B129" s="78" t="s">
        <v>237</v>
      </c>
      <c r="C129" s="44"/>
      <c r="D129" s="68"/>
      <c r="E129" s="31"/>
    </row>
    <row r="130" spans="1:11" ht="12" customHeight="1" thickBot="1" x14ac:dyDescent="0.25">
      <c r="A130" s="27" t="s">
        <v>46</v>
      </c>
      <c r="B130" s="90" t="s">
        <v>238</v>
      </c>
      <c r="C130" s="29">
        <f>+C95+C116</f>
        <v>202447307</v>
      </c>
      <c r="D130" s="68"/>
      <c r="E130" s="31"/>
    </row>
    <row r="131" spans="1:11" ht="12" customHeight="1" thickBot="1" x14ac:dyDescent="0.25">
      <c r="A131" s="27" t="s">
        <v>239</v>
      </c>
      <c r="B131" s="90" t="s">
        <v>240</v>
      </c>
      <c r="C131" s="29">
        <f>+C132+C133+C134</f>
        <v>1668000</v>
      </c>
      <c r="D131" s="68"/>
      <c r="E131" s="31"/>
    </row>
    <row r="132" spans="1:11" s="68" customFormat="1" ht="12" customHeight="1" x14ac:dyDescent="0.2">
      <c r="A132" s="32" t="s">
        <v>62</v>
      </c>
      <c r="B132" s="91" t="s">
        <v>241</v>
      </c>
      <c r="C132" s="40">
        <v>1668000</v>
      </c>
      <c r="E132" s="31"/>
    </row>
    <row r="133" spans="1:11" ht="12" customHeight="1" x14ac:dyDescent="0.2">
      <c r="A133" s="32" t="s">
        <v>68</v>
      </c>
      <c r="B133" s="91" t="s">
        <v>242</v>
      </c>
      <c r="C133" s="38"/>
      <c r="D133" s="68"/>
      <c r="E133" s="31"/>
    </row>
    <row r="134" spans="1:11" ht="12" customHeight="1" thickBot="1" x14ac:dyDescent="0.25">
      <c r="A134" s="79" t="s">
        <v>70</v>
      </c>
      <c r="B134" s="92" t="s">
        <v>243</v>
      </c>
      <c r="C134" s="38"/>
      <c r="D134" s="68"/>
      <c r="E134" s="31"/>
    </row>
    <row r="135" spans="1:11" ht="12" customHeight="1" thickBot="1" x14ac:dyDescent="0.25">
      <c r="A135" s="27" t="s">
        <v>74</v>
      </c>
      <c r="B135" s="90" t="s">
        <v>244</v>
      </c>
      <c r="C135" s="29">
        <f>+C136+C137+C138+C139+C140+C141</f>
        <v>0</v>
      </c>
      <c r="D135" s="68"/>
      <c r="E135" s="31"/>
    </row>
    <row r="136" spans="1:11" ht="12" customHeight="1" x14ac:dyDescent="0.2">
      <c r="A136" s="32" t="s">
        <v>76</v>
      </c>
      <c r="B136" s="91" t="s">
        <v>245</v>
      </c>
      <c r="C136" s="38"/>
      <c r="D136" s="68"/>
      <c r="E136" s="31"/>
    </row>
    <row r="137" spans="1:11" ht="12" customHeight="1" x14ac:dyDescent="0.2">
      <c r="A137" s="32" t="s">
        <v>78</v>
      </c>
      <c r="B137" s="91" t="s">
        <v>246</v>
      </c>
      <c r="C137" s="38"/>
      <c r="D137" s="68"/>
      <c r="E137" s="31"/>
    </row>
    <row r="138" spans="1:11" ht="12" customHeight="1" x14ac:dyDescent="0.2">
      <c r="A138" s="32" t="s">
        <v>80</v>
      </c>
      <c r="B138" s="91" t="s">
        <v>247</v>
      </c>
      <c r="C138" s="38"/>
      <c r="D138" s="68"/>
      <c r="E138" s="31"/>
    </row>
    <row r="139" spans="1:11" ht="12" customHeight="1" x14ac:dyDescent="0.2">
      <c r="A139" s="32" t="s">
        <v>82</v>
      </c>
      <c r="B139" s="91" t="s">
        <v>248</v>
      </c>
      <c r="C139" s="38"/>
      <c r="D139" s="68"/>
      <c r="E139" s="31"/>
    </row>
    <row r="140" spans="1:11" ht="12" customHeight="1" x14ac:dyDescent="0.2">
      <c r="A140" s="32" t="s">
        <v>84</v>
      </c>
      <c r="B140" s="91" t="s">
        <v>249</v>
      </c>
      <c r="C140" s="38"/>
      <c r="D140" s="68"/>
      <c r="E140" s="31"/>
    </row>
    <row r="141" spans="1:11" s="68" customFormat="1" ht="12" customHeight="1" thickBot="1" x14ac:dyDescent="0.25">
      <c r="A141" s="79" t="s">
        <v>86</v>
      </c>
      <c r="B141" s="92" t="s">
        <v>250</v>
      </c>
      <c r="C141" s="38"/>
      <c r="E141" s="31"/>
    </row>
    <row r="142" spans="1:11" ht="12" customHeight="1" thickBot="1" x14ac:dyDescent="0.25">
      <c r="A142" s="27" t="s">
        <v>98</v>
      </c>
      <c r="B142" s="90" t="s">
        <v>251</v>
      </c>
      <c r="C142" s="45">
        <f>+C143+C144+C145+C146</f>
        <v>0</v>
      </c>
      <c r="D142" s="68"/>
      <c r="E142" s="31"/>
      <c r="K142" s="93"/>
    </row>
    <row r="143" spans="1:11" ht="15.75" x14ac:dyDescent="0.2">
      <c r="A143" s="32" t="s">
        <v>100</v>
      </c>
      <c r="B143" s="91" t="s">
        <v>252</v>
      </c>
      <c r="C143" s="38"/>
      <c r="D143" s="68"/>
      <c r="E143" s="31"/>
    </row>
    <row r="144" spans="1:11" ht="12" customHeight="1" x14ac:dyDescent="0.2">
      <c r="A144" s="32" t="s">
        <v>102</v>
      </c>
      <c r="B144" s="91" t="s">
        <v>253</v>
      </c>
      <c r="C144" s="38"/>
      <c r="D144" s="68"/>
      <c r="E144" s="31"/>
    </row>
    <row r="145" spans="1:5" s="68" customFormat="1" ht="12" customHeight="1" x14ac:dyDescent="0.2">
      <c r="A145" s="32" t="s">
        <v>104</v>
      </c>
      <c r="B145" s="91" t="s">
        <v>254</v>
      </c>
      <c r="C145" s="38"/>
      <c r="E145" s="31"/>
    </row>
    <row r="146" spans="1:5" s="68" customFormat="1" ht="12" customHeight="1" thickBot="1" x14ac:dyDescent="0.25">
      <c r="A146" s="79" t="s">
        <v>106</v>
      </c>
      <c r="B146" s="92" t="s">
        <v>255</v>
      </c>
      <c r="C146" s="38"/>
      <c r="E146" s="31"/>
    </row>
    <row r="147" spans="1:5" s="68" customFormat="1" ht="12" customHeight="1" thickBot="1" x14ac:dyDescent="0.25">
      <c r="A147" s="27" t="s">
        <v>256</v>
      </c>
      <c r="B147" s="90" t="s">
        <v>257</v>
      </c>
      <c r="C147" s="94">
        <f>+C148+C149+C150+C151+C152</f>
        <v>0</v>
      </c>
      <c r="E147" s="31"/>
    </row>
    <row r="148" spans="1:5" s="68" customFormat="1" ht="12" customHeight="1" x14ac:dyDescent="0.2">
      <c r="A148" s="32" t="s">
        <v>112</v>
      </c>
      <c r="B148" s="91" t="s">
        <v>258</v>
      </c>
      <c r="C148" s="38"/>
      <c r="E148" s="31"/>
    </row>
    <row r="149" spans="1:5" s="68" customFormat="1" ht="12" customHeight="1" x14ac:dyDescent="0.2">
      <c r="A149" s="32" t="s">
        <v>114</v>
      </c>
      <c r="B149" s="91" t="s">
        <v>259</v>
      </c>
      <c r="C149" s="38"/>
      <c r="E149" s="31"/>
    </row>
    <row r="150" spans="1:5" s="68" customFormat="1" ht="12" customHeight="1" x14ac:dyDescent="0.2">
      <c r="A150" s="32" t="s">
        <v>116</v>
      </c>
      <c r="B150" s="91" t="s">
        <v>260</v>
      </c>
      <c r="C150" s="38"/>
      <c r="E150" s="31"/>
    </row>
    <row r="151" spans="1:5" ht="12.75" customHeight="1" x14ac:dyDescent="0.2">
      <c r="A151" s="32" t="s">
        <v>118</v>
      </c>
      <c r="B151" s="91" t="s">
        <v>261</v>
      </c>
      <c r="C151" s="38"/>
      <c r="D151" s="68"/>
      <c r="E151" s="31"/>
    </row>
    <row r="152" spans="1:5" ht="12.75" customHeight="1" thickBot="1" x14ac:dyDescent="0.25">
      <c r="A152" s="79" t="s">
        <v>262</v>
      </c>
      <c r="B152" s="92" t="s">
        <v>263</v>
      </c>
      <c r="C152" s="48"/>
      <c r="D152" s="68"/>
      <c r="E152" s="31"/>
    </row>
    <row r="153" spans="1:5" ht="12.75" customHeight="1" thickBot="1" x14ac:dyDescent="0.25">
      <c r="A153" s="95" t="s">
        <v>120</v>
      </c>
      <c r="B153" s="90" t="s">
        <v>264</v>
      </c>
      <c r="C153" s="94"/>
      <c r="D153" s="68"/>
      <c r="E153" s="31"/>
    </row>
    <row r="154" spans="1:5" ht="12" customHeight="1" thickBot="1" x14ac:dyDescent="0.25">
      <c r="A154" s="95" t="s">
        <v>130</v>
      </c>
      <c r="B154" s="90" t="s">
        <v>265</v>
      </c>
      <c r="C154" s="94"/>
      <c r="D154" s="68"/>
      <c r="E154" s="31"/>
    </row>
    <row r="155" spans="1:5" ht="15" customHeight="1" thickBot="1" x14ac:dyDescent="0.25">
      <c r="A155" s="27" t="s">
        <v>266</v>
      </c>
      <c r="B155" s="90" t="s">
        <v>267</v>
      </c>
      <c r="C155" s="96">
        <f>+C131+C135+C142+C147+C153+C154</f>
        <v>1668000</v>
      </c>
      <c r="D155" s="68"/>
      <c r="E155" s="31"/>
    </row>
    <row r="156" spans="1:5" ht="16.5" thickBot="1" x14ac:dyDescent="0.25">
      <c r="A156" s="97" t="s">
        <v>268</v>
      </c>
      <c r="B156" s="98" t="s">
        <v>269</v>
      </c>
      <c r="C156" s="96">
        <f>+C130+C155</f>
        <v>204115307</v>
      </c>
      <c r="D156" s="68"/>
      <c r="E156" s="31"/>
    </row>
    <row r="157" spans="1:5" ht="15" customHeight="1" thickBot="1" x14ac:dyDescent="0.25"/>
    <row r="158" spans="1:5" ht="14.25" customHeight="1" thickBot="1" x14ac:dyDescent="0.25">
      <c r="A158" s="102" t="s">
        <v>270</v>
      </c>
      <c r="B158" s="103"/>
      <c r="C158" s="104">
        <v>0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6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2021-02-16T09:34:02Z</dcterms:created>
  <dcterms:modified xsi:type="dcterms:W3CDTF">2021-02-16T09:34:03Z</dcterms:modified>
</cp:coreProperties>
</file>