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H48" i="1"/>
  <c r="G48" i="1"/>
  <c r="C48" i="1"/>
  <c r="T47" i="1"/>
  <c r="S47" i="1"/>
  <c r="R47" i="1"/>
  <c r="T46" i="1"/>
  <c r="S46" i="1"/>
  <c r="R46" i="1"/>
  <c r="T45" i="1"/>
  <c r="S45" i="1"/>
  <c r="R45" i="1"/>
  <c r="T44" i="1"/>
  <c r="S44" i="1"/>
  <c r="T43" i="1"/>
  <c r="P43" i="1"/>
  <c r="O43" i="1"/>
  <c r="M43" i="1"/>
  <c r="M48" i="1" s="1"/>
  <c r="L43" i="1"/>
  <c r="L48" i="1" s="1"/>
  <c r="J43" i="1"/>
  <c r="J48" i="1" s="1"/>
  <c r="I43" i="1"/>
  <c r="I48" i="1" s="1"/>
  <c r="G43" i="1"/>
  <c r="F43" i="1"/>
  <c r="F48" i="1" s="1"/>
  <c r="R48" i="1" s="1"/>
  <c r="E43" i="1"/>
  <c r="E48" i="1" s="1"/>
  <c r="T48" i="1" s="1"/>
  <c r="D43" i="1"/>
  <c r="S43" i="1" s="1"/>
  <c r="C43" i="1"/>
  <c r="T42" i="1"/>
  <c r="S42" i="1"/>
  <c r="R42" i="1"/>
  <c r="T41" i="1"/>
  <c r="S41" i="1"/>
  <c r="R41" i="1"/>
  <c r="P40" i="1"/>
  <c r="P49" i="1" s="1"/>
  <c r="L40" i="1"/>
  <c r="H40" i="1"/>
  <c r="H49" i="1" s="1"/>
  <c r="D40" i="1"/>
  <c r="T39" i="1"/>
  <c r="S39" i="1"/>
  <c r="R39" i="1"/>
  <c r="T38" i="1"/>
  <c r="S38" i="1"/>
  <c r="R38" i="1"/>
  <c r="T37" i="1"/>
  <c r="S37" i="1"/>
  <c r="R37" i="1"/>
  <c r="T36" i="1"/>
  <c r="S36" i="1"/>
  <c r="O36" i="1"/>
  <c r="L36" i="1"/>
  <c r="I36" i="1"/>
  <c r="F36" i="1"/>
  <c r="R36" i="1" s="1"/>
  <c r="T35" i="1"/>
  <c r="S35" i="1"/>
  <c r="R35" i="1"/>
  <c r="C35" i="1"/>
  <c r="T34" i="1"/>
  <c r="S34" i="1"/>
  <c r="R34" i="1"/>
  <c r="T33" i="1"/>
  <c r="S33" i="1"/>
  <c r="R33" i="1"/>
  <c r="T32" i="1"/>
  <c r="S32" i="1"/>
  <c r="C32" i="1"/>
  <c r="R32" i="1" s="1"/>
  <c r="T31" i="1"/>
  <c r="S31" i="1"/>
  <c r="R31" i="1"/>
  <c r="T30" i="1"/>
  <c r="S30" i="1"/>
  <c r="R30" i="1"/>
  <c r="Q29" i="1"/>
  <c r="Q40" i="1" s="1"/>
  <c r="Q49" i="1" s="1"/>
  <c r="P29" i="1"/>
  <c r="O29" i="1"/>
  <c r="O40" i="1" s="1"/>
  <c r="O49" i="1" s="1"/>
  <c r="N29" i="1"/>
  <c r="N40" i="1" s="1"/>
  <c r="N49" i="1" s="1"/>
  <c r="M29" i="1"/>
  <c r="M40" i="1" s="1"/>
  <c r="M49" i="1" s="1"/>
  <c r="L29" i="1"/>
  <c r="K29" i="1"/>
  <c r="K40" i="1" s="1"/>
  <c r="K49" i="1" s="1"/>
  <c r="J29" i="1"/>
  <c r="J40" i="1" s="1"/>
  <c r="J49" i="1" s="1"/>
  <c r="I29" i="1"/>
  <c r="I40" i="1" s="1"/>
  <c r="I49" i="1" s="1"/>
  <c r="H29" i="1"/>
  <c r="G29" i="1"/>
  <c r="G40" i="1" s="1"/>
  <c r="G49" i="1" s="1"/>
  <c r="F29" i="1"/>
  <c r="R29" i="1" s="1"/>
  <c r="E29" i="1"/>
  <c r="T29" i="1" s="1"/>
  <c r="D29" i="1"/>
  <c r="S29" i="1" s="1"/>
  <c r="C29" i="1"/>
  <c r="C40" i="1" s="1"/>
  <c r="C49" i="1" s="1"/>
  <c r="P23" i="1"/>
  <c r="P22" i="1"/>
  <c r="O22" i="1"/>
  <c r="M22" i="1"/>
  <c r="L22" i="1"/>
  <c r="L23" i="1" s="1"/>
  <c r="K22" i="1"/>
  <c r="J22" i="1"/>
  <c r="I22" i="1"/>
  <c r="H22" i="1"/>
  <c r="H23" i="1" s="1"/>
  <c r="G22" i="1"/>
  <c r="F22" i="1"/>
  <c r="E22" i="1"/>
  <c r="T22" i="1" s="1"/>
  <c r="D22" i="1"/>
  <c r="D23" i="1" s="1"/>
  <c r="C22" i="1"/>
  <c r="T21" i="1"/>
  <c r="S21" i="1"/>
  <c r="R21" i="1"/>
  <c r="T20" i="1"/>
  <c r="S20" i="1"/>
  <c r="R20" i="1"/>
  <c r="T19" i="1"/>
  <c r="S19" i="1"/>
  <c r="R19" i="1"/>
  <c r="T18" i="1"/>
  <c r="S18" i="1"/>
  <c r="R18" i="1"/>
  <c r="T17" i="1"/>
  <c r="S17" i="1"/>
  <c r="R17" i="1"/>
  <c r="T16" i="1"/>
  <c r="S16" i="1"/>
  <c r="R16" i="1"/>
  <c r="T15" i="1"/>
  <c r="S15" i="1"/>
  <c r="R15" i="1"/>
  <c r="T14" i="1"/>
  <c r="S14" i="1"/>
  <c r="R14" i="1"/>
  <c r="Q13" i="1"/>
  <c r="Q23" i="1" s="1"/>
  <c r="P13" i="1"/>
  <c r="O13" i="1"/>
  <c r="O23" i="1" s="1"/>
  <c r="N13" i="1"/>
  <c r="N23" i="1" s="1"/>
  <c r="M13" i="1"/>
  <c r="M23" i="1" s="1"/>
  <c r="L13" i="1"/>
  <c r="K13" i="1"/>
  <c r="K23" i="1" s="1"/>
  <c r="J13" i="1"/>
  <c r="J23" i="1" s="1"/>
  <c r="I13" i="1"/>
  <c r="I23" i="1" s="1"/>
  <c r="H13" i="1"/>
  <c r="G13" i="1"/>
  <c r="G23" i="1" s="1"/>
  <c r="F13" i="1"/>
  <c r="E13" i="1"/>
  <c r="T13" i="1" s="1"/>
  <c r="D13" i="1"/>
  <c r="S13" i="1" s="1"/>
  <c r="T12" i="1"/>
  <c r="S12" i="1"/>
  <c r="R12" i="1"/>
  <c r="T11" i="1"/>
  <c r="S11" i="1"/>
  <c r="R11" i="1"/>
  <c r="T10" i="1"/>
  <c r="S10" i="1"/>
  <c r="R10" i="1"/>
  <c r="C10" i="1"/>
  <c r="T9" i="1"/>
  <c r="S9" i="1"/>
  <c r="R9" i="1"/>
  <c r="C9" i="1"/>
  <c r="C13" i="1" s="1"/>
  <c r="C23" i="1" s="1"/>
  <c r="T8" i="1"/>
  <c r="S8" i="1"/>
  <c r="R8" i="1"/>
  <c r="T7" i="1"/>
  <c r="S7" i="1"/>
  <c r="R7" i="1"/>
  <c r="T6" i="1"/>
  <c r="S6" i="1"/>
  <c r="R6" i="1"/>
  <c r="T5" i="1"/>
  <c r="S5" i="1"/>
  <c r="R5" i="1"/>
  <c r="R13" i="1" l="1"/>
  <c r="S23" i="1"/>
  <c r="L49" i="1"/>
  <c r="D49" i="1"/>
  <c r="S49" i="1" s="1"/>
  <c r="R22" i="1"/>
  <c r="S22" i="1"/>
  <c r="E23" i="1"/>
  <c r="T23" i="1" s="1"/>
  <c r="E40" i="1"/>
  <c r="D48" i="1"/>
  <c r="S48" i="1" s="1"/>
  <c r="F23" i="1"/>
  <c r="R23" i="1" s="1"/>
  <c r="F40" i="1"/>
  <c r="R43" i="1"/>
  <c r="S40" i="1"/>
  <c r="R40" i="1" l="1"/>
  <c r="F49" i="1"/>
  <c r="R49" i="1" s="1"/>
  <c r="E49" i="1"/>
  <c r="T49" i="1" s="1"/>
  <c r="T40" i="1"/>
</calcChain>
</file>

<file path=xl/sharedStrings.xml><?xml version="1.0" encoding="utf-8"?>
<sst xmlns="http://schemas.openxmlformats.org/spreadsheetml/2006/main" count="126" uniqueCount="93">
  <si>
    <t>zárszámadás</t>
  </si>
  <si>
    <t xml:space="preserve">Bevételek </t>
  </si>
  <si>
    <t>Megnevezés</t>
  </si>
  <si>
    <t>1.</t>
  </si>
  <si>
    <t>2.</t>
  </si>
  <si>
    <t>2.1</t>
  </si>
  <si>
    <t>3.</t>
  </si>
  <si>
    <t>4.</t>
  </si>
  <si>
    <t>Közhatalmi bevételek</t>
  </si>
  <si>
    <t>5.</t>
  </si>
  <si>
    <t>6.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</si>
  <si>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</si>
  <si>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</si>
  <si>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</si>
  <si>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</si>
  <si>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</si>
  <si>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</si>
  <si>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</si>
  <si>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</si>
  <si>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</si>
  <si>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</si>
  <si>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</si>
  <si>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13.</t>
  </si>
  <si>
    <t>Belföldi finanszírozás bevételei</t>
  </si>
  <si>
    <t>14.</t>
  </si>
  <si>
    <t>Államháztartáson belüli megelőlegezések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</si>
  <si>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</si>
  <si>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</si>
  <si>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</si>
  <si>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</si>
  <si>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</si>
  <si>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</si>
  <si>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- lekötött bankbetétek megszüntetése</t>
  </si>
  <si>
    <t>Kiadások</t>
  </si>
  <si>
    <t>adatok eFt-ban</t>
  </si>
  <si>
    <t>Működési költségvetés kiadásai</t>
  </si>
  <si>
    <t>1.1</t>
  </si>
  <si>
    <t>1.2</t>
  </si>
  <si>
    <t>1.3</t>
  </si>
  <si>
    <t>1.4</t>
  </si>
  <si>
    <t>1.5</t>
  </si>
  <si>
    <t>1.6</t>
  </si>
  <si>
    <t>Felhalmozási költségvetés kiadásai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</si>
  <si>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</si>
  <si>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</si>
  <si>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</si>
  <si>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</si>
  <si>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</si>
  <si>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</si>
  <si>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</si>
  <si>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-ebből ÁH belüli előlegek visszafizetése</t>
  </si>
  <si>
    <t>- ebből irányítószervi támogatás</t>
  </si>
  <si>
    <t>- ebből pénzeszközök lekötött betétként elhelyezése</t>
  </si>
  <si>
    <t>Külföldi finanszírozás kiadásai</t>
  </si>
  <si>
    <t>FINANSZÍROZÁSI KIADÁSOK ÖSSZESEN:</t>
  </si>
  <si>
    <t>KÖLTSÉGVETÉSI ÉS FINANSZÍROZÁSI KIADÁSOK ÖSSZESEN:</t>
  </si>
  <si>
    <t>Maradvány igénybevétele B8131</t>
  </si>
  <si>
    <t>Budakeszi Város Önkormányzatának 2016.évi beszámolója bevételek kiadások kiemelt feladatonként</t>
  </si>
  <si>
    <t xml:space="preserve">2016.év zárszámadás 3.melléklet   3/1.bevételek      </t>
  </si>
  <si>
    <t>ok</t>
  </si>
  <si>
    <t>adatok eFT-ban</t>
  </si>
  <si>
    <t>ssz.</t>
  </si>
  <si>
    <t>2016.eredeti ei. Önkormányzat</t>
  </si>
  <si>
    <t>2016.év mód.ei. Önkormányzat</t>
  </si>
  <si>
    <t>2016.év teljesítés Önkormányzat</t>
  </si>
  <si>
    <t>2016.eredeti ei. védőnők</t>
  </si>
  <si>
    <t>2016.év mód.ei. védőnők</t>
  </si>
  <si>
    <t>2016.év teljesítés védőnők</t>
  </si>
  <si>
    <t>2016.év eredeti ei. SZIA</t>
  </si>
  <si>
    <t>2016.év mód.ei. SZIA</t>
  </si>
  <si>
    <t>2016.év teljesítés SZIA</t>
  </si>
  <si>
    <t>2016.év eredeti ei. NSJG.</t>
  </si>
  <si>
    <t>2016.év mód ei. NSJG.</t>
  </si>
  <si>
    <t>2016.év teljesítés NSJG.</t>
  </si>
  <si>
    <t>2016.eredeti ei. Zeneiskola</t>
  </si>
  <si>
    <t>2016.év mód.ei. Zeneiskola</t>
  </si>
  <si>
    <t>2016.év teljesítés Zeneiskola</t>
  </si>
  <si>
    <t>2016.év teljesítés Önkormányzat összesen.</t>
  </si>
  <si>
    <t>Önkormányzat működési támogatása (állami)B11</t>
  </si>
  <si>
    <t>Működési célú támogatások áll.házt. belülről B1</t>
  </si>
  <si>
    <t>Felhalmozási célú támogatások áll.házt.belülről</t>
  </si>
  <si>
    <t>Működési bevételek B4</t>
  </si>
  <si>
    <t>Felhalmozási bevételek B5</t>
  </si>
  <si>
    <t>- ebből központi irányítószervi támogatás</t>
  </si>
  <si>
    <t>2016. év  3.melléklet  3/2 kiadások</t>
  </si>
  <si>
    <t>Személyi juttatások K1</t>
  </si>
  <si>
    <t>Munkaadókat terhelő járulékok és szociális hozz.adó  K2</t>
  </si>
  <si>
    <t>Dologi kiadások K3</t>
  </si>
  <si>
    <t>Ellátottak pénzbeli juttatásai K4</t>
  </si>
  <si>
    <t>Egyéb működési kiadások  K5</t>
  </si>
  <si>
    <t>Tartalékok K512</t>
  </si>
  <si>
    <t>Beruházások K6</t>
  </si>
  <si>
    <t>Belföldi finanszírozás kiadásai K9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</si>
</sst>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wrapText="1"/>
    </xf>
    <xf numFmtId="3" fontId="0" fillId="0" borderId="0" xfId="0" applyNumberFormat="1"/>
    <xf numFmtId="0" fontId="2" fillId="0" borderId="2" xfId="0" applyFont="1" applyBorder="1"/>
    <xf numFmtId="49" fontId="2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wrapText="1"/>
    </xf>
    <xf numFmtId="3" fontId="4" fillId="0" borderId="0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3" fontId="2" fillId="0" borderId="0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/>
    <xf numFmtId="0" fontId="0" fillId="0" borderId="0" xfId="0" applyAlignment="1">
      <alignment vertic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wrapText="1"/>
    </xf>
    <xf numFmtId="3" fontId="0" fillId="0" borderId="0" xfId="0" applyNumberFormat="1" applyBorder="1" applyAlignment="1"/>
    <xf numFmtId="3" fontId="2" fillId="0" borderId="0" xfId="0" applyNumberFormat="1" applyFont="1"/>
    <xf numFmtId="3" fontId="2" fillId="0" borderId="1" xfId="0" applyNumberFormat="1" applyFont="1" applyBorder="1" applyAlignment="1"/>
    <xf numFmtId="3" fontId="2" fillId="0" borderId="0" xfId="0" applyNumberFormat="1" applyFont="1" applyBorder="1" applyAlignment="1"/>
    <xf numFmtId="3" fontId="4" fillId="0" borderId="2" xfId="0" applyNumberFormat="1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workbookViewId="0">
      <selection sqref="A1:XFD1048576"/>
    </sheetView>
  </sheetViews>
  <sheetFormatPr defaultRowHeight="15" x14ac:dyDescent="0.25"/>
  <cols>
    <col min="1" max="1" width="3.85546875" customWidth="1"/>
    <col min="2" max="2" width="38" customWidth="1"/>
    <col min="3" max="20" width="9.7109375" customWidth="1"/>
  </cols>
  <sheetData>
    <row r="1" spans="1:23" ht="15" customHeight="1" x14ac:dyDescent="0.25">
      <c r="A1" s="1"/>
      <c r="B1" s="25" t="s">
        <v>0</v>
      </c>
      <c r="C1" s="26" t="s">
        <v>57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3"/>
      <c r="P1" s="2" t="s">
        <v>58</v>
      </c>
      <c r="Q1" s="2"/>
      <c r="R1" s="29"/>
      <c r="S1" s="29"/>
      <c r="T1" s="30"/>
    </row>
    <row r="2" spans="1:23" ht="15" customHeight="1" x14ac:dyDescent="0.25">
      <c r="A2" s="1"/>
      <c r="B2" s="3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  <c r="O2" s="3"/>
      <c r="P2" s="29"/>
      <c r="Q2" s="29"/>
      <c r="R2" s="29"/>
      <c r="S2" s="29"/>
      <c r="T2" s="30"/>
    </row>
    <row r="3" spans="1:23" x14ac:dyDescent="0.25">
      <c r="A3" s="4"/>
      <c r="B3" s="32" t="s">
        <v>1</v>
      </c>
      <c r="C3" s="5"/>
      <c r="D3" s="5"/>
      <c r="E3" s="5"/>
      <c r="F3" s="6" t="s">
        <v>59</v>
      </c>
      <c r="G3" s="6"/>
      <c r="H3" s="6"/>
      <c r="I3" s="6"/>
      <c r="J3" s="6"/>
      <c r="K3" s="6"/>
      <c r="L3" s="30"/>
      <c r="M3" s="30"/>
      <c r="N3" s="30"/>
      <c r="O3" s="33"/>
      <c r="P3" s="33"/>
      <c r="Q3" s="33"/>
      <c r="R3" s="33"/>
      <c r="S3" s="6" t="s">
        <v>60</v>
      </c>
      <c r="T3" s="6"/>
    </row>
    <row r="4" spans="1:23" ht="45" x14ac:dyDescent="0.25">
      <c r="A4" s="21" t="s">
        <v>61</v>
      </c>
      <c r="B4" s="22" t="s">
        <v>2</v>
      </c>
      <c r="C4" s="22" t="s">
        <v>62</v>
      </c>
      <c r="D4" s="22" t="s">
        <v>63</v>
      </c>
      <c r="E4" s="22" t="s">
        <v>64</v>
      </c>
      <c r="F4" s="22" t="s">
        <v>65</v>
      </c>
      <c r="G4" s="22" t="s">
        <v>66</v>
      </c>
      <c r="H4" s="22" t="s">
        <v>67</v>
      </c>
      <c r="I4" s="22" t="s">
        <v>68</v>
      </c>
      <c r="J4" s="22" t="s">
        <v>69</v>
      </c>
      <c r="K4" s="22" t="s">
        <v>70</v>
      </c>
      <c r="L4" s="22" t="s">
        <v>71</v>
      </c>
      <c r="M4" s="22" t="s">
        <v>72</v>
      </c>
      <c r="N4" s="22" t="s">
        <v>73</v>
      </c>
      <c r="O4" s="22" t="s">
        <v>74</v>
      </c>
      <c r="P4" s="22" t="s">
        <v>75</v>
      </c>
      <c r="Q4" s="22" t="s">
        <v>76</v>
      </c>
      <c r="R4" s="22" t="s">
        <v>62</v>
      </c>
      <c r="S4" s="22" t="s">
        <v>63</v>
      </c>
      <c r="T4" s="22" t="s">
        <v>77</v>
      </c>
      <c r="U4" s="34"/>
      <c r="V4" s="35"/>
      <c r="W4" s="35"/>
    </row>
    <row r="5" spans="1:23" ht="20.25" customHeight="1" x14ac:dyDescent="0.25">
      <c r="A5" s="7" t="s">
        <v>3</v>
      </c>
      <c r="B5" s="8" t="s">
        <v>78</v>
      </c>
      <c r="C5" s="9">
        <v>633292</v>
      </c>
      <c r="D5" s="9">
        <v>666179</v>
      </c>
      <c r="E5" s="9">
        <v>666179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10">
        <f t="shared" ref="R5:R19" si="0">F5+I5+L5+O5+C5</f>
        <v>633292</v>
      </c>
      <c r="S5" s="10">
        <f>D5+G5+J5+M5+P5</f>
        <v>666179</v>
      </c>
      <c r="T5" s="10">
        <f>E5+H5+K5+N5+Q5</f>
        <v>666179</v>
      </c>
      <c r="U5" s="13"/>
      <c r="V5" s="13"/>
      <c r="W5" s="13"/>
    </row>
    <row r="6" spans="1:23" ht="39" customHeight="1" x14ac:dyDescent="0.25">
      <c r="A6" s="7" t="s">
        <v>4</v>
      </c>
      <c r="B6" s="8" t="s">
        <v>79</v>
      </c>
      <c r="C6" s="9">
        <v>1272</v>
      </c>
      <c r="D6" s="9">
        <v>15927</v>
      </c>
      <c r="E6" s="9">
        <v>19479</v>
      </c>
      <c r="F6" s="9">
        <v>30144</v>
      </c>
      <c r="G6" s="9">
        <v>33631</v>
      </c>
      <c r="H6" s="9">
        <v>33657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10">
        <f t="shared" si="0"/>
        <v>31416</v>
      </c>
      <c r="S6" s="10">
        <f t="shared" ref="S6:T23" si="1">D6+G6+J6+M6+P6</f>
        <v>49558</v>
      </c>
      <c r="T6" s="10">
        <f t="shared" si="1"/>
        <v>53136</v>
      </c>
      <c r="U6" s="13"/>
      <c r="V6" s="13"/>
      <c r="W6" s="13"/>
    </row>
    <row r="7" spans="1:23" ht="17.100000000000001" customHeight="1" x14ac:dyDescent="0.25">
      <c r="A7" s="7" t="s">
        <v>6</v>
      </c>
      <c r="B7" s="8" t="s">
        <v>80</v>
      </c>
      <c r="C7" s="9">
        <v>0</v>
      </c>
      <c r="D7" s="9">
        <v>229</v>
      </c>
      <c r="E7" s="9">
        <v>380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10">
        <f t="shared" si="0"/>
        <v>0</v>
      </c>
      <c r="S7" s="10">
        <f t="shared" si="1"/>
        <v>229</v>
      </c>
      <c r="T7" s="10">
        <f t="shared" si="1"/>
        <v>380</v>
      </c>
      <c r="U7" s="13"/>
      <c r="V7" s="13"/>
      <c r="W7" s="13"/>
    </row>
    <row r="8" spans="1:23" ht="17.100000000000001" customHeight="1" x14ac:dyDescent="0.25">
      <c r="A8" s="7" t="s">
        <v>7</v>
      </c>
      <c r="B8" s="8" t="s">
        <v>8</v>
      </c>
      <c r="C8" s="9">
        <v>853700</v>
      </c>
      <c r="D8" s="9">
        <v>853700</v>
      </c>
      <c r="E8" s="9">
        <v>883465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10">
        <f t="shared" si="0"/>
        <v>853700</v>
      </c>
      <c r="S8" s="10">
        <f t="shared" si="1"/>
        <v>853700</v>
      </c>
      <c r="T8" s="10">
        <f t="shared" si="1"/>
        <v>883465</v>
      </c>
      <c r="U8" s="13"/>
      <c r="V8" s="13"/>
      <c r="W8" s="13"/>
    </row>
    <row r="9" spans="1:23" ht="17.100000000000001" customHeight="1" x14ac:dyDescent="0.25">
      <c r="A9" s="7" t="s">
        <v>9</v>
      </c>
      <c r="B9" s="8" t="s">
        <v>81</v>
      </c>
      <c r="C9" s="9">
        <f>140217+22000</f>
        <v>162217</v>
      </c>
      <c r="D9" s="9">
        <v>185296</v>
      </c>
      <c r="E9" s="9">
        <v>206788</v>
      </c>
      <c r="F9" s="9">
        <v>0</v>
      </c>
      <c r="G9" s="9">
        <v>0</v>
      </c>
      <c r="H9" s="9">
        <v>0</v>
      </c>
      <c r="I9" s="9">
        <v>24154</v>
      </c>
      <c r="J9" s="9">
        <v>24154</v>
      </c>
      <c r="K9" s="9">
        <v>28167</v>
      </c>
      <c r="L9" s="9">
        <v>2362</v>
      </c>
      <c r="M9" s="9">
        <v>2362</v>
      </c>
      <c r="N9" s="9">
        <v>2902</v>
      </c>
      <c r="O9" s="9">
        <v>1178</v>
      </c>
      <c r="P9" s="9">
        <v>1178</v>
      </c>
      <c r="Q9" s="9">
        <v>1658</v>
      </c>
      <c r="R9" s="10">
        <f t="shared" si="0"/>
        <v>189911</v>
      </c>
      <c r="S9" s="10">
        <f t="shared" si="1"/>
        <v>212990</v>
      </c>
      <c r="T9" s="10">
        <f t="shared" si="1"/>
        <v>239515</v>
      </c>
      <c r="U9" s="13"/>
      <c r="V9" s="13"/>
      <c r="W9" s="13"/>
    </row>
    <row r="10" spans="1:23" ht="17.100000000000001" customHeight="1" x14ac:dyDescent="0.25">
      <c r="A10" s="7" t="s">
        <v>10</v>
      </c>
      <c r="B10" s="8" t="s">
        <v>82</v>
      </c>
      <c r="C10" s="9">
        <f>95990+81000</f>
        <v>176990</v>
      </c>
      <c r="D10" s="9">
        <v>176990</v>
      </c>
      <c r="E10" s="9">
        <v>197700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10">
        <f t="shared" si="0"/>
        <v>176990</v>
      </c>
      <c r="S10" s="10">
        <f t="shared" si="1"/>
        <v>176990</v>
      </c>
      <c r="T10" s="10">
        <f t="shared" si="1"/>
        <v>197700</v>
      </c>
      <c r="U10" s="13"/>
      <c r="V10" s="13"/>
      <c r="W10" s="13"/>
    </row>
    <row r="11" spans="1:23" ht="17.100000000000001" customHeight="1" x14ac:dyDescent="0.25">
      <c r="A11" s="7" t="s">
        <v>11</v>
      </c>
      <c r="B11" s="8" t="s">
        <v>12</v>
      </c>
      <c r="C11" s="9">
        <v>0</v>
      </c>
      <c r="D11" s="9">
        <v>0</v>
      </c>
      <c r="E11" s="9">
        <v>6211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10">
        <f t="shared" si="0"/>
        <v>0</v>
      </c>
      <c r="S11" s="10">
        <f t="shared" si="1"/>
        <v>0</v>
      </c>
      <c r="T11" s="10">
        <f t="shared" si="1"/>
        <v>6211</v>
      </c>
      <c r="U11" s="13"/>
      <c r="V11" s="13"/>
      <c r="W11" s="13"/>
    </row>
    <row r="12" spans="1:23" ht="17.100000000000001" customHeight="1" x14ac:dyDescent="0.25">
      <c r="A12" s="7" t="s">
        <v>13</v>
      </c>
      <c r="B12" s="8" t="s">
        <v>14</v>
      </c>
      <c r="C12" s="9">
        <v>0</v>
      </c>
      <c r="D12" s="9">
        <v>0</v>
      </c>
      <c r="E12" s="9">
        <v>4635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10">
        <f t="shared" si="0"/>
        <v>0</v>
      </c>
      <c r="S12" s="10">
        <f t="shared" si="1"/>
        <v>0</v>
      </c>
      <c r="T12" s="10">
        <f t="shared" si="1"/>
        <v>4635</v>
      </c>
      <c r="U12" s="13"/>
      <c r="V12" s="13"/>
      <c r="W12" s="13"/>
    </row>
    <row r="13" spans="1:23" ht="17.100000000000001" customHeight="1" x14ac:dyDescent="0.25">
      <c r="A13" s="11" t="s">
        <v>15</v>
      </c>
      <c r="B13" s="12" t="s">
        <v>16</v>
      </c>
      <c r="C13" s="9">
        <f>C5+C6+C7+C8+C9+C10+C11+C12</f>
        <v>1827471</v>
      </c>
      <c r="D13" s="9">
        <f t="shared" ref="D13:Q13" si="2">D5+D6+D7+D8+D9+D10+D11+D12</f>
        <v>1898321</v>
      </c>
      <c r="E13" s="9">
        <f t="shared" si="2"/>
        <v>1984837</v>
      </c>
      <c r="F13" s="9">
        <f t="shared" si="2"/>
        <v>30144</v>
      </c>
      <c r="G13" s="9">
        <f t="shared" si="2"/>
        <v>33631</v>
      </c>
      <c r="H13" s="9">
        <f t="shared" si="2"/>
        <v>33657</v>
      </c>
      <c r="I13" s="9">
        <f t="shared" si="2"/>
        <v>24154</v>
      </c>
      <c r="J13" s="9">
        <f t="shared" si="2"/>
        <v>24154</v>
      </c>
      <c r="K13" s="9">
        <f t="shared" si="2"/>
        <v>28167</v>
      </c>
      <c r="L13" s="9">
        <f t="shared" si="2"/>
        <v>2362</v>
      </c>
      <c r="M13" s="9">
        <f t="shared" si="2"/>
        <v>2362</v>
      </c>
      <c r="N13" s="9">
        <f t="shared" si="2"/>
        <v>2902</v>
      </c>
      <c r="O13" s="9">
        <f t="shared" si="2"/>
        <v>1178</v>
      </c>
      <c r="P13" s="9">
        <f t="shared" si="2"/>
        <v>1178</v>
      </c>
      <c r="Q13" s="9">
        <f t="shared" si="2"/>
        <v>1658</v>
      </c>
      <c r="R13" s="10">
        <f t="shared" si="0"/>
        <v>1885309</v>
      </c>
      <c r="S13" s="10">
        <f t="shared" si="1"/>
        <v>1959646</v>
      </c>
      <c r="T13" s="10">
        <f t="shared" si="1"/>
        <v>2051221</v>
      </c>
      <c r="U13" s="13"/>
      <c r="V13" s="13"/>
      <c r="W13" s="13"/>
    </row>
    <row r="14" spans="1:23" ht="17.100000000000001" customHeight="1" x14ac:dyDescent="0.25">
      <c r="A14" s="7" t="s">
        <v>17</v>
      </c>
      <c r="B14" s="8" t="s">
        <v>18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10">
        <f t="shared" si="0"/>
        <v>0</v>
      </c>
      <c r="S14" s="10">
        <f t="shared" si="1"/>
        <v>0</v>
      </c>
      <c r="T14" s="10">
        <f t="shared" si="1"/>
        <v>0</v>
      </c>
      <c r="U14" s="13"/>
      <c r="V14" s="13"/>
      <c r="W14" s="13"/>
    </row>
    <row r="15" spans="1:23" ht="17.100000000000001" customHeight="1" x14ac:dyDescent="0.25">
      <c r="A15" s="7" t="s">
        <v>19</v>
      </c>
      <c r="B15" s="8" t="s">
        <v>20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10">
        <f t="shared" si="0"/>
        <v>0</v>
      </c>
      <c r="S15" s="10">
        <f t="shared" si="1"/>
        <v>0</v>
      </c>
      <c r="T15" s="10">
        <f t="shared" si="1"/>
        <v>0</v>
      </c>
      <c r="U15" s="13"/>
      <c r="V15" s="13"/>
      <c r="W15" s="13"/>
    </row>
    <row r="16" spans="1:23" ht="17.100000000000001" customHeight="1" x14ac:dyDescent="0.25">
      <c r="A16" s="7" t="s">
        <v>21</v>
      </c>
      <c r="B16" s="8" t="s">
        <v>56</v>
      </c>
      <c r="C16" s="9">
        <v>410722</v>
      </c>
      <c r="D16" s="9">
        <v>415172</v>
      </c>
      <c r="E16" s="9">
        <v>415172</v>
      </c>
      <c r="F16" s="9">
        <v>0</v>
      </c>
      <c r="G16" s="9">
        <v>380</v>
      </c>
      <c r="H16" s="9">
        <v>380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10">
        <f t="shared" si="0"/>
        <v>410722</v>
      </c>
      <c r="S16" s="10">
        <f t="shared" si="1"/>
        <v>415552</v>
      </c>
      <c r="T16" s="10">
        <f t="shared" si="1"/>
        <v>415552</v>
      </c>
      <c r="U16" s="13"/>
      <c r="V16" s="13"/>
      <c r="W16" s="13"/>
    </row>
    <row r="17" spans="1:23" ht="17.100000000000001" customHeight="1" x14ac:dyDescent="0.25">
      <c r="A17" s="7" t="s">
        <v>22</v>
      </c>
      <c r="B17" s="8" t="s">
        <v>23</v>
      </c>
      <c r="C17" s="9">
        <v>1000000</v>
      </c>
      <c r="D17" s="9">
        <v>1000000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10">
        <f t="shared" si="0"/>
        <v>1000000</v>
      </c>
      <c r="S17" s="10">
        <f t="shared" si="1"/>
        <v>1000000</v>
      </c>
      <c r="T17" s="10">
        <f t="shared" si="1"/>
        <v>0</v>
      </c>
      <c r="U17" s="13"/>
      <c r="V17" s="13"/>
      <c r="W17" s="13"/>
    </row>
    <row r="18" spans="1:23" ht="17.100000000000001" customHeight="1" x14ac:dyDescent="0.25">
      <c r="A18" s="7"/>
      <c r="B18" s="8" t="s">
        <v>83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10">
        <f t="shared" si="0"/>
        <v>0</v>
      </c>
      <c r="S18" s="10">
        <f t="shared" si="1"/>
        <v>0</v>
      </c>
      <c r="T18" s="10">
        <f t="shared" si="1"/>
        <v>0</v>
      </c>
      <c r="U18" s="13"/>
      <c r="V18" s="13"/>
      <c r="W18" s="13"/>
    </row>
    <row r="19" spans="1:23" ht="17.100000000000001" customHeight="1" x14ac:dyDescent="0.25">
      <c r="B19" s="8" t="s">
        <v>32</v>
      </c>
      <c r="C19" s="9">
        <v>1000000</v>
      </c>
      <c r="D19" s="9">
        <v>1000000</v>
      </c>
      <c r="E19" s="9">
        <v>0</v>
      </c>
      <c r="F19" s="23"/>
      <c r="G19" s="23">
        <v>0</v>
      </c>
      <c r="H19" s="23">
        <v>0</v>
      </c>
      <c r="I19" s="23"/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0">
        <f t="shared" si="0"/>
        <v>1000000</v>
      </c>
      <c r="S19" s="10">
        <f t="shared" si="1"/>
        <v>1000000</v>
      </c>
      <c r="T19" s="10">
        <f t="shared" si="1"/>
        <v>0</v>
      </c>
      <c r="U19" s="13"/>
      <c r="V19" s="13"/>
      <c r="W19" s="13"/>
    </row>
    <row r="20" spans="1:23" ht="17.100000000000001" customHeight="1" x14ac:dyDescent="0.25">
      <c r="A20" s="7" t="s">
        <v>24</v>
      </c>
      <c r="B20" s="8" t="s">
        <v>25</v>
      </c>
      <c r="C20" s="9">
        <v>0</v>
      </c>
      <c r="D20" s="9">
        <v>0</v>
      </c>
      <c r="E20" s="9">
        <v>22053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10">
        <f>F20+I20+L20+O20+C20</f>
        <v>0</v>
      </c>
      <c r="S20" s="10">
        <f t="shared" si="1"/>
        <v>0</v>
      </c>
      <c r="T20" s="10">
        <f t="shared" si="1"/>
        <v>22053</v>
      </c>
      <c r="U20" s="13"/>
      <c r="V20" s="13"/>
      <c r="W20" s="13"/>
    </row>
    <row r="21" spans="1:23" ht="25.5" customHeight="1" x14ac:dyDescent="0.25">
      <c r="A21" s="7" t="s">
        <v>26</v>
      </c>
      <c r="B21" s="8" t="s">
        <v>27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10">
        <f>F21+I21+L21+O21+C21</f>
        <v>0</v>
      </c>
      <c r="S21" s="10">
        <f t="shared" si="1"/>
        <v>0</v>
      </c>
      <c r="T21" s="10">
        <f t="shared" si="1"/>
        <v>0</v>
      </c>
      <c r="U21" s="13"/>
      <c r="V21" s="13"/>
      <c r="W21" s="13"/>
    </row>
    <row r="22" spans="1:23" ht="24.75" customHeight="1" x14ac:dyDescent="0.25">
      <c r="A22" s="7" t="s">
        <v>28</v>
      </c>
      <c r="B22" s="12" t="s">
        <v>29</v>
      </c>
      <c r="C22" s="9">
        <f>C14+C15+C16+C17+C20+C21</f>
        <v>1410722</v>
      </c>
      <c r="D22" s="9">
        <f t="shared" ref="D22:P22" si="3">D14+D15+D16+D17+D20+D21</f>
        <v>1415172</v>
      </c>
      <c r="E22" s="9">
        <f t="shared" si="3"/>
        <v>437225</v>
      </c>
      <c r="F22" s="9">
        <f t="shared" si="3"/>
        <v>0</v>
      </c>
      <c r="G22" s="9">
        <f t="shared" si="3"/>
        <v>380</v>
      </c>
      <c r="H22" s="9">
        <f t="shared" si="3"/>
        <v>380</v>
      </c>
      <c r="I22" s="9">
        <f t="shared" si="3"/>
        <v>0</v>
      </c>
      <c r="J22" s="9">
        <f t="shared" si="3"/>
        <v>0</v>
      </c>
      <c r="K22" s="9">
        <f t="shared" si="3"/>
        <v>0</v>
      </c>
      <c r="L22" s="9">
        <f t="shared" si="3"/>
        <v>0</v>
      </c>
      <c r="M22" s="9">
        <f t="shared" si="3"/>
        <v>0</v>
      </c>
      <c r="N22" s="9">
        <v>0</v>
      </c>
      <c r="O22" s="9">
        <f t="shared" si="3"/>
        <v>0</v>
      </c>
      <c r="P22" s="9">
        <f t="shared" si="3"/>
        <v>0</v>
      </c>
      <c r="Q22" s="9">
        <v>0</v>
      </c>
      <c r="R22" s="10">
        <f>F22+I22+L22+O22+C22</f>
        <v>1410722</v>
      </c>
      <c r="S22" s="10">
        <f t="shared" si="1"/>
        <v>1415552</v>
      </c>
      <c r="T22" s="10">
        <f t="shared" si="1"/>
        <v>437605</v>
      </c>
      <c r="U22" s="13"/>
      <c r="V22" s="13"/>
      <c r="W22" s="13"/>
    </row>
    <row r="23" spans="1:23" ht="17.100000000000001" customHeight="1" x14ac:dyDescent="0.25">
      <c r="A23" s="7" t="s">
        <v>30</v>
      </c>
      <c r="B23" s="12" t="s">
        <v>31</v>
      </c>
      <c r="C23" s="9">
        <f>C13+C22</f>
        <v>3238193</v>
      </c>
      <c r="D23" s="9">
        <f t="shared" ref="D23:Q23" si="4">D13+D22</f>
        <v>3313493</v>
      </c>
      <c r="E23" s="9">
        <f t="shared" si="4"/>
        <v>2422062</v>
      </c>
      <c r="F23" s="9">
        <f t="shared" si="4"/>
        <v>30144</v>
      </c>
      <c r="G23" s="9">
        <f t="shared" si="4"/>
        <v>34011</v>
      </c>
      <c r="H23" s="9">
        <f t="shared" si="4"/>
        <v>34037</v>
      </c>
      <c r="I23" s="9">
        <f t="shared" si="4"/>
        <v>24154</v>
      </c>
      <c r="J23" s="9">
        <f t="shared" si="4"/>
        <v>24154</v>
      </c>
      <c r="K23" s="9">
        <f t="shared" si="4"/>
        <v>28167</v>
      </c>
      <c r="L23" s="9">
        <f t="shared" si="4"/>
        <v>2362</v>
      </c>
      <c r="M23" s="9">
        <f t="shared" si="4"/>
        <v>2362</v>
      </c>
      <c r="N23" s="9">
        <f t="shared" si="4"/>
        <v>2902</v>
      </c>
      <c r="O23" s="9">
        <f t="shared" si="4"/>
        <v>1178</v>
      </c>
      <c r="P23" s="9">
        <f t="shared" si="4"/>
        <v>1178</v>
      </c>
      <c r="Q23" s="9">
        <f t="shared" si="4"/>
        <v>1658</v>
      </c>
      <c r="R23" s="10">
        <f>F23+I23+L23+O23+C23</f>
        <v>3296031</v>
      </c>
      <c r="S23" s="10">
        <f t="shared" si="1"/>
        <v>3375198</v>
      </c>
      <c r="T23" s="10">
        <f t="shared" si="1"/>
        <v>2488826</v>
      </c>
      <c r="U23" s="13"/>
      <c r="V23" s="13"/>
      <c r="W23" s="13"/>
    </row>
    <row r="24" spans="1:23" ht="26.25" customHeight="1" x14ac:dyDescent="0.25">
      <c r="A24" s="15"/>
      <c r="B24" s="16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17"/>
      <c r="S24" s="17"/>
      <c r="T24" s="17"/>
      <c r="U24" s="13"/>
      <c r="V24" s="13"/>
      <c r="W24" s="13"/>
    </row>
    <row r="25" spans="1:23" ht="17.100000000000001" customHeight="1" x14ac:dyDescent="0.25">
      <c r="A25" s="1"/>
      <c r="B25" s="25" t="s">
        <v>0</v>
      </c>
      <c r="C25" s="26" t="s">
        <v>57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8"/>
      <c r="O25" s="3"/>
      <c r="P25" s="2" t="s">
        <v>84</v>
      </c>
      <c r="Q25" s="2"/>
      <c r="R25" s="29"/>
      <c r="S25" s="29"/>
      <c r="T25" s="30"/>
      <c r="U25" s="13"/>
      <c r="V25" s="13"/>
      <c r="W25" s="13"/>
    </row>
    <row r="26" spans="1:23" x14ac:dyDescent="0.25">
      <c r="A26" s="1"/>
      <c r="B26" s="3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  <c r="O26" s="3"/>
      <c r="P26" s="29"/>
      <c r="Q26" s="29"/>
      <c r="R26" s="29"/>
      <c r="S26" s="29"/>
      <c r="T26" s="30"/>
      <c r="U26" s="13"/>
      <c r="V26" s="13"/>
      <c r="W26" s="13"/>
    </row>
    <row r="27" spans="1:23" x14ac:dyDescent="0.25">
      <c r="A27" s="20"/>
      <c r="B27" s="36" t="s">
        <v>33</v>
      </c>
      <c r="C27" s="13"/>
      <c r="D27" s="13"/>
      <c r="E27" s="13"/>
      <c r="F27" s="37"/>
      <c r="G27" s="37"/>
      <c r="H27" s="37"/>
      <c r="I27" s="13"/>
      <c r="J27" s="13"/>
      <c r="K27" s="13"/>
      <c r="L27" s="13"/>
      <c r="M27" s="13"/>
      <c r="N27" s="13"/>
      <c r="O27" s="38"/>
      <c r="P27" s="38"/>
      <c r="Q27" s="38"/>
      <c r="R27" s="39"/>
      <c r="S27" s="39" t="s">
        <v>34</v>
      </c>
      <c r="T27" s="40"/>
      <c r="U27" s="13"/>
      <c r="V27" s="13"/>
      <c r="W27" s="13"/>
    </row>
    <row r="28" spans="1:23" ht="60" customHeight="1" x14ac:dyDescent="0.25">
      <c r="A28" s="21" t="s">
        <v>61</v>
      </c>
      <c r="B28" s="22" t="s">
        <v>2</v>
      </c>
      <c r="C28" s="22" t="s">
        <v>62</v>
      </c>
      <c r="D28" s="22" t="s">
        <v>63</v>
      </c>
      <c r="E28" s="22" t="s">
        <v>64</v>
      </c>
      <c r="F28" s="22" t="s">
        <v>65</v>
      </c>
      <c r="G28" s="22" t="s">
        <v>66</v>
      </c>
      <c r="H28" s="22" t="s">
        <v>67</v>
      </c>
      <c r="I28" s="22" t="s">
        <v>68</v>
      </c>
      <c r="J28" s="22" t="s">
        <v>69</v>
      </c>
      <c r="K28" s="22" t="s">
        <v>70</v>
      </c>
      <c r="L28" s="22" t="s">
        <v>71</v>
      </c>
      <c r="M28" s="22" t="s">
        <v>72</v>
      </c>
      <c r="N28" s="22" t="s">
        <v>73</v>
      </c>
      <c r="O28" s="22" t="s">
        <v>74</v>
      </c>
      <c r="P28" s="22" t="s">
        <v>75</v>
      </c>
      <c r="Q28" s="22" t="s">
        <v>76</v>
      </c>
      <c r="R28" s="22" t="s">
        <v>62</v>
      </c>
      <c r="S28" s="22" t="s">
        <v>63</v>
      </c>
      <c r="T28" s="22" t="s">
        <v>77</v>
      </c>
      <c r="U28" s="13"/>
      <c r="V28" s="13"/>
      <c r="W28" s="13"/>
    </row>
    <row r="29" spans="1:23" ht="17.100000000000001" customHeight="1" x14ac:dyDescent="0.25">
      <c r="A29" s="18" t="s">
        <v>3</v>
      </c>
      <c r="B29" s="19" t="s">
        <v>35</v>
      </c>
      <c r="C29" s="9">
        <f>C30+C31+C32+C33+C34+C35</f>
        <v>1060545</v>
      </c>
      <c r="D29" s="9">
        <f t="shared" ref="D29:Q29" si="5">D30+D31+D32+D33+D34+D35</f>
        <v>1014587</v>
      </c>
      <c r="E29" s="9">
        <f t="shared" si="5"/>
        <v>933462</v>
      </c>
      <c r="F29" s="9">
        <f t="shared" si="5"/>
        <v>29254</v>
      </c>
      <c r="G29" s="9">
        <f t="shared" si="5"/>
        <v>33134</v>
      </c>
      <c r="H29" s="9">
        <f t="shared" si="5"/>
        <v>27285</v>
      </c>
      <c r="I29" s="9">
        <f t="shared" si="5"/>
        <v>106977</v>
      </c>
      <c r="J29" s="9">
        <f t="shared" si="5"/>
        <v>106977</v>
      </c>
      <c r="K29" s="9">
        <f t="shared" si="5"/>
        <v>87649</v>
      </c>
      <c r="L29" s="9">
        <f t="shared" si="5"/>
        <v>27306</v>
      </c>
      <c r="M29" s="9">
        <f t="shared" si="5"/>
        <v>27806</v>
      </c>
      <c r="N29" s="9">
        <f t="shared" si="5"/>
        <v>25097</v>
      </c>
      <c r="O29" s="9">
        <f t="shared" si="5"/>
        <v>3162</v>
      </c>
      <c r="P29" s="9">
        <f t="shared" si="5"/>
        <v>3162</v>
      </c>
      <c r="Q29" s="9">
        <f t="shared" si="5"/>
        <v>2714</v>
      </c>
      <c r="R29" s="41">
        <f t="shared" ref="R29:R46" si="6">F29+I29+L29+O29+C29</f>
        <v>1227244</v>
      </c>
      <c r="S29" s="10">
        <f>D29+G29+J29+M29+P29</f>
        <v>1185666</v>
      </c>
      <c r="T29" s="10">
        <f>E29+H29+K29+N29+Q29</f>
        <v>1076207</v>
      </c>
      <c r="U29" s="13"/>
      <c r="V29" s="13"/>
      <c r="W29" s="13"/>
    </row>
    <row r="30" spans="1:23" ht="19.5" customHeight="1" x14ac:dyDescent="0.25">
      <c r="A30" s="7" t="s">
        <v>36</v>
      </c>
      <c r="B30" s="8" t="s">
        <v>85</v>
      </c>
      <c r="C30" s="9">
        <v>64421</v>
      </c>
      <c r="D30" s="9">
        <v>82849</v>
      </c>
      <c r="E30" s="9">
        <v>65025</v>
      </c>
      <c r="F30" s="9">
        <v>20154</v>
      </c>
      <c r="G30" s="9">
        <v>23293</v>
      </c>
      <c r="H30" s="9">
        <v>21731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41">
        <f t="shared" si="6"/>
        <v>84575</v>
      </c>
      <c r="S30" s="10">
        <f t="shared" ref="S30:T49" si="7">D30+G30+J30+M30+P30</f>
        <v>106142</v>
      </c>
      <c r="T30" s="10">
        <f t="shared" si="7"/>
        <v>86756</v>
      </c>
      <c r="U30" s="13"/>
      <c r="V30" s="13"/>
      <c r="W30" s="13"/>
    </row>
    <row r="31" spans="1:23" ht="30.75" customHeight="1" x14ac:dyDescent="0.25">
      <c r="A31" s="7" t="s">
        <v>37</v>
      </c>
      <c r="B31" s="8" t="s">
        <v>86</v>
      </c>
      <c r="C31" s="9">
        <v>17264</v>
      </c>
      <c r="D31" s="9">
        <v>19002</v>
      </c>
      <c r="E31" s="9">
        <v>17557</v>
      </c>
      <c r="F31" s="9">
        <v>5181</v>
      </c>
      <c r="G31" s="9">
        <v>5922</v>
      </c>
      <c r="H31" s="9">
        <v>3547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41">
        <f t="shared" si="6"/>
        <v>22445</v>
      </c>
      <c r="S31" s="10">
        <f t="shared" si="7"/>
        <v>24924</v>
      </c>
      <c r="T31" s="10">
        <f t="shared" si="7"/>
        <v>21104</v>
      </c>
      <c r="U31" s="13"/>
      <c r="V31" s="13"/>
      <c r="W31" s="13"/>
    </row>
    <row r="32" spans="1:23" ht="17.100000000000001" customHeight="1" x14ac:dyDescent="0.25">
      <c r="A32" s="7" t="s">
        <v>38</v>
      </c>
      <c r="B32" s="8" t="s">
        <v>87</v>
      </c>
      <c r="C32" s="9">
        <f>256718+22000</f>
        <v>278718</v>
      </c>
      <c r="D32" s="9">
        <v>398430</v>
      </c>
      <c r="E32" s="9">
        <v>405385</v>
      </c>
      <c r="F32" s="9">
        <v>3919</v>
      </c>
      <c r="G32" s="9">
        <v>3919</v>
      </c>
      <c r="H32" s="9">
        <v>2007</v>
      </c>
      <c r="I32" s="9">
        <v>106977</v>
      </c>
      <c r="J32" s="9">
        <v>106977</v>
      </c>
      <c r="K32" s="9">
        <v>87649</v>
      </c>
      <c r="L32" s="9">
        <v>27306</v>
      </c>
      <c r="M32" s="9">
        <v>27806</v>
      </c>
      <c r="N32" s="9">
        <v>25097</v>
      </c>
      <c r="O32" s="9">
        <v>3162</v>
      </c>
      <c r="P32" s="9">
        <v>3162</v>
      </c>
      <c r="Q32" s="9">
        <v>2714</v>
      </c>
      <c r="R32" s="41">
        <f t="shared" si="6"/>
        <v>420082</v>
      </c>
      <c r="S32" s="10">
        <f t="shared" si="7"/>
        <v>540294</v>
      </c>
      <c r="T32" s="10">
        <f t="shared" si="7"/>
        <v>522852</v>
      </c>
      <c r="U32" s="13"/>
      <c r="V32" s="13"/>
      <c r="W32" s="13"/>
    </row>
    <row r="33" spans="1:23" ht="17.100000000000001" customHeight="1" x14ac:dyDescent="0.25">
      <c r="A33" s="7" t="s">
        <v>39</v>
      </c>
      <c r="B33" s="8" t="s">
        <v>88</v>
      </c>
      <c r="C33" s="9">
        <v>21000</v>
      </c>
      <c r="D33" s="9">
        <v>19648</v>
      </c>
      <c r="E33" s="9">
        <v>16118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41">
        <f t="shared" si="6"/>
        <v>21000</v>
      </c>
      <c r="S33" s="10">
        <f t="shared" si="7"/>
        <v>19648</v>
      </c>
      <c r="T33" s="10">
        <f t="shared" si="7"/>
        <v>16118</v>
      </c>
      <c r="U33" s="13"/>
      <c r="V33" s="13"/>
      <c r="W33" s="13"/>
    </row>
    <row r="34" spans="1:23" x14ac:dyDescent="0.25">
      <c r="A34" s="7" t="s">
        <v>40</v>
      </c>
      <c r="B34" s="8" t="s">
        <v>89</v>
      </c>
      <c r="C34" s="9">
        <v>364067</v>
      </c>
      <c r="D34" s="9">
        <v>430692</v>
      </c>
      <c r="E34" s="9">
        <v>429377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41">
        <f t="shared" si="6"/>
        <v>364067</v>
      </c>
      <c r="S34" s="10">
        <f t="shared" si="7"/>
        <v>430692</v>
      </c>
      <c r="T34" s="10">
        <f t="shared" si="7"/>
        <v>429377</v>
      </c>
      <c r="U34" s="13"/>
      <c r="V34" s="13"/>
      <c r="W34" s="13"/>
    </row>
    <row r="35" spans="1:23" ht="17.100000000000001" customHeight="1" x14ac:dyDescent="0.25">
      <c r="A35" s="7" t="s">
        <v>41</v>
      </c>
      <c r="B35" s="8" t="s">
        <v>90</v>
      </c>
      <c r="C35" s="9">
        <f>81000+234075</f>
        <v>315075</v>
      </c>
      <c r="D35" s="9">
        <v>63966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41">
        <f t="shared" si="6"/>
        <v>315075</v>
      </c>
      <c r="S35" s="10">
        <f t="shared" si="7"/>
        <v>63966</v>
      </c>
      <c r="T35" s="10">
        <f t="shared" si="7"/>
        <v>0</v>
      </c>
      <c r="U35" s="13"/>
      <c r="V35" s="13"/>
      <c r="W35" s="13"/>
    </row>
    <row r="36" spans="1:23" ht="17.100000000000001" customHeight="1" x14ac:dyDescent="0.25">
      <c r="A36" s="7" t="s">
        <v>4</v>
      </c>
      <c r="B36" s="8" t="s">
        <v>42</v>
      </c>
      <c r="C36" s="9">
        <v>273584</v>
      </c>
      <c r="D36" s="9">
        <v>364302</v>
      </c>
      <c r="E36" s="9">
        <v>244365</v>
      </c>
      <c r="F36" s="9">
        <f>F37+F38+F39</f>
        <v>876</v>
      </c>
      <c r="G36" s="9">
        <v>877</v>
      </c>
      <c r="H36" s="9">
        <v>450</v>
      </c>
      <c r="I36" s="9">
        <f t="shared" ref="I36:O36" si="8">I37+I38+I39</f>
        <v>0</v>
      </c>
      <c r="J36" s="9">
        <v>0</v>
      </c>
      <c r="K36" s="9">
        <v>1868</v>
      </c>
      <c r="L36" s="9">
        <f t="shared" si="8"/>
        <v>0</v>
      </c>
      <c r="M36" s="9">
        <v>0</v>
      </c>
      <c r="N36" s="9">
        <v>197</v>
      </c>
      <c r="O36" s="9">
        <f t="shared" si="8"/>
        <v>0</v>
      </c>
      <c r="P36" s="9">
        <v>0</v>
      </c>
      <c r="Q36" s="9">
        <v>1523</v>
      </c>
      <c r="R36" s="41">
        <f t="shared" si="6"/>
        <v>274460</v>
      </c>
      <c r="S36" s="10">
        <f t="shared" si="7"/>
        <v>365179</v>
      </c>
      <c r="T36" s="10">
        <f t="shared" si="7"/>
        <v>248403</v>
      </c>
      <c r="U36" s="13"/>
      <c r="V36" s="13"/>
      <c r="W36" s="13"/>
    </row>
    <row r="37" spans="1:23" ht="17.100000000000001" customHeight="1" x14ac:dyDescent="0.25">
      <c r="A37" s="7" t="s">
        <v>5</v>
      </c>
      <c r="B37" s="8" t="s">
        <v>91</v>
      </c>
      <c r="C37" s="9">
        <v>273584</v>
      </c>
      <c r="D37" s="9">
        <v>364302</v>
      </c>
      <c r="E37" s="9">
        <v>244365</v>
      </c>
      <c r="F37" s="9">
        <v>876</v>
      </c>
      <c r="G37" s="9">
        <v>877</v>
      </c>
      <c r="H37" s="9">
        <v>450</v>
      </c>
      <c r="I37" s="9">
        <v>0</v>
      </c>
      <c r="J37" s="9">
        <v>0</v>
      </c>
      <c r="K37" s="9">
        <v>1868</v>
      </c>
      <c r="L37" s="9">
        <v>0</v>
      </c>
      <c r="M37" s="9">
        <v>0</v>
      </c>
      <c r="N37" s="9">
        <v>197</v>
      </c>
      <c r="O37" s="9">
        <v>0</v>
      </c>
      <c r="P37" s="9">
        <v>0</v>
      </c>
      <c r="Q37" s="9">
        <v>1523</v>
      </c>
      <c r="R37" s="41">
        <f t="shared" si="6"/>
        <v>274460</v>
      </c>
      <c r="S37" s="10">
        <f t="shared" si="7"/>
        <v>365179</v>
      </c>
      <c r="T37" s="10">
        <f t="shared" si="7"/>
        <v>248403</v>
      </c>
      <c r="U37" s="13"/>
      <c r="V37" s="13"/>
      <c r="W37" s="13"/>
    </row>
    <row r="38" spans="1:23" ht="17.100000000000001" customHeight="1" x14ac:dyDescent="0.25">
      <c r="A38" s="7" t="s">
        <v>43</v>
      </c>
      <c r="B38" s="8" t="s">
        <v>44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41">
        <f t="shared" si="6"/>
        <v>0</v>
      </c>
      <c r="S38" s="10">
        <f t="shared" si="7"/>
        <v>0</v>
      </c>
      <c r="T38" s="10">
        <f t="shared" si="7"/>
        <v>0</v>
      </c>
      <c r="U38" s="13"/>
      <c r="V38" s="13"/>
      <c r="W38" s="13"/>
    </row>
    <row r="39" spans="1:23" ht="17.100000000000001" customHeight="1" x14ac:dyDescent="0.25">
      <c r="A39" s="7" t="s">
        <v>45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41">
        <f t="shared" si="6"/>
        <v>0</v>
      </c>
      <c r="S39" s="10">
        <f t="shared" si="7"/>
        <v>0</v>
      </c>
      <c r="T39" s="10">
        <f t="shared" si="7"/>
        <v>0</v>
      </c>
      <c r="U39" s="13"/>
      <c r="V39" s="13"/>
      <c r="W39" s="13"/>
    </row>
    <row r="40" spans="1:23" ht="17.100000000000001" customHeight="1" x14ac:dyDescent="0.25">
      <c r="A40" s="7" t="s">
        <v>6</v>
      </c>
      <c r="B40" s="12" t="s">
        <v>47</v>
      </c>
      <c r="C40" s="9">
        <f>C29+C36</f>
        <v>1334129</v>
      </c>
      <c r="D40" s="9">
        <f t="shared" ref="D40:Q40" si="9">D29+D36</f>
        <v>1378889</v>
      </c>
      <c r="E40" s="9">
        <f t="shared" si="9"/>
        <v>1177827</v>
      </c>
      <c r="F40" s="9">
        <f t="shared" si="9"/>
        <v>30130</v>
      </c>
      <c r="G40" s="9">
        <f t="shared" si="9"/>
        <v>34011</v>
      </c>
      <c r="H40" s="9">
        <f t="shared" si="9"/>
        <v>27735</v>
      </c>
      <c r="I40" s="9">
        <f t="shared" si="9"/>
        <v>106977</v>
      </c>
      <c r="J40" s="9">
        <f t="shared" si="9"/>
        <v>106977</v>
      </c>
      <c r="K40" s="9">
        <f t="shared" si="9"/>
        <v>89517</v>
      </c>
      <c r="L40" s="9">
        <f t="shared" si="9"/>
        <v>27306</v>
      </c>
      <c r="M40" s="9">
        <f t="shared" si="9"/>
        <v>27806</v>
      </c>
      <c r="N40" s="9">
        <f t="shared" si="9"/>
        <v>25294</v>
      </c>
      <c r="O40" s="9">
        <f t="shared" si="9"/>
        <v>3162</v>
      </c>
      <c r="P40" s="9">
        <f t="shared" si="9"/>
        <v>3162</v>
      </c>
      <c r="Q40" s="9">
        <f t="shared" si="9"/>
        <v>4237</v>
      </c>
      <c r="R40" s="41">
        <f t="shared" si="6"/>
        <v>1501704</v>
      </c>
      <c r="S40" s="10">
        <f t="shared" si="7"/>
        <v>1550845</v>
      </c>
      <c r="T40" s="10">
        <f t="shared" si="7"/>
        <v>1324610</v>
      </c>
      <c r="U40" s="13"/>
      <c r="V40" s="13"/>
      <c r="W40" s="13"/>
    </row>
    <row r="41" spans="1:23" ht="17.100000000000001" customHeight="1" x14ac:dyDescent="0.25">
      <c r="A41" s="7" t="s">
        <v>7</v>
      </c>
      <c r="B41" s="8" t="s">
        <v>48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41">
        <f t="shared" si="6"/>
        <v>0</v>
      </c>
      <c r="S41" s="10">
        <f t="shared" si="7"/>
        <v>0</v>
      </c>
      <c r="T41" s="10">
        <f t="shared" si="7"/>
        <v>0</v>
      </c>
      <c r="U41" s="13"/>
      <c r="V41" s="13"/>
      <c r="W41" s="13"/>
    </row>
    <row r="42" spans="1:23" ht="17.100000000000001" customHeight="1" x14ac:dyDescent="0.25">
      <c r="A42" s="7" t="s">
        <v>9</v>
      </c>
      <c r="B42" s="8" t="s">
        <v>49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41">
        <f t="shared" si="6"/>
        <v>0</v>
      </c>
      <c r="S42" s="10">
        <f t="shared" si="7"/>
        <v>0</v>
      </c>
      <c r="T42" s="10">
        <f t="shared" si="7"/>
        <v>0</v>
      </c>
      <c r="U42" s="13"/>
      <c r="V42" s="13"/>
      <c r="W42" s="13"/>
    </row>
    <row r="43" spans="1:23" ht="17.100000000000001" customHeight="1" x14ac:dyDescent="0.25">
      <c r="A43" s="7" t="s">
        <v>10</v>
      </c>
      <c r="B43" s="8" t="s">
        <v>92</v>
      </c>
      <c r="C43" s="9">
        <f>C44+C45+C46</f>
        <v>1794327</v>
      </c>
      <c r="D43" s="9">
        <f t="shared" ref="D43:P43" si="10">D44+D45+D46</f>
        <v>1824353</v>
      </c>
      <c r="E43" s="9">
        <f t="shared" si="10"/>
        <v>805530</v>
      </c>
      <c r="F43" s="9">
        <f t="shared" si="10"/>
        <v>0</v>
      </c>
      <c r="G43" s="9">
        <f t="shared" si="10"/>
        <v>0</v>
      </c>
      <c r="H43" s="9">
        <v>0</v>
      </c>
      <c r="I43" s="9">
        <f t="shared" si="10"/>
        <v>0</v>
      </c>
      <c r="J43" s="9">
        <f t="shared" si="10"/>
        <v>0</v>
      </c>
      <c r="K43" s="9">
        <v>0</v>
      </c>
      <c r="L43" s="9">
        <f t="shared" si="10"/>
        <v>0</v>
      </c>
      <c r="M43" s="9">
        <f t="shared" si="10"/>
        <v>0</v>
      </c>
      <c r="N43" s="9">
        <v>0</v>
      </c>
      <c r="O43" s="9">
        <f t="shared" si="10"/>
        <v>0</v>
      </c>
      <c r="P43" s="9">
        <f t="shared" si="10"/>
        <v>0</v>
      </c>
      <c r="Q43" s="9">
        <v>0</v>
      </c>
      <c r="R43" s="41">
        <f t="shared" si="6"/>
        <v>1794327</v>
      </c>
      <c r="S43" s="10">
        <f t="shared" si="7"/>
        <v>1824353</v>
      </c>
      <c r="T43" s="10">
        <f t="shared" si="7"/>
        <v>805530</v>
      </c>
      <c r="U43" s="13"/>
      <c r="V43" s="13"/>
      <c r="W43" s="13"/>
    </row>
    <row r="44" spans="1:23" ht="17.100000000000001" customHeight="1" x14ac:dyDescent="0.25">
      <c r="A44" s="7"/>
      <c r="B44" s="8" t="s">
        <v>50</v>
      </c>
      <c r="C44" s="9">
        <v>0</v>
      </c>
      <c r="D44" s="9">
        <v>21843</v>
      </c>
      <c r="E44" s="9">
        <v>21843</v>
      </c>
      <c r="F44" s="9"/>
      <c r="G44" s="9">
        <v>0</v>
      </c>
      <c r="H44" s="9">
        <v>0</v>
      </c>
      <c r="I44" s="9"/>
      <c r="J44" s="9">
        <v>0</v>
      </c>
      <c r="K44" s="9">
        <v>0</v>
      </c>
      <c r="L44" s="9"/>
      <c r="M44" s="9">
        <v>0</v>
      </c>
      <c r="N44" s="9">
        <v>0</v>
      </c>
      <c r="O44" s="9"/>
      <c r="P44" s="9">
        <v>0</v>
      </c>
      <c r="Q44" s="9">
        <v>0</v>
      </c>
      <c r="R44" s="41"/>
      <c r="S44" s="10">
        <f t="shared" si="7"/>
        <v>21843</v>
      </c>
      <c r="T44" s="10">
        <f t="shared" si="7"/>
        <v>21843</v>
      </c>
      <c r="U44" s="13"/>
      <c r="V44" s="13"/>
      <c r="W44" s="13"/>
    </row>
    <row r="45" spans="1:23" ht="17.100000000000001" customHeight="1" x14ac:dyDescent="0.25">
      <c r="A45" s="7"/>
      <c r="B45" s="8" t="s">
        <v>51</v>
      </c>
      <c r="C45" s="9">
        <v>794327</v>
      </c>
      <c r="D45" s="9">
        <v>802510</v>
      </c>
      <c r="E45" s="9">
        <v>783687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41">
        <f t="shared" si="6"/>
        <v>794327</v>
      </c>
      <c r="S45" s="10">
        <f t="shared" si="7"/>
        <v>802510</v>
      </c>
      <c r="T45" s="10">
        <f t="shared" si="7"/>
        <v>783687</v>
      </c>
      <c r="U45" s="13"/>
      <c r="V45" s="13"/>
      <c r="W45" s="13"/>
    </row>
    <row r="46" spans="1:23" ht="24.75" customHeight="1" x14ac:dyDescent="0.25">
      <c r="B46" s="8" t="s">
        <v>52</v>
      </c>
      <c r="C46" s="9">
        <v>1000000</v>
      </c>
      <c r="D46" s="9">
        <v>1000000</v>
      </c>
      <c r="E46" s="9">
        <v>0</v>
      </c>
      <c r="F46" s="23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41">
        <f t="shared" si="6"/>
        <v>1000000</v>
      </c>
      <c r="S46" s="10">
        <f t="shared" si="7"/>
        <v>1000000</v>
      </c>
      <c r="T46" s="10">
        <f t="shared" si="7"/>
        <v>0</v>
      </c>
      <c r="U46" s="13"/>
      <c r="V46" s="13"/>
      <c r="W46" s="13"/>
    </row>
    <row r="47" spans="1:23" x14ac:dyDescent="0.25">
      <c r="A47" s="7" t="s">
        <v>11</v>
      </c>
      <c r="B47" s="8" t="s">
        <v>53</v>
      </c>
      <c r="C47" s="9">
        <v>0</v>
      </c>
      <c r="D47" s="9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41">
        <f>F47+I47+L47+O47+C47</f>
        <v>0</v>
      </c>
      <c r="S47" s="10">
        <f t="shared" si="7"/>
        <v>0</v>
      </c>
      <c r="T47" s="10">
        <f t="shared" si="7"/>
        <v>0</v>
      </c>
      <c r="U47" s="13"/>
      <c r="V47" s="13"/>
      <c r="W47" s="13"/>
    </row>
    <row r="48" spans="1:23" x14ac:dyDescent="0.25">
      <c r="A48" s="7" t="s">
        <v>13</v>
      </c>
      <c r="B48" s="12" t="s">
        <v>54</v>
      </c>
      <c r="C48" s="9">
        <f>C41+C42+C43+C47</f>
        <v>1794327</v>
      </c>
      <c r="D48" s="9">
        <f t="shared" ref="D48:M48" si="11">D41+D42+D43+D47</f>
        <v>1824353</v>
      </c>
      <c r="E48" s="9">
        <f t="shared" si="11"/>
        <v>805530</v>
      </c>
      <c r="F48" s="9">
        <f t="shared" si="11"/>
        <v>0</v>
      </c>
      <c r="G48" s="9">
        <f t="shared" si="11"/>
        <v>0</v>
      </c>
      <c r="H48" s="9">
        <f t="shared" si="11"/>
        <v>0</v>
      </c>
      <c r="I48" s="9">
        <f t="shared" si="11"/>
        <v>0</v>
      </c>
      <c r="J48" s="9">
        <f t="shared" si="11"/>
        <v>0</v>
      </c>
      <c r="K48" s="9">
        <f t="shared" si="11"/>
        <v>0</v>
      </c>
      <c r="L48" s="9">
        <f t="shared" si="11"/>
        <v>0</v>
      </c>
      <c r="M48" s="9">
        <f t="shared" si="11"/>
        <v>0</v>
      </c>
      <c r="N48" s="9">
        <v>0</v>
      </c>
      <c r="O48" s="9">
        <v>0</v>
      </c>
      <c r="P48" s="9">
        <v>0</v>
      </c>
      <c r="Q48" s="9">
        <v>0</v>
      </c>
      <c r="R48" s="41">
        <f>F48+I48+L48+O48+C48</f>
        <v>1794327</v>
      </c>
      <c r="S48" s="10">
        <f t="shared" si="7"/>
        <v>1824353</v>
      </c>
      <c r="T48" s="10">
        <f t="shared" si="7"/>
        <v>805530</v>
      </c>
      <c r="U48" s="13"/>
      <c r="V48" s="13"/>
      <c r="W48" s="13"/>
    </row>
    <row r="49" spans="1:23" ht="23.25" x14ac:dyDescent="0.25">
      <c r="A49" s="7" t="s">
        <v>15</v>
      </c>
      <c r="B49" s="12" t="s">
        <v>55</v>
      </c>
      <c r="C49" s="9">
        <f>C40+C48</f>
        <v>3128456</v>
      </c>
      <c r="D49" s="9">
        <f t="shared" ref="D49:Q49" si="12">D40+D48</f>
        <v>3203242</v>
      </c>
      <c r="E49" s="9">
        <f t="shared" si="12"/>
        <v>1983357</v>
      </c>
      <c r="F49" s="9">
        <f t="shared" si="12"/>
        <v>30130</v>
      </c>
      <c r="G49" s="9">
        <f t="shared" si="12"/>
        <v>34011</v>
      </c>
      <c r="H49" s="9">
        <f t="shared" si="12"/>
        <v>27735</v>
      </c>
      <c r="I49" s="9">
        <f t="shared" si="12"/>
        <v>106977</v>
      </c>
      <c r="J49" s="9">
        <f t="shared" si="12"/>
        <v>106977</v>
      </c>
      <c r="K49" s="9">
        <f t="shared" si="12"/>
        <v>89517</v>
      </c>
      <c r="L49" s="9">
        <f t="shared" si="12"/>
        <v>27306</v>
      </c>
      <c r="M49" s="9">
        <f t="shared" si="12"/>
        <v>27806</v>
      </c>
      <c r="N49" s="9">
        <f t="shared" si="12"/>
        <v>25294</v>
      </c>
      <c r="O49" s="9">
        <f t="shared" si="12"/>
        <v>3162</v>
      </c>
      <c r="P49" s="9">
        <f t="shared" si="12"/>
        <v>3162</v>
      </c>
      <c r="Q49" s="9">
        <f t="shared" si="12"/>
        <v>4237</v>
      </c>
      <c r="R49" s="41">
        <f>F49+I49+L49+O49+C49</f>
        <v>3296031</v>
      </c>
      <c r="S49" s="10">
        <f t="shared" si="7"/>
        <v>3375198</v>
      </c>
      <c r="T49" s="10">
        <f t="shared" si="7"/>
        <v>2130140</v>
      </c>
      <c r="U49" s="13"/>
      <c r="V49" s="13"/>
      <c r="W49" s="13"/>
    </row>
  </sheetData>
  <mergeCells count="7">
    <mergeCell ref="P1:S2"/>
    <mergeCell ref="O3:R3"/>
    <mergeCell ref="B25:B26"/>
    <mergeCell ref="C25:M26"/>
    <mergeCell ref="P25:S26"/>
    <mergeCell ref="B1:B2"/>
    <mergeCell ref="C1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2017-05-26T06:09:50Z</dcterms:modified>
</cp:coreProperties>
</file>