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7.m.Önk.kiad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>#REF!</definedName>
    <definedName name="aaa">#REF!</definedName>
    <definedName name="aaaaaa">#REF!</definedName>
    <definedName name="aasd" localSheetId="0">#REF!</definedName>
    <definedName name="aasd">#REF!</definedName>
    <definedName name="ac">[4]kd!$F$2:$F$3176</definedName>
    <definedName name="ad">#REF!</definedName>
    <definedName name="aé">#REF!</definedName>
    <definedName name="af">#REF!</definedName>
    <definedName name="ag">[5]körjegyzőség!$C$9:$C$28</definedName>
    <definedName name="ah">#REF!</definedName>
    <definedName name="aí">[5]Családsegítés!$C$27:$C$86</definedName>
    <definedName name="aj">[4]kd!$Q$2:$Q$3152</definedName>
    <definedName name="ak">#REF!</definedName>
    <definedName name="al">#REF!</definedName>
    <definedName name="áő">#REF!</definedName>
    <definedName name="aú">[4]kd!$F$2:$F$3176</definedName>
    <definedName name="aű">[4]kd!$F$2:$I$3368</definedName>
    <definedName name="aw">#REF!</definedName>
    <definedName name="ay">[4]kd!$F$2:$I$3368</definedName>
    <definedName name="b">#REF!</definedName>
    <definedName name="BB">#REF!</definedName>
    <definedName name="bbmmmm" localSheetId="0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[5]körjegyzőség!$C$9:$C$28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[4]kd!$Q$2:$Q$3152</definedName>
    <definedName name="épl">#REF!</definedName>
    <definedName name="er">[5]Családsegítés!$C$27:$C$86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[5]körjegyzőség!$C$9:$C$28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'7.m.Önk.kiadás'!$A$5:$F$66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>#REF!</definedName>
    <definedName name="qa">#REF!</definedName>
    <definedName name="QÁ">#REF!</definedName>
    <definedName name="QB">[5]körjegyzőség!$C$9:$C$28</definedName>
    <definedName name="qd">[4]kd!$Q$2:$Q$3152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>#REF!</definedName>
    <definedName name="QM">[4]kd!$Q$2:$Q$3152</definedName>
    <definedName name="QN">#REF!</definedName>
    <definedName name="qo">#REF!</definedName>
    <definedName name="qő">[5]körjegyzőség!$C$9:$C$28</definedName>
    <definedName name="qp">#REF!</definedName>
    <definedName name="QQ">#REF!</definedName>
    <definedName name="qqq">[11]kd!$Q$2:$Q$3154</definedName>
    <definedName name="qr">#REF!</definedName>
    <definedName name="qt">[5]Családsegítés!$C$27:$C$86</definedName>
    <definedName name="qu">#REF!</definedName>
    <definedName name="qú">#REF!</definedName>
    <definedName name="QŰ">[4]kd!$F$2:$I$3368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 localSheetId="0">#REF!</definedName>
    <definedName name="tttttttt">#REF!</definedName>
    <definedName name="tz">#REF!</definedName>
    <definedName name="úé">[4]kd!$F$2:$I$3368</definedName>
    <definedName name="úű">[4]kd!$F$2:$F$3176</definedName>
    <definedName name="uz" localSheetId="0">#REF!</definedName>
    <definedName name="uz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[5]Gyermekjóléti!$C$27:$C$86</definedName>
    <definedName name="we">[5]körjegyzőség!$C$9:$C$28</definedName>
    <definedName name="WI">#REF!</definedName>
    <definedName name="WO">#REF!</definedName>
    <definedName name="WR">[5]Családsegítés!$C$27:$C$86</definedName>
    <definedName name="WT">#REF!</definedName>
    <definedName name="WU">[5]Gyermekjóléti!$C$27:$C$86</definedName>
    <definedName name="ww">[4]kd!$F$2:$F$3176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[5]körjegyzőség!$C$9:$C$28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5" i="1" s="1"/>
  <c r="D75" i="1"/>
  <c r="C75" i="1"/>
  <c r="F74" i="1"/>
  <c r="F73" i="1"/>
  <c r="F72" i="1"/>
  <c r="E68" i="1"/>
  <c r="F68" i="1" s="1"/>
  <c r="D68" i="1"/>
  <c r="C68" i="1"/>
  <c r="F66" i="1"/>
  <c r="E64" i="1"/>
  <c r="F64" i="1" s="1"/>
  <c r="D64" i="1"/>
  <c r="C64" i="1"/>
  <c r="F63" i="1"/>
  <c r="F62" i="1"/>
  <c r="E61" i="1"/>
  <c r="D61" i="1"/>
  <c r="F61" i="1" s="1"/>
  <c r="C61" i="1"/>
  <c r="F60" i="1"/>
  <c r="F59" i="1"/>
  <c r="F57" i="1"/>
  <c r="F56" i="1"/>
  <c r="E56" i="1"/>
  <c r="D56" i="1"/>
  <c r="C56" i="1"/>
  <c r="F55" i="1"/>
  <c r="F53" i="1"/>
  <c r="F52" i="1"/>
  <c r="F51" i="1"/>
  <c r="F50" i="1"/>
  <c r="E49" i="1"/>
  <c r="F49" i="1" s="1"/>
  <c r="D49" i="1"/>
  <c r="C49" i="1"/>
  <c r="F48" i="1"/>
  <c r="F46" i="1"/>
  <c r="F45" i="1"/>
  <c r="F44" i="1"/>
  <c r="E42" i="1"/>
  <c r="F42" i="1" s="1"/>
  <c r="D42" i="1"/>
  <c r="C42" i="1"/>
  <c r="F41" i="1"/>
  <c r="F40" i="1"/>
  <c r="F39" i="1"/>
  <c r="F38" i="1"/>
  <c r="F37" i="1"/>
  <c r="E36" i="1"/>
  <c r="F36" i="1" s="1"/>
  <c r="D36" i="1"/>
  <c r="C36" i="1"/>
  <c r="F34" i="1"/>
  <c r="F33" i="1"/>
  <c r="F31" i="1"/>
  <c r="F30" i="1"/>
  <c r="F29" i="1"/>
  <c r="F28" i="1"/>
  <c r="F27" i="1"/>
  <c r="E27" i="1"/>
  <c r="D27" i="1"/>
  <c r="C27" i="1"/>
  <c r="C43" i="1" s="1"/>
  <c r="F26" i="1"/>
  <c r="F25" i="1"/>
  <c r="E24" i="1"/>
  <c r="E43" i="1" s="1"/>
  <c r="D24" i="1"/>
  <c r="D43" i="1" s="1"/>
  <c r="C24" i="1"/>
  <c r="F23" i="1"/>
  <c r="F22" i="1"/>
  <c r="F21" i="1"/>
  <c r="F20" i="1"/>
  <c r="F19" i="1"/>
  <c r="F18" i="1"/>
  <c r="F17" i="1"/>
  <c r="E17" i="1"/>
  <c r="D17" i="1"/>
  <c r="C17" i="1"/>
  <c r="F15" i="1"/>
  <c r="E15" i="1"/>
  <c r="D15" i="1"/>
  <c r="C15" i="1"/>
  <c r="C16" i="1" s="1"/>
  <c r="F14" i="1"/>
  <c r="F13" i="1"/>
  <c r="E12" i="1"/>
  <c r="E16" i="1" s="1"/>
  <c r="D12" i="1"/>
  <c r="D16" i="1" s="1"/>
  <c r="C12" i="1"/>
  <c r="F11" i="1"/>
  <c r="F10" i="1"/>
  <c r="F9" i="1"/>
  <c r="F8" i="1"/>
  <c r="F43" i="1" l="1"/>
  <c r="E69" i="1"/>
  <c r="F16" i="1"/>
  <c r="D69" i="1"/>
  <c r="D77" i="1" s="1"/>
  <c r="C69" i="1"/>
  <c r="C77" i="1" s="1"/>
  <c r="F12" i="1"/>
  <c r="F24" i="1"/>
  <c r="E77" i="1"/>
  <c r="F69" i="1" l="1"/>
  <c r="F77" i="1"/>
</calcChain>
</file>

<file path=xl/sharedStrings.xml><?xml version="1.0" encoding="utf-8"?>
<sst xmlns="http://schemas.openxmlformats.org/spreadsheetml/2006/main" count="145" uniqueCount="132">
  <si>
    <t>JÁSD ÖNKORMÁNYZAT KIADÁSOK 2018. DECEMBER 31-ÉN</t>
  </si>
  <si>
    <t>adatok Ft-ban</t>
  </si>
  <si>
    <t>rovat</t>
  </si>
  <si>
    <t>Megnevezés</t>
  </si>
  <si>
    <t xml:space="preserve">2018.évi </t>
  </si>
  <si>
    <t>Teljesítés %-a</t>
  </si>
  <si>
    <t>Eredeti előirányzat</t>
  </si>
  <si>
    <t>Módosított előirányzat</t>
  </si>
  <si>
    <t>Teljesítés</t>
  </si>
  <si>
    <t>Költségvetési kiadások</t>
  </si>
  <si>
    <t>K1101</t>
  </si>
  <si>
    <t xml:space="preserve">Törvény szerinti illetmények, munkabérek </t>
  </si>
  <si>
    <t>K1107</t>
  </si>
  <si>
    <t xml:space="preserve">Béren kívüli juttatások </t>
  </si>
  <si>
    <t>K1110</t>
  </si>
  <si>
    <t>Egyéb költségtérítések</t>
  </si>
  <si>
    <t>K1113</t>
  </si>
  <si>
    <t xml:space="preserve">Foglalkoztatottak egyéb személyi juttatásai </t>
  </si>
  <si>
    <t>K11</t>
  </si>
  <si>
    <t>Foglalkoztatottak személyi juttatásai összesen:</t>
  </si>
  <si>
    <t>K121</t>
  </si>
  <si>
    <t xml:space="preserve">Választott tisztségviselők juttatásai </t>
  </si>
  <si>
    <t>K122</t>
  </si>
  <si>
    <t xml:space="preserve">Munkavégzésre irányuló egyéb jogviszonyban nem saját foglalkoztatottnak fizetett juttatások </t>
  </si>
  <si>
    <t>K12</t>
  </si>
  <si>
    <t xml:space="preserve">Külső személyi juttatások </t>
  </si>
  <si>
    <t>K1</t>
  </si>
  <si>
    <t>Személyi juttatások összesen:</t>
  </si>
  <si>
    <t>K2</t>
  </si>
  <si>
    <t>Munkaadókat terhelő járulékok és szociális hozzájárulási adó</t>
  </si>
  <si>
    <t>ebből: szociális hozzájárulási adó</t>
  </si>
  <si>
    <t xml:space="preserve">ebből: egészségügyi hozzájárulás </t>
  </si>
  <si>
    <t xml:space="preserve">ebből: táppénz hozzájárulás </t>
  </si>
  <si>
    <t xml:space="preserve">ebből: munkáltatót terhelő személyi jövedelemadó </t>
  </si>
  <si>
    <t>K311</t>
  </si>
  <si>
    <t xml:space="preserve">Szakmai anyagok beszerzése </t>
  </si>
  <si>
    <t>K312</t>
  </si>
  <si>
    <t>Üzemeltetési anyagok beszerzése</t>
  </si>
  <si>
    <t>K31</t>
  </si>
  <si>
    <t>Készletbeszerzés összesen</t>
  </si>
  <si>
    <t>K321</t>
  </si>
  <si>
    <t xml:space="preserve">Informatikai szolgáltatások igénybevétele </t>
  </si>
  <si>
    <t>K322</t>
  </si>
  <si>
    <t xml:space="preserve">Egyéb kommunikációs szolgáltatások </t>
  </si>
  <si>
    <t>K32</t>
  </si>
  <si>
    <t xml:space="preserve">Kommunikációs szolgáltatások </t>
  </si>
  <si>
    <t>K331</t>
  </si>
  <si>
    <t xml:space="preserve">Közüzemi díjak </t>
  </si>
  <si>
    <t>K332</t>
  </si>
  <si>
    <t xml:space="preserve">Vásárolt élelmezés </t>
  </si>
  <si>
    <t>K334</t>
  </si>
  <si>
    <t xml:space="preserve">Karbantartási, kisjavítási szolgáltatások </t>
  </si>
  <si>
    <t>K335</t>
  </si>
  <si>
    <t xml:space="preserve">Közvetített szolgáltatások </t>
  </si>
  <si>
    <t xml:space="preserve">ebből: államháztartáson belül </t>
  </si>
  <si>
    <t>K336</t>
  </si>
  <si>
    <t xml:space="preserve">Szakmai tevékenységet segítő szolgáltatások  </t>
  </si>
  <si>
    <t>K337</t>
  </si>
  <si>
    <t xml:space="preserve">Egyéb szolgáltatások  </t>
  </si>
  <si>
    <t xml:space="preserve">ebből: biztosítási díjak </t>
  </si>
  <si>
    <t>K33</t>
  </si>
  <si>
    <t xml:space="preserve">Szolgáltatási kiadások </t>
  </si>
  <si>
    <t>K341</t>
  </si>
  <si>
    <t>Kiküldetések kiadásai</t>
  </si>
  <si>
    <t>K351</t>
  </si>
  <si>
    <t>Működési célú előzetesen felszámított általános forgalmi adó</t>
  </si>
  <si>
    <t>K352</t>
  </si>
  <si>
    <t xml:space="preserve">Fizetendő általános forgalmi adó  </t>
  </si>
  <si>
    <t>K354</t>
  </si>
  <si>
    <t>Egyéb pénzügyi műveletek kiadásai (&gt;=55+...+57) (K354)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</si>
  <si>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</si>
  <si>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</si>
  <si>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</si>
  <si>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</si>
  <si>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</si>
  <si>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 összesen:</t>
  </si>
  <si>
    <t>K42</t>
  </si>
  <si>
    <t xml:space="preserve">Családi támogatások </t>
  </si>
  <si>
    <t xml:space="preserve">ebből:  az egyéb pénzbeli és természetbeni gyermekvédelmi támogatások </t>
  </si>
  <si>
    <t>K48</t>
  </si>
  <si>
    <t xml:space="preserve">Egyéb nem intézményi ellátások </t>
  </si>
  <si>
    <t>ebből: egyéb, az önkormányzat rendeletében megállapított juttatás</t>
  </si>
  <si>
    <t>ebből: települési támogatás [Szoctv. 45. §],</t>
  </si>
  <si>
    <t>K4</t>
  </si>
  <si>
    <t xml:space="preserve">Ellátottak pénzbeli juttatásai </t>
  </si>
  <si>
    <t>K5021</t>
  </si>
  <si>
    <t>A helyi önkormányzatok előző évi elszámolásából származó kiadások (K5021)</t>
  </si>
  <si>
    <t>K506</t>
  </si>
  <si>
    <t>Egyéb működési célú támogatások államháztartáson belülre - Kistérségnek</t>
  </si>
  <si>
    <t>KÖH-nek</t>
  </si>
  <si>
    <t>K512</t>
  </si>
  <si>
    <t>Egyéb működési célú támogatások államháztartáson kívülre</t>
  </si>
  <si>
    <t>ebből: egyéb civil szervezetek</t>
  </si>
  <si>
    <t>K513</t>
  </si>
  <si>
    <t xml:space="preserve">Tartalékok </t>
  </si>
  <si>
    <t>K5</t>
  </si>
  <si>
    <t xml:space="preserve">Egyéb működési célú kiadások </t>
  </si>
  <si>
    <t>K61</t>
  </si>
  <si>
    <t>Szellemi termékek beszerzése</t>
  </si>
  <si>
    <t>K62</t>
  </si>
  <si>
    <t>Ingatlanok beszerzése, létesítése</t>
  </si>
  <si>
    <t>K64</t>
  </si>
  <si>
    <t xml:space="preserve">Egyéb tárgyi eszközök beszerzése, létesítése </t>
  </si>
  <si>
    <t>K67</t>
  </si>
  <si>
    <t xml:space="preserve">Beruházási célú előzetesen felszámított általános forgalmi adó </t>
  </si>
  <si>
    <t>K6</t>
  </si>
  <si>
    <t>Beruházások</t>
  </si>
  <si>
    <t>K71</t>
  </si>
  <si>
    <t xml:space="preserve">Ingatlanok felújítása </t>
  </si>
  <si>
    <t>K74</t>
  </si>
  <si>
    <t xml:space="preserve">Felújítási célú előzetesen felszámított általános forgalmi adó </t>
  </si>
  <si>
    <t>K7</t>
  </si>
  <si>
    <t>Felújítások</t>
  </si>
  <si>
    <t>K84</t>
  </si>
  <si>
    <t>Egyéb felhalmozási célú támogatások államháztartáson belülre</t>
  </si>
  <si>
    <t>K89</t>
  </si>
  <si>
    <t xml:space="preserve">Egyéb felhalmozási célú támogatások államháztartáson kívülre </t>
  </si>
  <si>
    <t xml:space="preserve">ebből: egyéb vállalkozások </t>
  </si>
  <si>
    <t>K8</t>
  </si>
  <si>
    <t xml:space="preserve">Egyéb felhalmozási célú kiadások </t>
  </si>
  <si>
    <t>K1-8</t>
  </si>
  <si>
    <t xml:space="preserve">Költségvetési kiadások </t>
  </si>
  <si>
    <t>Finanszírozási kiadások</t>
  </si>
  <si>
    <t>K912</t>
  </si>
  <si>
    <t xml:space="preserve">Forgatási célú belföldi értékpapírok vásárlása </t>
  </si>
  <si>
    <t>K914</t>
  </si>
  <si>
    <t xml:space="preserve">Államháztartáson belüli megelőlegezések visszafizetése </t>
  </si>
  <si>
    <t>K915</t>
  </si>
  <si>
    <t xml:space="preserve">Központi, irányító szervi támogatások folyósítása </t>
  </si>
  <si>
    <t>K9</t>
  </si>
  <si>
    <t>KIADÁSOK MINDÖSSZESEN:</t>
  </si>
  <si>
    <t>7.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</si>
</sst>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8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i/>
      <sz val="10"/>
      <name val="Garamond"/>
      <family val="1"/>
      <charset val="238"/>
    </font>
    <font>
      <sz val="11"/>
      <color indexed="8"/>
      <name val="Calibri"/>
      <family val="2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3" fillId="0" borderId="0"/>
  </cellStyleXfs>
  <cellXfs count="36">
    <xf numFmtId="0" fontId="0" fillId="0" borderId="0" xfId="0"/>
    <xf numFmtId="0" fontId="2" fillId="0" borderId="0" xfId="2" applyFont="1" applyAlignment="1">
      <alignment horizontal="right" vertical="center"/>
    </xf>
    <xf numFmtId="0" fontId="4" fillId="0" borderId="0" xfId="3" applyFont="1"/>
    <xf numFmtId="0" fontId="6" fillId="0" borderId="0" xfId="4" applyFont="1" applyBorder="1" applyAlignment="1">
      <alignment horizontal="center" vertical="center"/>
    </xf>
    <xf numFmtId="3" fontId="7" fillId="0" borderId="1" xfId="5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3" fontId="4" fillId="0" borderId="3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vertical="center" wrapText="1"/>
    </xf>
    <xf numFmtId="0" fontId="4" fillId="0" borderId="3" xfId="3" applyFont="1" applyFill="1" applyBorder="1" applyAlignment="1">
      <alignment vertical="center"/>
    </xf>
    <xf numFmtId="3" fontId="4" fillId="0" borderId="3" xfId="3" applyNumberFormat="1" applyFont="1" applyBorder="1" applyAlignment="1">
      <alignment vertical="center"/>
    </xf>
    <xf numFmtId="3" fontId="4" fillId="0" borderId="3" xfId="3" applyNumberFormat="1" applyFont="1" applyBorder="1" applyAlignment="1">
      <alignment horizontal="right" vertical="center" wrapText="1"/>
    </xf>
    <xf numFmtId="9" fontId="4" fillId="0" borderId="3" xfId="1" applyFont="1" applyBorder="1" applyAlignment="1">
      <alignment vertical="center"/>
    </xf>
    <xf numFmtId="0" fontId="9" fillId="0" borderId="3" xfId="3" applyFont="1" applyBorder="1" applyAlignment="1">
      <alignment horizontal="left" vertical="center" wrapText="1"/>
    </xf>
    <xf numFmtId="3" fontId="9" fillId="0" borderId="3" xfId="3" applyNumberFormat="1" applyFont="1" applyBorder="1" applyAlignment="1">
      <alignment horizontal="right" vertical="center" wrapText="1"/>
    </xf>
    <xf numFmtId="0" fontId="9" fillId="0" borderId="0" xfId="3" applyFont="1"/>
    <xf numFmtId="0" fontId="4" fillId="0" borderId="0" xfId="3" applyFont="1" applyAlignment="1">
      <alignment vertical="center"/>
    </xf>
    <xf numFmtId="0" fontId="6" fillId="0" borderId="3" xfId="3" applyFont="1" applyBorder="1" applyAlignment="1">
      <alignment horizontal="left" vertical="center" wrapText="1"/>
    </xf>
    <xf numFmtId="3" fontId="6" fillId="0" borderId="3" xfId="3" applyNumberFormat="1" applyFont="1" applyBorder="1" applyAlignment="1">
      <alignment horizontal="right" vertical="center" wrapText="1"/>
    </xf>
    <xf numFmtId="0" fontId="4" fillId="0" borderId="3" xfId="3" applyFont="1" applyBorder="1" applyAlignment="1">
      <alignment vertical="center"/>
    </xf>
    <xf numFmtId="3" fontId="4" fillId="0" borderId="3" xfId="3" applyNumberFormat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3" fontId="4" fillId="0" borderId="3" xfId="3" applyNumberFormat="1" applyFont="1" applyBorder="1" applyAlignment="1">
      <alignment vertical="center" wrapText="1"/>
    </xf>
    <xf numFmtId="0" fontId="4" fillId="0" borderId="3" xfId="3" applyFont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vertical="center" wrapText="1"/>
    </xf>
    <xf numFmtId="0" fontId="4" fillId="0" borderId="3" xfId="3" applyFont="1" applyBorder="1" applyAlignment="1">
      <alignment horizontal="right" vertical="center" wrapText="1"/>
    </xf>
    <xf numFmtId="0" fontId="6" fillId="0" borderId="3" xfId="3" applyFont="1" applyBorder="1" applyAlignment="1">
      <alignment vertical="center"/>
    </xf>
    <xf numFmtId="3" fontId="6" fillId="0" borderId="3" xfId="3" applyNumberFormat="1" applyFont="1" applyBorder="1" applyAlignment="1">
      <alignment vertical="center"/>
    </xf>
    <xf numFmtId="3" fontId="4" fillId="0" borderId="0" xfId="3" applyNumberFormat="1" applyFont="1"/>
    <xf numFmtId="0" fontId="4" fillId="0" borderId="0" xfId="3" applyFont="1" applyAlignment="1">
      <alignment horizontal="left" vertical="center"/>
    </xf>
    <xf numFmtId="3" fontId="6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</cellXfs>
  <cellStyles count="6">
    <cellStyle name="Normál" xfId="0" builtinId="0"/>
    <cellStyle name="Normál 2" xfId="3"/>
    <cellStyle name="Normál 2 2 2 2" xfId="4"/>
    <cellStyle name="Normál 2 3" xfId="2"/>
    <cellStyle name="Normál_Rendelet mellékletek 2008.jav." xfId="5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5"/>
  <sheetViews>
    <sheetView tabSelected="1" workbookViewId="0">
      <selection activeCell="A2" sqref="A2:F2"/>
    </sheetView>
  </sheetViews>
  <sheetFormatPr defaultRowHeight="12.75" x14ac:dyDescent="0.2"/>
  <cols>
    <col min="1" max="1" width="5.42578125" style="33" customWidth="1"/>
    <col min="2" max="2" width="36.7109375" style="19" customWidth="1"/>
    <col min="3" max="3" width="11" style="19" customWidth="1"/>
    <col min="4" max="4" width="10.85546875" style="19" customWidth="1"/>
    <col min="5" max="5" width="11.28515625" style="19" customWidth="1"/>
    <col min="6" max="6" width="8.5703125" style="35" customWidth="1"/>
    <col min="7" max="16384" width="9.140625" style="2"/>
  </cols>
  <sheetData>
    <row r="2" spans="1:6" x14ac:dyDescent="0.2">
      <c r="A2" s="1" t="s">
        <v>131</v>
      </c>
      <c r="B2" s="1"/>
      <c r="C2" s="1"/>
      <c r="D2" s="1"/>
      <c r="E2" s="1"/>
      <c r="F2" s="1"/>
    </row>
    <row r="3" spans="1:6" x14ac:dyDescent="0.2">
      <c r="A3" s="3" t="s">
        <v>0</v>
      </c>
      <c r="B3" s="3"/>
      <c r="C3" s="3"/>
      <c r="D3" s="3"/>
      <c r="E3" s="3"/>
      <c r="F3" s="3"/>
    </row>
    <row r="4" spans="1:6" x14ac:dyDescent="0.2">
      <c r="A4" s="4" t="s">
        <v>1</v>
      </c>
      <c r="B4" s="4"/>
      <c r="C4" s="4"/>
      <c r="D4" s="4"/>
      <c r="E4" s="4"/>
      <c r="F4" s="4"/>
    </row>
    <row r="5" spans="1:6" x14ac:dyDescent="0.2">
      <c r="A5" s="5" t="s">
        <v>2</v>
      </c>
      <c r="B5" s="5" t="s">
        <v>3</v>
      </c>
      <c r="C5" s="6" t="s">
        <v>4</v>
      </c>
      <c r="D5" s="6"/>
      <c r="E5" s="6"/>
      <c r="F5" s="7" t="s">
        <v>5</v>
      </c>
    </row>
    <row r="6" spans="1:6" ht="25.5" x14ac:dyDescent="0.2">
      <c r="A6" s="8"/>
      <c r="B6" s="8"/>
      <c r="C6" s="9" t="s">
        <v>6</v>
      </c>
      <c r="D6" s="9" t="s">
        <v>7</v>
      </c>
      <c r="E6" s="9" t="s">
        <v>8</v>
      </c>
      <c r="F6" s="7"/>
    </row>
    <row r="7" spans="1:6" x14ac:dyDescent="0.2">
      <c r="A7" s="10"/>
      <c r="B7" s="11" t="s">
        <v>9</v>
      </c>
      <c r="C7" s="9"/>
      <c r="D7" s="9"/>
      <c r="E7" s="9"/>
      <c r="F7" s="12"/>
    </row>
    <row r="8" spans="1:6" ht="19.5" customHeight="1" x14ac:dyDescent="0.2">
      <c r="A8" s="10" t="s">
        <v>10</v>
      </c>
      <c r="B8" s="10" t="s">
        <v>11</v>
      </c>
      <c r="C8" s="13">
        <v>7220000</v>
      </c>
      <c r="D8" s="14">
        <v>12736680</v>
      </c>
      <c r="E8" s="14">
        <v>12509311</v>
      </c>
      <c r="F8" s="15">
        <f>E8/D8</f>
        <v>0.9821484876749671</v>
      </c>
    </row>
    <row r="9" spans="1:6" ht="17.25" customHeight="1" x14ac:dyDescent="0.2">
      <c r="A9" s="10" t="s">
        <v>12</v>
      </c>
      <c r="B9" s="10" t="s">
        <v>13</v>
      </c>
      <c r="C9" s="13">
        <v>298000</v>
      </c>
      <c r="D9" s="14">
        <v>338000</v>
      </c>
      <c r="E9" s="14">
        <v>338000</v>
      </c>
      <c r="F9" s="15">
        <f t="shared" ref="F9:F64" si="0">E9/D9</f>
        <v>1</v>
      </c>
    </row>
    <row r="10" spans="1:6" ht="16.5" customHeight="1" x14ac:dyDescent="0.2">
      <c r="A10" s="10" t="s">
        <v>14</v>
      </c>
      <c r="B10" s="10" t="s">
        <v>15</v>
      </c>
      <c r="C10" s="13">
        <v>24000</v>
      </c>
      <c r="D10" s="14">
        <v>24000</v>
      </c>
      <c r="E10" s="14">
        <v>12000</v>
      </c>
      <c r="F10" s="15">
        <f t="shared" si="0"/>
        <v>0.5</v>
      </c>
    </row>
    <row r="11" spans="1:6" ht="18" customHeight="1" x14ac:dyDescent="0.2">
      <c r="A11" s="10" t="s">
        <v>16</v>
      </c>
      <c r="B11" s="10" t="s">
        <v>17</v>
      </c>
      <c r="C11" s="13">
        <v>60000</v>
      </c>
      <c r="D11" s="14">
        <v>238678</v>
      </c>
      <c r="E11" s="14">
        <v>238678</v>
      </c>
      <c r="F11" s="15">
        <f t="shared" si="0"/>
        <v>1</v>
      </c>
    </row>
    <row r="12" spans="1:6" s="18" customFormat="1" ht="23.25" customHeight="1" x14ac:dyDescent="0.2">
      <c r="A12" s="16" t="s">
        <v>18</v>
      </c>
      <c r="B12" s="16" t="s">
        <v>19</v>
      </c>
      <c r="C12" s="17">
        <f>SUM(C8:C11)</f>
        <v>7602000</v>
      </c>
      <c r="D12" s="17">
        <f>SUM(D8:D11)</f>
        <v>13337358</v>
      </c>
      <c r="E12" s="17">
        <f>SUM(E8:E11)</f>
        <v>13097989</v>
      </c>
      <c r="F12" s="15">
        <f t="shared" si="0"/>
        <v>0.98205274237971263</v>
      </c>
    </row>
    <row r="13" spans="1:6" x14ac:dyDescent="0.2">
      <c r="A13" s="10" t="s">
        <v>20</v>
      </c>
      <c r="B13" s="10" t="s">
        <v>21</v>
      </c>
      <c r="C13" s="13">
        <v>6038000</v>
      </c>
      <c r="D13" s="13">
        <v>6100159</v>
      </c>
      <c r="E13" s="13">
        <v>6100159</v>
      </c>
      <c r="F13" s="15">
        <f t="shared" si="0"/>
        <v>1</v>
      </c>
    </row>
    <row r="14" spans="1:6" s="19" customFormat="1" ht="28.5" customHeight="1" x14ac:dyDescent="0.25">
      <c r="A14" s="10" t="s">
        <v>22</v>
      </c>
      <c r="B14" s="10" t="s">
        <v>23</v>
      </c>
      <c r="C14" s="13">
        <v>1388000</v>
      </c>
      <c r="D14" s="13">
        <v>1388000</v>
      </c>
      <c r="E14" s="13">
        <v>1286153</v>
      </c>
      <c r="F14" s="15">
        <f t="shared" si="0"/>
        <v>0.9266231988472623</v>
      </c>
    </row>
    <row r="15" spans="1:6" s="18" customFormat="1" ht="15" customHeight="1" x14ac:dyDescent="0.2">
      <c r="A15" s="16" t="s">
        <v>24</v>
      </c>
      <c r="B15" s="16" t="s">
        <v>25</v>
      </c>
      <c r="C15" s="17">
        <f>SUM(C13:C14)</f>
        <v>7426000</v>
      </c>
      <c r="D15" s="17">
        <f>SUM(D13:D14)</f>
        <v>7488159</v>
      </c>
      <c r="E15" s="17">
        <f>SUM(E13:E14)</f>
        <v>7386312</v>
      </c>
      <c r="F15" s="15">
        <f t="shared" si="0"/>
        <v>0.98639892662535611</v>
      </c>
    </row>
    <row r="16" spans="1:6" ht="17.25" customHeight="1" x14ac:dyDescent="0.2">
      <c r="A16" s="20" t="s">
        <v>26</v>
      </c>
      <c r="B16" s="20" t="s">
        <v>27</v>
      </c>
      <c r="C16" s="21">
        <f>C12+C15</f>
        <v>15028000</v>
      </c>
      <c r="D16" s="21">
        <f>D12+D15</f>
        <v>20825517</v>
      </c>
      <c r="E16" s="21">
        <f>E12+E15</f>
        <v>20484301</v>
      </c>
      <c r="F16" s="15">
        <f t="shared" si="0"/>
        <v>0.98361548479204619</v>
      </c>
    </row>
    <row r="17" spans="1:6" ht="25.5" x14ac:dyDescent="0.2">
      <c r="A17" s="20" t="s">
        <v>28</v>
      </c>
      <c r="B17" s="20" t="s">
        <v>29</v>
      </c>
      <c r="C17" s="21">
        <f>SUM(C18:C21)</f>
        <v>2803000</v>
      </c>
      <c r="D17" s="21">
        <f>SUM(D18:D21)</f>
        <v>3967900</v>
      </c>
      <c r="E17" s="21">
        <f>SUM(E18:E21)</f>
        <v>3967900</v>
      </c>
      <c r="F17" s="15">
        <f t="shared" si="0"/>
        <v>1</v>
      </c>
    </row>
    <row r="18" spans="1:6" x14ac:dyDescent="0.2">
      <c r="A18" s="10" t="s">
        <v>28</v>
      </c>
      <c r="B18" s="10" t="s">
        <v>30</v>
      </c>
      <c r="C18" s="13">
        <v>2644000</v>
      </c>
      <c r="D18" s="14">
        <v>3795942</v>
      </c>
      <c r="E18" s="14">
        <v>3795942</v>
      </c>
      <c r="F18" s="15">
        <f t="shared" si="0"/>
        <v>1</v>
      </c>
    </row>
    <row r="19" spans="1:6" x14ac:dyDescent="0.2">
      <c r="A19" s="10" t="s">
        <v>28</v>
      </c>
      <c r="B19" s="10" t="s">
        <v>31</v>
      </c>
      <c r="C19" s="13">
        <v>74000</v>
      </c>
      <c r="D19" s="14">
        <v>82799</v>
      </c>
      <c r="E19" s="14">
        <v>82799</v>
      </c>
      <c r="F19" s="15">
        <f t="shared" si="0"/>
        <v>1</v>
      </c>
    </row>
    <row r="20" spans="1:6" x14ac:dyDescent="0.2">
      <c r="A20" s="10" t="s">
        <v>28</v>
      </c>
      <c r="B20" s="10" t="s">
        <v>32</v>
      </c>
      <c r="C20" s="13">
        <v>5000</v>
      </c>
      <c r="D20" s="14">
        <v>447</v>
      </c>
      <c r="E20" s="14">
        <v>447</v>
      </c>
      <c r="F20" s="15">
        <f t="shared" si="0"/>
        <v>1</v>
      </c>
    </row>
    <row r="21" spans="1:6" s="19" customFormat="1" ht="25.5" x14ac:dyDescent="0.25">
      <c r="A21" s="10" t="s">
        <v>28</v>
      </c>
      <c r="B21" s="10" t="s">
        <v>33</v>
      </c>
      <c r="C21" s="13">
        <v>80000</v>
      </c>
      <c r="D21" s="14">
        <v>88712</v>
      </c>
      <c r="E21" s="14">
        <v>88712</v>
      </c>
      <c r="F21" s="15">
        <f t="shared" si="0"/>
        <v>1</v>
      </c>
    </row>
    <row r="22" spans="1:6" x14ac:dyDescent="0.2">
      <c r="A22" s="10" t="s">
        <v>34</v>
      </c>
      <c r="B22" s="10" t="s">
        <v>35</v>
      </c>
      <c r="C22" s="13">
        <v>30000</v>
      </c>
      <c r="D22" s="14">
        <v>134654</v>
      </c>
      <c r="E22" s="14">
        <v>104654</v>
      </c>
      <c r="F22" s="15">
        <f t="shared" si="0"/>
        <v>0.77720676697313118</v>
      </c>
    </row>
    <row r="23" spans="1:6" x14ac:dyDescent="0.2">
      <c r="A23" s="10" t="s">
        <v>36</v>
      </c>
      <c r="B23" s="10" t="s">
        <v>37</v>
      </c>
      <c r="C23" s="13">
        <v>2230000</v>
      </c>
      <c r="D23" s="13">
        <v>2620460</v>
      </c>
      <c r="E23" s="13">
        <v>2295111</v>
      </c>
      <c r="F23" s="15">
        <f t="shared" si="0"/>
        <v>0.87584279096036577</v>
      </c>
    </row>
    <row r="24" spans="1:6" s="18" customFormat="1" x14ac:dyDescent="0.2">
      <c r="A24" s="16" t="s">
        <v>38</v>
      </c>
      <c r="B24" s="16" t="s">
        <v>39</v>
      </c>
      <c r="C24" s="17">
        <f>SUM(C22:C23)</f>
        <v>2260000</v>
      </c>
      <c r="D24" s="17">
        <f>SUM(D22:D23)</f>
        <v>2755114</v>
      </c>
      <c r="E24" s="17">
        <f>SUM(E22:E23)</f>
        <v>2399765</v>
      </c>
      <c r="F24" s="15">
        <f t="shared" si="0"/>
        <v>0.87102203393398603</v>
      </c>
    </row>
    <row r="25" spans="1:6" x14ac:dyDescent="0.2">
      <c r="A25" s="10" t="s">
        <v>40</v>
      </c>
      <c r="B25" s="10" t="s">
        <v>41</v>
      </c>
      <c r="C25" s="13">
        <v>40000</v>
      </c>
      <c r="D25" s="13">
        <v>40000</v>
      </c>
      <c r="E25" s="13">
        <v>29920</v>
      </c>
      <c r="F25" s="15">
        <f t="shared" si="0"/>
        <v>0.748</v>
      </c>
    </row>
    <row r="26" spans="1:6" x14ac:dyDescent="0.2">
      <c r="A26" s="10" t="s">
        <v>42</v>
      </c>
      <c r="B26" s="10" t="s">
        <v>43</v>
      </c>
      <c r="C26" s="13">
        <v>30000</v>
      </c>
      <c r="D26" s="13">
        <v>30000</v>
      </c>
      <c r="E26" s="13">
        <v>24466</v>
      </c>
      <c r="F26" s="15">
        <f t="shared" si="0"/>
        <v>0.81553333333333333</v>
      </c>
    </row>
    <row r="27" spans="1:6" s="18" customFormat="1" x14ac:dyDescent="0.2">
      <c r="A27" s="16" t="s">
        <v>44</v>
      </c>
      <c r="B27" s="16" t="s">
        <v>45</v>
      </c>
      <c r="C27" s="17">
        <f>SUM(C25:C26)</f>
        <v>70000</v>
      </c>
      <c r="D27" s="17">
        <f>SUM(D25:D26)</f>
        <v>70000</v>
      </c>
      <c r="E27" s="17">
        <f>SUM(E25:E26)</f>
        <v>54386</v>
      </c>
      <c r="F27" s="15">
        <f t="shared" si="0"/>
        <v>0.77694285714285716</v>
      </c>
    </row>
    <row r="28" spans="1:6" x14ac:dyDescent="0.2">
      <c r="A28" s="10" t="s">
        <v>46</v>
      </c>
      <c r="B28" s="10" t="s">
        <v>47</v>
      </c>
      <c r="C28" s="13">
        <v>3965000</v>
      </c>
      <c r="D28" s="14">
        <v>3965000</v>
      </c>
      <c r="E28" s="13">
        <v>3593345</v>
      </c>
      <c r="F28" s="15">
        <f t="shared" si="0"/>
        <v>0.90626607818411098</v>
      </c>
    </row>
    <row r="29" spans="1:6" x14ac:dyDescent="0.2">
      <c r="A29" s="10" t="s">
        <v>48</v>
      </c>
      <c r="B29" s="10" t="s">
        <v>49</v>
      </c>
      <c r="C29" s="13">
        <v>6600000</v>
      </c>
      <c r="D29" s="13">
        <v>6752441</v>
      </c>
      <c r="E29" s="13">
        <v>6422943</v>
      </c>
      <c r="F29" s="15">
        <f t="shared" si="0"/>
        <v>0.9512031278762747</v>
      </c>
    </row>
    <row r="30" spans="1:6" x14ac:dyDescent="0.2">
      <c r="A30" s="10" t="s">
        <v>50</v>
      </c>
      <c r="B30" s="10" t="s">
        <v>51</v>
      </c>
      <c r="C30" s="13">
        <v>480000</v>
      </c>
      <c r="D30" s="13">
        <v>480000</v>
      </c>
      <c r="E30" s="13">
        <v>190217</v>
      </c>
      <c r="F30" s="15">
        <f t="shared" si="0"/>
        <v>0.39628541666666667</v>
      </c>
    </row>
    <row r="31" spans="1:6" x14ac:dyDescent="0.2">
      <c r="A31" s="10" t="s">
        <v>52</v>
      </c>
      <c r="B31" s="10" t="s">
        <v>53</v>
      </c>
      <c r="C31" s="13">
        <v>665000</v>
      </c>
      <c r="D31" s="13">
        <v>665000</v>
      </c>
      <c r="E31" s="13">
        <v>556328</v>
      </c>
      <c r="F31" s="15">
        <f t="shared" si="0"/>
        <v>0.83658345864661654</v>
      </c>
    </row>
    <row r="32" spans="1:6" x14ac:dyDescent="0.2">
      <c r="A32" s="10" t="s">
        <v>52</v>
      </c>
      <c r="B32" s="10" t="s">
        <v>54</v>
      </c>
      <c r="C32" s="13"/>
      <c r="D32" s="14">
        <v>0</v>
      </c>
      <c r="E32" s="14">
        <v>314563</v>
      </c>
      <c r="F32" s="15"/>
    </row>
    <row r="33" spans="1:6" x14ac:dyDescent="0.2">
      <c r="A33" s="10" t="s">
        <v>55</v>
      </c>
      <c r="B33" s="10" t="s">
        <v>56</v>
      </c>
      <c r="C33" s="13">
        <v>2100000</v>
      </c>
      <c r="D33" s="13">
        <v>4498230</v>
      </c>
      <c r="E33" s="13">
        <v>3651762</v>
      </c>
      <c r="F33" s="15">
        <f t="shared" si="0"/>
        <v>0.81182198331343658</v>
      </c>
    </row>
    <row r="34" spans="1:6" x14ac:dyDescent="0.2">
      <c r="A34" s="10" t="s">
        <v>57</v>
      </c>
      <c r="B34" s="10" t="s">
        <v>58</v>
      </c>
      <c r="C34" s="13">
        <v>1465000</v>
      </c>
      <c r="D34" s="13">
        <v>2239064</v>
      </c>
      <c r="E34" s="13">
        <v>2202483</v>
      </c>
      <c r="F34" s="15">
        <f t="shared" si="0"/>
        <v>0.98366236963302522</v>
      </c>
    </row>
    <row r="35" spans="1:6" x14ac:dyDescent="0.2">
      <c r="A35" s="10" t="s">
        <v>57</v>
      </c>
      <c r="B35" s="10" t="s">
        <v>59</v>
      </c>
      <c r="C35" s="13"/>
      <c r="D35" s="14">
        <v>0</v>
      </c>
      <c r="E35" s="14">
        <v>402783</v>
      </c>
      <c r="F35" s="15"/>
    </row>
    <row r="36" spans="1:6" s="18" customFormat="1" x14ac:dyDescent="0.2">
      <c r="A36" s="16" t="s">
        <v>60</v>
      </c>
      <c r="B36" s="16" t="s">
        <v>61</v>
      </c>
      <c r="C36" s="17">
        <f>C28+C29+C30+C31+C33+C34</f>
        <v>15275000</v>
      </c>
      <c r="D36" s="17">
        <f>D28+D29+D30+D31+D33+D34</f>
        <v>18599735</v>
      </c>
      <c r="E36" s="17">
        <f>E28+E29+E30+E31+E33+E34</f>
        <v>16617078</v>
      </c>
      <c r="F36" s="15">
        <f t="shared" si="0"/>
        <v>0.89340401892822663</v>
      </c>
    </row>
    <row r="37" spans="1:6" x14ac:dyDescent="0.2">
      <c r="A37" s="10" t="s">
        <v>62</v>
      </c>
      <c r="B37" s="10" t="s">
        <v>63</v>
      </c>
      <c r="C37" s="13">
        <v>23462</v>
      </c>
      <c r="D37" s="13">
        <v>23462</v>
      </c>
      <c r="E37" s="13">
        <v>4095</v>
      </c>
      <c r="F37" s="15">
        <f t="shared" si="0"/>
        <v>0.17453755008098201</v>
      </c>
    </row>
    <row r="38" spans="1:6" s="19" customFormat="1" ht="25.5" x14ac:dyDescent="0.25">
      <c r="A38" s="10" t="s">
        <v>64</v>
      </c>
      <c r="B38" s="10" t="s">
        <v>65</v>
      </c>
      <c r="C38" s="13">
        <v>4000000</v>
      </c>
      <c r="D38" s="13">
        <v>4244672</v>
      </c>
      <c r="E38" s="13">
        <v>3748511</v>
      </c>
      <c r="F38" s="15">
        <f t="shared" si="0"/>
        <v>0.88310969610843904</v>
      </c>
    </row>
    <row r="39" spans="1:6" x14ac:dyDescent="0.2">
      <c r="A39" s="10" t="s">
        <v>66</v>
      </c>
      <c r="B39" s="10" t="s">
        <v>67</v>
      </c>
      <c r="C39" s="13">
        <v>279000</v>
      </c>
      <c r="D39" s="13">
        <v>279000</v>
      </c>
      <c r="E39" s="13">
        <v>279000</v>
      </c>
      <c r="F39" s="15">
        <f t="shared" si="0"/>
        <v>1</v>
      </c>
    </row>
    <row r="40" spans="1:6" x14ac:dyDescent="0.2">
      <c r="A40" s="10" t="s">
        <v>68</v>
      </c>
      <c r="B40" s="22" t="s">
        <v>69</v>
      </c>
      <c r="C40" s="13">
        <v>0</v>
      </c>
      <c r="D40" s="13">
        <v>720000</v>
      </c>
      <c r="E40" s="13">
        <v>690000</v>
      </c>
      <c r="F40" s="15">
        <f t="shared" si="0"/>
        <v>0.95833333333333337</v>
      </c>
    </row>
    <row r="41" spans="1:6" x14ac:dyDescent="0.2">
      <c r="A41" s="10" t="s">
        <v>70</v>
      </c>
      <c r="B41" s="10" t="s">
        <v>71</v>
      </c>
      <c r="C41" s="13">
        <v>280000</v>
      </c>
      <c r="D41" s="13">
        <v>280000</v>
      </c>
      <c r="E41" s="13">
        <v>279812</v>
      </c>
      <c r="F41" s="15">
        <f t="shared" si="0"/>
        <v>0.99932857142857145</v>
      </c>
    </row>
    <row r="42" spans="1:6" s="18" customFormat="1" ht="25.5" x14ac:dyDescent="0.2">
      <c r="A42" s="16" t="s">
        <v>72</v>
      </c>
      <c r="B42" s="16" t="s">
        <v>73</v>
      </c>
      <c r="C42" s="17">
        <f>SUM(C38:C41)</f>
        <v>4559000</v>
      </c>
      <c r="D42" s="17">
        <f>SUM(D38:D41)</f>
        <v>5523672</v>
      </c>
      <c r="E42" s="17">
        <f>SUM(E38:E41)</f>
        <v>4997323</v>
      </c>
      <c r="F42" s="15">
        <f t="shared" si="0"/>
        <v>0.90471030864975333</v>
      </c>
    </row>
    <row r="43" spans="1:6" x14ac:dyDescent="0.2">
      <c r="A43" s="20" t="s">
        <v>74</v>
      </c>
      <c r="B43" s="20" t="s">
        <v>75</v>
      </c>
      <c r="C43" s="21">
        <f>C24+C27+C36+C37+C42</f>
        <v>22187462</v>
      </c>
      <c r="D43" s="21">
        <f>D24+D27+D36+D37+D42</f>
        <v>26971983</v>
      </c>
      <c r="E43" s="21">
        <f>E24+E27+E36+E37+E42</f>
        <v>24072647</v>
      </c>
      <c r="F43" s="15">
        <f t="shared" si="0"/>
        <v>0.89250564187290193</v>
      </c>
    </row>
    <row r="44" spans="1:6" x14ac:dyDescent="0.2">
      <c r="A44" s="10" t="s">
        <v>76</v>
      </c>
      <c r="B44" s="10" t="s">
        <v>77</v>
      </c>
      <c r="C44" s="13">
        <v>0</v>
      </c>
      <c r="D44" s="14">
        <v>58500</v>
      </c>
      <c r="E44" s="14">
        <v>58500</v>
      </c>
      <c r="F44" s="15">
        <f t="shared" si="0"/>
        <v>1</v>
      </c>
    </row>
    <row r="45" spans="1:6" s="19" customFormat="1" ht="25.5" x14ac:dyDescent="0.25">
      <c r="A45" s="10" t="s">
        <v>76</v>
      </c>
      <c r="B45" s="10" t="s">
        <v>78</v>
      </c>
      <c r="C45" s="13"/>
      <c r="D45" s="14">
        <v>58500</v>
      </c>
      <c r="E45" s="14">
        <v>58500</v>
      </c>
      <c r="F45" s="15">
        <f t="shared" si="0"/>
        <v>1</v>
      </c>
    </row>
    <row r="46" spans="1:6" x14ac:dyDescent="0.2">
      <c r="A46" s="10" t="s">
        <v>79</v>
      </c>
      <c r="B46" s="10" t="s">
        <v>80</v>
      </c>
      <c r="C46" s="13">
        <v>5105000</v>
      </c>
      <c r="D46" s="13">
        <v>6367381</v>
      </c>
      <c r="E46" s="13">
        <v>4953982</v>
      </c>
      <c r="F46" s="15">
        <f t="shared" si="0"/>
        <v>0.77802506242362446</v>
      </c>
    </row>
    <row r="47" spans="1:6" s="19" customFormat="1" ht="25.5" x14ac:dyDescent="0.25">
      <c r="A47" s="10" t="s">
        <v>79</v>
      </c>
      <c r="B47" s="10" t="s">
        <v>81</v>
      </c>
      <c r="C47" s="13"/>
      <c r="D47" s="14"/>
      <c r="E47" s="14"/>
      <c r="F47" s="15"/>
    </row>
    <row r="48" spans="1:6" x14ac:dyDescent="0.2">
      <c r="A48" s="10" t="s">
        <v>79</v>
      </c>
      <c r="B48" s="10" t="s">
        <v>82</v>
      </c>
      <c r="C48" s="13">
        <v>5105000</v>
      </c>
      <c r="D48" s="13">
        <v>6367381</v>
      </c>
      <c r="E48" s="13">
        <v>4953982</v>
      </c>
      <c r="F48" s="15">
        <f t="shared" si="0"/>
        <v>0.77802506242362446</v>
      </c>
    </row>
    <row r="49" spans="1:6" x14ac:dyDescent="0.2">
      <c r="A49" s="20" t="s">
        <v>83</v>
      </c>
      <c r="B49" s="20" t="s">
        <v>84</v>
      </c>
      <c r="C49" s="21">
        <f>C44+C46</f>
        <v>5105000</v>
      </c>
      <c r="D49" s="21">
        <f>D44+D46</f>
        <v>6425881</v>
      </c>
      <c r="E49" s="21">
        <f>E44+E46</f>
        <v>5012482</v>
      </c>
      <c r="F49" s="15">
        <f t="shared" si="0"/>
        <v>0.78004588009021647</v>
      </c>
    </row>
    <row r="50" spans="1:6" ht="25.5" x14ac:dyDescent="0.2">
      <c r="A50" s="10" t="s">
        <v>85</v>
      </c>
      <c r="B50" s="22" t="s">
        <v>86</v>
      </c>
      <c r="C50" s="13">
        <v>0</v>
      </c>
      <c r="D50" s="13">
        <v>399297</v>
      </c>
      <c r="E50" s="13">
        <v>399297</v>
      </c>
      <c r="F50" s="15">
        <f t="shared" si="0"/>
        <v>1</v>
      </c>
    </row>
    <row r="51" spans="1:6" s="24" customFormat="1" ht="25.5" x14ac:dyDescent="0.25">
      <c r="A51" s="10" t="s">
        <v>87</v>
      </c>
      <c r="B51" s="10" t="s">
        <v>88</v>
      </c>
      <c r="C51" s="23">
        <v>660000</v>
      </c>
      <c r="D51" s="14">
        <v>660000</v>
      </c>
      <c r="E51" s="14">
        <v>571373</v>
      </c>
      <c r="F51" s="15">
        <f t="shared" si="0"/>
        <v>0.86571666666666669</v>
      </c>
    </row>
    <row r="52" spans="1:6" x14ac:dyDescent="0.2">
      <c r="A52" s="10" t="s">
        <v>87</v>
      </c>
      <c r="B52" s="10" t="s">
        <v>89</v>
      </c>
      <c r="C52" s="13">
        <v>581000</v>
      </c>
      <c r="D52" s="14">
        <v>581000</v>
      </c>
      <c r="E52" s="14">
        <v>581000</v>
      </c>
      <c r="F52" s="15">
        <f t="shared" si="0"/>
        <v>1</v>
      </c>
    </row>
    <row r="53" spans="1:6" s="19" customFormat="1" ht="25.5" x14ac:dyDescent="0.25">
      <c r="A53" s="11" t="s">
        <v>90</v>
      </c>
      <c r="B53" s="11" t="s">
        <v>91</v>
      </c>
      <c r="C53" s="13">
        <v>927000</v>
      </c>
      <c r="D53" s="13">
        <v>1451200</v>
      </c>
      <c r="E53" s="13">
        <v>1048830</v>
      </c>
      <c r="F53" s="15">
        <f t="shared" si="0"/>
        <v>0.72273291069459755</v>
      </c>
    </row>
    <row r="54" spans="1:6" s="19" customFormat="1" x14ac:dyDescent="0.25">
      <c r="A54" s="11" t="s">
        <v>90</v>
      </c>
      <c r="B54" s="11" t="s">
        <v>92</v>
      </c>
      <c r="C54" s="13"/>
      <c r="D54" s="25">
        <v>0</v>
      </c>
      <c r="E54" s="25">
        <v>524630</v>
      </c>
      <c r="F54" s="15"/>
    </row>
    <row r="55" spans="1:6" s="19" customFormat="1" x14ac:dyDescent="0.25">
      <c r="A55" s="11" t="s">
        <v>93</v>
      </c>
      <c r="B55" s="11" t="s">
        <v>94</v>
      </c>
      <c r="C55" s="13">
        <v>16597930</v>
      </c>
      <c r="D55" s="25">
        <v>122699422</v>
      </c>
      <c r="E55" s="25">
        <v>0</v>
      </c>
      <c r="F55" s="15">
        <f t="shared" si="0"/>
        <v>0</v>
      </c>
    </row>
    <row r="56" spans="1:6" x14ac:dyDescent="0.2">
      <c r="A56" s="20" t="s">
        <v>95</v>
      </c>
      <c r="B56" s="20" t="s">
        <v>96</v>
      </c>
      <c r="C56" s="21">
        <f>C50+C51+C52+C53+C55</f>
        <v>18765930</v>
      </c>
      <c r="D56" s="21">
        <f>D50+D51+D52+D53+D55</f>
        <v>125790919</v>
      </c>
      <c r="E56" s="21">
        <f>E50+E51+E52+E53+E55</f>
        <v>2600500</v>
      </c>
      <c r="F56" s="15">
        <f t="shared" si="0"/>
        <v>2.0673193428215594E-2</v>
      </c>
    </row>
    <row r="57" spans="1:6" x14ac:dyDescent="0.2">
      <c r="A57" s="10" t="s">
        <v>97</v>
      </c>
      <c r="B57" s="10" t="s">
        <v>98</v>
      </c>
      <c r="C57" s="14">
        <v>1310000</v>
      </c>
      <c r="D57" s="14">
        <v>1310000</v>
      </c>
      <c r="E57" s="14"/>
      <c r="F57" s="15">
        <f t="shared" si="0"/>
        <v>0</v>
      </c>
    </row>
    <row r="58" spans="1:6" x14ac:dyDescent="0.2">
      <c r="A58" s="10" t="s">
        <v>99</v>
      </c>
      <c r="B58" s="10" t="s">
        <v>100</v>
      </c>
      <c r="C58" s="13"/>
      <c r="D58" s="14"/>
      <c r="E58" s="14">
        <v>0</v>
      </c>
      <c r="F58" s="15"/>
    </row>
    <row r="59" spans="1:6" x14ac:dyDescent="0.2">
      <c r="A59" s="10" t="s">
        <v>101</v>
      </c>
      <c r="B59" s="10" t="s">
        <v>102</v>
      </c>
      <c r="C59" s="13">
        <v>3188000</v>
      </c>
      <c r="D59" s="13">
        <v>4082106</v>
      </c>
      <c r="E59" s="13">
        <v>4068651</v>
      </c>
      <c r="F59" s="15">
        <f t="shared" si="0"/>
        <v>0.9967039072478765</v>
      </c>
    </row>
    <row r="60" spans="1:6" s="19" customFormat="1" ht="25.5" x14ac:dyDescent="0.25">
      <c r="A60" s="11" t="s">
        <v>103</v>
      </c>
      <c r="B60" s="11" t="s">
        <v>104</v>
      </c>
      <c r="C60" s="13">
        <v>1213956</v>
      </c>
      <c r="D60" s="13">
        <v>1418886</v>
      </c>
      <c r="E60" s="13">
        <v>1066108</v>
      </c>
      <c r="F60" s="15">
        <f t="shared" si="0"/>
        <v>0.75136973653979244</v>
      </c>
    </row>
    <row r="61" spans="1:6" x14ac:dyDescent="0.2">
      <c r="A61" s="20" t="s">
        <v>105</v>
      </c>
      <c r="B61" s="20" t="s">
        <v>106</v>
      </c>
      <c r="C61" s="21">
        <f>SUM(C57:C60)</f>
        <v>5711956</v>
      </c>
      <c r="D61" s="21">
        <f>SUM(D57:D60)</f>
        <v>6810992</v>
      </c>
      <c r="E61" s="21">
        <f>SUM(E57:E60)</f>
        <v>5134759</v>
      </c>
      <c r="F61" s="15">
        <f t="shared" si="0"/>
        <v>0.75389297183141601</v>
      </c>
    </row>
    <row r="62" spans="1:6" x14ac:dyDescent="0.2">
      <c r="A62" s="10" t="s">
        <v>107</v>
      </c>
      <c r="B62" s="10" t="s">
        <v>108</v>
      </c>
      <c r="C62" s="13">
        <v>17800000</v>
      </c>
      <c r="D62" s="13">
        <v>24799161</v>
      </c>
      <c r="E62" s="13">
        <v>24615661</v>
      </c>
      <c r="F62" s="15">
        <f t="shared" si="0"/>
        <v>0.99260055612365272</v>
      </c>
    </row>
    <row r="63" spans="1:6" s="19" customFormat="1" ht="25.5" x14ac:dyDescent="0.25">
      <c r="A63" s="10" t="s">
        <v>109</v>
      </c>
      <c r="B63" s="10" t="s">
        <v>110</v>
      </c>
      <c r="C63" s="13">
        <v>4748000</v>
      </c>
      <c r="D63" s="13">
        <v>5883767</v>
      </c>
      <c r="E63" s="13">
        <v>5833503</v>
      </c>
      <c r="F63" s="15">
        <f t="shared" si="0"/>
        <v>0.99145717361003594</v>
      </c>
    </row>
    <row r="64" spans="1:6" x14ac:dyDescent="0.2">
      <c r="A64" s="20" t="s">
        <v>111</v>
      </c>
      <c r="B64" s="20" t="s">
        <v>112</v>
      </c>
      <c r="C64" s="21">
        <f>SUM(C62:C63)</f>
        <v>22548000</v>
      </c>
      <c r="D64" s="21">
        <f>SUM(D62:D63)</f>
        <v>30682928</v>
      </c>
      <c r="E64" s="21">
        <f>SUM(E62:E63)</f>
        <v>30449164</v>
      </c>
      <c r="F64" s="15">
        <f t="shared" si="0"/>
        <v>0.99238130076764508</v>
      </c>
    </row>
    <row r="65" spans="1:20" s="24" customFormat="1" ht="25.5" x14ac:dyDescent="0.25">
      <c r="A65" s="10" t="s">
        <v>113</v>
      </c>
      <c r="B65" s="10" t="s">
        <v>114</v>
      </c>
      <c r="C65" s="23"/>
      <c r="D65" s="14"/>
      <c r="E65" s="14">
        <v>0</v>
      </c>
      <c r="F65" s="15"/>
    </row>
    <row r="66" spans="1:20" s="24" customFormat="1" ht="25.5" x14ac:dyDescent="0.25">
      <c r="A66" s="10" t="s">
        <v>115</v>
      </c>
      <c r="B66" s="10" t="s">
        <v>116</v>
      </c>
      <c r="C66" s="23">
        <v>744000</v>
      </c>
      <c r="D66" s="14">
        <v>744000</v>
      </c>
      <c r="E66" s="14">
        <v>743457</v>
      </c>
      <c r="F66" s="15">
        <f t="shared" ref="F66:F77" si="1">E66/D66</f>
        <v>0.99927016129032253</v>
      </c>
    </row>
    <row r="67" spans="1:20" x14ac:dyDescent="0.2">
      <c r="A67" s="10" t="s">
        <v>115</v>
      </c>
      <c r="B67" s="10" t="s">
        <v>117</v>
      </c>
      <c r="C67" s="13"/>
      <c r="D67" s="14">
        <v>0</v>
      </c>
      <c r="E67" s="14">
        <v>743457</v>
      </c>
      <c r="F67" s="15"/>
    </row>
    <row r="68" spans="1:20" x14ac:dyDescent="0.2">
      <c r="A68" s="20" t="s">
        <v>118</v>
      </c>
      <c r="B68" s="20" t="s">
        <v>119</v>
      </c>
      <c r="C68" s="21">
        <f>C65+C66</f>
        <v>744000</v>
      </c>
      <c r="D68" s="21">
        <f>D65+D66</f>
        <v>744000</v>
      </c>
      <c r="E68" s="21">
        <f>E65+E66</f>
        <v>743457</v>
      </c>
      <c r="F68" s="15">
        <f t="shared" si="1"/>
        <v>0.99927016129032253</v>
      </c>
    </row>
    <row r="69" spans="1:20" x14ac:dyDescent="0.2">
      <c r="A69" s="20" t="s">
        <v>120</v>
      </c>
      <c r="B69" s="20" t="s">
        <v>121</v>
      </c>
      <c r="C69" s="21">
        <f>C16+C17+C43+C49+C56+C61+C64+C68</f>
        <v>92893348</v>
      </c>
      <c r="D69" s="21">
        <f>D16+D17+D43+D49+D56+D61+D64+D68</f>
        <v>222220120</v>
      </c>
      <c r="E69" s="21">
        <f>E16+E17+E43+E49+E56+E61+E64+E68</f>
        <v>92465210</v>
      </c>
      <c r="F69" s="15">
        <f t="shared" si="1"/>
        <v>0.41609738128122692</v>
      </c>
    </row>
    <row r="70" spans="1:20" x14ac:dyDescent="0.2">
      <c r="A70" s="26"/>
      <c r="B70" s="22"/>
      <c r="C70" s="13"/>
      <c r="D70" s="22"/>
      <c r="E70" s="22"/>
      <c r="F70" s="15"/>
    </row>
    <row r="71" spans="1:20" ht="12.75" customHeight="1" x14ac:dyDescent="0.2">
      <c r="A71" s="27"/>
      <c r="B71" s="28" t="s">
        <v>122</v>
      </c>
      <c r="C71" s="13"/>
      <c r="D71" s="22"/>
      <c r="E71" s="22"/>
      <c r="F71" s="15"/>
    </row>
    <row r="72" spans="1:20" ht="12.75" customHeight="1" x14ac:dyDescent="0.2">
      <c r="A72" s="27" t="s">
        <v>123</v>
      </c>
      <c r="B72" s="12" t="s">
        <v>124</v>
      </c>
      <c r="C72" s="13">
        <v>0</v>
      </c>
      <c r="D72" s="13">
        <v>33810000</v>
      </c>
      <c r="E72" s="13">
        <v>33810000</v>
      </c>
      <c r="F72" s="15">
        <f t="shared" si="1"/>
        <v>1</v>
      </c>
    </row>
    <row r="73" spans="1:20" s="19" customFormat="1" ht="25.5" x14ac:dyDescent="0.25">
      <c r="A73" s="10" t="s">
        <v>125</v>
      </c>
      <c r="B73" s="10" t="s">
        <v>126</v>
      </c>
      <c r="C73" s="13">
        <v>1671330</v>
      </c>
      <c r="D73" s="13">
        <v>5299042</v>
      </c>
      <c r="E73" s="13">
        <v>5299042</v>
      </c>
      <c r="F73" s="15">
        <f t="shared" si="1"/>
        <v>1</v>
      </c>
    </row>
    <row r="74" spans="1:20" s="24" customFormat="1" ht="25.5" x14ac:dyDescent="0.25">
      <c r="A74" s="10" t="s">
        <v>127</v>
      </c>
      <c r="B74" s="29" t="s">
        <v>128</v>
      </c>
      <c r="C74" s="13">
        <v>22484480</v>
      </c>
      <c r="D74" s="13">
        <v>26096141</v>
      </c>
      <c r="E74" s="13">
        <v>26096141</v>
      </c>
      <c r="F74" s="15">
        <f t="shared" si="1"/>
        <v>1</v>
      </c>
    </row>
    <row r="75" spans="1:20" x14ac:dyDescent="0.2">
      <c r="A75" s="20" t="s">
        <v>129</v>
      </c>
      <c r="B75" s="20" t="s">
        <v>122</v>
      </c>
      <c r="C75" s="21">
        <f>SUM(C72:C74)</f>
        <v>24155810</v>
      </c>
      <c r="D75" s="21">
        <f>SUM(D72:D74)</f>
        <v>65205183</v>
      </c>
      <c r="E75" s="21">
        <f>SUM(E72:E74)</f>
        <v>65205183</v>
      </c>
      <c r="F75" s="15">
        <f t="shared" si="1"/>
        <v>1</v>
      </c>
    </row>
    <row r="76" spans="1:20" x14ac:dyDescent="0.2">
      <c r="A76" s="26"/>
      <c r="B76" s="22"/>
      <c r="C76" s="13"/>
      <c r="D76" s="22"/>
      <c r="E76" s="22"/>
      <c r="F76" s="15"/>
    </row>
    <row r="77" spans="1:20" x14ac:dyDescent="0.2">
      <c r="A77" s="26"/>
      <c r="B77" s="30" t="s">
        <v>130</v>
      </c>
      <c r="C77" s="31">
        <f>C75+C69</f>
        <v>117049158</v>
      </c>
      <c r="D77" s="31">
        <f>D75+D69</f>
        <v>287425303</v>
      </c>
      <c r="E77" s="31">
        <f>E75+E69</f>
        <v>157670393</v>
      </c>
      <c r="F77" s="15">
        <f t="shared" si="1"/>
        <v>0.54856128306838736</v>
      </c>
    </row>
    <row r="78" spans="1:20" s="32" customFormat="1" x14ac:dyDescent="0.2">
      <c r="A78" s="26"/>
      <c r="B78" s="22"/>
      <c r="C78" s="13"/>
      <c r="D78" s="22"/>
      <c r="E78" s="22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80" spans="1:20" s="32" customFormat="1" x14ac:dyDescent="0.2">
      <c r="A80" s="33"/>
      <c r="B80" s="19"/>
      <c r="C80" s="19"/>
      <c r="D80" s="19"/>
      <c r="E80" s="19"/>
      <c r="F80" s="3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s="32" customFormat="1" x14ac:dyDescent="0.2">
      <c r="A81" s="33"/>
      <c r="B81" s="19"/>
      <c r="C81" s="19"/>
      <c r="D81" s="19"/>
      <c r="E81" s="19"/>
      <c r="F81" s="3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s="32" customFormat="1" x14ac:dyDescent="0.2">
      <c r="A82" s="33"/>
      <c r="B82" s="19"/>
      <c r="C82" s="19"/>
      <c r="D82" s="19"/>
      <c r="E82" s="19"/>
      <c r="F82" s="3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s="32" customFormat="1" x14ac:dyDescent="0.2">
      <c r="A83" s="33"/>
      <c r="B83" s="19"/>
      <c r="C83" s="19"/>
      <c r="D83" s="19"/>
      <c r="E83" s="19"/>
      <c r="F83" s="3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5" spans="1:20" s="32" customFormat="1" x14ac:dyDescent="0.2">
      <c r="A85" s="33"/>
      <c r="B85" s="19"/>
      <c r="C85" s="19"/>
      <c r="D85" s="19"/>
      <c r="E85" s="19"/>
      <c r="F85" s="3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</sheetData>
  <mergeCells count="7">
    <mergeCell ref="A2:F2"/>
    <mergeCell ref="A3:F3"/>
    <mergeCell ref="A4:F4"/>
    <mergeCell ref="A5:A6"/>
    <mergeCell ref="B5:B6"/>
    <mergeCell ref="C5:E5"/>
    <mergeCell ref="F5:F6"/>
  </mergeCells>
  <pageMargins left="1.1417322834645669" right="0.15748031496062992" top="0.78740157480314965" bottom="0.59055118110236227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7.m.Önk.kiadás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2019-05-31T09:02:34Z</dcterms:created>
  <dcterms:modified xsi:type="dcterms:W3CDTF">2019-05-31T09:02:50Z</dcterms:modified>
</cp:coreProperties>
</file>