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40" activeTab="13"/>
  </bookViews>
  <sheets>
    <sheet name="1" sheetId="1" r:id="rId1"/>
    <sheet name="2" sheetId="2" r:id="rId2"/>
    <sheet name="2.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9a" sheetId="11" r:id="rId11"/>
    <sheet name="10" sheetId="12" r:id="rId12"/>
    <sheet name="11" sheetId="13" r:id="rId13"/>
    <sheet name="12" sheetId="14" r:id="rId14"/>
  </sheets>
  <definedNames>
    <definedName name="_xlfn.IFERROR" hidden="1">#NAME?</definedName>
    <definedName name="_xlnm.Print_Titles" localSheetId="0">'1'!$5:$6</definedName>
    <definedName name="_xlnm.Print_Titles" localSheetId="1">'2'!$6:$9</definedName>
    <definedName name="_xlnm.Print_Titles" localSheetId="3">'3'!$4:$7</definedName>
    <definedName name="_xlnm.Print_Titles" localSheetId="5">'5'!$4:$7</definedName>
    <definedName name="_xlnm.Print_Titles" localSheetId="7">'7'!$7:$7</definedName>
    <definedName name="_xlnm.Print_Titles" localSheetId="10">'9a'!$4:$6</definedName>
    <definedName name="_xlnm.Print_Area" localSheetId="0">'1'!$A$1:$AK$40</definedName>
    <definedName name="_xlnm.Print_Area" localSheetId="1">'2'!$A$2:$AT$99</definedName>
    <definedName name="_xlnm.Print_Area" localSheetId="3">'3'!$A$2:$AR$65</definedName>
    <definedName name="_xlnm.Print_Area" localSheetId="4">'4'!$A$2:$AL$31</definedName>
    <definedName name="_xlnm.Print_Area" localSheetId="5">'5'!$A$2:$AT$32</definedName>
    <definedName name="_xlnm.Print_Area" localSheetId="9">'9'!$A$2:$H$158</definedName>
    <definedName name="_xlnm.Print_Area" localSheetId="10">'9a'!$A$2:$G$75</definedName>
  </definedNames>
  <calcPr fullCalcOnLoad="1"/>
</workbook>
</file>

<file path=xl/sharedStrings.xml><?xml version="1.0" encoding="utf-8"?>
<sst xmlns="http://schemas.openxmlformats.org/spreadsheetml/2006/main" count="1418" uniqueCount="1040">
  <si>
    <t>01</t>
  </si>
  <si>
    <t>02</t>
  </si>
  <si>
    <t>03</t>
  </si>
  <si>
    <t>04</t>
  </si>
  <si>
    <t>08</t>
  </si>
  <si>
    <t>10</t>
  </si>
  <si>
    <t>#</t>
  </si>
  <si>
    <t>Megnevezés</t>
  </si>
  <si>
    <t>Teljesítés</t>
  </si>
  <si>
    <t>05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</si>
  <si>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</si>
  <si>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</si>
  <si>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</si>
  <si>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</si>
  <si>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</si>
  <si>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</si>
  <si>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</si>
  <si>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</si>
  <si>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</si>
  <si>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</si>
  <si>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</si>
  <si>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</si>
  <si>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</si>
  <si>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</si>
  <si>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</si>
  <si>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</si>
  <si>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</si>
  <si>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</si>
  <si>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</si>
  <si>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</si>
  <si>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</si>
  <si>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</si>
  <si>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</si>
  <si>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</si>
  <si>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</si>
  <si>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</si>
  <si>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</si>
  <si>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</si>
  <si>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</si>
  <si>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</si>
  <si>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</si>
  <si>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</si>
  <si>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</si>
  <si>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</si>
  <si>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</si>
  <si>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</si>
  <si>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</si>
  <si>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</si>
  <si>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</si>
  <si>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</si>
  <si>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</si>
  <si>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</si>
  <si>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</si>
  <si>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</si>
  <si>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</si>
  <si>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</si>
  <si>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</si>
  <si>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</si>
  <si>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</si>
  <si>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</si>
  <si>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</si>
  <si>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</si>
  <si>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</si>
  <si>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</si>
  <si>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</si>
  <si>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</si>
  <si>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</si>
  <si>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</si>
  <si>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</si>
  <si>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</si>
  <si>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</si>
  <si>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</si>
  <si>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</si>
  <si>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</si>
  <si>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</si>
  <si>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</si>
  <si>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</si>
  <si>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</si>
  <si>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</si>
  <si>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</si>
  <si>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</si>
  <si>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</si>
  <si>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</si>
  <si>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</si>
  <si>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</si>
  <si>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</si>
  <si>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</si>
  <si>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</si>
  <si>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</si>
  <si>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</si>
  <si>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</si>
  <si>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</si>
  <si>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</si>
  <si>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</si>
  <si>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</si>
  <si>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</si>
  <si>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</si>
  <si>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</si>
  <si>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</si>
  <si>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</si>
  <si>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</si>
  <si>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</si>
  <si>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</si>
  <si>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</si>
  <si>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</si>
  <si>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</si>
  <si>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</si>
  <si>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</si>
  <si>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</si>
  <si>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</si>
  <si>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</si>
  <si>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</si>
  <si>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</si>
  <si>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</si>
  <si>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</si>
  <si>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</si>
  <si>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</si>
  <si>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</si>
  <si>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</si>
  <si>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</si>
  <si>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</si>
  <si>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</si>
  <si>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</si>
  <si>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</si>
  <si>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</si>
  <si>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</si>
  <si>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</si>
  <si>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</si>
  <si>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</si>
  <si>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</si>
  <si>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</si>
  <si>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</si>
  <si>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</si>
  <si>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</si>
  <si>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</si>
  <si>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</si>
  <si>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</si>
  <si>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</si>
  <si>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</si>
  <si>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</si>
  <si>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</si>
  <si>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</si>
  <si>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</si>
  <si>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</si>
  <si>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</si>
  <si>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</si>
  <si>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</si>
  <si>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</si>
  <si>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</si>
  <si>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</si>
  <si>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</si>
  <si>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150</t>
  </si>
  <si>
    <t>151</t>
  </si>
  <si>
    <t>152</t>
  </si>
  <si>
    <t>153</t>
  </si>
  <si>
    <t>154</t>
  </si>
  <si>
    <t>Összesen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</si>
  <si>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</si>
  <si>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</si>
  <si>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</si>
  <si>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</si>
  <si>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</si>
  <si>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</si>
  <si>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</si>
  <si>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</si>
  <si>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</si>
  <si>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</si>
  <si>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</si>
  <si>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</si>
  <si>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</si>
  <si>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</si>
  <si>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</si>
  <si>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</si>
  <si>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</si>
  <si>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</si>
  <si>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</si>
  <si>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/>
  </si>
  <si>
    <t>Előző időszak</t>
  </si>
  <si>
    <t>Tárgyi időszak</t>
  </si>
  <si>
    <t>ESZKÖZÖK</t>
  </si>
  <si>
    <t>A/I/1        Vagyoni értékű jogok</t>
  </si>
  <si>
    <t>A/I/2        Szellemi termékek</t>
  </si>
  <si>
    <t>A/I/3        Immateriális javak értékhelyesbítése</t>
  </si>
  <si>
    <t>A/I        Immateriális javak (=A/I/1+A/I/2+A/I/3) (04=01+02+03)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</si>
  <si>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</si>
  <si>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</si>
  <si>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</si>
  <si>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</si>
  <si>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</si>
  <si>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        Tárgyi eszközök (=A/II/1+...+A/II/5) (10=05+...+09)</t>
  </si>
  <si>
    <t>A/III/1        Tartós részesedések (11&gt;=12+13)</t>
  </si>
  <si>
    <t>A/III/1a        - ebből: tartós részesedések jegybankban</t>
  </si>
  <si>
    <t>A/III/1b        - ebből: tartós részesedések társulásban</t>
  </si>
  <si>
    <t>A/III/2        Tartós hitelviszonyt megtestesítő értékpapírok (14&gt;=15+16)</t>
  </si>
  <si>
    <t>A/III/2a        - ebből: államkötvények</t>
  </si>
  <si>
    <t>A/III/2b        - ebből: helyi önkormányzatok kötvényei</t>
  </si>
  <si>
    <t>A/III/3        Befektetett pénzügyi eszközök értékhelyesbítése</t>
  </si>
  <si>
    <t>A/III        Befektetett pénzügyi eszközök (=A/III/1+A/III/2+A/III/3) (18=11+14+17)</t>
  </si>
  <si>
    <t>A)        NEMZETI VAGYONBA TARTOZÓ BEFEKTETETT ESZKÖZÖK (=A/I+A/II+A/III+A/IV) (22=04+10+18+21)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</si>
  <si>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</si>
  <si>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</si>
  <si>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</si>
  <si>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</si>
  <si>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</si>
  <si>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        Készletek (=B/I/1+…+B/I/5) (28=23+...+27)</t>
  </si>
  <si>
    <t>B/II/1        Nem tartós részesedések</t>
  </si>
  <si>
    <t>B/II/2        Forgatási célú hitelviszonyt megtestesítő értékpapírok (30&gt;=31+...+35)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</si>
  <si>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</si>
  <si>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</si>
  <si>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</si>
  <si>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</si>
  <si>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</si>
  <si>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B/II        Értékpapírok (=B/II/1+B/II/2) (36=29+30)</t>
  </si>
  <si>
    <t>B)        NEMZETI VAGYONBA TARTOZÓ FORGÓESZKÖZÖK (= B/I+B/II) (37=28+36)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</si>
  <si>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</si>
  <si>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</si>
  <si>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</si>
  <si>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</si>
  <si>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</si>
  <si>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C)        PÉNZESZKÖZÖK (=C/I+…+C/V) (43=38+...+42)</t>
  </si>
  <si>
    <t>D/I/1        Költségvetési évben esedékes követelések működési célú támogatások bevételeire államháztartáson belülről (44&gt;=45)</t>
  </si>
  <si>
    <t>D/I/1a        - ebből: költségvetési évben esedékes követelések működési célú visszatérítendő támogatások, kölcsönök visszatérülésére államháztartáson belülről</t>
  </si>
  <si>
    <t>D/I/2        Költségvetési évben esedékes követelések felhalmozási célú támogatások bevételeire államháztartáson belülről (46&gt;=47)</t>
  </si>
  <si>
    <t>D/I/2a        - ebből: költségvetési évben esedékes követelések felhalmozási célú visszatérítendő támogatások, kölcsönök visszatérülésére államháztartáson belülről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</si>
  <si>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</si>
  <si>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</si>
  <si>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</si>
  <si>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D/I/6        Költségvetési évben esedékes követelések működési célú átvett pénzeszközre (51&gt;=52)</t>
  </si>
  <si>
    <t>D/I/6a        - ebből: költségvetési évben esedékes követelések működési célú visszatérítendő támogatások, kölcsönök visszatérülésére államháztartáson kívülről</t>
  </si>
  <si>
    <t>D/I/7        Költségvetési évben esedékes követelések felhalmozási célú átvett pénzeszközre (53&gt;=54)</t>
  </si>
  <si>
    <t>D/I/7a        - ebből: költségvetési évben esedékes követelések felhalmozási célú visszatérítendő támogatások, kölcsönök visszatérülésére államháztartáson kívülről</t>
  </si>
  <si>
    <t>D/I/8        Költségvetési évben esedékes követelések finanszírozási bevételekre (55&gt;=56)</t>
  </si>
  <si>
    <t>D/I/8a        - ebből: költségvetési évben esedékes követelések államháztartáson belüli megelőlegezések törlesztésére</t>
  </si>
  <si>
    <t>D/I        Költségvetési évben esedékes követelések (=D/I/1+…+D/I/8) (57=44+46+48+...+51+53+55)</t>
  </si>
  <si>
    <t>D/II/1        Költségvetési évet követően esedékes követelések működési célú támogatások bevételeire államháztartáson belülről (58&gt;=59)</t>
  </si>
  <si>
    <t>D/II/1a        - ebből: költségvetési évet követően esedékes követelések működési célú visszatérítendő támogatások, kölcsönök visszatérülésére államháztartáson belülről</t>
  </si>
  <si>
    <t>D/II/2        Költségvetési évet követően esedékes követelések felhalmozási célú támogatások bevételeire államháztartáson belülről (60&gt;=61)</t>
  </si>
  <si>
    <t>D/II/2a        - ebből: költségvetési évet követően esedékes követelések felhalmozási célú visszatérítendő támogatások, kölcsönök visszatérülésére államháztartáson belülről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</si>
  <si>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</si>
  <si>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</si>
  <si>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</si>
  <si>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D/II/6        Költségvetési évet követően esedékes követelések működési célú átvett pénzeszközre (65&gt;=66)</t>
  </si>
  <si>
    <t>D/II/6a        - ebből: költségvetési évet követően esedékes követelések működési célú visszatérítendő támogatások, kölcsönök visszatérülésére államháztartáson kívülről</t>
  </si>
  <si>
    <t>D/II/7        Költségvetési évet követően esedékes követelések felhalmozási célú átvett pénzeszközre (67&gt;=68)</t>
  </si>
  <si>
    <t>D/II/7a        - ebből: költségvetési évet követően esedékes követelések felhalmozási célú visszatérítendő támogatások, kölcsönök visszatérülésére államháztartáson kívülről</t>
  </si>
  <si>
    <t>D/II/8        Költségvetési évet követően esedékes követelések finanszírozási bevételekre (69&gt;=70)</t>
  </si>
  <si>
    <t>D/II8a        - ebből: költségvetési évet követően esedékes követelések államháztartáson belüli megelőlegezések törlesztésére</t>
  </si>
  <si>
    <t>D/II        Költségvetési évet követően esedékes követelések (=D/II/1+…+D/II/8) (71=58+60+62+...+65+67+69)</t>
  </si>
  <si>
    <t>D/III/1        Adott előlegek (72&gt;=73+...+77)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</si>
  <si>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</si>
  <si>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</si>
  <si>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</si>
  <si>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</si>
  <si>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</si>
  <si>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</si>
  <si>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</si>
  <si>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</si>
  <si>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</si>
  <si>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</si>
  <si>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D/III        Követelés jellegű sajátos elszámolások (=D/III/1+…+D/III/7) (84=72+78+...+83)</t>
  </si>
  <si>
    <t>D)        KÖVETELÉSEK (=D/I+D/II+D/III) (85=57+71+84)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</si>
  <si>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</si>
  <si>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</si>
  <si>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</si>
  <si>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</si>
  <si>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F)        AKTÍV IDŐBELI ELHATÁROLÁSOK (=F/1+F/2+F/3) (90=87+...+89)</t>
  </si>
  <si>
    <t>ESZKÖZÖK ÖSSZESEN (=A+B+C+D+E+F) (91=22+37+43+85+86+90)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</si>
  <si>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</si>
  <si>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</si>
  <si>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</si>
  <si>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</si>
  <si>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</si>
  <si>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</si>
  <si>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</si>
  <si>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G)        SAJÁT TŐKE (=G/I+…+G/VI) (98=92+...+97)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</si>
  <si>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</si>
  <si>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</si>
  <si>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</si>
  <si>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</si>
  <si>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H/I/5        Költségvetési évben esedékes kötelezettségek egyéb működési célú kiadásokra (103&gt;=104)</t>
  </si>
  <si>
    <t>H/I/5a        - ebből: költségvetési évben esedékes kötelezettségek működési célú visszatérítendő támogatások, kölcsönök törlesztésére államháztartáson belülre</t>
  </si>
  <si>
    <t>H/I/6        Költségvetési évben esedékes kötelezettségek beruházásokra</t>
  </si>
  <si>
    <t>H/I/7        Költségvetési évben esedékes kötelezettségek felújításokra</t>
  </si>
  <si>
    <t>H/I/8        Költségvetési évben esedékes kötelezettségek egyéb felhalmozási célú kiadásokra (107&gt;=108)</t>
  </si>
  <si>
    <t>H/I/8a        - ebből: költségvetési évben esedékes kötelezettségek felhalmozási célú visszatérítendő támogatások, kölcsönök törlesztésére államháztartáson belülre</t>
  </si>
  <si>
    <t>H/I/9        Költségvetési évben esedékes kötelezettségek finanszírozási kiadásokra (109&gt;=110+...+117)</t>
  </si>
  <si>
    <t>H/I/9a        - ebből: költségvetési évben esedékes kötelezettségek államháztartáson belüli megelőlegezések visszafizetésére</t>
  </si>
  <si>
    <t>H/I/9b        - ebből: költségvetési évben esedékes kötelezettségek hosszú lejáratú hitelek, kölcsönök törlesztésére</t>
  </si>
  <si>
    <t>H/I/9c        - ebből: költségvetési évben esedékes kötelezettségek likviditási célú hitelek, kölcsönök törlesztésére pénzügyi vállalkozásoknak</t>
  </si>
  <si>
    <t>H/I/9d        - ebből: költségvetési évben esedékes kötelezettségek rövid lejáratú hitelek, kölcsönök törlesztésére</t>
  </si>
  <si>
    <t>H/I/9e        - ebből: költségvetési évben esedékes kötelezettségek külföldi hitelek, kölcsönök törlesztésére</t>
  </si>
  <si>
    <t>H/I/9f        - ebből: költségvetési évben esedékes kötelezettségek forgatási célú belföldi értékpapírok beváltására</t>
  </si>
  <si>
    <t>H/I/9g        - ebből: költségvetési évben esedékes kötelezettségek befektetési célú belföldi értékpapírok beváltására</t>
  </si>
  <si>
    <t>H/I/9h        - ebből: költségvetési évben esedékes kötelezettségek külföldi értékpapírok beváltására</t>
  </si>
  <si>
    <t>H/I        Költségvetési évben esedékes kötelezettségek (=H/I/1+…H/I/9) (118=99+...+103+105+...+107+109)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</si>
  <si>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</si>
  <si>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</si>
  <si>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</si>
  <si>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</si>
  <si>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H/II/5        Költségvetési évet követően esedékes kötelezettségek egyéb működési célú kiadásokra (123&gt;=124)</t>
  </si>
  <si>
    <t>H/II/5a        - ebből: költségvetési évet követően esedékes kötelezettségek működési célú visszatérítendő támogatások, kölcsönök törlesztésére államháztartáson belülre</t>
  </si>
  <si>
    <t>H/II/6        Költségvetési évet követően esedékes kötelezettségek beruházásokra</t>
  </si>
  <si>
    <t>H/II/7        Költségvetési évet követően esedékes kötelezettségek felújításokra</t>
  </si>
  <si>
    <t>H/II/8        Költségvetési évet követően esedékes kötelezettségek egyéb felhalmozási célú kiadásokra (127&gt;=128)</t>
  </si>
  <si>
    <t>H/II/8a        - ebből: költségvetési évet követően esedékes kötelezettségek felhalmozási célú visszatérítendő támogatások, kölcsönök törlesztésére államháztartáson belülre</t>
  </si>
  <si>
    <t>H/II/9        Költségvetési évet követően esedékes kötelezettségek finanszírozási kiadásokra (129&gt;=130+...+137)</t>
  </si>
  <si>
    <t>H/II/9a        - ebből: költségvetési évet követően esedékes kötelezettségek államháztartáson belüli megelőlegezések visszafizetésére</t>
  </si>
  <si>
    <t>H/II/9b        - ebből: költségvetési évet követően esedékes kötelezettségek hosszú lejáratú hitelek, kölcsönök törlesztésére</t>
  </si>
  <si>
    <t>H/II/9c        - ebből: költségvetési évet követően esedékes kötelezettségek likviditási célú hitelek, kölcsönök törlesztésére pénzügyi vállalkozásoknak</t>
  </si>
  <si>
    <t>H/II/9d        - ebből: költségvetési évet követően esedékes kötelezettségek rövid lejáratú hitelek, kölcsönök törlesztésére</t>
  </si>
  <si>
    <t>H/II/9e        - ebből: költségvetési évet követően esedékes kötelezettségek külföldi hitelek, kölcsönök törlesztésére</t>
  </si>
  <si>
    <t>H/II/9f        - ebből: költségvetési évet követően esedékes kötelezettségek forgatási célú belföldi értékpapírok beváltására</t>
  </si>
  <si>
    <t>H/II/9g        - ebből: költségvetési évet követően esedékes kötelezettségek befektetési célú belföldi értékpapírok beváltására</t>
  </si>
  <si>
    <t>H/II/9h        - ebből: költségvetési évévet követően esedékes kötelezettségek külföldi értékpapírok beváltására</t>
  </si>
  <si>
    <t>H/II        Költségvetési évet követően esedékes kötelezettségek (=H/II/1+…H/II/9) (138=119+...+123+125+...+127+129)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</si>
  <si>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</si>
  <si>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</si>
  <si>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</si>
  <si>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</si>
  <si>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</si>
  <si>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</si>
  <si>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        Kötelezettség jellegű sajátos elszámolások (=H)/III/1+…+H)/III/7) (146=139+...+145)</t>
  </si>
  <si>
    <t>H)        KÖTELEZETTSÉGEK (=H/I+H/II+H/III) (=118+138+146)</t>
  </si>
  <si>
    <t>I)        EGYÉB SAJÁTOS FORRÁSOLDALI ELSZÁMOLÁSOK</t>
  </si>
  <si>
    <t>K/2        Költségek, ráfordítások passzív időbeli elhatárolása</t>
  </si>
  <si>
    <t>K/3        Halasztott eredményszemléletű bevételek</t>
  </si>
  <si>
    <t>K)        PASSZÍV IDŐBELI ELHATÁROLÁSOK (=K/1+K/2+K/3) (153=150+...+152)</t>
  </si>
  <si>
    <t>FORRÁSOK ÖSSZESEN (=G+H+I+J+K) (=154=98+147+...+149+153)</t>
  </si>
  <si>
    <t>Galamboki Közös Önkormányzati Hivatal</t>
  </si>
  <si>
    <t>Galambok 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</si>
  <si>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</si>
  <si>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</si>
  <si>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</si>
  <si>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</si>
  <si>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</si>
  <si>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</si>
  <si>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</si>
  <si>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</si>
  <si>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</si>
  <si>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</si>
  <si>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</si>
  <si>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Vagyonkimutatás</t>
  </si>
  <si>
    <t>ezer 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</si>
  <si>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</si>
  <si>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</si>
  <si>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</si>
  <si>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</si>
  <si>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</si>
  <si>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</si>
  <si>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</si>
  <si>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</si>
  <si>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</si>
  <si>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</si>
  <si>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</si>
  <si>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</si>
  <si>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</si>
  <si>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</si>
  <si>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</si>
  <si>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</si>
  <si>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</si>
  <si>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felújítások</t>
  </si>
  <si>
    <t>előlegek</t>
  </si>
  <si>
    <t>adott előlegek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</si>
  <si>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</si>
  <si>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</si>
  <si>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</si>
  <si>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</si>
  <si>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</si>
  <si>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</si>
  <si>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</si>
  <si>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</si>
  <si>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</si>
  <si>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</si>
  <si>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</si>
  <si>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</si>
  <si>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</si>
  <si>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</si>
  <si>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</si>
  <si>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</si>
  <si>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</si>
  <si>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</si>
  <si>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</si>
  <si>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E)</t>
  </si>
  <si>
    <t xml:space="preserve"> Egyéb sajátos eszközoldali elszámolások (forgalomképes)</t>
  </si>
  <si>
    <t>F)</t>
  </si>
  <si>
    <t>AKTÍV IDŐBELI ELHATÁROLÁSOK</t>
  </si>
  <si>
    <t>G)</t>
  </si>
  <si>
    <t>SAJÁT TŐKE</t>
  </si>
  <si>
    <t>H)</t>
  </si>
  <si>
    <t>KÖTELEZETTSÉGEK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</si>
  <si>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</si>
  <si>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</si>
  <si>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</si>
  <si>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</si>
  <si>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</si>
  <si>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</si>
  <si>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KÖNYVVITELI MÉRLEGEN KÍVÜLI ESZKÖZÖK</t>
  </si>
  <si>
    <t xml:space="preserve"> -  "0"-ra leírt, de használatban lévő eszközök állománya</t>
  </si>
  <si>
    <t xml:space="preserve"> Mérleg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</si>
  <si>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</si>
  <si>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</si>
  <si>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</si>
  <si>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</si>
  <si>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</si>
  <si>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</si>
  <si>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4.2. Korlátozottan forgalomképes tárgyi eszköz létesítésére irányuló beruházásra</t>
  </si>
  <si>
    <t>4.3. Forgalomképes tárgyi eszköz létesítésére irányuló beruházásra adott előlegek</t>
  </si>
  <si>
    <t>5. Tárgyi eszközök értékhelyesbítése (forgalomképes)</t>
  </si>
  <si>
    <t>I.Költségvetési évben esedékes követelések</t>
  </si>
  <si>
    <t>II.Költségvetési évet követő követelések</t>
  </si>
  <si>
    <t>III.Követelés jellegű sajátos elszámolások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</si>
  <si>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</si>
  <si>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</si>
  <si>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</si>
  <si>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</si>
  <si>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</si>
  <si>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</si>
  <si>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I. Költségvetési évben esedékes kötelezettség</t>
  </si>
  <si>
    <t>II.Költlségvetési évet követően esedékes kötelezettség</t>
  </si>
  <si>
    <t>III.Kötelezettség jellegű sajátos elszámolások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</si>
  <si>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</si>
  <si>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</si>
  <si>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</si>
  <si>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</si>
  <si>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</si>
  <si>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</si>
  <si>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</si>
  <si>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</si>
  <si>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</si>
  <si>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</si>
  <si>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</si>
  <si>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</si>
  <si>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</si>
  <si>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</si>
  <si>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</si>
  <si>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</si>
  <si>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</si>
  <si>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</si>
  <si>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</si>
  <si>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</si>
  <si>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</si>
  <si>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</si>
  <si>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</si>
  <si>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</si>
  <si>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</si>
  <si>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</si>
  <si>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</si>
  <si>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</si>
  <si>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Összesen:</t>
  </si>
  <si>
    <t>ssz.</t>
  </si>
  <si>
    <t>Gazdasági szervezet</t>
  </si>
  <si>
    <t>Jegyzett tőke   e Ft</t>
  </si>
  <si>
    <t>Önkormányzat részesedése</t>
  </si>
  <si>
    <t>Bekerülési érték e Ft</t>
  </si>
  <si>
    <t>Könyv szerinti érték e Ft</t>
  </si>
  <si>
    <t>eFt</t>
  </si>
  <si>
    <t>%</t>
  </si>
  <si>
    <t>Délzalai Víz-és Csatornamű Zrt</t>
  </si>
  <si>
    <t>Galambok Község Önkormányzata és Intézménye</t>
  </si>
  <si>
    <t>Sor-
szám</t>
  </si>
  <si>
    <t>Rovat megnevezése</t>
  </si>
  <si>
    <t xml:space="preserve">Foglalkoztatottak személyi juttatásai </t>
  </si>
  <si>
    <t xml:space="preserve">Külső személyi juttatások </t>
  </si>
  <si>
    <t>Személyi juttatások (=1+2)</t>
  </si>
  <si>
    <t xml:space="preserve">Munkaadókat terhelő járulékok és szociális hozzájárulási adó                                                                           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</si>
  <si>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</si>
  <si>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</si>
  <si>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</si>
  <si>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</si>
  <si>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</si>
  <si>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</si>
  <si>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Költségvetési kiadások (=3+…+10)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</si>
  <si>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</si>
  <si>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</si>
  <si>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</si>
  <si>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</si>
  <si>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 (=12+…+15)</t>
  </si>
  <si>
    <t>Kiadások összesen (=11+16)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</si>
  <si>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</si>
  <si>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</si>
  <si>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</si>
  <si>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</si>
  <si>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</si>
  <si>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</si>
  <si>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Felhalmozási célú átvett pénzeszközök </t>
  </si>
  <si>
    <t>Költségvetési bevételek (=1+…+7)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</si>
  <si>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</si>
  <si>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</si>
  <si>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</si>
  <si>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Külföldi finanszírozás bevételei </t>
  </si>
  <si>
    <t>Finanszírozási bevételek (=9+…..+13)</t>
  </si>
  <si>
    <t>Bevételek összesen (=8+14)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</si>
  <si>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</si>
  <si>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</si>
  <si>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</si>
  <si>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</si>
  <si>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</si>
  <si>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</si>
  <si>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</si>
  <si>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</si>
  <si>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</si>
  <si>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</si>
  <si>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</si>
  <si>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</si>
  <si>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</si>
  <si>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</si>
  <si>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</si>
  <si>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</si>
  <si>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</si>
  <si>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</si>
  <si>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</si>
  <si>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</si>
  <si>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</si>
  <si>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</si>
  <si>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</si>
  <si>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</si>
  <si>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</si>
  <si>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</si>
  <si>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Kedvezmények</t>
  </si>
  <si>
    <t>Állami megelőlegezések</t>
  </si>
  <si>
    <t>2015.  évi beszámolója</t>
  </si>
  <si>
    <t>2015.évi eredeti ei.</t>
  </si>
  <si>
    <t>2015.évi módosított</t>
  </si>
  <si>
    <t>K1-K8</t>
  </si>
  <si>
    <t>Költségvetési kiadások (=19+20+45+54+67+75+80+89)</t>
  </si>
  <si>
    <t>K8</t>
  </si>
  <si>
    <t>Egyéb felhalmozási célú kiadások (=81+…+88)</t>
  </si>
  <si>
    <t>K88</t>
  </si>
  <si>
    <t xml:space="preserve">Egyéb felhalmozási célú támogatások államháztartáson kívülre </t>
  </si>
  <si>
    <t>K87</t>
  </si>
  <si>
    <t>Lakástámogatás</t>
  </si>
  <si>
    <t>K86</t>
  </si>
  <si>
    <t>Felhalmozási célú visszatérítendő támogatások, kölcsönök nyújtása államháztartáson kívülre</t>
  </si>
  <si>
    <t>K85</t>
  </si>
  <si>
    <t>Felhalmozási célú garancia- és kezességvállalásból származó kifizetés államháztartáson kívülre</t>
  </si>
  <si>
    <t>K84</t>
  </si>
  <si>
    <t>Egyéb felhalmozási célú támogatások államháztartáson belülre</t>
  </si>
  <si>
    <t>K83</t>
  </si>
  <si>
    <t>Felhalmozási célú visszatérítendő támogatások, kölcsönök törlesztése államháztartáson belülre</t>
  </si>
  <si>
    <t>K82</t>
  </si>
  <si>
    <t>Felhalmozási célú visszatérítendő támogatások, kölcsönök nyújtása államháztartáson belülre</t>
  </si>
  <si>
    <t>K81</t>
  </si>
  <si>
    <t>Felhalmozási célú garancia- és kezességvállalásból származó kifizetés államháztartáson belülre</t>
  </si>
  <si>
    <t>K7</t>
  </si>
  <si>
    <t>Felújítások (=76+...+79)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</si>
  <si>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</si>
  <si>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</si>
  <si>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</si>
  <si>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</si>
  <si>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</si>
  <si>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</si>
  <si>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</si>
  <si>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</si>
  <si>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K6</t>
  </si>
  <si>
    <t>Beruházások (=68+…+74)</t>
  </si>
  <si>
    <t>K67</t>
  </si>
  <si>
    <t>Beruházási célú előzetesen felszámított általános forgalmi adó</t>
  </si>
  <si>
    <t>K66</t>
  </si>
  <si>
    <t>Meglévő részesedések növeléséhez kapcsolódó kiadások</t>
  </si>
  <si>
    <t>K65</t>
  </si>
  <si>
    <t>Részesedések beszerzése</t>
  </si>
  <si>
    <t>K64</t>
  </si>
  <si>
    <t>Egyéb tárgyi eszközök beszerzése, létesítése</t>
  </si>
  <si>
    <t>K63</t>
  </si>
  <si>
    <t>Informatikai eszközök beszerzése, létesítése</t>
  </si>
  <si>
    <t>K62</t>
  </si>
  <si>
    <t>Ingatlanok beszerzése, létesítése</t>
  </si>
  <si>
    <t>K61</t>
  </si>
  <si>
    <t>Immateriális javak beszerzése, létesítése</t>
  </si>
  <si>
    <t>K5</t>
  </si>
  <si>
    <t>Egyéb működési célú kiadások (=55+…+66)</t>
  </si>
  <si>
    <t>K512</t>
  </si>
  <si>
    <t>Tartalékok</t>
  </si>
  <si>
    <t>K511</t>
  </si>
  <si>
    <t>Egyéb működési célú támogatások államháztartáson kívülre</t>
  </si>
  <si>
    <t>K510</t>
  </si>
  <si>
    <t>Kamattámogatások</t>
  </si>
  <si>
    <t>K509</t>
  </si>
  <si>
    <t>Árkiegészítések, ártámogatások</t>
  </si>
  <si>
    <t>K508</t>
  </si>
  <si>
    <t>Működési célú visszatérítendő támogatások, kölcsönök nyújtása államháztartáson kívülre</t>
  </si>
  <si>
    <t>K507</t>
  </si>
  <si>
    <t>Működési célú garancia- és kezességvállalásból származó kifizetés államháztartáson kívülre</t>
  </si>
  <si>
    <t>K506</t>
  </si>
  <si>
    <t>Egyéb működési célú támogatások államháztartáson belülre</t>
  </si>
  <si>
    <t>K505</t>
  </si>
  <si>
    <t>Működési célú visszatérítendő támogatások, kölcsönök törlesztése államháztartáson belülre</t>
  </si>
  <si>
    <t>K504</t>
  </si>
  <si>
    <t>Működési célú visszatérítendő támogatások, kölcsönök nyújtása államháztartáson belülre</t>
  </si>
  <si>
    <t>K503</t>
  </si>
  <si>
    <t>Működési célú garancia- és kezességvállalásból származó kifizetés államháztartáson belülre</t>
  </si>
  <si>
    <t>K502</t>
  </si>
  <si>
    <t>Elvonások és befizetések</t>
  </si>
  <si>
    <t>K501</t>
  </si>
  <si>
    <t>Nemzetközi kötelezettségek</t>
  </si>
  <si>
    <t>K4</t>
  </si>
  <si>
    <t>Ellátottak pénzbeli juttatásai (=46+...+53)</t>
  </si>
  <si>
    <t>K48</t>
  </si>
  <si>
    <t>Egyéb nem intézményi ellátások (települési támogatás)</t>
  </si>
  <si>
    <t>K47</t>
  </si>
  <si>
    <t>Intézményi ellátások</t>
  </si>
  <si>
    <t>K46</t>
  </si>
  <si>
    <t>Lakhatással kapcsolatos ellátások</t>
  </si>
  <si>
    <t>K45</t>
  </si>
  <si>
    <t>Foglalkoztatással, munkanélküliséggel kapcsolatos ellátások</t>
  </si>
  <si>
    <t>K44</t>
  </si>
  <si>
    <t>Betegséggel kapcsolatos (nem társadalombiztosítási) ellátások</t>
  </si>
  <si>
    <t>K43</t>
  </si>
  <si>
    <t>Pénzbeli kárpótlások, kártérítések</t>
  </si>
  <si>
    <t>K42</t>
  </si>
  <si>
    <t>Családi támogatások</t>
  </si>
  <si>
    <t>K41</t>
  </si>
  <si>
    <t>Társadalombiztosítási ellátások</t>
  </si>
  <si>
    <t>K3</t>
  </si>
  <si>
    <t>Dologi kiadások (=24+27+35+38+44)</t>
  </si>
  <si>
    <t>K35</t>
  </si>
  <si>
    <t>Különféle befizetések és egyéb dologi kiadások (=39+…+43)</t>
  </si>
  <si>
    <t>K355</t>
  </si>
  <si>
    <t>Egyéb dologi kiadások</t>
  </si>
  <si>
    <t>K354</t>
  </si>
  <si>
    <t>Egyéb pénzügyi műveletek kiadásai</t>
  </si>
  <si>
    <t>K353</t>
  </si>
  <si>
    <t xml:space="preserve">Kamatkiadások </t>
  </si>
  <si>
    <t>K352</t>
  </si>
  <si>
    <t xml:space="preserve">Fizetendő általános forgalmi adó </t>
  </si>
  <si>
    <t>K351</t>
  </si>
  <si>
    <t>Működési célú előzetesen felszámított általános forgalmi adó</t>
  </si>
  <si>
    <t>K34</t>
  </si>
  <si>
    <t>Kiküldetések, reklám- és propagandakiadások (=36+37)</t>
  </si>
  <si>
    <t>K342</t>
  </si>
  <si>
    <t>Reklám- és propagandakiadások</t>
  </si>
  <si>
    <t>K341</t>
  </si>
  <si>
    <t>Kiküldetések kiadásai</t>
  </si>
  <si>
    <t>K33</t>
  </si>
  <si>
    <t>Szolgáltatási kiadások (=28+…+34)</t>
  </si>
  <si>
    <t>K337</t>
  </si>
  <si>
    <t>Egyéb szolgáltatások</t>
  </si>
  <si>
    <t>K336</t>
  </si>
  <si>
    <t xml:space="preserve">Szakmai tevékenységet segítő szolgáltatások </t>
  </si>
  <si>
    <t>K335</t>
  </si>
  <si>
    <t>Közvetített szolgáltatások</t>
  </si>
  <si>
    <t>K334</t>
  </si>
  <si>
    <t>Karbantartási, kisjavítási szolgáltatások</t>
  </si>
  <si>
    <t>K333</t>
  </si>
  <si>
    <t>Bérleti és lízing díjak</t>
  </si>
  <si>
    <t>K332</t>
  </si>
  <si>
    <t>Vásárolt élelmezés</t>
  </si>
  <si>
    <t>K331</t>
  </si>
  <si>
    <t>Közüzemi díjak</t>
  </si>
  <si>
    <t>K32</t>
  </si>
  <si>
    <t>Kommunikációs szolgáltatások (=25+26)</t>
  </si>
  <si>
    <t>K322</t>
  </si>
  <si>
    <t>Egyéb kommunikációs szolgáltatások</t>
  </si>
  <si>
    <t>K321</t>
  </si>
  <si>
    <t>Informatikai szolgáltatások igénybevétele</t>
  </si>
  <si>
    <t>K31</t>
  </si>
  <si>
    <t>Készletbeszerzés (=21+22+23)</t>
  </si>
  <si>
    <t>K313</t>
  </si>
  <si>
    <t>Árubeszerzés</t>
  </si>
  <si>
    <t>K312</t>
  </si>
  <si>
    <t>Üzemeltetési anyagok beszerzése</t>
  </si>
  <si>
    <t>K311</t>
  </si>
  <si>
    <t>Szakmai anyagok beszerzése</t>
  </si>
  <si>
    <t>K2</t>
  </si>
  <si>
    <t>K1</t>
  </si>
  <si>
    <t>Személyi juttatások (=14+18)</t>
  </si>
  <si>
    <t>K12</t>
  </si>
  <si>
    <t>Külső személyi juttatások (=15+16+17)</t>
  </si>
  <si>
    <t>K123</t>
  </si>
  <si>
    <t>Egyéb külső személyi juttatások</t>
  </si>
  <si>
    <t>K122</t>
  </si>
  <si>
    <t>Munkavégzésre irányuló egyéb jogviszonyban nem saját foglalkoztatottnak fizetett juttatások</t>
  </si>
  <si>
    <t>K121</t>
  </si>
  <si>
    <t>Választott tisztségviselők juttatásai</t>
  </si>
  <si>
    <t>K11</t>
  </si>
  <si>
    <t>Foglalkoztatottak személyi juttatásai (=01+…+13)</t>
  </si>
  <si>
    <t>K1113</t>
  </si>
  <si>
    <t>Foglalkoztatottak egyéb személyi juttatásai</t>
  </si>
  <si>
    <t>K1112</t>
  </si>
  <si>
    <t>Szociális támogatások</t>
  </si>
  <si>
    <t>K1111</t>
  </si>
  <si>
    <t>Lakhatási támogatások</t>
  </si>
  <si>
    <t>K1110</t>
  </si>
  <si>
    <t>Egyéb költségtérítések</t>
  </si>
  <si>
    <t>K1109</t>
  </si>
  <si>
    <t>Közlekedési költségtérítés</t>
  </si>
  <si>
    <t>K1108</t>
  </si>
  <si>
    <t>Ruházati költségtérítés</t>
  </si>
  <si>
    <t>K1107</t>
  </si>
  <si>
    <t>Béren kívüli juttatások</t>
  </si>
  <si>
    <t>K1106</t>
  </si>
  <si>
    <t>Jubileumi jutalom</t>
  </si>
  <si>
    <t>K1105</t>
  </si>
  <si>
    <t>Végkielégítés</t>
  </si>
  <si>
    <t>K1104</t>
  </si>
  <si>
    <t>Készenléti, ügyeleti, helyettesítési díj, túlóra, túlszolgálat</t>
  </si>
  <si>
    <t>K1103</t>
  </si>
  <si>
    <t>Céljuttatás, projektprémium</t>
  </si>
  <si>
    <t>K1102</t>
  </si>
  <si>
    <t>Normatív jutalmak</t>
  </si>
  <si>
    <t>K1101</t>
  </si>
  <si>
    <t>Törvény szerinti illetmények, munkabérek</t>
  </si>
  <si>
    <t>Eredeti előirányzat</t>
  </si>
  <si>
    <t>Eredeti
előirányzat</t>
  </si>
  <si>
    <t>Rovat
száma</t>
  </si>
  <si>
    <t>KÖH</t>
  </si>
  <si>
    <t>Önkormányzat</t>
  </si>
  <si>
    <t xml:space="preserve">ezer forintban  </t>
  </si>
  <si>
    <t>K1-K8. Költségvetési kiadások</t>
  </si>
  <si>
    <t>2015. ÉVI KÖLTSÉGVETÉSÉNEK MÓDOSÍTÁSA</t>
  </si>
  <si>
    <t>B1-B7. Költségvetési bevételek</t>
  </si>
  <si>
    <t>ezer forintban</t>
  </si>
  <si>
    <t>Módosítás</t>
  </si>
  <si>
    <t>Eredeti  előirányzat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</si>
  <si>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</si>
  <si>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</si>
  <si>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</si>
  <si>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</si>
  <si>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</si>
  <si>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</si>
  <si>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</si>
  <si>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</si>
  <si>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Helyi önkormányzatok költségvetési és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</si>
  <si>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</si>
  <si>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</si>
  <si>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</si>
  <si>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</si>
  <si>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</si>
  <si>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</si>
  <si>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</si>
  <si>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</si>
  <si>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</si>
  <si>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</si>
  <si>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</si>
  <si>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</si>
  <si>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</si>
  <si>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</si>
  <si>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</si>
  <si>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</si>
  <si>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</si>
  <si>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</si>
  <si>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</si>
  <si>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</si>
  <si>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</si>
  <si>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</si>
  <si>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</si>
  <si>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</si>
  <si>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</si>
  <si>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</si>
  <si>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</si>
  <si>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</si>
  <si>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</si>
  <si>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</si>
  <si>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</si>
  <si>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</si>
  <si>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</si>
  <si>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</si>
  <si>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</si>
  <si>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</si>
  <si>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</si>
  <si>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</si>
  <si>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</si>
  <si>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</si>
  <si>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</si>
  <si>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</si>
  <si>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</si>
  <si>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</si>
  <si>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</si>
  <si>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</si>
  <si>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</si>
  <si>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</si>
  <si>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</si>
  <si>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</si>
  <si>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</si>
  <si>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</si>
  <si>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</si>
  <si>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</si>
  <si>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</si>
  <si>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</si>
  <si>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</si>
  <si>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</si>
  <si>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</si>
  <si>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</si>
  <si>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</si>
  <si>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</si>
  <si>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</si>
  <si>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</si>
  <si>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</si>
  <si>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</si>
  <si>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</si>
  <si>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</si>
  <si>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</si>
  <si>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</si>
  <si>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</si>
  <si>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</si>
  <si>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</si>
  <si>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</si>
  <si>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</si>
  <si>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</si>
  <si>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</si>
  <si>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</si>
  <si>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</si>
  <si>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</si>
  <si>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</si>
  <si>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</si>
  <si>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</si>
  <si>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</si>
  <si>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</si>
  <si>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</si>
  <si>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</si>
  <si>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</si>
  <si>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</si>
  <si>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</si>
  <si>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</si>
  <si>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</si>
  <si>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</si>
  <si>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</si>
  <si>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</si>
  <si>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</si>
  <si>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</si>
  <si>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</si>
  <si>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</si>
  <si>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</si>
  <si>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</si>
  <si>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</si>
  <si>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</si>
  <si>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</si>
  <si>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</si>
  <si>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</si>
  <si>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</si>
  <si>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K9</t>
  </si>
  <si>
    <t>Finanszírozási kiadások (=16+21+22)</t>
  </si>
  <si>
    <t>K93</t>
  </si>
  <si>
    <t>Adóssághoz nem kapcsolódó származékos ügyletek kiadásai</t>
  </si>
  <si>
    <t>K92</t>
  </si>
  <si>
    <t>Külföldi finanszírozás kiadásai (=17+…+20)</t>
  </si>
  <si>
    <t>K924</t>
  </si>
  <si>
    <t>Külföldi hitelek, kölcsönök törlesztése</t>
  </si>
  <si>
    <t>K923</t>
  </si>
  <si>
    <t>Külföldi értékpapírok beváltása</t>
  </si>
  <si>
    <t>K922</t>
  </si>
  <si>
    <t>Befektetési célú külföldi értékpapírok vásárlása</t>
  </si>
  <si>
    <t>K921</t>
  </si>
  <si>
    <t>Forgatási célú külföldi értékpapírok vásárlása</t>
  </si>
  <si>
    <t>K91</t>
  </si>
  <si>
    <t>Belföldi finanszírozás kiadásai (=04+09+…+15)</t>
  </si>
  <si>
    <t>K918</t>
  </si>
  <si>
    <t>Központi költségvetés sajátos finanszírozási kiadásai</t>
  </si>
  <si>
    <t>K917</t>
  </si>
  <si>
    <t>Pénzügyi lízing kiadásai</t>
  </si>
  <si>
    <t>K916</t>
  </si>
  <si>
    <t>Pénzeszközök betétként elhelyezése</t>
  </si>
  <si>
    <t>K915</t>
  </si>
  <si>
    <t>Központi, irányító szervi támogatások folyósítása</t>
  </si>
  <si>
    <t>K914</t>
  </si>
  <si>
    <t>Államháztartáson belüli megelőlegezések visszafizetése</t>
  </si>
  <si>
    <t>K913</t>
  </si>
  <si>
    <t>Államháztartáson belüli megelőlegezések folyósítása</t>
  </si>
  <si>
    <t>K912</t>
  </si>
  <si>
    <t>Belföldi értékpapírok kiadásai (=05+…+08)</t>
  </si>
  <si>
    <t>K9124</t>
  </si>
  <si>
    <t>Befektetési célú belföldi értékpapírok beváltása</t>
  </si>
  <si>
    <t>K9123</t>
  </si>
  <si>
    <t>Befektetési célú belföldi értékpapírok vásárlása</t>
  </si>
  <si>
    <t>K9122</t>
  </si>
  <si>
    <t>Forgatási célú belföldi értékpapírok beváltása</t>
  </si>
  <si>
    <t>K9121</t>
  </si>
  <si>
    <t>Forgatási célú belföldi értékpapírok vásárlása</t>
  </si>
  <si>
    <t>K911</t>
  </si>
  <si>
    <t>Hitel-, kölcsöntörlesztés államháztartáson kívülre (=01+02+03)</t>
  </si>
  <si>
    <t>K9113</t>
  </si>
  <si>
    <t xml:space="preserve">Rövid lejáratú hitelek, kölcsönök törlesztése </t>
  </si>
  <si>
    <t>K9112</t>
  </si>
  <si>
    <t>Likviditási célú hitelek, kölcsönök törlesztése pénzügyi vállalkozásnak</t>
  </si>
  <si>
    <t>K9111</t>
  </si>
  <si>
    <t xml:space="preserve">Hosszú lejáratú hitelek, kölcsönök törlesztése </t>
  </si>
  <si>
    <t>Módosított előirányzat</t>
  </si>
  <si>
    <t>K9. Finanszírozási kiadások</t>
  </si>
  <si>
    <t>2015. ÉVI KÖLTSÉGVETÉS MÓDOSÍTÁSA</t>
  </si>
  <si>
    <t>B8</t>
  </si>
  <si>
    <t>Finanszírozási bevételek (=18+23+24)</t>
  </si>
  <si>
    <t>B83</t>
  </si>
  <si>
    <t>Adóssághoz nem kapcsolódó származékos ügyletek bevételei</t>
  </si>
  <si>
    <t>B82</t>
  </si>
  <si>
    <t>Külföldi finanszírozás bevételei (=19+…+22)</t>
  </si>
  <si>
    <t>B824</t>
  </si>
  <si>
    <t xml:space="preserve">Külföldi hitelek, kölcsönök felvétele </t>
  </si>
  <si>
    <t>B823</t>
  </si>
  <si>
    <t>Külföldi értékpapírok kibocsátása</t>
  </si>
  <si>
    <t>B822</t>
  </si>
  <si>
    <t>Befektetési célú külföldi értékpapírok beváltása, értékesítése</t>
  </si>
  <si>
    <t>B821</t>
  </si>
  <si>
    <t>Forgatási célú külföldi értékpapírok beváltása,  értékesítése</t>
  </si>
  <si>
    <t>B81</t>
  </si>
  <si>
    <t>Belföldi finanszírozás bevételei (=04+09+12+…+17)</t>
  </si>
  <si>
    <t>B818</t>
  </si>
  <si>
    <t>Központi költségvetés sajátos finanszírozási bevételei</t>
  </si>
  <si>
    <t>B817</t>
  </si>
  <si>
    <t>Betétek megszüntetése</t>
  </si>
  <si>
    <t>B816</t>
  </si>
  <si>
    <t>Központi, irányító szervi támogatás</t>
  </si>
  <si>
    <t>B815</t>
  </si>
  <si>
    <t>Államháztartáson belüli megelőlegezések törlesztése</t>
  </si>
  <si>
    <t>B814</t>
  </si>
  <si>
    <t>Államháztartáson belüli megelőlegezések</t>
  </si>
  <si>
    <t>B813</t>
  </si>
  <si>
    <t>Maradvány igénybevétele (=10+11)</t>
  </si>
  <si>
    <t>B8132</t>
  </si>
  <si>
    <t>Előző év vállalkozási maradványának igénybevétele</t>
  </si>
  <si>
    <t>B8131</t>
  </si>
  <si>
    <t>Előző év költségvetési maradványának igénybevétele</t>
  </si>
  <si>
    <t>B812</t>
  </si>
  <si>
    <t>Belföldi értékpapírok bevételei (=05+..+08)</t>
  </si>
  <si>
    <t>B8124</t>
  </si>
  <si>
    <t>Befektetési célú belföldi értékpapírok kibocsátása</t>
  </si>
  <si>
    <t>B8123</t>
  </si>
  <si>
    <t>Befektetési célú belföldi értékpapírok beváltása,  értékesítése</t>
  </si>
  <si>
    <t>B8122</t>
  </si>
  <si>
    <t>Forgatási célú belföldi értékpapírok kibocsátása</t>
  </si>
  <si>
    <t>B8121</t>
  </si>
  <si>
    <t>Forgatási célú belföldi értékpapírok beváltása, értékesítése</t>
  </si>
  <si>
    <t>B811</t>
  </si>
  <si>
    <t>Hitel-, kölcsönfelvétel államháztartáson kívülről (=01+02+03)</t>
  </si>
  <si>
    <t>B8113</t>
  </si>
  <si>
    <t xml:space="preserve">Rövid lejáratú hitelek, kölcsönök felvétele  </t>
  </si>
  <si>
    <t>B8112</t>
  </si>
  <si>
    <t>Likviditási célú hitelek, kölcsönök felvétele pénzügyi vállalkozástól</t>
  </si>
  <si>
    <t>B8111</t>
  </si>
  <si>
    <t xml:space="preserve">Hosszú lejáratú hitelek, kölcsönök felvétele </t>
  </si>
  <si>
    <t>önkormányzat</t>
  </si>
  <si>
    <t>összesen</t>
  </si>
  <si>
    <t>B8. Finanszírozási bevételek</t>
  </si>
  <si>
    <t>Teljesített kiadások kormányzati funkciónként</t>
  </si>
  <si>
    <t>Kormányzati funkció</t>
  </si>
  <si>
    <t>Személyi juttatások</t>
  </si>
  <si>
    <t>Munkaadót terhelő járulékok</t>
  </si>
  <si>
    <t>Dologi kiadások</t>
  </si>
  <si>
    <t>Ellátottak pénzbeli juttatásai</t>
  </si>
  <si>
    <t>Egyéb működési célú támogatások</t>
  </si>
  <si>
    <t>Beruházok</t>
  </si>
  <si>
    <t>Felújítások</t>
  </si>
  <si>
    <t>Finanszírozási kiadások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</si>
  <si>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</si>
  <si>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</si>
  <si>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</si>
  <si>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</si>
  <si>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</si>
  <si>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</si>
  <si>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66010 Zöldterület kezelés</t>
  </si>
  <si>
    <t>066020  Város- és községgazdálkodási egyéb szolgáltatások</t>
  </si>
  <si>
    <t>072112 Háziorvosi ügyeleti ellátás</t>
  </si>
  <si>
    <t>072312 Fogorvosi ügyeleti ellátások</t>
  </si>
  <si>
    <t>081045 Szabadidősport-tevékenység és támogatása</t>
  </si>
  <si>
    <t>082091 Közművelődés-közösségi és társadalmi részvétel fejlesztése</t>
  </si>
  <si>
    <t>084031 Civil szervezetk működési támogatása</t>
  </si>
  <si>
    <t>091140 Óvodai nevelés, ellátás működtetési feladati</t>
  </si>
  <si>
    <t>101150 Betegséggel kapcsolatos pénzbeli ellátások, támogatások</t>
  </si>
  <si>
    <t>104051 Gyermekvédelmi pénzbeli és természetbeni ellátások</t>
  </si>
  <si>
    <t>105020 Foglalkoztatást elősegítő képzések és egyéb támogatások</t>
  </si>
  <si>
    <t>106020 Lakásfenntartással, lakhatással összefüggő ellátások</t>
  </si>
  <si>
    <t>107052 Házi segítségnyújtás</t>
  </si>
  <si>
    <t>107060 Egyéb szociális pénzbeli és természetbeni ellátások, támogatások</t>
  </si>
  <si>
    <t>900060 Forgatási és befektetési célú finanszírozási műveletek</t>
  </si>
  <si>
    <t xml:space="preserve">Módosított előirányzat </t>
  </si>
  <si>
    <t xml:space="preserve">Módosított előirányzat  </t>
  </si>
  <si>
    <t xml:space="preserve">módosított előirányzat </t>
  </si>
  <si>
    <t>2015. ÉVI BESZÁMOLÓJA</t>
  </si>
  <si>
    <t>Teljesített BEVÉTELEK kormányzati funkciónként</t>
  </si>
  <si>
    <t>Galambok Község Önkormányzata és Intézménye 2015.évi  MARADVÁNYKIMUTATÁSA</t>
  </si>
  <si>
    <t>Galambok Község Önkormányzata és intézménye 2015. évi beszámolója</t>
  </si>
  <si>
    <t>Galambok Önkormányzat részesedéseinek alakulása 2015.évben</t>
  </si>
  <si>
    <t>Adósság állomány alakulása lejárat, eszközök, bel- és külföldi hitelezők szerinti bontásban 
2015. december 31-én</t>
  </si>
  <si>
    <t>Balambok Község Önkormányzat és Intézménye 2015. évi beszámolója</t>
  </si>
  <si>
    <t>Egyéb felhalmozási kiadás</t>
  </si>
  <si>
    <t>011220 Adó- vám és jövedéki igazgatás</t>
  </si>
  <si>
    <t>013350 Önkormányzati vagyonnal való gazdálkodás</t>
  </si>
  <si>
    <t>018020 Központi költségvetési befizetések</t>
  </si>
  <si>
    <t>018030 Támogatási célú finanszírozási műveletek</t>
  </si>
  <si>
    <t>041236 Országos közfoglalkoztatási program</t>
  </si>
  <si>
    <t>042180 Állat eü feladatok</t>
  </si>
  <si>
    <t>045120 Út építés</t>
  </si>
  <si>
    <t>045160 Közutak, hidak , alagutak üzemeltetése</t>
  </si>
  <si>
    <t>047410 Ár és belvízvédelemmel összefüggő tevékenység</t>
  </si>
  <si>
    <t>051030 Nem veszélyes hulladék szállítása, átrakása</t>
  </si>
  <si>
    <t>063080 Vízellátással kapcsolatos közmű építése, fenntartása</t>
  </si>
  <si>
    <t>072111 Háziorvosi alapellátás</t>
  </si>
  <si>
    <t>074031 Család és nővédelmi egészségügyi gondozás</t>
  </si>
  <si>
    <t>081041 Versenysport és utánpótlás nevelési tevékenység támogatása</t>
  </si>
  <si>
    <t>084040 Egyházak közösségi és hitéleti tevékenység támogatása</t>
  </si>
  <si>
    <t>096015 Gyermekétkeztetés köznevelési intézményben</t>
  </si>
  <si>
    <t>107051 Szociális étkeztetés</t>
  </si>
  <si>
    <t>Működési célú támogatások ÁHT-n belül</t>
  </si>
  <si>
    <t>Felhalmo-zási célú támogatások ÁHT-n</t>
  </si>
  <si>
    <t>Működési bevételek</t>
  </si>
  <si>
    <t>Működési átvétel</t>
  </si>
  <si>
    <t>Felhalmozási átvétel</t>
  </si>
  <si>
    <t>Finanszíro-zási bevétel</t>
  </si>
  <si>
    <t>018010 Önkormányzatok elszámolásai központi költségvetéssel</t>
  </si>
  <si>
    <t>051030 Nem veszélyes hulladék szállítás</t>
  </si>
  <si>
    <t>052020 Szennyvíz gyűjtés, tisztítás</t>
  </si>
  <si>
    <t>052080 Szennyvízcsatorna üzemeltetése</t>
  </si>
  <si>
    <t>061030 Lakáshoz jutást segítő támogatás</t>
  </si>
  <si>
    <t>066010 Zöldterület kezelés</t>
  </si>
  <si>
    <t>066020 város és községgazdálkodás</t>
  </si>
  <si>
    <t>074032 Ifjuság egészségügyi gondozás</t>
  </si>
  <si>
    <t>081045 Szabadidő sport támogatás</t>
  </si>
  <si>
    <t>106010 Lakóingatlan szociális célú bérbeadása</t>
  </si>
  <si>
    <t xml:space="preserve">900010 Központi költségvetés funkcióra nem sorolható bevételei államháztartáson kívülről </t>
  </si>
  <si>
    <t>900020 Önkormádnyzatok funkcióra nem sorolható bevételei államháztartáson kívülről</t>
  </si>
  <si>
    <t>063020 Víztermelés kezelés</t>
  </si>
  <si>
    <t>D/III/1f        - ebből: egyéb adott előlegek</t>
  </si>
  <si>
    <t>H/III/8       Letétre, megőrzésre, fedezetkezelésre átvett pénzeszközök, biztosítékok</t>
  </si>
  <si>
    <t>KJ/2        Eredményszemléletű bevételek passzív időbeli elhatárolása</t>
  </si>
  <si>
    <t>(KLIK részére vagyonkezelési szerződésben átadott eszközök)</t>
  </si>
  <si>
    <t xml:space="preserve">KÖNYVVITELI MÉRLEGEN KÍVÜLI TÉTELEK </t>
  </si>
  <si>
    <t>Galambok Önkormányzat tervezett működési célú pénzeszköz átadása 2015. évben</t>
  </si>
  <si>
    <t>Ezer Ft-ban</t>
  </si>
  <si>
    <t>Támogatott cél megnevezése</t>
  </si>
  <si>
    <t>2015. évi előirányz.</t>
  </si>
  <si>
    <t>Módosított előirányzat 2015.12.</t>
  </si>
  <si>
    <t>Orvosi ügyelet</t>
  </si>
  <si>
    <t xml:space="preserve">Fogorvosi ügyelet </t>
  </si>
  <si>
    <t>Kistérségi Társulás Zalakaros</t>
  </si>
  <si>
    <t xml:space="preserve">Kistérségi Társulás Zalakaros belső ell. </t>
  </si>
  <si>
    <t>Intézményfennt. Átadás</t>
  </si>
  <si>
    <t>BURSA Alapítvány</t>
  </si>
  <si>
    <t>Faluszövetség támogatása</t>
  </si>
  <si>
    <t>Innovatív Dél-zalai  Egyesülete</t>
  </si>
  <si>
    <t>Horgászegyesület támogatása</t>
  </si>
  <si>
    <t>TÖOSZ</t>
  </si>
  <si>
    <t>Nyugdíjas klub</t>
  </si>
  <si>
    <t>Hagyományőrző</t>
  </si>
  <si>
    <t>Polgárőrség támogatása</t>
  </si>
  <si>
    <t>Sportegyesületek támogatása</t>
  </si>
  <si>
    <t>Tartalék</t>
  </si>
  <si>
    <t>Zalakarosi Közösségi ház és Könyvtár támogat</t>
  </si>
  <si>
    <t>Működés célú pénzeszköz átadás összesen</t>
  </si>
  <si>
    <t>KÖH finanszírozás</t>
  </si>
  <si>
    <t>Galambok RNÖ. Tám. Nőnap, mikulásnap</t>
  </si>
  <si>
    <t>Fogathajtó verseny megrendezésére dologi kiadásból 357 e Ft fordítottunk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</si>
</sst>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#"/>
    <numFmt numFmtId="174" formatCode="#,##0.000"/>
    <numFmt numFmtId="175" formatCode="00"/>
    <numFmt numFmtId="176" formatCode="\ ##########"/>
    <numFmt numFmtId="177" formatCode="0__"/>
  </numFmts>
  <fonts count="6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sz val="14"/>
      <name val="Arial CE"/>
      <family val="0"/>
    </font>
    <font>
      <sz val="12"/>
      <color indexed="62"/>
      <name val="Arial"/>
      <family val="2"/>
    </font>
    <font>
      <b/>
      <sz val="12"/>
      <name val="Arial"/>
      <family val="2"/>
    </font>
    <font>
      <sz val="10"/>
      <name val="Times New Roman CE"/>
      <family val="0"/>
    </font>
    <font>
      <i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sz val="14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color indexed="8"/>
      <name val="Arial"/>
      <family val="2"/>
    </font>
    <font>
      <b/>
      <sz val="2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0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7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" fillId="20" borderId="7" applyNumberFormat="0" applyFont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8" applyNumberFormat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4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6" borderId="1" applyNumberFormat="0" applyAlignment="0" applyProtection="0"/>
    <xf numFmtId="9" fontId="1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6" fillId="1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0" xfId="56" applyFont="1">
      <alignment/>
      <protection/>
    </xf>
    <xf numFmtId="0" fontId="8" fillId="26" borderId="10" xfId="56" applyFont="1" applyFill="1" applyBorder="1">
      <alignment/>
      <protection/>
    </xf>
    <xf numFmtId="0" fontId="6" fillId="0" borderId="10" xfId="56" applyFont="1" applyBorder="1">
      <alignment/>
      <protection/>
    </xf>
    <xf numFmtId="3" fontId="6" fillId="0" borderId="10" xfId="56" applyNumberFormat="1" applyFont="1" applyBorder="1">
      <alignment/>
      <protection/>
    </xf>
    <xf numFmtId="3" fontId="9" fillId="0" borderId="10" xfId="56" applyNumberFormat="1" applyFont="1" applyBorder="1">
      <alignment/>
      <protection/>
    </xf>
    <xf numFmtId="0" fontId="9" fillId="0" borderId="10" xfId="56" applyFont="1" applyBorder="1">
      <alignment/>
      <protection/>
    </xf>
    <xf numFmtId="0" fontId="10" fillId="0" borderId="0" xfId="59" applyFill="1" applyAlignment="1">
      <alignment vertical="center" wrapText="1"/>
      <protection/>
    </xf>
    <xf numFmtId="173" fontId="11" fillId="0" borderId="0" xfId="59" applyNumberFormat="1" applyFont="1" applyFill="1" applyAlignment="1">
      <alignment vertical="center" wrapText="1"/>
      <protection/>
    </xf>
    <xf numFmtId="0" fontId="13" fillId="0" borderId="0" xfId="59" applyFont="1" applyFill="1" applyAlignment="1">
      <alignment horizontal="center" vertical="center" wrapText="1"/>
      <protection/>
    </xf>
    <xf numFmtId="0" fontId="10" fillId="0" borderId="0" xfId="59" applyFill="1" applyAlignment="1">
      <alignment horizontal="right" vertical="center" wrapText="1"/>
      <protection/>
    </xf>
    <xf numFmtId="0" fontId="10" fillId="0" borderId="0" xfId="59" applyFill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12" fillId="0" borderId="10" xfId="59" applyFont="1" applyFill="1" applyBorder="1" applyAlignment="1">
      <alignment horizontal="center" vertical="center" wrapText="1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 applyAlignment="1" applyProtection="1">
      <alignment horizontal="left" vertical="center" wrapText="1" indent="1"/>
      <protection locked="0"/>
    </xf>
    <xf numFmtId="173" fontId="15" fillId="0" borderId="10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59" applyFont="1" applyFill="1" applyBorder="1" applyAlignment="1" applyProtection="1">
      <alignment horizontal="left" vertical="center" wrapText="1" indent="8"/>
      <protection locked="0"/>
    </xf>
    <xf numFmtId="0" fontId="14" fillId="0" borderId="10" xfId="59" applyFont="1" applyFill="1" applyBorder="1" applyAlignment="1">
      <alignment horizontal="center" vertical="center" wrapText="1"/>
      <protection/>
    </xf>
    <xf numFmtId="0" fontId="12" fillId="0" borderId="10" xfId="59" applyFont="1" applyFill="1" applyBorder="1" applyAlignment="1">
      <alignment vertical="center" wrapText="1"/>
      <protection/>
    </xf>
    <xf numFmtId="173" fontId="14" fillId="0" borderId="10" xfId="59" applyNumberFormat="1" applyFont="1" applyFill="1" applyBorder="1" applyAlignment="1">
      <alignment vertical="center" wrapText="1"/>
      <protection/>
    </xf>
    <xf numFmtId="0" fontId="4" fillId="0" borderId="0" xfId="56">
      <alignment/>
      <protection/>
    </xf>
    <xf numFmtId="0" fontId="18" fillId="0" borderId="10" xfId="56" applyFont="1" applyBorder="1" applyAlignment="1">
      <alignment horizontal="center" vertical="distributed"/>
      <protection/>
    </xf>
    <xf numFmtId="0" fontId="19" fillId="0" borderId="10" xfId="56" applyFont="1" applyBorder="1">
      <alignment/>
      <protection/>
    </xf>
    <xf numFmtId="3" fontId="19" fillId="0" borderId="10" xfId="56" applyNumberFormat="1" applyFont="1" applyBorder="1">
      <alignment/>
      <protection/>
    </xf>
    <xf numFmtId="174" fontId="19" fillId="0" borderId="10" xfId="56" applyNumberFormat="1" applyFont="1" applyBorder="1">
      <alignment/>
      <protection/>
    </xf>
    <xf numFmtId="0" fontId="18" fillId="0" borderId="10" xfId="56" applyFont="1" applyBorder="1">
      <alignment/>
      <protection/>
    </xf>
    <xf numFmtId="3" fontId="18" fillId="0" borderId="10" xfId="56" applyNumberFormat="1" applyFont="1" applyBorder="1">
      <alignment/>
      <protection/>
    </xf>
    <xf numFmtId="174" fontId="18" fillId="0" borderId="10" xfId="56" applyNumberFormat="1" applyFont="1" applyBorder="1">
      <alignment/>
      <protection/>
    </xf>
    <xf numFmtId="175" fontId="20" fillId="0" borderId="0" xfId="55" applyNumberFormat="1" applyFont="1" applyFill="1">
      <alignment/>
      <protection/>
    </xf>
    <xf numFmtId="0" fontId="20" fillId="0" borderId="0" xfId="55" applyFont="1" applyFill="1">
      <alignment/>
      <protection/>
    </xf>
    <xf numFmtId="3" fontId="20" fillId="0" borderId="0" xfId="55" applyNumberFormat="1" applyFont="1" applyFill="1">
      <alignment/>
      <protection/>
    </xf>
    <xf numFmtId="0" fontId="24" fillId="0" borderId="10" xfId="55" applyFont="1" applyBorder="1" applyAlignment="1">
      <alignment horizontal="center" vertical="center" wrapText="1"/>
      <protection/>
    </xf>
    <xf numFmtId="3" fontId="23" fillId="0" borderId="11" xfId="55" applyNumberFormat="1" applyFont="1" applyFill="1" applyBorder="1" applyAlignment="1">
      <alignment horizontal="right" vertical="center"/>
      <protection/>
    </xf>
    <xf numFmtId="3" fontId="23" fillId="0" borderId="12" xfId="55" applyNumberFormat="1" applyFont="1" applyFill="1" applyBorder="1" applyAlignment="1">
      <alignment horizontal="right" vertical="center"/>
      <protection/>
    </xf>
    <xf numFmtId="0" fontId="20" fillId="0" borderId="0" xfId="55" applyFont="1" applyFill="1" applyBorder="1">
      <alignment/>
      <protection/>
    </xf>
    <xf numFmtId="0" fontId="22" fillId="0" borderId="0" xfId="55" applyFont="1" applyFill="1">
      <alignment/>
      <protection/>
    </xf>
    <xf numFmtId="3" fontId="23" fillId="0" borderId="10" xfId="55" applyNumberFormat="1" applyFont="1" applyFill="1" applyBorder="1" applyAlignment="1">
      <alignment horizontal="right" vertical="center"/>
      <protection/>
    </xf>
    <xf numFmtId="3" fontId="23" fillId="0" borderId="10" xfId="55" applyNumberFormat="1" applyFont="1" applyFill="1" applyBorder="1" applyAlignment="1">
      <alignment horizontal="right" vertical="center" wrapText="1"/>
      <protection/>
    </xf>
    <xf numFmtId="0" fontId="25" fillId="0" borderId="0" xfId="55" applyFont="1" applyFill="1">
      <alignment/>
      <protection/>
    </xf>
    <xf numFmtId="175" fontId="26" fillId="0" borderId="0" xfId="55" applyNumberFormat="1" applyFont="1" applyFill="1">
      <alignment/>
      <protection/>
    </xf>
    <xf numFmtId="0" fontId="26" fillId="0" borderId="0" xfId="55" applyFont="1" applyFill="1">
      <alignment/>
      <protection/>
    </xf>
    <xf numFmtId="3" fontId="26" fillId="0" borderId="0" xfId="55" applyNumberFormat="1" applyFont="1" applyFill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10" fillId="0" borderId="0" xfId="58" applyFill="1">
      <alignment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 vertical="center" wrapTex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14" fillId="0" borderId="15" xfId="58" applyFont="1" applyFill="1" applyBorder="1" applyAlignment="1">
      <alignment horizontal="center" vertical="center" wrapText="1"/>
      <protection/>
    </xf>
    <xf numFmtId="0" fontId="14" fillId="0" borderId="13" xfId="58" applyFont="1" applyFill="1" applyBorder="1" applyAlignment="1">
      <alignment horizontal="center" vertical="center" wrapText="1"/>
      <protection/>
    </xf>
    <xf numFmtId="0" fontId="14" fillId="0" borderId="16" xfId="58" applyFont="1" applyFill="1" applyBorder="1" applyAlignment="1">
      <alignment horizontal="center" vertical="center" wrapText="1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vertical="center" wrapText="1"/>
      <protection locked="0"/>
    </xf>
    <xf numFmtId="173" fontId="15" fillId="0" borderId="10" xfId="58" applyNumberFormat="1" applyFont="1" applyFill="1" applyBorder="1" applyAlignment="1" applyProtection="1">
      <alignment vertical="center"/>
      <protection locked="0"/>
    </xf>
    <xf numFmtId="173" fontId="15" fillId="0" borderId="11" xfId="58" applyNumberFormat="1" applyFont="1" applyFill="1" applyBorder="1" applyAlignment="1" applyProtection="1">
      <alignment vertical="center"/>
      <protection locked="0"/>
    </xf>
    <xf numFmtId="173" fontId="14" fillId="0" borderId="11" xfId="58" applyNumberFormat="1" applyFont="1" applyFill="1" applyBorder="1" applyAlignment="1" applyProtection="1">
      <alignment vertical="center"/>
      <protection/>
    </xf>
    <xf numFmtId="173" fontId="14" fillId="0" borderId="18" xfId="58" applyNumberFormat="1" applyFont="1" applyFill="1" applyBorder="1" applyAlignment="1" applyProtection="1">
      <alignment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vertical="center" wrapText="1"/>
      <protection/>
    </xf>
    <xf numFmtId="0" fontId="15" fillId="0" borderId="20" xfId="58" applyFont="1" applyFill="1" applyBorder="1" applyAlignment="1" applyProtection="1">
      <alignment vertical="center" wrapText="1"/>
      <protection locked="0"/>
    </xf>
    <xf numFmtId="173" fontId="15" fillId="0" borderId="20" xfId="58" applyNumberFormat="1" applyFont="1" applyFill="1" applyBorder="1" applyAlignment="1" applyProtection="1">
      <alignment vertical="center"/>
      <protection locked="0"/>
    </xf>
    <xf numFmtId="173" fontId="15" fillId="0" borderId="21" xfId="58" applyNumberFormat="1" applyFont="1" applyFill="1" applyBorder="1" applyAlignment="1" applyProtection="1">
      <alignment vertical="center"/>
      <protection locked="0"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3" xfId="58" applyFont="1" applyFill="1" applyBorder="1" applyAlignment="1" applyProtection="1">
      <alignment vertical="center" wrapText="1"/>
      <protection locked="0"/>
    </xf>
    <xf numFmtId="173" fontId="15" fillId="0" borderId="23" xfId="58" applyNumberFormat="1" applyFont="1" applyFill="1" applyBorder="1" applyAlignment="1" applyProtection="1">
      <alignment vertical="center"/>
      <protection locked="0"/>
    </xf>
    <xf numFmtId="173" fontId="15" fillId="0" borderId="24" xfId="58" applyNumberFormat="1" applyFont="1" applyFill="1" applyBorder="1" applyAlignment="1" applyProtection="1">
      <alignment vertical="center"/>
      <protection locked="0"/>
    </xf>
    <xf numFmtId="173" fontId="14" fillId="0" borderId="13" xfId="58" applyNumberFormat="1" applyFont="1" applyFill="1" applyBorder="1" applyAlignment="1" applyProtection="1">
      <alignment vertical="center"/>
      <protection/>
    </xf>
    <xf numFmtId="173" fontId="14" fillId="0" borderId="14" xfId="58" applyNumberFormat="1" applyFont="1" applyFill="1" applyBorder="1" applyAlignment="1" applyProtection="1">
      <alignment vertical="center"/>
      <protection/>
    </xf>
    <xf numFmtId="173" fontId="14" fillId="0" borderId="16" xfId="58" applyNumberFormat="1" applyFont="1" applyFill="1" applyBorder="1" applyAlignment="1" applyProtection="1">
      <alignment vertical="center"/>
      <protection/>
    </xf>
    <xf numFmtId="0" fontId="13" fillId="0" borderId="0" xfId="58" applyFont="1" applyFill="1">
      <alignment/>
      <protection/>
    </xf>
    <xf numFmtId="0" fontId="10" fillId="0" borderId="0" xfId="58" applyFill="1" applyProtection="1">
      <alignment/>
      <protection locked="0"/>
    </xf>
    <xf numFmtId="173" fontId="14" fillId="0" borderId="25" xfId="58" applyNumberFormat="1" applyFont="1" applyFill="1" applyBorder="1" applyAlignment="1" applyProtection="1">
      <alignment vertical="center"/>
      <protection/>
    </xf>
    <xf numFmtId="173" fontId="12" fillId="0" borderId="13" xfId="58" applyNumberFormat="1" applyFont="1" applyFill="1" applyBorder="1" applyAlignment="1" applyProtection="1">
      <alignment vertical="center"/>
      <protection/>
    </xf>
    <xf numFmtId="0" fontId="20" fillId="0" borderId="0" xfId="55" applyFont="1" applyFill="1" applyAlignment="1">
      <alignment vertical="center"/>
      <protection/>
    </xf>
    <xf numFmtId="3" fontId="22" fillId="29" borderId="10" xfId="55" applyNumberFormat="1" applyFont="1" applyFill="1" applyBorder="1" applyAlignment="1">
      <alignment vertical="center"/>
      <protection/>
    </xf>
    <xf numFmtId="3" fontId="20" fillId="29" borderId="10" xfId="55" applyNumberFormat="1" applyFont="1" applyFill="1" applyBorder="1">
      <alignment/>
      <protection/>
    </xf>
    <xf numFmtId="3" fontId="22" fillId="0" borderId="10" xfId="55" applyNumberFormat="1" applyFont="1" applyFill="1" applyBorder="1" applyAlignment="1">
      <alignment vertical="center"/>
      <protection/>
    </xf>
    <xf numFmtId="3" fontId="20" fillId="0" borderId="10" xfId="55" applyNumberFormat="1" applyFont="1" applyFill="1" applyBorder="1" applyAlignment="1">
      <alignment vertical="center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0" fontId="20" fillId="29" borderId="10" xfId="55" applyFont="1" applyFill="1" applyBorder="1">
      <alignment/>
      <protection/>
    </xf>
    <xf numFmtId="3" fontId="20" fillId="29" borderId="10" xfId="55" applyNumberFormat="1" applyFont="1" applyFill="1" applyBorder="1" applyAlignment="1">
      <alignment vertical="center"/>
      <protection/>
    </xf>
    <xf numFmtId="3" fontId="22" fillId="29" borderId="10" xfId="55" applyNumberFormat="1" applyFont="1" applyFill="1" applyBorder="1">
      <alignment/>
      <protection/>
    </xf>
    <xf numFmtId="3" fontId="22" fillId="29" borderId="10" xfId="55" applyNumberFormat="1" applyFont="1" applyFill="1" applyBorder="1" applyAlignment="1">
      <alignment horizontal="right" vertical="center"/>
      <protection/>
    </xf>
    <xf numFmtId="0" fontId="22" fillId="0" borderId="0" xfId="55" applyFont="1" applyFill="1" applyBorder="1">
      <alignment/>
      <protection/>
    </xf>
    <xf numFmtId="0" fontId="20" fillId="0" borderId="10" xfId="55" applyFont="1" applyFill="1" applyBorder="1" applyAlignment="1">
      <alignment vertical="center"/>
      <protection/>
    </xf>
    <xf numFmtId="0" fontId="20" fillId="29" borderId="10" xfId="55" applyFont="1" applyFill="1" applyBorder="1" applyAlignment="1">
      <alignment vertical="center"/>
      <protection/>
    </xf>
    <xf numFmtId="3" fontId="20" fillId="0" borderId="10" xfId="55" applyNumberFormat="1" applyFont="1" applyFill="1" applyBorder="1">
      <alignment/>
      <protection/>
    </xf>
    <xf numFmtId="0" fontId="20" fillId="29" borderId="10" xfId="55" applyFont="1" applyFill="1" applyBorder="1" applyAlignment="1">
      <alignment horizontal="center" vertical="center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3" fontId="5" fillId="0" borderId="10" xfId="55" applyNumberFormat="1" applyFont="1" applyBorder="1" applyAlignment="1">
      <alignment horizontal="center" vertical="center" wrapText="1"/>
      <protection/>
    </xf>
    <xf numFmtId="175" fontId="21" fillId="0" borderId="0" xfId="55" applyNumberFormat="1" applyFont="1" applyFill="1" applyAlignment="1">
      <alignment/>
      <protection/>
    </xf>
    <xf numFmtId="0" fontId="20" fillId="0" borderId="0" xfId="55" applyFont="1" applyFill="1" applyAlignment="1">
      <alignment horizontal="left"/>
      <protection/>
    </xf>
    <xf numFmtId="0" fontId="4" fillId="0" borderId="10" xfId="55" applyFont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right" vertical="center"/>
      <protection/>
    </xf>
    <xf numFmtId="0" fontId="20" fillId="0" borderId="10" xfId="55" applyFont="1" applyFill="1" applyBorder="1" applyAlignment="1">
      <alignment horizontal="right" vertical="center"/>
      <protection/>
    </xf>
    <xf numFmtId="0" fontId="22" fillId="0" borderId="10" xfId="55" applyFont="1" applyFill="1" applyBorder="1" applyAlignment="1">
      <alignment horizontal="right" vertical="center"/>
      <protection/>
    </xf>
    <xf numFmtId="0" fontId="22" fillId="0" borderId="10" xfId="55" applyFont="1" applyFill="1" applyBorder="1">
      <alignment/>
      <protection/>
    </xf>
    <xf numFmtId="0" fontId="20" fillId="0" borderId="10" xfId="55" applyFont="1" applyFill="1" applyBorder="1">
      <alignment/>
      <protection/>
    </xf>
    <xf numFmtId="0" fontId="20" fillId="0" borderId="10" xfId="55" applyFont="1" applyFill="1" applyBorder="1" applyAlignment="1">
      <alignment horizontal="left"/>
      <protection/>
    </xf>
    <xf numFmtId="0" fontId="5" fillId="0" borderId="0" xfId="55" applyFont="1" applyBorder="1" applyAlignment="1">
      <alignment horizontal="center" vertical="center"/>
      <protection/>
    </xf>
    <xf numFmtId="0" fontId="20" fillId="0" borderId="0" xfId="55" applyFont="1" applyFill="1" applyAlignment="1">
      <alignment horizontal="right" vertical="center"/>
      <protection/>
    </xf>
    <xf numFmtId="0" fontId="30" fillId="0" borderId="10" xfId="55" applyFont="1" applyFill="1" applyBorder="1" applyAlignment="1">
      <alignment horizontal="right" vertical="center"/>
      <protection/>
    </xf>
    <xf numFmtId="0" fontId="20" fillId="0" borderId="26" xfId="55" applyFont="1" applyFill="1" applyBorder="1" applyAlignment="1">
      <alignment horizontal="right" vertical="center"/>
      <protection/>
    </xf>
    <xf numFmtId="0" fontId="22" fillId="0" borderId="10" xfId="55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horizontal="center" vertical="center" wrapText="1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20" fillId="29" borderId="10" xfId="55" applyFont="1" applyFill="1" applyBorder="1" applyAlignment="1">
      <alignment horizontal="center" vertical="center"/>
      <protection/>
    </xf>
    <xf numFmtId="3" fontId="20" fillId="0" borderId="12" xfId="55" applyNumberFormat="1" applyFont="1" applyFill="1" applyBorder="1" applyAlignment="1">
      <alignment horizontal="center" vertical="center"/>
      <protection/>
    </xf>
    <xf numFmtId="175" fontId="29" fillId="0" borderId="0" xfId="55" applyNumberFormat="1" applyFont="1" applyFill="1" applyBorder="1" applyAlignment="1">
      <alignment horizontal="center" vertical="center"/>
      <protection/>
    </xf>
    <xf numFmtId="0" fontId="4" fillId="29" borderId="12" xfId="55" applyFont="1" applyFill="1" applyBorder="1" applyAlignment="1">
      <alignment horizontal="center" vertical="center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3" fontId="22" fillId="29" borderId="10" xfId="55" applyNumberFormat="1" applyFont="1" applyFill="1" applyBorder="1" applyAlignment="1">
      <alignment horizontal="right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3" fontId="20" fillId="0" borderId="10" xfId="55" applyNumberFormat="1" applyFont="1" applyFill="1" applyBorder="1" applyAlignment="1">
      <alignment horizontal="center" vertical="center" wrapText="1"/>
      <protection/>
    </xf>
    <xf numFmtId="3" fontId="22" fillId="0" borderId="10" xfId="55" applyNumberFormat="1" applyFont="1" applyFill="1" applyBorder="1" applyAlignment="1">
      <alignment horizontal="center" vertical="center" wrapText="1"/>
      <protection/>
    </xf>
    <xf numFmtId="3" fontId="22" fillId="29" borderId="10" xfId="55" applyNumberFormat="1" applyFont="1" applyFill="1" applyBorder="1" applyAlignment="1">
      <alignment horizontal="right" vertical="center"/>
      <protection/>
    </xf>
    <xf numFmtId="0" fontId="8" fillId="0" borderId="10" xfId="56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 applyAlignment="1">
      <alignment/>
      <protection/>
    </xf>
    <xf numFmtId="0" fontId="8" fillId="0" borderId="10" xfId="56" applyFont="1" applyFill="1" applyBorder="1" applyAlignment="1">
      <alignment/>
      <protection/>
    </xf>
    <xf numFmtId="175" fontId="21" fillId="0" borderId="27" xfId="55" applyNumberFormat="1" applyFont="1" applyFill="1" applyBorder="1" applyAlignment="1">
      <alignment horizontal="center"/>
      <protection/>
    </xf>
    <xf numFmtId="175" fontId="21" fillId="0" borderId="0" xfId="55" applyNumberFormat="1" applyFont="1" applyFill="1" applyBorder="1" applyAlignment="1">
      <alignment horizontal="center"/>
      <protection/>
    </xf>
    <xf numFmtId="175" fontId="31" fillId="0" borderId="0" xfId="55" applyNumberFormat="1" applyFont="1" applyFill="1" applyBorder="1" applyAlignment="1">
      <alignment horizontal="center"/>
      <protection/>
    </xf>
    <xf numFmtId="0" fontId="10" fillId="0" borderId="0" xfId="59" applyFont="1" applyFill="1" applyAlignment="1">
      <alignment horizontal="center" vertical="center" wrapText="1"/>
      <protection/>
    </xf>
    <xf numFmtId="0" fontId="54" fillId="0" borderId="0" xfId="57" applyAlignment="1">
      <alignment vertical="center" wrapText="1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175" fontId="34" fillId="0" borderId="0" xfId="55" applyNumberFormat="1" applyFont="1" applyFill="1" applyAlignment="1">
      <alignment/>
      <protection/>
    </xf>
    <xf numFmtId="0" fontId="35" fillId="0" borderId="0" xfId="56" applyFont="1">
      <alignment/>
      <protection/>
    </xf>
    <xf numFmtId="0" fontId="54" fillId="0" borderId="0" xfId="57">
      <alignment/>
      <protection/>
    </xf>
    <xf numFmtId="0" fontId="36" fillId="0" borderId="0" xfId="57" applyFont="1" applyBorder="1" applyAlignment="1">
      <alignment horizontal="center" wrapText="1"/>
      <protection/>
    </xf>
    <xf numFmtId="0" fontId="17" fillId="0" borderId="0" xfId="57" applyFont="1">
      <alignment/>
      <protection/>
    </xf>
    <xf numFmtId="0" fontId="17" fillId="0" borderId="0" xfId="57" applyFont="1">
      <alignment/>
      <protection/>
    </xf>
    <xf numFmtId="0" fontId="36" fillId="0" borderId="0" xfId="57" applyFont="1" applyBorder="1" applyAlignment="1">
      <alignment horizontal="center"/>
      <protection/>
    </xf>
    <xf numFmtId="0" fontId="17" fillId="0" borderId="10" xfId="57" applyFont="1" applyBorder="1" applyAlignment="1">
      <alignment horizontal="center" vertical="center"/>
      <protection/>
    </xf>
    <xf numFmtId="0" fontId="17" fillId="0" borderId="10" xfId="57" applyFont="1" applyBorder="1" applyAlignment="1">
      <alignment horizontal="center" vertical="center" wrapText="1"/>
      <protection/>
    </xf>
    <xf numFmtId="0" fontId="67" fillId="0" borderId="10" xfId="57" applyFont="1" applyBorder="1" applyAlignment="1">
      <alignment horizontal="center" vertical="center"/>
      <protection/>
    </xf>
    <xf numFmtId="0" fontId="17" fillId="0" borderId="10" xfId="57" applyFont="1" applyBorder="1">
      <alignment/>
      <protection/>
    </xf>
    <xf numFmtId="0" fontId="17" fillId="0" borderId="10" xfId="57" applyFont="1" applyBorder="1">
      <alignment/>
      <protection/>
    </xf>
    <xf numFmtId="0" fontId="67" fillId="0" borderId="10" xfId="57" applyFont="1" applyBorder="1">
      <alignment/>
      <protection/>
    </xf>
    <xf numFmtId="3" fontId="36" fillId="0" borderId="10" xfId="57" applyNumberFormat="1" applyFont="1" applyBorder="1">
      <alignment/>
      <protection/>
    </xf>
    <xf numFmtId="0" fontId="17" fillId="0" borderId="10" xfId="57" applyFont="1" applyFill="1" applyBorder="1">
      <alignment/>
      <protection/>
    </xf>
    <xf numFmtId="0" fontId="36" fillId="0" borderId="10" xfId="57" applyFont="1" applyBorder="1">
      <alignment/>
      <protection/>
    </xf>
    <xf numFmtId="3" fontId="36" fillId="0" borderId="10" xfId="57" applyNumberFormat="1" applyFont="1" applyBorder="1" applyAlignment="1">
      <alignment horizontal="right"/>
      <protection/>
    </xf>
    <xf numFmtId="0" fontId="54" fillId="0" borderId="10" xfId="57" applyBorder="1">
      <alignment/>
      <protection/>
    </xf>
    <xf numFmtId="0" fontId="36" fillId="0" borderId="10" xfId="57" applyFont="1" applyBorder="1">
      <alignment/>
      <protection/>
    </xf>
    <xf numFmtId="0" fontId="9" fillId="0" borderId="0" xfId="57" applyFont="1" applyBorder="1">
      <alignment/>
      <protection/>
    </xf>
    <xf numFmtId="0" fontId="17" fillId="0" borderId="0" xfId="57" applyFont="1" applyBorder="1">
      <alignment/>
      <protection/>
    </xf>
    <xf numFmtId="3" fontId="17" fillId="0" borderId="0" xfId="57" applyNumberFormat="1" applyFont="1" applyBorder="1">
      <alignment/>
      <protection/>
    </xf>
    <xf numFmtId="0" fontId="17" fillId="0" borderId="0" xfId="57" applyFont="1" applyBorder="1">
      <alignment/>
      <protection/>
    </xf>
    <xf numFmtId="0" fontId="9" fillId="0" borderId="0" xfId="57" applyFont="1">
      <alignment/>
      <protection/>
    </xf>
    <xf numFmtId="0" fontId="36" fillId="0" borderId="0" xfId="57" applyFont="1">
      <alignment/>
      <protection/>
    </xf>
    <xf numFmtId="0" fontId="9" fillId="0" borderId="0" xfId="57" applyFont="1" applyBorder="1" applyAlignment="1">
      <alignment horizontal="center" vertical="center"/>
      <protection/>
    </xf>
    <xf numFmtId="0" fontId="6" fillId="0" borderId="0" xfId="57" applyFont="1" applyBorder="1">
      <alignment/>
      <protection/>
    </xf>
    <xf numFmtId="0" fontId="37" fillId="0" borderId="0" xfId="57" applyFont="1" applyBorder="1">
      <alignment/>
      <protection/>
    </xf>
    <xf numFmtId="0" fontId="67" fillId="0" borderId="0" xfId="57" applyFont="1">
      <alignment/>
      <protection/>
    </xf>
    <xf numFmtId="0" fontId="17" fillId="0" borderId="0" xfId="57" applyFont="1" applyBorder="1" applyAlignment="1">
      <alignment horizontal="right"/>
      <protection/>
    </xf>
    <xf numFmtId="0" fontId="23" fillId="0" borderId="11" xfId="55" applyFont="1" applyFill="1" applyBorder="1" applyAlignment="1" quotePrefix="1">
      <alignment horizontal="center" vertical="center"/>
      <protection/>
    </xf>
    <xf numFmtId="0" fontId="23" fillId="0" borderId="26" xfId="55" applyFont="1" applyFill="1" applyBorder="1" applyAlignment="1">
      <alignment horizontal="center" vertical="center"/>
      <protection/>
    </xf>
    <xf numFmtId="0" fontId="24" fillId="0" borderId="11" xfId="55" applyFont="1" applyFill="1" applyBorder="1" applyAlignment="1">
      <alignment horizontal="left" vertical="center"/>
      <protection/>
    </xf>
    <xf numFmtId="0" fontId="24" fillId="0" borderId="12" xfId="55" applyFont="1" applyFill="1" applyBorder="1" applyAlignment="1">
      <alignment horizontal="left" vertical="center"/>
      <protection/>
    </xf>
    <xf numFmtId="0" fontId="24" fillId="0" borderId="26" xfId="55" applyFont="1" applyFill="1" applyBorder="1" applyAlignment="1">
      <alignment horizontal="left" vertical="center"/>
      <protection/>
    </xf>
    <xf numFmtId="3" fontId="23" fillId="0" borderId="11" xfId="55" applyNumberFormat="1" applyFont="1" applyFill="1" applyBorder="1" applyAlignment="1">
      <alignment horizontal="right" vertical="center" wrapText="1"/>
      <protection/>
    </xf>
    <xf numFmtId="3" fontId="23" fillId="0" borderId="12" xfId="55" applyNumberFormat="1" applyFont="1" applyFill="1" applyBorder="1" applyAlignment="1">
      <alignment horizontal="right" vertical="center" wrapText="1"/>
      <protection/>
    </xf>
    <xf numFmtId="3" fontId="23" fillId="0" borderId="26" xfId="55" applyNumberFormat="1" applyFont="1" applyFill="1" applyBorder="1" applyAlignment="1">
      <alignment horizontal="right" vertical="center" wrapText="1"/>
      <protection/>
    </xf>
    <xf numFmtId="3" fontId="23" fillId="0" borderId="11" xfId="55" applyNumberFormat="1" applyFont="1" applyFill="1" applyBorder="1" applyAlignment="1">
      <alignment horizontal="right" vertical="center"/>
      <protection/>
    </xf>
    <xf numFmtId="3" fontId="23" fillId="0" borderId="12" xfId="55" applyNumberFormat="1" applyFont="1" applyFill="1" applyBorder="1" applyAlignment="1">
      <alignment horizontal="right" vertical="center"/>
      <protection/>
    </xf>
    <xf numFmtId="3" fontId="23" fillId="0" borderId="26" xfId="55" applyNumberFormat="1" applyFont="1" applyFill="1" applyBorder="1" applyAlignment="1">
      <alignment horizontal="right" vertical="center"/>
      <protection/>
    </xf>
    <xf numFmtId="0" fontId="23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left" vertical="center" wrapText="1"/>
      <protection/>
    </xf>
    <xf numFmtId="0" fontId="23" fillId="0" borderId="26" xfId="55" applyFont="1" applyFill="1" applyBorder="1" applyAlignment="1">
      <alignment horizontal="left" vertical="center" wrapText="1"/>
      <protection/>
    </xf>
    <xf numFmtId="0" fontId="24" fillId="0" borderId="11" xfId="55" applyFont="1" applyFill="1" applyBorder="1" applyAlignment="1">
      <alignment horizontal="left" vertical="center" wrapText="1"/>
      <protection/>
    </xf>
    <xf numFmtId="0" fontId="24" fillId="0" borderId="12" xfId="55" applyFont="1" applyFill="1" applyBorder="1" applyAlignment="1">
      <alignment horizontal="left" vertical="center" wrapText="1"/>
      <protection/>
    </xf>
    <xf numFmtId="0" fontId="24" fillId="0" borderId="26" xfId="55" applyFont="1" applyFill="1" applyBorder="1" applyAlignment="1">
      <alignment horizontal="left" vertical="center" wrapText="1"/>
      <protection/>
    </xf>
    <xf numFmtId="0" fontId="23" fillId="0" borderId="26" xfId="55" applyFont="1" applyFill="1" applyBorder="1" applyAlignment="1" quotePrefix="1">
      <alignment horizontal="center" vertical="center"/>
      <protection/>
    </xf>
    <xf numFmtId="3" fontId="23" fillId="0" borderId="10" xfId="55" applyNumberFormat="1" applyFont="1" applyFill="1" applyBorder="1" applyAlignment="1">
      <alignment horizontal="right" vertical="center"/>
      <protection/>
    </xf>
    <xf numFmtId="175" fontId="23" fillId="0" borderId="10" xfId="55" applyNumberFormat="1" applyFont="1" applyFill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3" fillId="0" borderId="10" xfId="55" applyFont="1" applyFill="1" applyBorder="1" applyAlignment="1">
      <alignment horizontal="center" vertical="center"/>
      <protection/>
    </xf>
    <xf numFmtId="0" fontId="24" fillId="0" borderId="10" xfId="55" applyFont="1" applyBorder="1" applyAlignment="1">
      <alignment horizontal="center" vertical="center"/>
      <protection/>
    </xf>
    <xf numFmtId="3" fontId="23" fillId="0" borderId="10" xfId="55" applyNumberFormat="1" applyFont="1" applyFill="1" applyBorder="1" applyAlignment="1">
      <alignment horizontal="center" vertical="center" wrapText="1"/>
      <protection/>
    </xf>
    <xf numFmtId="3" fontId="24" fillId="0" borderId="10" xfId="55" applyNumberFormat="1" applyFont="1" applyBorder="1" applyAlignment="1">
      <alignment horizontal="center" vertical="center"/>
      <protection/>
    </xf>
    <xf numFmtId="3" fontId="23" fillId="0" borderId="11" xfId="55" applyNumberFormat="1" applyFont="1" applyFill="1" applyBorder="1" applyAlignment="1">
      <alignment horizontal="left" vertical="center" wrapText="1"/>
      <protection/>
    </xf>
    <xf numFmtId="3" fontId="23" fillId="0" borderId="12" xfId="55" applyNumberFormat="1" applyFont="1" applyFill="1" applyBorder="1" applyAlignment="1">
      <alignment horizontal="left" vertical="center" wrapText="1"/>
      <protection/>
    </xf>
    <xf numFmtId="3" fontId="23" fillId="0" borderId="10" xfId="55" applyNumberFormat="1" applyFont="1" applyFill="1" applyBorder="1" applyAlignment="1">
      <alignment horizontal="center" vertical="center"/>
      <protection/>
    </xf>
    <xf numFmtId="1" fontId="23" fillId="0" borderId="11" xfId="55" applyNumberFormat="1" applyFont="1" applyFill="1" applyBorder="1" applyAlignment="1" quotePrefix="1">
      <alignment horizontal="center" vertical="center"/>
      <protection/>
    </xf>
    <xf numFmtId="1" fontId="23" fillId="0" borderId="26" xfId="55" applyNumberFormat="1" applyFont="1" applyFill="1" applyBorder="1" applyAlignment="1" quotePrefix="1">
      <alignment horizontal="center" vertical="center"/>
      <protection/>
    </xf>
    <xf numFmtId="0" fontId="23" fillId="0" borderId="11" xfId="55" applyFont="1" applyFill="1" applyBorder="1" applyAlignment="1">
      <alignment horizontal="left" vertical="center"/>
      <protection/>
    </xf>
    <xf numFmtId="0" fontId="23" fillId="0" borderId="12" xfId="55" applyFont="1" applyFill="1" applyBorder="1" applyAlignment="1">
      <alignment horizontal="left" vertical="center"/>
      <protection/>
    </xf>
    <xf numFmtId="3" fontId="23" fillId="0" borderId="11" xfId="55" applyNumberFormat="1" applyFont="1" applyFill="1" applyBorder="1" applyAlignment="1">
      <alignment vertical="center"/>
      <protection/>
    </xf>
    <xf numFmtId="3" fontId="23" fillId="0" borderId="12" xfId="55" applyNumberFormat="1" applyFont="1" applyFill="1" applyBorder="1" applyAlignment="1">
      <alignment vertical="center"/>
      <protection/>
    </xf>
    <xf numFmtId="3" fontId="23" fillId="0" borderId="10" xfId="55" applyNumberFormat="1" applyFont="1" applyFill="1" applyBorder="1" applyAlignment="1">
      <alignment vertical="center"/>
      <protection/>
    </xf>
    <xf numFmtId="0" fontId="23" fillId="0" borderId="11" xfId="55" applyFont="1" applyFill="1" applyBorder="1" applyAlignment="1">
      <alignment vertical="center" wrapText="1"/>
      <protection/>
    </xf>
    <xf numFmtId="0" fontId="23" fillId="0" borderId="12" xfId="55" applyFont="1" applyFill="1" applyBorder="1" applyAlignment="1">
      <alignment vertical="center" wrapText="1"/>
      <protection/>
    </xf>
    <xf numFmtId="0" fontId="20" fillId="0" borderId="0" xfId="55" applyFont="1" applyFill="1" applyAlignment="1">
      <alignment horizontal="right"/>
      <protection/>
    </xf>
    <xf numFmtId="175" fontId="21" fillId="0" borderId="0" xfId="55" applyNumberFormat="1" applyFont="1" applyFill="1" applyAlignment="1">
      <alignment horizontal="center"/>
      <protection/>
    </xf>
    <xf numFmtId="175" fontId="20" fillId="0" borderId="28" xfId="55" applyNumberFormat="1" applyFont="1" applyFill="1" applyBorder="1" applyAlignment="1">
      <alignment horizontal="center"/>
      <protection/>
    </xf>
    <xf numFmtId="0" fontId="22" fillId="0" borderId="12" xfId="55" applyFont="1" applyFill="1" applyBorder="1" applyAlignment="1">
      <alignment horizontal="right"/>
      <protection/>
    </xf>
    <xf numFmtId="0" fontId="4" fillId="0" borderId="12" xfId="55" applyFont="1" applyBorder="1" applyAlignment="1">
      <alignment/>
      <protection/>
    </xf>
    <xf numFmtId="175" fontId="21" fillId="0" borderId="27" xfId="55" applyNumberFormat="1" applyFont="1" applyFill="1" applyBorder="1" applyAlignment="1">
      <alignment horizontal="center"/>
      <protection/>
    </xf>
    <xf numFmtId="175" fontId="21" fillId="0" borderId="0" xfId="55" applyNumberFormat="1" applyFont="1" applyFill="1" applyBorder="1" applyAlignment="1">
      <alignment horizontal="center"/>
      <protection/>
    </xf>
    <xf numFmtId="175" fontId="20" fillId="0" borderId="10" xfId="55" applyNumberFormat="1" applyFont="1" applyFill="1" applyBorder="1" applyAlignment="1" quotePrefix="1">
      <alignment horizontal="center" vertical="center"/>
      <protection/>
    </xf>
    <xf numFmtId="175" fontId="21" fillId="0" borderId="11" xfId="55" applyNumberFormat="1" applyFont="1" applyFill="1" applyBorder="1" applyAlignment="1">
      <alignment horizontal="center"/>
      <protection/>
    </xf>
    <xf numFmtId="175" fontId="21" fillId="0" borderId="12" xfId="55" applyNumberFormat="1" applyFont="1" applyFill="1" applyBorder="1" applyAlignment="1">
      <alignment horizontal="center"/>
      <protection/>
    </xf>
    <xf numFmtId="176" fontId="20" fillId="0" borderId="10" xfId="55" applyNumberFormat="1" applyFont="1" applyFill="1" applyBorder="1" applyAlignment="1">
      <alignment vertical="center"/>
      <protection/>
    </xf>
    <xf numFmtId="3" fontId="20" fillId="29" borderId="10" xfId="55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175" fontId="22" fillId="0" borderId="10" xfId="55" applyNumberFormat="1" applyFont="1" applyFill="1" applyBorder="1" applyAlignment="1" quotePrefix="1">
      <alignment horizontal="center" vertical="center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176" fontId="22" fillId="0" borderId="10" xfId="55" applyNumberFormat="1" applyFont="1" applyFill="1" applyBorder="1" applyAlignment="1">
      <alignment vertical="center"/>
      <protection/>
    </xf>
    <xf numFmtId="3" fontId="20" fillId="0" borderId="0" xfId="55" applyNumberFormat="1" applyFont="1" applyFill="1" applyBorder="1" applyAlignment="1">
      <alignment horizontal="right"/>
      <protection/>
    </xf>
    <xf numFmtId="0" fontId="54" fillId="0" borderId="0" xfId="57" applyBorder="1" applyAlignment="1">
      <alignment horizontal="right"/>
      <protection/>
    </xf>
    <xf numFmtId="0" fontId="22" fillId="0" borderId="10" xfId="55" applyFont="1" applyFill="1" applyBorder="1" applyAlignment="1">
      <alignment horizontal="left" vertical="center"/>
      <protection/>
    </xf>
    <xf numFmtId="3" fontId="20" fillId="29" borderId="20" xfId="55" applyNumberFormat="1" applyFont="1" applyFill="1" applyBorder="1" applyAlignment="1">
      <alignment horizontal="right" vertical="center"/>
      <protection/>
    </xf>
    <xf numFmtId="3" fontId="22" fillId="29" borderId="10" xfId="55" applyNumberFormat="1" applyFont="1" applyFill="1" applyBorder="1" applyAlignment="1">
      <alignment horizontal="right" vertical="center"/>
      <protection/>
    </xf>
    <xf numFmtId="0" fontId="20" fillId="0" borderId="10" xfId="55" applyFont="1" applyFill="1" applyBorder="1" applyAlignment="1">
      <alignment horizontal="left" vertical="center"/>
      <protection/>
    </xf>
    <xf numFmtId="177" fontId="20" fillId="0" borderId="10" xfId="55" applyNumberFormat="1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30" borderId="10" xfId="55" applyFont="1" applyFill="1" applyBorder="1" applyAlignment="1">
      <alignment horizontal="left" vertical="center" wrapText="1"/>
      <protection/>
    </xf>
    <xf numFmtId="0" fontId="22" fillId="0" borderId="10" xfId="55" applyFont="1" applyFill="1" applyBorder="1" applyAlignment="1">
      <alignment horizontal="left" vertical="center" wrapText="1"/>
      <protection/>
    </xf>
    <xf numFmtId="0" fontId="20" fillId="0" borderId="10" xfId="55" applyFont="1" applyFill="1" applyBorder="1" applyAlignment="1">
      <alignment horizontal="left" vertical="center" wrapText="1"/>
      <protection/>
    </xf>
    <xf numFmtId="0" fontId="20" fillId="30" borderId="10" xfId="55" applyFont="1" applyFill="1" applyBorder="1" applyAlignment="1">
      <alignment horizontal="left"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0" fillId="0" borderId="10" xfId="55" applyFont="1" applyFill="1" applyBorder="1" applyAlignment="1">
      <alignment vertical="center" wrapText="1"/>
      <protection/>
    </xf>
    <xf numFmtId="0" fontId="20" fillId="0" borderId="10" xfId="55" applyNumberFormat="1" applyFont="1" applyFill="1" applyBorder="1" applyAlignment="1">
      <alignment vertical="center"/>
      <protection/>
    </xf>
    <xf numFmtId="0" fontId="20" fillId="0" borderId="10" xfId="55" applyFont="1" applyFill="1" applyBorder="1" applyAlignment="1">
      <alignment vertical="center"/>
      <protection/>
    </xf>
    <xf numFmtId="1" fontId="20" fillId="0" borderId="10" xfId="55" applyNumberFormat="1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20" fillId="29" borderId="10" xfId="55" applyFont="1" applyFill="1" applyBorder="1" applyAlignment="1">
      <alignment horizontal="center" vertical="center"/>
      <protection/>
    </xf>
    <xf numFmtId="3" fontId="20" fillId="0" borderId="11" xfId="55" applyNumberFormat="1" applyFont="1" applyFill="1" applyBorder="1" applyAlignment="1">
      <alignment horizontal="center" vertical="center"/>
      <protection/>
    </xf>
    <xf numFmtId="3" fontId="20" fillId="0" borderId="26" xfId="55" applyNumberFormat="1" applyFont="1" applyFill="1" applyBorder="1" applyAlignment="1">
      <alignment horizontal="center" vertical="center"/>
      <protection/>
    </xf>
    <xf numFmtId="175" fontId="29" fillId="0" borderId="27" xfId="55" applyNumberFormat="1" applyFont="1" applyFill="1" applyBorder="1" applyAlignment="1">
      <alignment horizontal="center" vertical="center"/>
      <protection/>
    </xf>
    <xf numFmtId="175" fontId="29" fillId="0" borderId="0" xfId="55" applyNumberFormat="1" applyFont="1" applyFill="1" applyBorder="1" applyAlignment="1">
      <alignment horizontal="center" vertical="center"/>
      <protection/>
    </xf>
    <xf numFmtId="0" fontId="4" fillId="29" borderId="11" xfId="55" applyFont="1" applyFill="1" applyBorder="1" applyAlignment="1">
      <alignment horizontal="center" vertical="center"/>
      <protection/>
    </xf>
    <xf numFmtId="0" fontId="4" fillId="29" borderId="12" xfId="55" applyFont="1" applyFill="1" applyBorder="1" applyAlignment="1">
      <alignment horizontal="center" vertical="center"/>
      <protection/>
    </xf>
    <xf numFmtId="0" fontId="4" fillId="29" borderId="26" xfId="55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right"/>
      <protection/>
    </xf>
    <xf numFmtId="0" fontId="54" fillId="0" borderId="10" xfId="57" applyBorder="1" applyAlignment="1">
      <alignment/>
      <protection/>
    </xf>
    <xf numFmtId="175" fontId="22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 wrapText="1"/>
      <protection/>
    </xf>
    <xf numFmtId="0" fontId="5" fillId="29" borderId="10" xfId="55" applyFont="1" applyFill="1" applyBorder="1" applyAlignment="1">
      <alignment horizontal="center" vertical="center"/>
      <protection/>
    </xf>
    <xf numFmtId="0" fontId="4" fillId="0" borderId="0" xfId="57" applyFont="1" applyAlignment="1">
      <alignment horizontal="right"/>
      <protection/>
    </xf>
    <xf numFmtId="0" fontId="9" fillId="0" borderId="0" xfId="57" applyFont="1" applyBorder="1" applyAlignment="1">
      <alignment horizontal="center"/>
      <protection/>
    </xf>
    <xf numFmtId="0" fontId="36" fillId="0" borderId="0" xfId="57" applyFont="1" applyBorder="1" applyAlignment="1">
      <alignment horizontal="center" wrapText="1"/>
      <protection/>
    </xf>
    <xf numFmtId="0" fontId="22" fillId="0" borderId="10" xfId="55" applyFont="1" applyFill="1" applyBorder="1" applyAlignment="1" quotePrefix="1">
      <alignment horizontal="center" vertical="center"/>
      <protection/>
    </xf>
    <xf numFmtId="3" fontId="20" fillId="0" borderId="10" xfId="55" applyNumberFormat="1" applyFont="1" applyFill="1" applyBorder="1" applyAlignment="1">
      <alignment horizontal="right" vertical="center"/>
      <protection/>
    </xf>
    <xf numFmtId="0" fontId="20" fillId="0" borderId="10" xfId="55" applyFont="1" applyFill="1" applyBorder="1" applyAlignment="1" quotePrefix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54" fillId="0" borderId="0" xfId="57" applyAlignment="1">
      <alignment/>
      <protection/>
    </xf>
    <xf numFmtId="0" fontId="19" fillId="0" borderId="0" xfId="55" applyFont="1" applyBorder="1" applyAlignment="1">
      <alignment/>
      <protection/>
    </xf>
    <xf numFmtId="0" fontId="4" fillId="0" borderId="27" xfId="55" applyFont="1" applyBorder="1" applyAlignment="1">
      <alignment/>
      <protection/>
    </xf>
    <xf numFmtId="0" fontId="4" fillId="0" borderId="0" xfId="55" applyFont="1" applyBorder="1" applyAlignment="1">
      <alignment/>
      <protection/>
    </xf>
    <xf numFmtId="0" fontId="4" fillId="0" borderId="11" xfId="55" applyFont="1" applyBorder="1" applyAlignment="1">
      <alignment horizontal="center" vertical="center"/>
      <protection/>
    </xf>
    <xf numFmtId="0" fontId="4" fillId="0" borderId="12" xfId="55" applyFont="1" applyBorder="1" applyAlignment="1">
      <alignment horizontal="center" vertical="center"/>
      <protection/>
    </xf>
    <xf numFmtId="0" fontId="4" fillId="0" borderId="26" xfId="55" applyFont="1" applyBorder="1" applyAlignment="1">
      <alignment horizontal="center" vertical="center"/>
      <protection/>
    </xf>
    <xf numFmtId="0" fontId="20" fillId="0" borderId="11" xfId="55" applyFont="1" applyFill="1" applyBorder="1" applyAlignment="1">
      <alignment horizontal="center" vertical="center"/>
      <protection/>
    </xf>
    <xf numFmtId="0" fontId="20" fillId="0" borderId="12" xfId="55" applyFont="1" applyFill="1" applyBorder="1" applyAlignment="1">
      <alignment horizontal="center" vertical="center"/>
      <protection/>
    </xf>
    <xf numFmtId="0" fontId="20" fillId="0" borderId="26" xfId="55" applyFont="1" applyFill="1" applyBorder="1" applyAlignment="1">
      <alignment horizontal="center" vertical="center"/>
      <protection/>
    </xf>
    <xf numFmtId="0" fontId="20" fillId="0" borderId="28" xfId="55" applyFont="1" applyFill="1" applyBorder="1" applyAlignment="1">
      <alignment horizontal="right"/>
      <protection/>
    </xf>
    <xf numFmtId="175" fontId="21" fillId="0" borderId="10" xfId="55" applyNumberFormat="1" applyFont="1" applyFill="1" applyBorder="1" applyAlignment="1">
      <alignment horizontal="center"/>
      <protection/>
    </xf>
    <xf numFmtId="175" fontId="29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/>
      <protection/>
    </xf>
    <xf numFmtId="0" fontId="4" fillId="0" borderId="10" xfId="55" applyFont="1" applyBorder="1" applyAlignment="1">
      <alignment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26" xfId="55" applyFont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22" fillId="0" borderId="10" xfId="55" applyFont="1" applyFill="1" applyBorder="1" applyAlignment="1">
      <alignment horizontal="right" vertical="center"/>
      <protection/>
    </xf>
    <xf numFmtId="0" fontId="5" fillId="0" borderId="10" xfId="55" applyFont="1" applyFill="1" applyBorder="1" applyAlignment="1">
      <alignment horizontal="left" vertical="center"/>
      <protection/>
    </xf>
    <xf numFmtId="0" fontId="20" fillId="0" borderId="28" xfId="55" applyFont="1" applyFill="1" applyBorder="1" applyAlignment="1">
      <alignment horizontal="center"/>
      <protection/>
    </xf>
    <xf numFmtId="0" fontId="4" fillId="0" borderId="11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20" fillId="0" borderId="11" xfId="55" applyFont="1" applyFill="1" applyBorder="1" applyAlignment="1">
      <alignment horizontal="right" vertical="center"/>
      <protection/>
    </xf>
    <xf numFmtId="0" fontId="20" fillId="0" borderId="12" xfId="55" applyFont="1" applyFill="1" applyBorder="1" applyAlignment="1">
      <alignment horizontal="right" vertical="center"/>
      <protection/>
    </xf>
    <xf numFmtId="0" fontId="20" fillId="0" borderId="26" xfId="55" applyFont="1" applyFill="1" applyBorder="1" applyAlignment="1">
      <alignment horizontal="right" vertical="center"/>
      <protection/>
    </xf>
    <xf numFmtId="0" fontId="20" fillId="0" borderId="0" xfId="55" applyFont="1" applyFill="1" applyAlignment="1">
      <alignment horizontal="right" vertical="center"/>
      <protection/>
    </xf>
    <xf numFmtId="0" fontId="54" fillId="0" borderId="0" xfId="57" applyAlignment="1">
      <alignment horizontal="right" vertical="center"/>
      <protection/>
    </xf>
    <xf numFmtId="175" fontId="34" fillId="0" borderId="0" xfId="55" applyNumberFormat="1" applyFont="1" applyFill="1" applyBorder="1" applyAlignment="1">
      <alignment horizontal="center"/>
      <protection/>
    </xf>
    <xf numFmtId="0" fontId="20" fillId="0" borderId="11" xfId="55" applyFont="1" applyFill="1" applyBorder="1" applyAlignment="1" quotePrefix="1">
      <alignment horizontal="center" vertical="center"/>
      <protection/>
    </xf>
    <xf numFmtId="0" fontId="20" fillId="0" borderId="11" xfId="55" applyFont="1" applyFill="1" applyBorder="1" applyAlignment="1">
      <alignment horizontal="left" vertical="center" wrapText="1"/>
      <protection/>
    </xf>
    <xf numFmtId="0" fontId="20" fillId="0" borderId="12" xfId="55" applyFont="1" applyFill="1" applyBorder="1" applyAlignment="1">
      <alignment horizontal="left" vertical="center" wrapText="1"/>
      <protection/>
    </xf>
    <xf numFmtId="0" fontId="20" fillId="0" borderId="26" xfId="55" applyFont="1" applyFill="1" applyBorder="1" applyAlignment="1">
      <alignment horizontal="left" vertical="center" wrapText="1"/>
      <protection/>
    </xf>
    <xf numFmtId="3" fontId="20" fillId="0" borderId="11" xfId="55" applyNumberFormat="1" applyFont="1" applyFill="1" applyBorder="1" applyAlignment="1">
      <alignment horizontal="center" vertical="center" wrapText="1"/>
      <protection/>
    </xf>
    <xf numFmtId="3" fontId="20" fillId="0" borderId="12" xfId="55" applyNumberFormat="1" applyFont="1" applyFill="1" applyBorder="1" applyAlignment="1">
      <alignment horizontal="center" vertical="center" wrapText="1"/>
      <protection/>
    </xf>
    <xf numFmtId="3" fontId="20" fillId="0" borderId="26" xfId="55" applyNumberFormat="1" applyFont="1" applyFill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horizontal="left" vertical="center"/>
      <protection/>
    </xf>
    <xf numFmtId="0" fontId="20" fillId="0" borderId="12" xfId="55" applyFont="1" applyFill="1" applyBorder="1" applyAlignment="1">
      <alignment horizontal="left" vertical="center"/>
      <protection/>
    </xf>
    <xf numFmtId="0" fontId="20" fillId="0" borderId="26" xfId="55" applyFont="1" applyFill="1" applyBorder="1" applyAlignment="1">
      <alignment horizontal="left" vertical="center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0" fontId="22" fillId="0" borderId="26" xfId="55" applyFont="1" applyFill="1" applyBorder="1" applyAlignment="1">
      <alignment horizontal="left" vertical="center" wrapText="1"/>
      <protection/>
    </xf>
    <xf numFmtId="3" fontId="20" fillId="0" borderId="10" xfId="55" applyNumberFormat="1" applyFont="1" applyFill="1" applyBorder="1" applyAlignment="1" quotePrefix="1">
      <alignment horizontal="center" vertical="center" wrapText="1"/>
      <protection/>
    </xf>
    <xf numFmtId="3" fontId="20" fillId="0" borderId="11" xfId="55" applyNumberFormat="1" applyFont="1" applyFill="1" applyBorder="1" applyAlignment="1" quotePrefix="1">
      <alignment horizontal="center" vertical="center" wrapText="1"/>
      <protection/>
    </xf>
    <xf numFmtId="3" fontId="20" fillId="0" borderId="12" xfId="55" applyNumberFormat="1" applyFont="1" applyFill="1" applyBorder="1" applyAlignment="1" quotePrefix="1">
      <alignment horizontal="center" vertical="center" wrapText="1"/>
      <protection/>
    </xf>
    <xf numFmtId="3" fontId="20" fillId="0" borderId="26" xfId="55" applyNumberFormat="1" applyFont="1" applyFill="1" applyBorder="1" applyAlignment="1" quotePrefix="1">
      <alignment horizontal="center" vertical="center" wrapText="1"/>
      <protection/>
    </xf>
    <xf numFmtId="0" fontId="32" fillId="0" borderId="11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32" fillId="0" borderId="26" xfId="55" applyFont="1" applyBorder="1" applyAlignment="1">
      <alignment horizontal="center" vertical="center" wrapText="1"/>
      <protection/>
    </xf>
    <xf numFmtId="0" fontId="20" fillId="0" borderId="11" xfId="55" applyFont="1" applyFill="1" applyBorder="1" applyAlignment="1">
      <alignment vertical="center" wrapText="1"/>
      <protection/>
    </xf>
    <xf numFmtId="0" fontId="20" fillId="0" borderId="12" xfId="55" applyFont="1" applyFill="1" applyBorder="1" applyAlignment="1">
      <alignment vertical="center" wrapText="1"/>
      <protection/>
    </xf>
    <xf numFmtId="0" fontId="20" fillId="0" borderId="26" xfId="55" applyFont="1" applyFill="1" applyBorder="1" applyAlignment="1">
      <alignment vertical="center" wrapText="1"/>
      <protection/>
    </xf>
    <xf numFmtId="175" fontId="31" fillId="0" borderId="0" xfId="55" applyNumberFormat="1" applyFont="1" applyFill="1" applyAlignment="1">
      <alignment horizontal="center"/>
      <protection/>
    </xf>
    <xf numFmtId="175" fontId="31" fillId="0" borderId="0" xfId="55" applyNumberFormat="1" applyFont="1" applyFill="1" applyBorder="1" applyAlignment="1">
      <alignment horizontal="center"/>
      <protection/>
    </xf>
    <xf numFmtId="0" fontId="22" fillId="0" borderId="28" xfId="55" applyFont="1" applyFill="1" applyBorder="1" applyAlignment="1">
      <alignment horizontal="right"/>
      <protection/>
    </xf>
    <xf numFmtId="0" fontId="4" fillId="0" borderId="28" xfId="55" applyFont="1" applyBorder="1" applyAlignment="1">
      <alignment/>
      <protection/>
    </xf>
    <xf numFmtId="0" fontId="20" fillId="0" borderId="0" xfId="55" applyFont="1" applyFill="1" applyAlignment="1">
      <alignment horizontal="center"/>
      <protection/>
    </xf>
    <xf numFmtId="0" fontId="6" fillId="16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 applyAlignment="1">
      <alignment horizontal="center"/>
      <protection/>
    </xf>
    <xf numFmtId="0" fontId="6" fillId="0" borderId="26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/>
      <protection/>
    </xf>
    <xf numFmtId="0" fontId="6" fillId="0" borderId="12" xfId="56" applyFont="1" applyBorder="1" applyAlignment="1">
      <alignment horizontal="left"/>
      <protection/>
    </xf>
    <xf numFmtId="0" fontId="6" fillId="0" borderId="26" xfId="56" applyFont="1" applyBorder="1" applyAlignment="1">
      <alignment horizontal="left"/>
      <protection/>
    </xf>
    <xf numFmtId="0" fontId="7" fillId="0" borderId="10" xfId="0" applyFont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0" fontId="8" fillId="26" borderId="10" xfId="56" applyFont="1" applyFill="1" applyBorder="1" applyAlignment="1">
      <alignment/>
      <protection/>
    </xf>
    <xf numFmtId="0" fontId="6" fillId="0" borderId="10" xfId="56" applyFont="1" applyBorder="1" applyAlignment="1">
      <alignment horizontal="left" vertical="top"/>
      <protection/>
    </xf>
    <xf numFmtId="0" fontId="10" fillId="0" borderId="0" xfId="59" applyFont="1" applyFill="1" applyAlignment="1">
      <alignment horizontal="right" vertical="center" wrapText="1"/>
      <protection/>
    </xf>
    <xf numFmtId="0" fontId="54" fillId="0" borderId="0" xfId="57" applyAlignment="1">
      <alignment horizontal="right" vertical="center" wrapText="1"/>
      <protection/>
    </xf>
    <xf numFmtId="0" fontId="15" fillId="0" borderId="0" xfId="59" applyFont="1" applyFill="1" applyBorder="1" applyAlignment="1">
      <alignment horizontal="justify" vertic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17" fillId="0" borderId="28" xfId="56" applyFont="1" applyBorder="1" applyAlignment="1">
      <alignment horizontal="center" vertical="center"/>
      <protection/>
    </xf>
    <xf numFmtId="0" fontId="18" fillId="0" borderId="10" xfId="56" applyFont="1" applyBorder="1" applyAlignment="1">
      <alignment horizontal="center" vertical="distributed"/>
      <protection/>
    </xf>
    <xf numFmtId="0" fontId="4" fillId="0" borderId="10" xfId="56" applyBorder="1" applyAlignment="1">
      <alignment/>
      <protection/>
    </xf>
    <xf numFmtId="0" fontId="18" fillId="0" borderId="20" xfId="56" applyFont="1" applyBorder="1" applyAlignment="1">
      <alignment horizontal="center" vertical="distributed" wrapText="1"/>
      <protection/>
    </xf>
    <xf numFmtId="0" fontId="4" fillId="0" borderId="29" xfId="56" applyBorder="1" applyAlignment="1">
      <alignment wrapText="1"/>
      <protection/>
    </xf>
    <xf numFmtId="0" fontId="18" fillId="0" borderId="20" xfId="56" applyFont="1" applyBorder="1" applyAlignment="1">
      <alignment horizontal="center" vertical="center" wrapText="1"/>
      <protection/>
    </xf>
    <xf numFmtId="0" fontId="4" fillId="0" borderId="29" xfId="56" applyBorder="1" applyAlignment="1">
      <alignment horizontal="center" vertical="center" wrapText="1"/>
      <protection/>
    </xf>
    <xf numFmtId="0" fontId="12" fillId="0" borderId="30" xfId="58" applyFont="1" applyFill="1" applyBorder="1" applyAlignment="1">
      <alignment horizontal="center" vertical="center" wrapText="1"/>
      <protection/>
    </xf>
    <xf numFmtId="0" fontId="12" fillId="0" borderId="31" xfId="58" applyFont="1" applyFill="1" applyBorder="1" applyAlignment="1">
      <alignment horizontal="center" vertical="center" wrapText="1"/>
      <protection/>
    </xf>
    <xf numFmtId="0" fontId="12" fillId="0" borderId="14" xfId="58" applyFont="1" applyFill="1" applyBorder="1" applyAlignment="1">
      <alignment horizontal="center"/>
      <protection/>
    </xf>
    <xf numFmtId="0" fontId="12" fillId="0" borderId="32" xfId="58" applyFont="1" applyFill="1" applyBorder="1" applyAlignment="1">
      <alignment horizontal="center"/>
      <protection/>
    </xf>
    <xf numFmtId="0" fontId="12" fillId="0" borderId="33" xfId="58" applyFont="1" applyFill="1" applyBorder="1" applyAlignment="1">
      <alignment horizontal="center" vertical="center" wrapText="1"/>
      <protection/>
    </xf>
    <xf numFmtId="0" fontId="12" fillId="0" borderId="34" xfId="58" applyFont="1" applyFill="1" applyBorder="1" applyAlignment="1">
      <alignment horizontal="center" vertical="center" wrapText="1"/>
      <protection/>
    </xf>
    <xf numFmtId="0" fontId="12" fillId="0" borderId="35" xfId="58" applyFont="1" applyFill="1" applyBorder="1" applyAlignment="1">
      <alignment horizontal="left" vertical="center" wrapText="1"/>
      <protection/>
    </xf>
    <xf numFmtId="0" fontId="12" fillId="0" borderId="30" xfId="58" applyFont="1" applyFill="1" applyBorder="1" applyAlignment="1">
      <alignment horizontal="left" vertical="center" wrapText="1"/>
      <protection/>
    </xf>
    <xf numFmtId="0" fontId="12" fillId="0" borderId="36" xfId="58" applyFont="1" applyFill="1" applyBorder="1" applyAlignment="1">
      <alignment horizontal="left" vertical="center" wrapText="1"/>
      <protection/>
    </xf>
    <xf numFmtId="0" fontId="14" fillId="0" borderId="37" xfId="58" applyFont="1" applyFill="1" applyBorder="1" applyAlignment="1" applyProtection="1">
      <alignment horizontal="left" vertical="center"/>
      <protection/>
    </xf>
    <xf numFmtId="0" fontId="14" fillId="0" borderId="38" xfId="58" applyFont="1" applyFill="1" applyBorder="1" applyAlignment="1" applyProtection="1">
      <alignment horizontal="left" vertical="center"/>
      <protection/>
    </xf>
    <xf numFmtId="0" fontId="12" fillId="0" borderId="35" xfId="58" applyFont="1" applyFill="1" applyBorder="1" applyAlignment="1" applyProtection="1">
      <alignment horizontal="left" vertical="center" wrapText="1"/>
      <protection/>
    </xf>
    <xf numFmtId="0" fontId="12" fillId="0" borderId="30" xfId="58" applyFont="1" applyFill="1" applyBorder="1" applyAlignment="1" applyProtection="1">
      <alignment horizontal="left" vertical="center" wrapText="1"/>
      <protection/>
    </xf>
    <xf numFmtId="0" fontId="12" fillId="0" borderId="36" xfId="58" applyFont="1" applyFill="1" applyBorder="1" applyAlignment="1" applyProtection="1">
      <alignment horizontal="left" vertical="center" wrapText="1"/>
      <protection/>
    </xf>
    <xf numFmtId="0" fontId="13" fillId="0" borderId="37" xfId="58" applyFont="1" applyFill="1" applyBorder="1" applyAlignment="1" applyProtection="1">
      <alignment horizontal="left" vertical="center"/>
      <protection/>
    </xf>
    <xf numFmtId="0" fontId="13" fillId="0" borderId="38" xfId="58" applyFont="1" applyFill="1" applyBorder="1" applyAlignment="1" applyProtection="1">
      <alignment horizontal="left" vertical="center"/>
      <protection/>
    </xf>
    <xf numFmtId="0" fontId="7" fillId="0" borderId="2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7" fillId="0" borderId="0" xfId="58" applyFont="1" applyFill="1" applyAlignment="1">
      <alignment horizontal="center" wrapText="1"/>
      <protection/>
    </xf>
    <xf numFmtId="0" fontId="27" fillId="0" borderId="0" xfId="58" applyFont="1" applyFill="1" applyAlignment="1">
      <alignment horizontal="center"/>
      <protection/>
    </xf>
    <xf numFmtId="0" fontId="28" fillId="0" borderId="31" xfId="58" applyFont="1" applyFill="1" applyBorder="1" applyAlignment="1">
      <alignment horizontal="right"/>
      <protection/>
    </xf>
    <xf numFmtId="0" fontId="12" fillId="0" borderId="35" xfId="58" applyFont="1" applyFill="1" applyBorder="1" applyAlignment="1">
      <alignment horizontal="center" vertical="center" wrapText="1"/>
      <protection/>
    </xf>
    <xf numFmtId="0" fontId="12" fillId="0" borderId="39" xfId="58" applyFont="1" applyFill="1" applyBorder="1" applyAlignment="1">
      <alignment horizontal="center" vertical="center" wrapText="1"/>
      <protection/>
    </xf>
    <xf numFmtId="0" fontId="12" fillId="0" borderId="40" xfId="58" applyFont="1" applyFill="1" applyBorder="1" applyAlignment="1">
      <alignment horizontal="center" vertical="center" wrapText="1"/>
      <protection/>
    </xf>
    <xf numFmtId="0" fontId="12" fillId="0" borderId="41" xfId="58" applyFont="1" applyFill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4" xfId="57"/>
    <cellStyle name="Normál 5" xfId="58"/>
    <cellStyle name="Normál_KVIREND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view="pageBreakPreview" zoomScaleSheetLayoutView="100" zoomScalePageLayoutView="0" workbookViewId="0" topLeftCell="A1">
      <selection activeCell="AG1" sqref="AG1:AK1"/>
    </sheetView>
  </sheetViews>
  <sheetFormatPr defaultColWidth="2.75390625" defaultRowHeight="12.75"/>
  <cols>
    <col min="1" max="2" width="2.75390625" style="40" customWidth="1"/>
    <col min="3" max="23" width="2.75390625" style="41" customWidth="1"/>
    <col min="24" max="24" width="0.875" style="41" customWidth="1"/>
    <col min="25" max="28" width="2.75390625" style="41" hidden="1" customWidth="1"/>
    <col min="29" max="32" width="2.75390625" style="42" customWidth="1"/>
    <col min="33" max="33" width="10.75390625" style="41" customWidth="1"/>
    <col min="34" max="36" width="2.75390625" style="41" customWidth="1"/>
    <col min="37" max="37" width="4.25390625" style="41" customWidth="1"/>
    <col min="38" max="185" width="9.125" style="41" customWidth="1"/>
    <col min="186" max="16384" width="2.75390625" style="41" customWidth="1"/>
  </cols>
  <sheetData>
    <row r="1" spans="33:37" ht="19.5" customHeight="1">
      <c r="AG1" s="210"/>
      <c r="AH1" s="210"/>
      <c r="AI1" s="210"/>
      <c r="AJ1" s="210"/>
      <c r="AK1" s="210"/>
    </row>
    <row r="2" spans="1:37" ht="35.25" customHeight="1">
      <c r="A2" s="211" t="s">
        <v>458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</row>
    <row r="3" spans="1:37" ht="35.25" customHeight="1">
      <c r="A3" s="211" t="s">
        <v>520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</row>
    <row r="4" spans="1:37" ht="33" customHeight="1">
      <c r="A4" s="212"/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</row>
    <row r="5" spans="1:37" ht="15.75" customHeight="1">
      <c r="A5" s="213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</row>
    <row r="6" spans="1:37" ht="49.5" customHeight="1">
      <c r="A6" s="192" t="s">
        <v>459</v>
      </c>
      <c r="B6" s="193"/>
      <c r="C6" s="194" t="s">
        <v>460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6" t="s">
        <v>521</v>
      </c>
      <c r="AD6" s="197"/>
      <c r="AE6" s="197"/>
      <c r="AF6" s="197"/>
      <c r="AG6" s="43" t="s">
        <v>522</v>
      </c>
      <c r="AH6" s="193" t="s">
        <v>8</v>
      </c>
      <c r="AI6" s="195"/>
      <c r="AJ6" s="195"/>
      <c r="AK6" s="195"/>
    </row>
    <row r="7" spans="1:37" s="46" customFormat="1" ht="19.5" customHeight="1">
      <c r="A7" s="201">
        <v>1</v>
      </c>
      <c r="B7" s="202"/>
      <c r="C7" s="208" t="s">
        <v>461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7">
        <v>93338</v>
      </c>
      <c r="AD7" s="207"/>
      <c r="AE7" s="207"/>
      <c r="AF7" s="207"/>
      <c r="AG7" s="44">
        <v>99629</v>
      </c>
      <c r="AH7" s="181">
        <v>99367</v>
      </c>
      <c r="AI7" s="182"/>
      <c r="AJ7" s="182"/>
      <c r="AK7" s="183"/>
    </row>
    <row r="8" spans="1:37" ht="19.5" customHeight="1">
      <c r="A8" s="201">
        <v>2</v>
      </c>
      <c r="B8" s="202"/>
      <c r="C8" s="184" t="s">
        <v>462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207">
        <v>4353</v>
      </c>
      <c r="AD8" s="207"/>
      <c r="AE8" s="207"/>
      <c r="AF8" s="207"/>
      <c r="AG8" s="44">
        <v>9268</v>
      </c>
      <c r="AH8" s="181">
        <v>8864</v>
      </c>
      <c r="AI8" s="182"/>
      <c r="AJ8" s="182"/>
      <c r="AK8" s="183"/>
    </row>
    <row r="9" spans="1:37" ht="19.5" customHeight="1">
      <c r="A9" s="201">
        <v>3</v>
      </c>
      <c r="B9" s="202"/>
      <c r="C9" s="208" t="s">
        <v>463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7">
        <f>SUM(AC7:AF8)</f>
        <v>97691</v>
      </c>
      <c r="AD9" s="207"/>
      <c r="AE9" s="207"/>
      <c r="AF9" s="207"/>
      <c r="AG9" s="44">
        <f>SUM(AG7:AG8)</f>
        <v>108897</v>
      </c>
      <c r="AH9" s="181">
        <f>SUM(AH7:AK8)</f>
        <v>108231</v>
      </c>
      <c r="AI9" s="182"/>
      <c r="AJ9" s="182"/>
      <c r="AK9" s="183"/>
    </row>
    <row r="10" spans="1:37" s="47" customFormat="1" ht="33" customHeight="1">
      <c r="A10" s="201">
        <v>4</v>
      </c>
      <c r="B10" s="202"/>
      <c r="C10" s="184" t="s">
        <v>464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207">
        <v>20692</v>
      </c>
      <c r="AD10" s="207"/>
      <c r="AE10" s="207"/>
      <c r="AF10" s="207"/>
      <c r="AG10" s="44">
        <v>22409</v>
      </c>
      <c r="AH10" s="181">
        <v>22409</v>
      </c>
      <c r="AI10" s="182"/>
      <c r="AJ10" s="182"/>
      <c r="AK10" s="183"/>
    </row>
    <row r="11" spans="1:37" ht="27.75" customHeight="1">
      <c r="A11" s="201">
        <v>5</v>
      </c>
      <c r="B11" s="202"/>
      <c r="C11" s="184" t="s">
        <v>465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207">
        <v>52714</v>
      </c>
      <c r="AD11" s="207"/>
      <c r="AE11" s="207"/>
      <c r="AF11" s="207"/>
      <c r="AG11" s="44">
        <v>61002</v>
      </c>
      <c r="AH11" s="181">
        <v>55337</v>
      </c>
      <c r="AI11" s="182"/>
      <c r="AJ11" s="182"/>
      <c r="AK11" s="183"/>
    </row>
    <row r="12" spans="1:37" ht="19.5" customHeight="1">
      <c r="A12" s="201">
        <v>6</v>
      </c>
      <c r="B12" s="202"/>
      <c r="C12" s="187" t="s">
        <v>466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207">
        <v>18545</v>
      </c>
      <c r="AD12" s="207"/>
      <c r="AE12" s="207"/>
      <c r="AF12" s="207"/>
      <c r="AG12" s="44">
        <v>20153</v>
      </c>
      <c r="AH12" s="181">
        <v>16185</v>
      </c>
      <c r="AI12" s="182"/>
      <c r="AJ12" s="182"/>
      <c r="AK12" s="183"/>
    </row>
    <row r="13" spans="1:37" ht="19.5" customHeight="1">
      <c r="A13" s="201">
        <v>7</v>
      </c>
      <c r="B13" s="202"/>
      <c r="C13" s="187" t="s">
        <v>467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207">
        <v>48761</v>
      </c>
      <c r="AD13" s="207"/>
      <c r="AE13" s="207"/>
      <c r="AF13" s="207"/>
      <c r="AG13" s="44">
        <v>64283</v>
      </c>
      <c r="AH13" s="181">
        <v>55373</v>
      </c>
      <c r="AI13" s="182"/>
      <c r="AJ13" s="182"/>
      <c r="AK13" s="183"/>
    </row>
    <row r="14" spans="1:37" s="47" customFormat="1" ht="19.5" customHeight="1">
      <c r="A14" s="201">
        <v>8</v>
      </c>
      <c r="B14" s="202"/>
      <c r="C14" s="203" t="s">
        <v>468</v>
      </c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7">
        <v>11292</v>
      </c>
      <c r="AD14" s="207"/>
      <c r="AE14" s="207"/>
      <c r="AF14" s="207"/>
      <c r="AG14" s="44">
        <v>14939</v>
      </c>
      <c r="AH14" s="181">
        <v>6246</v>
      </c>
      <c r="AI14" s="182"/>
      <c r="AJ14" s="182"/>
      <c r="AK14" s="183"/>
    </row>
    <row r="15" spans="1:37" s="47" customFormat="1" ht="19.5" customHeight="1">
      <c r="A15" s="201">
        <v>9</v>
      </c>
      <c r="B15" s="202"/>
      <c r="C15" s="187" t="s">
        <v>469</v>
      </c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07">
        <v>8917</v>
      </c>
      <c r="AD15" s="207"/>
      <c r="AE15" s="207"/>
      <c r="AF15" s="207"/>
      <c r="AG15" s="44">
        <v>10287</v>
      </c>
      <c r="AH15" s="181">
        <v>7243</v>
      </c>
      <c r="AI15" s="182"/>
      <c r="AJ15" s="182"/>
      <c r="AK15" s="183"/>
    </row>
    <row r="16" spans="1:37" ht="19.5" customHeight="1">
      <c r="A16" s="201">
        <v>10</v>
      </c>
      <c r="B16" s="202"/>
      <c r="C16" s="187" t="s">
        <v>470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207"/>
      <c r="AD16" s="207"/>
      <c r="AE16" s="207"/>
      <c r="AF16" s="207"/>
      <c r="AG16" s="44">
        <v>5150</v>
      </c>
      <c r="AH16" s="181">
        <v>5150</v>
      </c>
      <c r="AI16" s="182"/>
      <c r="AJ16" s="182"/>
      <c r="AK16" s="183"/>
    </row>
    <row r="17" spans="1:37" s="47" customFormat="1" ht="19.5" customHeight="1">
      <c r="A17" s="201">
        <v>11</v>
      </c>
      <c r="B17" s="202"/>
      <c r="C17" s="203" t="s">
        <v>471</v>
      </c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5">
        <f>SUM(AC9+AC10+AC11+AC12+AC13+AC14+AC15+AC16)</f>
        <v>258612</v>
      </c>
      <c r="AD17" s="206"/>
      <c r="AE17" s="206"/>
      <c r="AF17" s="206"/>
      <c r="AG17" s="48">
        <f>SUM(AG9:AG16)</f>
        <v>307120</v>
      </c>
      <c r="AH17" s="181">
        <f>SUM(AH9:AK16)</f>
        <v>276174</v>
      </c>
      <c r="AI17" s="182"/>
      <c r="AJ17" s="182"/>
      <c r="AK17" s="183"/>
    </row>
    <row r="18" spans="1:37" s="50" customFormat="1" ht="19.5" customHeight="1">
      <c r="A18" s="173">
        <v>12</v>
      </c>
      <c r="B18" s="190"/>
      <c r="C18" s="187" t="s">
        <v>472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9"/>
      <c r="AC18" s="198"/>
      <c r="AD18" s="199"/>
      <c r="AE18" s="199"/>
      <c r="AF18" s="199"/>
      <c r="AG18" s="49"/>
      <c r="AH18" s="200"/>
      <c r="AI18" s="200"/>
      <c r="AJ18" s="200"/>
      <c r="AK18" s="200"/>
    </row>
    <row r="19" spans="1:37" s="50" customFormat="1" ht="19.5" customHeight="1">
      <c r="A19" s="173">
        <v>13</v>
      </c>
      <c r="B19" s="190"/>
      <c r="C19" s="175" t="s">
        <v>473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7"/>
      <c r="AC19" s="198"/>
      <c r="AD19" s="199"/>
      <c r="AE19" s="199"/>
      <c r="AF19" s="199"/>
      <c r="AG19" s="49"/>
      <c r="AH19" s="200"/>
      <c r="AI19" s="200"/>
      <c r="AJ19" s="200"/>
      <c r="AK19" s="200"/>
    </row>
    <row r="20" spans="1:37" s="50" customFormat="1" ht="19.5" customHeight="1">
      <c r="A20" s="173">
        <v>14</v>
      </c>
      <c r="B20" s="190"/>
      <c r="C20" s="175" t="s">
        <v>474</v>
      </c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7"/>
      <c r="AC20" s="178"/>
      <c r="AD20" s="179"/>
      <c r="AE20" s="179"/>
      <c r="AF20" s="179"/>
      <c r="AG20" s="49">
        <v>4328</v>
      </c>
      <c r="AH20" s="191">
        <v>4328</v>
      </c>
      <c r="AI20" s="191"/>
      <c r="AJ20" s="191"/>
      <c r="AK20" s="191"/>
    </row>
    <row r="21" spans="1:37" s="50" customFormat="1" ht="19.5" customHeight="1">
      <c r="A21" s="173">
        <v>15</v>
      </c>
      <c r="B21" s="190"/>
      <c r="C21" s="175" t="s">
        <v>475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7"/>
      <c r="AC21" s="198"/>
      <c r="AD21" s="199"/>
      <c r="AE21" s="199"/>
      <c r="AF21" s="199"/>
      <c r="AG21" s="49"/>
      <c r="AH21" s="200"/>
      <c r="AI21" s="200"/>
      <c r="AJ21" s="200"/>
      <c r="AK21" s="200"/>
    </row>
    <row r="22" spans="1:37" s="50" customFormat="1" ht="19.5" customHeight="1">
      <c r="A22" s="173">
        <v>16</v>
      </c>
      <c r="B22" s="190"/>
      <c r="C22" s="175" t="s">
        <v>476</v>
      </c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7"/>
      <c r="AC22" s="178">
        <f>SUM(AC18:AF21)</f>
        <v>0</v>
      </c>
      <c r="AD22" s="179"/>
      <c r="AE22" s="179"/>
      <c r="AF22" s="179"/>
      <c r="AG22" s="49">
        <f>SUM(AG18:AG21)</f>
        <v>4328</v>
      </c>
      <c r="AH22" s="191">
        <f>SUM(AH18:AK21)</f>
        <v>4328</v>
      </c>
      <c r="AI22" s="191"/>
      <c r="AJ22" s="191"/>
      <c r="AK22" s="191"/>
    </row>
    <row r="23" spans="1:37" s="50" customFormat="1" ht="19.5" customHeight="1">
      <c r="A23" s="173">
        <v>17</v>
      </c>
      <c r="B23" s="190"/>
      <c r="C23" s="175" t="s">
        <v>477</v>
      </c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7"/>
      <c r="AC23" s="178">
        <f>SUM(AC17+AC22)</f>
        <v>258612</v>
      </c>
      <c r="AD23" s="179"/>
      <c r="AE23" s="179"/>
      <c r="AF23" s="179"/>
      <c r="AG23" s="49">
        <f>SUM(AG17+AG22)</f>
        <v>311448</v>
      </c>
      <c r="AH23" s="191">
        <f>AH17+AH22</f>
        <v>280502</v>
      </c>
      <c r="AI23" s="191"/>
      <c r="AJ23" s="191"/>
      <c r="AK23" s="191"/>
    </row>
    <row r="24" spans="1:37" ht="19.5" customHeight="1">
      <c r="A24" s="51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3"/>
      <c r="AD24" s="53"/>
      <c r="AE24" s="53"/>
      <c r="AF24" s="53"/>
      <c r="AG24" s="54"/>
      <c r="AH24" s="52"/>
      <c r="AI24" s="52"/>
      <c r="AJ24" s="52"/>
      <c r="AK24" s="52"/>
    </row>
    <row r="25" spans="1:37" ht="32.25" customHeight="1">
      <c r="A25" s="192" t="s">
        <v>459</v>
      </c>
      <c r="B25" s="193"/>
      <c r="C25" s="194" t="s">
        <v>460</v>
      </c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6" t="s">
        <v>521</v>
      </c>
      <c r="AD25" s="197"/>
      <c r="AE25" s="197"/>
      <c r="AF25" s="197"/>
      <c r="AG25" s="43" t="s">
        <v>522</v>
      </c>
      <c r="AH25" s="193" t="s">
        <v>8</v>
      </c>
      <c r="AI25" s="195"/>
      <c r="AJ25" s="195"/>
      <c r="AK25" s="195"/>
    </row>
    <row r="26" spans="1:37" ht="24.75" customHeight="1">
      <c r="A26" s="173">
        <v>1</v>
      </c>
      <c r="B26" s="174"/>
      <c r="C26" s="184" t="s">
        <v>478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6"/>
      <c r="AC26" s="181">
        <v>186051</v>
      </c>
      <c r="AD26" s="182"/>
      <c r="AE26" s="182"/>
      <c r="AF26" s="183"/>
      <c r="AG26" s="45">
        <v>220429</v>
      </c>
      <c r="AH26" s="181">
        <v>216158</v>
      </c>
      <c r="AI26" s="182"/>
      <c r="AJ26" s="182"/>
      <c r="AK26" s="183"/>
    </row>
    <row r="27" spans="1:37" ht="24.75" customHeight="1">
      <c r="A27" s="173">
        <v>2</v>
      </c>
      <c r="B27" s="174"/>
      <c r="C27" s="184" t="s">
        <v>479</v>
      </c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  <c r="Z27" s="185"/>
      <c r="AA27" s="185"/>
      <c r="AB27" s="186"/>
      <c r="AC27" s="181">
        <v>1592</v>
      </c>
      <c r="AD27" s="182"/>
      <c r="AE27" s="182"/>
      <c r="AF27" s="183"/>
      <c r="AG27" s="45">
        <v>5755</v>
      </c>
      <c r="AH27" s="181">
        <v>5755</v>
      </c>
      <c r="AI27" s="182"/>
      <c r="AJ27" s="182"/>
      <c r="AK27" s="183"/>
    </row>
    <row r="28" spans="1:37" ht="24.75" customHeight="1">
      <c r="A28" s="173">
        <v>3</v>
      </c>
      <c r="B28" s="174"/>
      <c r="C28" s="184" t="s">
        <v>480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6"/>
      <c r="AC28" s="181">
        <v>29510</v>
      </c>
      <c r="AD28" s="182"/>
      <c r="AE28" s="182"/>
      <c r="AF28" s="183"/>
      <c r="AG28" s="45">
        <v>29576</v>
      </c>
      <c r="AH28" s="181">
        <v>30606</v>
      </c>
      <c r="AI28" s="182"/>
      <c r="AJ28" s="182"/>
      <c r="AK28" s="183"/>
    </row>
    <row r="29" spans="1:37" ht="24.75" customHeight="1">
      <c r="A29" s="173">
        <v>4</v>
      </c>
      <c r="B29" s="174"/>
      <c r="C29" s="187" t="s">
        <v>481</v>
      </c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9"/>
      <c r="AC29" s="181">
        <v>21249</v>
      </c>
      <c r="AD29" s="182"/>
      <c r="AE29" s="182"/>
      <c r="AF29" s="183"/>
      <c r="AG29" s="45">
        <v>21251</v>
      </c>
      <c r="AH29" s="181">
        <v>24630</v>
      </c>
      <c r="AI29" s="182"/>
      <c r="AJ29" s="182"/>
      <c r="AK29" s="183"/>
    </row>
    <row r="30" spans="1:37" ht="24.75" customHeight="1">
      <c r="A30" s="173">
        <v>5</v>
      </c>
      <c r="B30" s="174"/>
      <c r="C30" s="184" t="s">
        <v>482</v>
      </c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6"/>
      <c r="AC30" s="181"/>
      <c r="AD30" s="182"/>
      <c r="AE30" s="182"/>
      <c r="AF30" s="183"/>
      <c r="AG30" s="45"/>
      <c r="AH30" s="181"/>
      <c r="AI30" s="182"/>
      <c r="AJ30" s="182"/>
      <c r="AK30" s="183"/>
    </row>
    <row r="31" spans="1:37" ht="24.75" customHeight="1">
      <c r="A31" s="173">
        <v>6</v>
      </c>
      <c r="B31" s="174"/>
      <c r="C31" s="184" t="s">
        <v>483</v>
      </c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6"/>
      <c r="AC31" s="181">
        <v>131</v>
      </c>
      <c r="AD31" s="182"/>
      <c r="AE31" s="182"/>
      <c r="AF31" s="183"/>
      <c r="AG31" s="45">
        <v>131</v>
      </c>
      <c r="AH31" s="181">
        <v>595</v>
      </c>
      <c r="AI31" s="182"/>
      <c r="AJ31" s="182"/>
      <c r="AK31" s="183"/>
    </row>
    <row r="32" spans="1:37" ht="24.75" customHeight="1">
      <c r="A32" s="173">
        <v>7</v>
      </c>
      <c r="B32" s="174"/>
      <c r="C32" s="184" t="s">
        <v>484</v>
      </c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6"/>
      <c r="AC32" s="181">
        <v>350</v>
      </c>
      <c r="AD32" s="182"/>
      <c r="AE32" s="182"/>
      <c r="AF32" s="183"/>
      <c r="AG32" s="45">
        <v>1250</v>
      </c>
      <c r="AH32" s="181">
        <v>3775</v>
      </c>
      <c r="AI32" s="182"/>
      <c r="AJ32" s="182"/>
      <c r="AK32" s="183"/>
    </row>
    <row r="33" spans="1:37" ht="24.75" customHeight="1">
      <c r="A33" s="173">
        <v>8</v>
      </c>
      <c r="B33" s="174"/>
      <c r="C33" s="187" t="s">
        <v>485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9"/>
      <c r="AC33" s="181">
        <f>SUM(AC26:AF32)</f>
        <v>238883</v>
      </c>
      <c r="AD33" s="182"/>
      <c r="AE33" s="182"/>
      <c r="AF33" s="183"/>
      <c r="AG33" s="48">
        <f>SUM(AG26:AG32)</f>
        <v>278392</v>
      </c>
      <c r="AH33" s="181">
        <f>SUM(AH26:AK32)</f>
        <v>281519</v>
      </c>
      <c r="AI33" s="182"/>
      <c r="AJ33" s="182"/>
      <c r="AK33" s="183"/>
    </row>
    <row r="34" spans="1:37" ht="24.75" customHeight="1">
      <c r="A34" s="173">
        <v>9</v>
      </c>
      <c r="B34" s="174"/>
      <c r="C34" s="187" t="s">
        <v>486</v>
      </c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9"/>
      <c r="AC34" s="178"/>
      <c r="AD34" s="179"/>
      <c r="AE34" s="179"/>
      <c r="AF34" s="179"/>
      <c r="AG34" s="49"/>
      <c r="AH34" s="181"/>
      <c r="AI34" s="182"/>
      <c r="AJ34" s="182"/>
      <c r="AK34" s="183"/>
    </row>
    <row r="35" spans="1:37" ht="24.75" customHeight="1">
      <c r="A35" s="173">
        <v>10</v>
      </c>
      <c r="B35" s="174"/>
      <c r="C35" s="175" t="s">
        <v>487</v>
      </c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178"/>
      <c r="AD35" s="179"/>
      <c r="AE35" s="179"/>
      <c r="AF35" s="179"/>
      <c r="AG35" s="49"/>
      <c r="AH35" s="181"/>
      <c r="AI35" s="182"/>
      <c r="AJ35" s="182"/>
      <c r="AK35" s="183"/>
    </row>
    <row r="36" spans="1:37" ht="24.75" customHeight="1">
      <c r="A36" s="173">
        <v>11</v>
      </c>
      <c r="B36" s="174"/>
      <c r="C36" s="184" t="s">
        <v>488</v>
      </c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6"/>
      <c r="AC36" s="178">
        <v>19729</v>
      </c>
      <c r="AD36" s="179"/>
      <c r="AE36" s="179"/>
      <c r="AF36" s="179"/>
      <c r="AG36" s="49">
        <v>28108</v>
      </c>
      <c r="AH36" s="181">
        <v>28108</v>
      </c>
      <c r="AI36" s="182"/>
      <c r="AJ36" s="182"/>
      <c r="AK36" s="183"/>
    </row>
    <row r="37" spans="1:37" ht="24.75" customHeight="1">
      <c r="A37" s="173">
        <v>12</v>
      </c>
      <c r="B37" s="174"/>
      <c r="C37" s="187" t="s">
        <v>519</v>
      </c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9"/>
      <c r="AC37" s="178"/>
      <c r="AD37" s="179"/>
      <c r="AE37" s="179"/>
      <c r="AF37" s="179"/>
      <c r="AG37" s="49">
        <v>4948</v>
      </c>
      <c r="AH37" s="181">
        <v>4948</v>
      </c>
      <c r="AI37" s="182"/>
      <c r="AJ37" s="182"/>
      <c r="AK37" s="183"/>
    </row>
    <row r="38" spans="1:37" ht="24.75" customHeight="1">
      <c r="A38" s="173">
        <v>13</v>
      </c>
      <c r="B38" s="174"/>
      <c r="C38" s="175" t="s">
        <v>489</v>
      </c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7"/>
      <c r="AC38" s="178"/>
      <c r="AD38" s="179"/>
      <c r="AE38" s="179"/>
      <c r="AF38" s="179"/>
      <c r="AG38" s="49"/>
      <c r="AH38" s="181"/>
      <c r="AI38" s="182"/>
      <c r="AJ38" s="182"/>
      <c r="AK38" s="183"/>
    </row>
    <row r="39" spans="1:37" ht="24.75" customHeight="1">
      <c r="A39" s="173">
        <v>14</v>
      </c>
      <c r="B39" s="174"/>
      <c r="C39" s="175" t="s">
        <v>490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7"/>
      <c r="AC39" s="178">
        <f>SUM(AC34:AF38)</f>
        <v>19729</v>
      </c>
      <c r="AD39" s="179"/>
      <c r="AE39" s="179"/>
      <c r="AF39" s="180"/>
      <c r="AG39" s="49">
        <f>SUM(AG34:AG38)</f>
        <v>33056</v>
      </c>
      <c r="AH39" s="181">
        <f>SUM(AH34:AK38)</f>
        <v>33056</v>
      </c>
      <c r="AI39" s="182"/>
      <c r="AJ39" s="182"/>
      <c r="AK39" s="183"/>
    </row>
    <row r="40" spans="1:37" ht="24.75" customHeight="1">
      <c r="A40" s="173">
        <v>15</v>
      </c>
      <c r="B40" s="174"/>
      <c r="C40" s="175" t="s">
        <v>491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7"/>
      <c r="AC40" s="178">
        <f>SUM(AC33+AC39)</f>
        <v>258612</v>
      </c>
      <c r="AD40" s="179"/>
      <c r="AE40" s="179"/>
      <c r="AF40" s="180"/>
      <c r="AG40" s="49">
        <f>SUM(AG39,AG33)</f>
        <v>311448</v>
      </c>
      <c r="AH40" s="178">
        <f>SUM(AH39,AH33)</f>
        <v>314575</v>
      </c>
      <c r="AI40" s="179"/>
      <c r="AJ40" s="179"/>
      <c r="AK40" s="180"/>
    </row>
  </sheetData>
  <sheetProtection/>
  <mergeCells count="141">
    <mergeCell ref="AG1:AK1"/>
    <mergeCell ref="A2:AK2"/>
    <mergeCell ref="A3:AK3"/>
    <mergeCell ref="A4:AK4"/>
    <mergeCell ref="A5:AK5"/>
    <mergeCell ref="A6:B6"/>
    <mergeCell ref="C6:AB6"/>
    <mergeCell ref="AC6:AF6"/>
    <mergeCell ref="AH6:AK6"/>
    <mergeCell ref="A7:B7"/>
    <mergeCell ref="C7:AB7"/>
    <mergeCell ref="AC7:AF7"/>
    <mergeCell ref="AH7:AK7"/>
    <mergeCell ref="A8:B8"/>
    <mergeCell ref="C8:AB8"/>
    <mergeCell ref="AC8:AF8"/>
    <mergeCell ref="AH8:AK8"/>
    <mergeCell ref="A9:B9"/>
    <mergeCell ref="C9:AB9"/>
    <mergeCell ref="AC9:AF9"/>
    <mergeCell ref="AH9:AK9"/>
    <mergeCell ref="A10:B10"/>
    <mergeCell ref="C10:AB10"/>
    <mergeCell ref="AC10:AF10"/>
    <mergeCell ref="AH10:AK10"/>
    <mergeCell ref="A11:B11"/>
    <mergeCell ref="C11:AB11"/>
    <mergeCell ref="AC11:AF11"/>
    <mergeCell ref="AH11:AK11"/>
    <mergeCell ref="A12:B12"/>
    <mergeCell ref="C12:AB12"/>
    <mergeCell ref="AC12:AF12"/>
    <mergeCell ref="AH12:AK12"/>
    <mergeCell ref="A13:B13"/>
    <mergeCell ref="C13:AB13"/>
    <mergeCell ref="AC13:AF13"/>
    <mergeCell ref="AH13:AK13"/>
    <mergeCell ref="A14:B14"/>
    <mergeCell ref="C14:AB14"/>
    <mergeCell ref="AC14:AF14"/>
    <mergeCell ref="AH14:AK14"/>
    <mergeCell ref="A15:B15"/>
    <mergeCell ref="C15:AB15"/>
    <mergeCell ref="AC15:AF15"/>
    <mergeCell ref="AH15:AK15"/>
    <mergeCell ref="A16:B16"/>
    <mergeCell ref="C16:AB16"/>
    <mergeCell ref="AC16:AF16"/>
    <mergeCell ref="AH16:AK16"/>
    <mergeCell ref="A17:B17"/>
    <mergeCell ref="C17:AB17"/>
    <mergeCell ref="AC17:AF17"/>
    <mergeCell ref="AH17:AK17"/>
    <mergeCell ref="A18:B18"/>
    <mergeCell ref="C18:AB18"/>
    <mergeCell ref="AC18:AF18"/>
    <mergeCell ref="AH18:AK18"/>
    <mergeCell ref="A19:B19"/>
    <mergeCell ref="C19:AB19"/>
    <mergeCell ref="AC19:AF19"/>
    <mergeCell ref="AH19:AK19"/>
    <mergeCell ref="A20:B20"/>
    <mergeCell ref="C20:AB20"/>
    <mergeCell ref="AC20:AF20"/>
    <mergeCell ref="AH20:AK20"/>
    <mergeCell ref="A21:B21"/>
    <mergeCell ref="C21:AB21"/>
    <mergeCell ref="AC21:AF21"/>
    <mergeCell ref="AH21:AK21"/>
    <mergeCell ref="A22:B22"/>
    <mergeCell ref="C22:AB22"/>
    <mergeCell ref="AC22:AF22"/>
    <mergeCell ref="AH22:AK22"/>
    <mergeCell ref="A23:B23"/>
    <mergeCell ref="C23:AB23"/>
    <mergeCell ref="AC23:AF23"/>
    <mergeCell ref="AH23:AK23"/>
    <mergeCell ref="A25:B25"/>
    <mergeCell ref="C25:AB25"/>
    <mergeCell ref="AC25:AF25"/>
    <mergeCell ref="AH25:AK25"/>
    <mergeCell ref="A26:B26"/>
    <mergeCell ref="C26:AB26"/>
    <mergeCell ref="AC26:AF26"/>
    <mergeCell ref="AH26:AK26"/>
    <mergeCell ref="A27:B27"/>
    <mergeCell ref="C27:AB27"/>
    <mergeCell ref="AC27:AF27"/>
    <mergeCell ref="AH27:AK27"/>
    <mergeCell ref="A28:B28"/>
    <mergeCell ref="C28:AB28"/>
    <mergeCell ref="AC28:AF28"/>
    <mergeCell ref="AH28:AK28"/>
    <mergeCell ref="A29:B29"/>
    <mergeCell ref="C29:AB29"/>
    <mergeCell ref="AC29:AF29"/>
    <mergeCell ref="AH29:AK29"/>
    <mergeCell ref="A30:B30"/>
    <mergeCell ref="C30:AB30"/>
    <mergeCell ref="AC30:AF30"/>
    <mergeCell ref="AH30:AK30"/>
    <mergeCell ref="A31:B31"/>
    <mergeCell ref="C31:AB31"/>
    <mergeCell ref="AC31:AF31"/>
    <mergeCell ref="AH31:AK31"/>
    <mergeCell ref="A32:B32"/>
    <mergeCell ref="C32:AB32"/>
    <mergeCell ref="AC32:AF32"/>
    <mergeCell ref="AH32:AK32"/>
    <mergeCell ref="A33:B33"/>
    <mergeCell ref="C33:AB33"/>
    <mergeCell ref="AC33:AF33"/>
    <mergeCell ref="AH33:AK33"/>
    <mergeCell ref="A34:B34"/>
    <mergeCell ref="C34:AB34"/>
    <mergeCell ref="AC34:AF34"/>
    <mergeCell ref="AH34:AK34"/>
    <mergeCell ref="A35:B35"/>
    <mergeCell ref="C35:AB35"/>
    <mergeCell ref="AC35:AF35"/>
    <mergeCell ref="AH35:AK35"/>
    <mergeCell ref="AC39:AF39"/>
    <mergeCell ref="AH39:AK39"/>
    <mergeCell ref="A36:B36"/>
    <mergeCell ref="C36:AB36"/>
    <mergeCell ref="AC36:AF36"/>
    <mergeCell ref="AH36:AK36"/>
    <mergeCell ref="A37:B37"/>
    <mergeCell ref="C37:AB37"/>
    <mergeCell ref="AC37:AF37"/>
    <mergeCell ref="AH37:AK37"/>
    <mergeCell ref="A40:B40"/>
    <mergeCell ref="C40:AB40"/>
    <mergeCell ref="AC40:AF40"/>
    <mergeCell ref="AH40:AK40"/>
    <mergeCell ref="A38:B38"/>
    <mergeCell ref="C38:AB38"/>
    <mergeCell ref="AC38:AF38"/>
    <mergeCell ref="AH38:AK38"/>
    <mergeCell ref="A39:B39"/>
    <mergeCell ref="C39:AB39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  <headerFooter alignWithMargins="0">
    <oddHeader>&amp;R1. számú mellékelt a 6/2016.(IV.27.) számú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K158"/>
  <sheetViews>
    <sheetView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J11" sqref="J11"/>
    </sheetView>
  </sheetViews>
  <sheetFormatPr defaultColWidth="9.00390625" defaultRowHeight="12.75"/>
  <cols>
    <col min="1" max="1" width="8.125" style="0" customWidth="1"/>
    <col min="2" max="2" width="82.00390625" style="0" customWidth="1"/>
    <col min="3" max="8" width="12.75390625" style="0" customWidth="1"/>
  </cols>
  <sheetData>
    <row r="2" spans="1:11" ht="18">
      <c r="A2" s="330" t="s">
        <v>969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</row>
    <row r="3" spans="1:8" ht="20.25" customHeight="1">
      <c r="A3" s="329" t="s">
        <v>398</v>
      </c>
      <c r="B3" s="329"/>
      <c r="C3" s="329"/>
      <c r="D3" s="329"/>
      <c r="E3" s="329"/>
      <c r="F3" s="329"/>
      <c r="G3" s="329"/>
      <c r="H3" s="329"/>
    </row>
    <row r="4" spans="1:8" ht="32.25" customHeight="1">
      <c r="A4" s="1"/>
      <c r="B4" s="1"/>
      <c r="C4" s="329" t="s">
        <v>156</v>
      </c>
      <c r="D4" s="329"/>
      <c r="E4" s="329" t="s">
        <v>329</v>
      </c>
      <c r="F4" s="329"/>
      <c r="G4" s="329" t="s">
        <v>328</v>
      </c>
      <c r="H4" s="329"/>
    </row>
    <row r="5" spans="1:8" ht="30">
      <c r="A5" s="1" t="s">
        <v>6</v>
      </c>
      <c r="B5" s="1" t="s">
        <v>7</v>
      </c>
      <c r="C5" s="1" t="s">
        <v>177</v>
      </c>
      <c r="D5" s="1" t="s">
        <v>178</v>
      </c>
      <c r="E5" s="1" t="s">
        <v>177</v>
      </c>
      <c r="F5" s="1" t="s">
        <v>178</v>
      </c>
      <c r="G5" s="1" t="s">
        <v>177</v>
      </c>
      <c r="H5" s="1" t="s">
        <v>178</v>
      </c>
    </row>
    <row r="6" spans="1:8" ht="15">
      <c r="A6" s="1">
        <v>1</v>
      </c>
      <c r="B6" s="1">
        <v>2</v>
      </c>
      <c r="C6" s="1">
        <v>3</v>
      </c>
      <c r="D6" s="1">
        <v>5</v>
      </c>
      <c r="E6" s="1">
        <v>3</v>
      </c>
      <c r="F6" s="1">
        <v>5</v>
      </c>
      <c r="G6" s="1">
        <v>3</v>
      </c>
      <c r="H6" s="1">
        <v>5</v>
      </c>
    </row>
    <row r="7" spans="1:8" ht="12.75">
      <c r="A7" s="5" t="s">
        <v>176</v>
      </c>
      <c r="B7" s="6" t="s">
        <v>179</v>
      </c>
      <c r="C7" s="10"/>
      <c r="D7" s="10"/>
      <c r="E7" s="10"/>
      <c r="F7" s="10"/>
      <c r="G7" s="10"/>
      <c r="H7" s="10"/>
    </row>
    <row r="8" spans="1:8" ht="12.75">
      <c r="A8" s="2" t="s">
        <v>0</v>
      </c>
      <c r="B8" s="3" t="s">
        <v>180</v>
      </c>
      <c r="C8" s="4"/>
      <c r="D8" s="4"/>
      <c r="E8" s="8"/>
      <c r="F8" s="8"/>
      <c r="G8" s="8"/>
      <c r="H8" s="8"/>
    </row>
    <row r="9" spans="1:8" ht="12.75">
      <c r="A9" s="2" t="s">
        <v>1</v>
      </c>
      <c r="B9" s="3" t="s">
        <v>181</v>
      </c>
      <c r="C9" s="4">
        <v>165</v>
      </c>
      <c r="D9" s="4">
        <v>83</v>
      </c>
      <c r="E9" s="8"/>
      <c r="F9" s="8"/>
      <c r="G9" s="8">
        <v>165</v>
      </c>
      <c r="H9" s="8">
        <v>83</v>
      </c>
    </row>
    <row r="10" spans="1:8" ht="12.75">
      <c r="A10" s="2" t="s">
        <v>2</v>
      </c>
      <c r="B10" s="3" t="s">
        <v>182</v>
      </c>
      <c r="C10" s="4"/>
      <c r="D10" s="4"/>
      <c r="E10" s="8"/>
      <c r="F10" s="8"/>
      <c r="G10" s="8"/>
      <c r="H10" s="8"/>
    </row>
    <row r="11" spans="1:8" ht="12.75">
      <c r="A11" s="5" t="s">
        <v>3</v>
      </c>
      <c r="B11" s="6" t="s">
        <v>183</v>
      </c>
      <c r="C11" s="7">
        <v>165</v>
      </c>
      <c r="D11" s="7">
        <v>83</v>
      </c>
      <c r="E11" s="9"/>
      <c r="F11" s="9"/>
      <c r="G11" s="9">
        <v>165</v>
      </c>
      <c r="H11" s="9">
        <v>83</v>
      </c>
    </row>
    <row r="12" spans="1:8" ht="12.75">
      <c r="A12" s="2" t="s">
        <v>9</v>
      </c>
      <c r="B12" s="3" t="s">
        <v>184</v>
      </c>
      <c r="C12" s="4">
        <v>853526</v>
      </c>
      <c r="D12" s="4">
        <v>830569</v>
      </c>
      <c r="E12" s="8">
        <v>853526</v>
      </c>
      <c r="F12" s="8">
        <v>830569</v>
      </c>
      <c r="G12" s="8"/>
      <c r="H12" s="8"/>
    </row>
    <row r="13" spans="1:8" ht="12.75">
      <c r="A13" s="2" t="s">
        <v>10</v>
      </c>
      <c r="B13" s="3" t="s">
        <v>185</v>
      </c>
      <c r="C13" s="4">
        <v>19500</v>
      </c>
      <c r="D13" s="4">
        <v>17053</v>
      </c>
      <c r="E13" s="8">
        <v>19500</v>
      </c>
      <c r="F13" s="8">
        <v>17053</v>
      </c>
      <c r="G13" s="8"/>
      <c r="H13" s="8"/>
    </row>
    <row r="14" spans="1:8" ht="12.75">
      <c r="A14" s="2" t="s">
        <v>11</v>
      </c>
      <c r="B14" s="3" t="s">
        <v>186</v>
      </c>
      <c r="C14" s="4"/>
      <c r="D14" s="4"/>
      <c r="E14" s="8"/>
      <c r="F14" s="8"/>
      <c r="G14" s="8"/>
      <c r="H14" s="8"/>
    </row>
    <row r="15" spans="1:8" ht="12.75">
      <c r="A15" s="2" t="s">
        <v>4</v>
      </c>
      <c r="B15" s="3" t="s">
        <v>187</v>
      </c>
      <c r="C15" s="4">
        <v>1980</v>
      </c>
      <c r="D15" s="4">
        <v>5260</v>
      </c>
      <c r="E15" s="8">
        <v>1980</v>
      </c>
      <c r="F15" s="8">
        <v>5260</v>
      </c>
      <c r="G15" s="8"/>
      <c r="H15" s="8"/>
    </row>
    <row r="16" spans="1:8" ht="12.75">
      <c r="A16" s="2" t="s">
        <v>12</v>
      </c>
      <c r="B16" s="3" t="s">
        <v>188</v>
      </c>
      <c r="C16" s="4"/>
      <c r="D16" s="4"/>
      <c r="E16" s="8"/>
      <c r="F16" s="8"/>
      <c r="G16" s="8"/>
      <c r="H16" s="8"/>
    </row>
    <row r="17" spans="1:8" ht="12.75">
      <c r="A17" s="5" t="s">
        <v>5</v>
      </c>
      <c r="B17" s="6" t="s">
        <v>189</v>
      </c>
      <c r="C17" s="7">
        <v>875006</v>
      </c>
      <c r="D17" s="7">
        <v>852882</v>
      </c>
      <c r="E17" s="9">
        <v>875006</v>
      </c>
      <c r="F17" s="9">
        <v>852882</v>
      </c>
      <c r="G17" s="9"/>
      <c r="H17" s="9"/>
    </row>
    <row r="18" spans="1:8" ht="12.75">
      <c r="A18" s="2" t="s">
        <v>13</v>
      </c>
      <c r="B18" s="3" t="s">
        <v>190</v>
      </c>
      <c r="C18" s="4">
        <v>8540</v>
      </c>
      <c r="D18" s="4">
        <v>8540</v>
      </c>
      <c r="E18" s="8">
        <v>8540</v>
      </c>
      <c r="F18" s="8">
        <v>8540</v>
      </c>
      <c r="G18" s="8"/>
      <c r="H18" s="8"/>
    </row>
    <row r="19" spans="1:8" ht="12.75">
      <c r="A19" s="2" t="s">
        <v>14</v>
      </c>
      <c r="B19" s="3" t="s">
        <v>191</v>
      </c>
      <c r="C19" s="4"/>
      <c r="D19" s="4"/>
      <c r="E19" s="8"/>
      <c r="F19" s="8"/>
      <c r="G19" s="8"/>
      <c r="H19" s="8"/>
    </row>
    <row r="20" spans="1:8" ht="12.75">
      <c r="A20" s="2" t="s">
        <v>15</v>
      </c>
      <c r="B20" s="3" t="s">
        <v>192</v>
      </c>
      <c r="C20" s="4"/>
      <c r="D20" s="4"/>
      <c r="E20" s="8"/>
      <c r="F20" s="8"/>
      <c r="G20" s="8"/>
      <c r="H20" s="8"/>
    </row>
    <row r="21" spans="1:8" ht="12.75">
      <c r="A21" s="2" t="s">
        <v>16</v>
      </c>
      <c r="B21" s="3" t="s">
        <v>193</v>
      </c>
      <c r="C21" s="4"/>
      <c r="D21" s="4"/>
      <c r="E21" s="8"/>
      <c r="F21" s="8"/>
      <c r="G21" s="8"/>
      <c r="H21" s="8"/>
    </row>
    <row r="22" spans="1:8" ht="12.75">
      <c r="A22" s="2" t="s">
        <v>17</v>
      </c>
      <c r="B22" s="3" t="s">
        <v>194</v>
      </c>
      <c r="C22" s="4"/>
      <c r="D22" s="4"/>
      <c r="E22" s="8"/>
      <c r="F22" s="8"/>
      <c r="G22" s="8"/>
      <c r="H22" s="8"/>
    </row>
    <row r="23" spans="1:8" ht="12.75">
      <c r="A23" s="2" t="s">
        <v>18</v>
      </c>
      <c r="B23" s="3" t="s">
        <v>195</v>
      </c>
      <c r="C23" s="4"/>
      <c r="D23" s="4"/>
      <c r="E23" s="8"/>
      <c r="F23" s="8"/>
      <c r="G23" s="8"/>
      <c r="H23" s="8"/>
    </row>
    <row r="24" spans="1:8" ht="12.75">
      <c r="A24" s="2" t="s">
        <v>19</v>
      </c>
      <c r="B24" s="3" t="s">
        <v>196</v>
      </c>
      <c r="C24" s="4"/>
      <c r="D24" s="4"/>
      <c r="E24" s="8"/>
      <c r="F24" s="8"/>
      <c r="G24" s="8"/>
      <c r="H24" s="8"/>
    </row>
    <row r="25" spans="1:8" ht="12.75">
      <c r="A25" s="5" t="s">
        <v>20</v>
      </c>
      <c r="B25" s="6" t="s">
        <v>197</v>
      </c>
      <c r="C25" s="7">
        <v>8540</v>
      </c>
      <c r="D25" s="7">
        <v>8540</v>
      </c>
      <c r="E25" s="9">
        <v>8540</v>
      </c>
      <c r="F25" s="9">
        <v>8540</v>
      </c>
      <c r="G25" s="9"/>
      <c r="H25" s="9"/>
    </row>
    <row r="26" spans="1:8" ht="25.5">
      <c r="A26" s="5" t="s">
        <v>24</v>
      </c>
      <c r="B26" s="6" t="s">
        <v>198</v>
      </c>
      <c r="C26" s="7">
        <v>883711</v>
      </c>
      <c r="D26" s="7">
        <v>861505</v>
      </c>
      <c r="E26" s="9">
        <v>883546</v>
      </c>
      <c r="F26" s="9">
        <v>861422</v>
      </c>
      <c r="G26" s="9">
        <v>165</v>
      </c>
      <c r="H26" s="9">
        <v>83</v>
      </c>
    </row>
    <row r="27" spans="1:8" ht="12.75">
      <c r="A27" s="2" t="s">
        <v>25</v>
      </c>
      <c r="B27" s="3" t="s">
        <v>199</v>
      </c>
      <c r="C27" s="4">
        <v>169</v>
      </c>
      <c r="D27" s="4">
        <v>320</v>
      </c>
      <c r="E27" s="8">
        <v>169</v>
      </c>
      <c r="F27" s="8">
        <v>320</v>
      </c>
      <c r="G27" s="8"/>
      <c r="H27" s="8"/>
    </row>
    <row r="28" spans="1:8" ht="12.75">
      <c r="A28" s="2" t="s">
        <v>26</v>
      </c>
      <c r="B28" s="3" t="s">
        <v>200</v>
      </c>
      <c r="C28" s="4"/>
      <c r="D28" s="4"/>
      <c r="E28" s="8"/>
      <c r="F28" s="8"/>
      <c r="G28" s="8"/>
      <c r="H28" s="8"/>
    </row>
    <row r="29" spans="1:8" ht="12.75">
      <c r="A29" s="2" t="s">
        <v>27</v>
      </c>
      <c r="B29" s="3" t="s">
        <v>201</v>
      </c>
      <c r="C29" s="4"/>
      <c r="D29" s="4"/>
      <c r="E29" s="8"/>
      <c r="F29" s="8"/>
      <c r="G29" s="8"/>
      <c r="H29" s="8"/>
    </row>
    <row r="30" spans="1:8" ht="12.75">
      <c r="A30" s="2" t="s">
        <v>28</v>
      </c>
      <c r="B30" s="3" t="s">
        <v>202</v>
      </c>
      <c r="C30" s="4"/>
      <c r="D30" s="4"/>
      <c r="E30" s="8"/>
      <c r="F30" s="8"/>
      <c r="G30" s="8"/>
      <c r="H30" s="8"/>
    </row>
    <row r="31" spans="1:8" ht="12.75">
      <c r="A31" s="2" t="s">
        <v>29</v>
      </c>
      <c r="B31" s="3" t="s">
        <v>203</v>
      </c>
      <c r="C31" s="4"/>
      <c r="D31" s="4"/>
      <c r="E31" s="8"/>
      <c r="F31" s="8"/>
      <c r="G31" s="8"/>
      <c r="H31" s="8"/>
    </row>
    <row r="32" spans="1:8" ht="12.75">
      <c r="A32" s="5" t="s">
        <v>30</v>
      </c>
      <c r="B32" s="6" t="s">
        <v>204</v>
      </c>
      <c r="C32" s="7">
        <v>169</v>
      </c>
      <c r="D32" s="7">
        <v>320</v>
      </c>
      <c r="E32" s="9">
        <v>169</v>
      </c>
      <c r="F32" s="9">
        <v>320</v>
      </c>
      <c r="G32" s="9"/>
      <c r="H32" s="9"/>
    </row>
    <row r="33" spans="1:8" ht="12.75">
      <c r="A33" s="2" t="s">
        <v>31</v>
      </c>
      <c r="B33" s="3" t="s">
        <v>205</v>
      </c>
      <c r="C33" s="4"/>
      <c r="D33" s="4"/>
      <c r="E33" s="8"/>
      <c r="F33" s="8"/>
      <c r="G33" s="8"/>
      <c r="H33" s="8"/>
    </row>
    <row r="34" spans="1:8" ht="12.75">
      <c r="A34" s="2" t="s">
        <v>32</v>
      </c>
      <c r="B34" s="3" t="s">
        <v>206</v>
      </c>
      <c r="C34" s="4"/>
      <c r="D34" s="4"/>
      <c r="E34" s="8"/>
      <c r="F34" s="8"/>
      <c r="G34" s="8"/>
      <c r="H34" s="8"/>
    </row>
    <row r="35" spans="1:8" ht="12.75">
      <c r="A35" s="2" t="s">
        <v>33</v>
      </c>
      <c r="B35" s="3" t="s">
        <v>207</v>
      </c>
      <c r="C35" s="4"/>
      <c r="D35" s="4"/>
      <c r="E35" s="8"/>
      <c r="F35" s="8"/>
      <c r="G35" s="8"/>
      <c r="H35" s="8"/>
    </row>
    <row r="36" spans="1:8" ht="12.75">
      <c r="A36" s="2" t="s">
        <v>34</v>
      </c>
      <c r="B36" s="3" t="s">
        <v>208</v>
      </c>
      <c r="C36" s="4"/>
      <c r="D36" s="4"/>
      <c r="E36" s="8"/>
      <c r="F36" s="8"/>
      <c r="G36" s="8"/>
      <c r="H36" s="8"/>
    </row>
    <row r="37" spans="1:8" ht="12.75">
      <c r="A37" s="2" t="s">
        <v>35</v>
      </c>
      <c r="B37" s="3" t="s">
        <v>209</v>
      </c>
      <c r="C37" s="4"/>
      <c r="D37" s="4"/>
      <c r="E37" s="8"/>
      <c r="F37" s="8"/>
      <c r="G37" s="8"/>
      <c r="H37" s="8"/>
    </row>
    <row r="38" spans="1:8" ht="12.75">
      <c r="A38" s="2" t="s">
        <v>36</v>
      </c>
      <c r="B38" s="3" t="s">
        <v>210</v>
      </c>
      <c r="C38" s="4"/>
      <c r="D38" s="4"/>
      <c r="E38" s="8"/>
      <c r="F38" s="8"/>
      <c r="G38" s="8"/>
      <c r="H38" s="8"/>
    </row>
    <row r="39" spans="1:8" ht="12.75">
      <c r="A39" s="2" t="s">
        <v>37</v>
      </c>
      <c r="B39" s="3" t="s">
        <v>211</v>
      </c>
      <c r="C39" s="4"/>
      <c r="D39" s="4"/>
      <c r="E39" s="8"/>
      <c r="F39" s="8"/>
      <c r="G39" s="8"/>
      <c r="H39" s="8"/>
    </row>
    <row r="40" spans="1:8" ht="12.75">
      <c r="A40" s="5" t="s">
        <v>38</v>
      </c>
      <c r="B40" s="6" t="s">
        <v>212</v>
      </c>
      <c r="C40" s="7"/>
      <c r="D40" s="7"/>
      <c r="E40" s="9"/>
      <c r="F40" s="9"/>
      <c r="G40" s="9"/>
      <c r="H40" s="9"/>
    </row>
    <row r="41" spans="1:8" ht="12.75">
      <c r="A41" s="5" t="s">
        <v>39</v>
      </c>
      <c r="B41" s="6" t="s">
        <v>213</v>
      </c>
      <c r="C41" s="7">
        <v>169</v>
      </c>
      <c r="D41" s="7">
        <v>320</v>
      </c>
      <c r="E41" s="9">
        <v>169</v>
      </c>
      <c r="F41" s="9">
        <v>320</v>
      </c>
      <c r="G41" s="9"/>
      <c r="H41" s="9"/>
    </row>
    <row r="42" spans="1:8" ht="12.75">
      <c r="A42" s="2" t="s">
        <v>40</v>
      </c>
      <c r="B42" s="3" t="s">
        <v>214</v>
      </c>
      <c r="C42" s="4"/>
      <c r="D42" s="4"/>
      <c r="E42" s="8"/>
      <c r="F42" s="8"/>
      <c r="G42" s="8"/>
      <c r="H42" s="8"/>
    </row>
    <row r="43" spans="1:8" ht="12.75">
      <c r="A43" s="2" t="s">
        <v>41</v>
      </c>
      <c r="B43" s="3" t="s">
        <v>215</v>
      </c>
      <c r="C43" s="4"/>
      <c r="D43" s="4"/>
      <c r="E43" s="8"/>
      <c r="F43" s="8"/>
      <c r="G43" s="8"/>
      <c r="H43" s="8"/>
    </row>
    <row r="44" spans="1:8" ht="12.75">
      <c r="A44" s="2" t="s">
        <v>42</v>
      </c>
      <c r="B44" s="3" t="s">
        <v>216</v>
      </c>
      <c r="C44" s="4">
        <v>31953</v>
      </c>
      <c r="D44" s="4">
        <v>36499</v>
      </c>
      <c r="E44" s="8">
        <v>31023</v>
      </c>
      <c r="F44" s="8">
        <v>35348</v>
      </c>
      <c r="G44" s="8">
        <v>930</v>
      </c>
      <c r="H44" s="8">
        <v>1151</v>
      </c>
    </row>
    <row r="45" spans="1:8" ht="12.75">
      <c r="A45" s="2" t="s">
        <v>43</v>
      </c>
      <c r="B45" s="3" t="s">
        <v>217</v>
      </c>
      <c r="C45" s="4"/>
      <c r="D45" s="4"/>
      <c r="E45" s="8"/>
      <c r="F45" s="8"/>
      <c r="G45" s="8"/>
      <c r="H45" s="8"/>
    </row>
    <row r="46" spans="1:8" ht="12.75">
      <c r="A46" s="2" t="s">
        <v>44</v>
      </c>
      <c r="B46" s="3" t="s">
        <v>218</v>
      </c>
      <c r="C46" s="4"/>
      <c r="D46" s="4"/>
      <c r="E46" s="8"/>
      <c r="F46" s="8"/>
      <c r="G46" s="8"/>
      <c r="H46" s="8"/>
    </row>
    <row r="47" spans="1:8" ht="12.75">
      <c r="A47" s="5" t="s">
        <v>45</v>
      </c>
      <c r="B47" s="6" t="s">
        <v>219</v>
      </c>
      <c r="C47" s="7">
        <v>31953</v>
      </c>
      <c r="D47" s="7">
        <v>36499</v>
      </c>
      <c r="E47" s="9">
        <v>31023</v>
      </c>
      <c r="F47" s="9">
        <v>35348</v>
      </c>
      <c r="G47" s="9">
        <v>930</v>
      </c>
      <c r="H47" s="9">
        <v>1151</v>
      </c>
    </row>
    <row r="48" spans="1:8" ht="25.5">
      <c r="A48" s="2" t="s">
        <v>46</v>
      </c>
      <c r="B48" s="3" t="s">
        <v>220</v>
      </c>
      <c r="C48" s="4"/>
      <c r="D48" s="4">
        <v>2085</v>
      </c>
      <c r="E48" s="8"/>
      <c r="F48" s="8">
        <v>2085</v>
      </c>
      <c r="G48" s="8"/>
      <c r="H48" s="8"/>
    </row>
    <row r="49" spans="1:8" ht="25.5">
      <c r="A49" s="2" t="s">
        <v>47</v>
      </c>
      <c r="B49" s="3" t="s">
        <v>221</v>
      </c>
      <c r="C49" s="4"/>
      <c r="D49" s="4">
        <v>2085</v>
      </c>
      <c r="E49" s="8"/>
      <c r="F49" s="8">
        <v>2085</v>
      </c>
      <c r="G49" s="8"/>
      <c r="H49" s="8"/>
    </row>
    <row r="50" spans="1:8" ht="25.5">
      <c r="A50" s="2" t="s">
        <v>48</v>
      </c>
      <c r="B50" s="3" t="s">
        <v>222</v>
      </c>
      <c r="C50" s="4"/>
      <c r="D50" s="4"/>
      <c r="E50" s="8"/>
      <c r="F50" s="8"/>
      <c r="G50" s="8"/>
      <c r="H50" s="8"/>
    </row>
    <row r="51" spans="1:8" ht="25.5">
      <c r="A51" s="2" t="s">
        <v>49</v>
      </c>
      <c r="B51" s="3" t="s">
        <v>223</v>
      </c>
      <c r="C51" s="4"/>
      <c r="D51" s="4"/>
      <c r="E51" s="8"/>
      <c r="F51" s="8"/>
      <c r="G51" s="8"/>
      <c r="H51" s="8"/>
    </row>
    <row r="52" spans="1:8" ht="12.75">
      <c r="A52" s="2" t="s">
        <v>50</v>
      </c>
      <c r="B52" s="3" t="s">
        <v>224</v>
      </c>
      <c r="C52" s="4">
        <v>3047</v>
      </c>
      <c r="D52" s="4">
        <v>4908</v>
      </c>
      <c r="E52" s="8">
        <v>3047</v>
      </c>
      <c r="F52" s="8">
        <v>4908</v>
      </c>
      <c r="G52" s="8"/>
      <c r="H52" s="8"/>
    </row>
    <row r="53" spans="1:8" ht="12.75">
      <c r="A53" s="2" t="s">
        <v>51</v>
      </c>
      <c r="B53" s="3" t="s">
        <v>225</v>
      </c>
      <c r="C53" s="4">
        <v>8740</v>
      </c>
      <c r="D53" s="4">
        <v>5665</v>
      </c>
      <c r="E53" s="8">
        <v>8740</v>
      </c>
      <c r="F53" s="8">
        <v>5665</v>
      </c>
      <c r="G53" s="8"/>
      <c r="H53" s="8"/>
    </row>
    <row r="54" spans="1:8" ht="12.75">
      <c r="A54" s="2" t="s">
        <v>52</v>
      </c>
      <c r="B54" s="3" t="s">
        <v>226</v>
      </c>
      <c r="C54" s="4"/>
      <c r="D54" s="4"/>
      <c r="E54" s="8"/>
      <c r="F54" s="8"/>
      <c r="G54" s="8"/>
      <c r="H54" s="8"/>
    </row>
    <row r="55" spans="1:8" ht="25.5">
      <c r="A55" s="2" t="s">
        <v>53</v>
      </c>
      <c r="B55" s="3" t="s">
        <v>227</v>
      </c>
      <c r="C55" s="4"/>
      <c r="D55" s="4">
        <v>651</v>
      </c>
      <c r="E55" s="8"/>
      <c r="F55" s="8">
        <v>651</v>
      </c>
      <c r="G55" s="8"/>
      <c r="H55" s="8"/>
    </row>
    <row r="56" spans="1:8" ht="25.5">
      <c r="A56" s="2" t="s">
        <v>54</v>
      </c>
      <c r="B56" s="3" t="s">
        <v>228</v>
      </c>
      <c r="C56" s="4"/>
      <c r="D56" s="4">
        <v>651</v>
      </c>
      <c r="E56" s="8"/>
      <c r="F56" s="8">
        <v>651</v>
      </c>
      <c r="G56" s="8"/>
      <c r="H56" s="8"/>
    </row>
    <row r="57" spans="1:8" ht="25.5">
      <c r="A57" s="2" t="s">
        <v>55</v>
      </c>
      <c r="B57" s="3" t="s">
        <v>229</v>
      </c>
      <c r="C57" s="4">
        <v>7931</v>
      </c>
      <c r="D57" s="4">
        <v>8461</v>
      </c>
      <c r="E57" s="8">
        <v>7931</v>
      </c>
      <c r="F57" s="8">
        <v>8461</v>
      </c>
      <c r="G57" s="8"/>
      <c r="H57" s="8"/>
    </row>
    <row r="58" spans="1:8" ht="25.5">
      <c r="A58" s="2" t="s">
        <v>56</v>
      </c>
      <c r="B58" s="3" t="s">
        <v>230</v>
      </c>
      <c r="C58" s="4">
        <v>729</v>
      </c>
      <c r="D58" s="4">
        <v>1585</v>
      </c>
      <c r="E58" s="8">
        <v>729</v>
      </c>
      <c r="F58" s="8">
        <v>1585</v>
      </c>
      <c r="G58" s="8"/>
      <c r="H58" s="8"/>
    </row>
    <row r="59" spans="1:8" ht="12.75">
      <c r="A59" s="2" t="s">
        <v>57</v>
      </c>
      <c r="B59" s="3" t="s">
        <v>231</v>
      </c>
      <c r="C59" s="4"/>
      <c r="D59" s="4"/>
      <c r="E59" s="8"/>
      <c r="F59" s="8"/>
      <c r="G59" s="8"/>
      <c r="H59" s="8"/>
    </row>
    <row r="60" spans="1:8" ht="25.5">
      <c r="A60" s="2" t="s">
        <v>58</v>
      </c>
      <c r="B60" s="3" t="s">
        <v>232</v>
      </c>
      <c r="C60" s="4"/>
      <c r="D60" s="4"/>
      <c r="E60" s="8"/>
      <c r="F60" s="8"/>
      <c r="G60" s="8"/>
      <c r="H60" s="8"/>
    </row>
    <row r="61" spans="1:8" ht="25.5">
      <c r="A61" s="5" t="s">
        <v>59</v>
      </c>
      <c r="B61" s="6" t="s">
        <v>233</v>
      </c>
      <c r="C61" s="7">
        <v>19718</v>
      </c>
      <c r="D61" s="7">
        <v>21770</v>
      </c>
      <c r="E61" s="9">
        <v>19718</v>
      </c>
      <c r="F61" s="9">
        <v>21770</v>
      </c>
      <c r="G61" s="9"/>
      <c r="H61" s="9"/>
    </row>
    <row r="62" spans="1:8" ht="25.5">
      <c r="A62" s="2" t="s">
        <v>60</v>
      </c>
      <c r="B62" s="3" t="s">
        <v>234</v>
      </c>
      <c r="C62" s="4"/>
      <c r="D62" s="4"/>
      <c r="E62" s="8"/>
      <c r="F62" s="8"/>
      <c r="G62" s="8"/>
      <c r="H62" s="8"/>
    </row>
    <row r="63" spans="1:8" ht="25.5">
      <c r="A63" s="2" t="s">
        <v>61</v>
      </c>
      <c r="B63" s="3" t="s">
        <v>235</v>
      </c>
      <c r="C63" s="4"/>
      <c r="D63" s="4"/>
      <c r="E63" s="8"/>
      <c r="F63" s="8"/>
      <c r="G63" s="8"/>
      <c r="H63" s="8"/>
    </row>
    <row r="64" spans="1:8" ht="25.5">
      <c r="A64" s="2" t="s">
        <v>62</v>
      </c>
      <c r="B64" s="3" t="s">
        <v>236</v>
      </c>
      <c r="C64" s="4"/>
      <c r="D64" s="4"/>
      <c r="E64" s="8"/>
      <c r="F64" s="8"/>
      <c r="G64" s="8"/>
      <c r="H64" s="8"/>
    </row>
    <row r="65" spans="1:8" ht="25.5">
      <c r="A65" s="2" t="s">
        <v>63</v>
      </c>
      <c r="B65" s="3" t="s">
        <v>237</v>
      </c>
      <c r="C65" s="4"/>
      <c r="D65" s="4"/>
      <c r="E65" s="8"/>
      <c r="F65" s="8"/>
      <c r="G65" s="8"/>
      <c r="H65" s="8"/>
    </row>
    <row r="66" spans="1:8" ht="12.75">
      <c r="A66" s="2" t="s">
        <v>64</v>
      </c>
      <c r="B66" s="3" t="s">
        <v>238</v>
      </c>
      <c r="C66" s="4"/>
      <c r="D66" s="4"/>
      <c r="E66" s="8"/>
      <c r="F66" s="8"/>
      <c r="G66" s="8"/>
      <c r="H66" s="8"/>
    </row>
    <row r="67" spans="1:8" ht="12.75">
      <c r="A67" s="2" t="s">
        <v>65</v>
      </c>
      <c r="B67" s="3" t="s">
        <v>239</v>
      </c>
      <c r="C67" s="4"/>
      <c r="D67" s="4"/>
      <c r="E67" s="8"/>
      <c r="F67" s="8"/>
      <c r="G67" s="8"/>
      <c r="H67" s="8"/>
    </row>
    <row r="68" spans="1:8" ht="12.75">
      <c r="A68" s="2" t="s">
        <v>66</v>
      </c>
      <c r="B68" s="3" t="s">
        <v>240</v>
      </c>
      <c r="C68" s="4"/>
      <c r="D68" s="4"/>
      <c r="E68" s="8"/>
      <c r="F68" s="8"/>
      <c r="G68" s="8"/>
      <c r="H68" s="8"/>
    </row>
    <row r="69" spans="1:8" ht="25.5">
      <c r="A69" s="2" t="s">
        <v>67</v>
      </c>
      <c r="B69" s="3" t="s">
        <v>241</v>
      </c>
      <c r="C69" s="4"/>
      <c r="D69" s="4"/>
      <c r="E69" s="8"/>
      <c r="F69" s="8"/>
      <c r="G69" s="8"/>
      <c r="H69" s="8"/>
    </row>
    <row r="70" spans="1:8" ht="25.5">
      <c r="A70" s="2" t="s">
        <v>68</v>
      </c>
      <c r="B70" s="3" t="s">
        <v>242</v>
      </c>
      <c r="C70" s="4"/>
      <c r="D70" s="4"/>
      <c r="E70" s="8"/>
      <c r="F70" s="8"/>
      <c r="G70" s="8"/>
      <c r="H70" s="8"/>
    </row>
    <row r="71" spans="1:8" ht="25.5">
      <c r="A71" s="2" t="s">
        <v>69</v>
      </c>
      <c r="B71" s="3" t="s">
        <v>243</v>
      </c>
      <c r="C71" s="4">
        <v>1723</v>
      </c>
      <c r="D71" s="4"/>
      <c r="E71" s="8">
        <v>1723</v>
      </c>
      <c r="F71" s="8"/>
      <c r="G71" s="8"/>
      <c r="H71" s="8"/>
    </row>
    <row r="72" spans="1:8" ht="25.5">
      <c r="A72" s="2" t="s">
        <v>70</v>
      </c>
      <c r="B72" s="3" t="s">
        <v>244</v>
      </c>
      <c r="C72" s="4">
        <v>1723</v>
      </c>
      <c r="D72" s="4"/>
      <c r="E72" s="8">
        <v>1723</v>
      </c>
      <c r="F72" s="8"/>
      <c r="G72" s="8"/>
      <c r="H72" s="8"/>
    </row>
    <row r="73" spans="1:8" ht="25.5">
      <c r="A73" s="2" t="s">
        <v>71</v>
      </c>
      <c r="B73" s="3" t="s">
        <v>245</v>
      </c>
      <c r="C73" s="4"/>
      <c r="D73" s="4"/>
      <c r="E73" s="8"/>
      <c r="F73" s="8"/>
      <c r="G73" s="8"/>
      <c r="H73" s="8"/>
    </row>
    <row r="74" spans="1:8" ht="25.5">
      <c r="A74" s="2" t="s">
        <v>72</v>
      </c>
      <c r="B74" s="3" t="s">
        <v>246</v>
      </c>
      <c r="C74" s="4"/>
      <c r="D74" s="4"/>
      <c r="E74" s="8"/>
      <c r="F74" s="8"/>
      <c r="G74" s="8"/>
      <c r="H74" s="8"/>
    </row>
    <row r="75" spans="1:8" ht="25.5">
      <c r="A75" s="5" t="s">
        <v>73</v>
      </c>
      <c r="B75" s="6" t="s">
        <v>247</v>
      </c>
      <c r="C75" s="7"/>
      <c r="D75" s="7"/>
      <c r="E75" s="9"/>
      <c r="F75" s="9"/>
      <c r="G75" s="9"/>
      <c r="H75" s="9"/>
    </row>
    <row r="76" spans="1:8" ht="12.75">
      <c r="A76" s="2" t="s">
        <v>74</v>
      </c>
      <c r="B76" s="3" t="s">
        <v>248</v>
      </c>
      <c r="C76" s="4">
        <v>1473</v>
      </c>
      <c r="D76" s="4">
        <v>1465</v>
      </c>
      <c r="E76" s="8">
        <v>1456</v>
      </c>
      <c r="F76" s="8">
        <v>1449</v>
      </c>
      <c r="G76" s="8">
        <v>17</v>
      </c>
      <c r="H76" s="8">
        <v>16</v>
      </c>
    </row>
    <row r="77" spans="1:8" ht="12.75">
      <c r="A77" s="2" t="s">
        <v>75</v>
      </c>
      <c r="B77" s="3" t="s">
        <v>249</v>
      </c>
      <c r="C77" s="4"/>
      <c r="D77" s="4"/>
      <c r="E77" s="8"/>
      <c r="F77" s="8"/>
      <c r="G77" s="8"/>
      <c r="H77" s="8"/>
    </row>
    <row r="78" spans="1:8" ht="12.75">
      <c r="A78" s="2" t="s">
        <v>76</v>
      </c>
      <c r="B78" s="3" t="s">
        <v>250</v>
      </c>
      <c r="C78" s="4"/>
      <c r="D78" s="4"/>
      <c r="E78" s="8"/>
      <c r="F78" s="8"/>
      <c r="G78" s="8"/>
      <c r="H78" s="8"/>
    </row>
    <row r="79" spans="1:8" ht="12.75">
      <c r="A79" s="2" t="s">
        <v>77</v>
      </c>
      <c r="B79" s="3" t="s">
        <v>251</v>
      </c>
      <c r="C79" s="4"/>
      <c r="D79" s="4"/>
      <c r="E79" s="8"/>
      <c r="F79" s="8"/>
      <c r="G79" s="8"/>
      <c r="H79" s="8"/>
    </row>
    <row r="80" spans="1:8" ht="12.75">
      <c r="A80" s="2" t="s">
        <v>78</v>
      </c>
      <c r="B80" s="3" t="s">
        <v>252</v>
      </c>
      <c r="C80" s="4">
        <v>52</v>
      </c>
      <c r="D80" s="4">
        <v>72</v>
      </c>
      <c r="E80" s="8">
        <v>35</v>
      </c>
      <c r="F80" s="8">
        <v>56</v>
      </c>
      <c r="G80" s="8">
        <v>17</v>
      </c>
      <c r="H80" s="8">
        <v>16</v>
      </c>
    </row>
    <row r="81" spans="1:8" ht="12.75">
      <c r="A81" s="2" t="s">
        <v>79</v>
      </c>
      <c r="B81" s="3" t="s">
        <v>1010</v>
      </c>
      <c r="C81" s="4">
        <v>1421</v>
      </c>
      <c r="D81" s="4">
        <v>1393</v>
      </c>
      <c r="E81" s="8">
        <v>1421</v>
      </c>
      <c r="F81" s="8">
        <v>1393</v>
      </c>
      <c r="G81" s="8"/>
      <c r="H81" s="8"/>
    </row>
    <row r="82" spans="1:8" ht="12.75">
      <c r="A82" s="2" t="s">
        <v>80</v>
      </c>
      <c r="B82" s="3" t="s">
        <v>253</v>
      </c>
      <c r="C82" s="4"/>
      <c r="D82" s="4"/>
      <c r="E82" s="8"/>
      <c r="F82" s="8"/>
      <c r="G82" s="8"/>
      <c r="H82" s="8"/>
    </row>
    <row r="83" spans="1:8" ht="12.75">
      <c r="A83" s="2" t="s">
        <v>81</v>
      </c>
      <c r="B83" s="3" t="s">
        <v>254</v>
      </c>
      <c r="C83" s="4"/>
      <c r="D83" s="4"/>
      <c r="E83" s="8"/>
      <c r="F83" s="8"/>
      <c r="G83" s="8"/>
      <c r="H83" s="8"/>
    </row>
    <row r="84" spans="1:8" ht="12.75">
      <c r="A84" s="2" t="s">
        <v>82</v>
      </c>
      <c r="B84" s="3" t="s">
        <v>255</v>
      </c>
      <c r="C84" s="4"/>
      <c r="D84" s="4">
        <v>68</v>
      </c>
      <c r="E84" s="8"/>
      <c r="F84" s="8">
        <v>68</v>
      </c>
      <c r="G84" s="8"/>
      <c r="H84" s="8"/>
    </row>
    <row r="85" spans="1:8" ht="25.5">
      <c r="A85" s="2" t="s">
        <v>83</v>
      </c>
      <c r="B85" s="3" t="s">
        <v>256</v>
      </c>
      <c r="C85" s="4"/>
      <c r="D85" s="4"/>
      <c r="E85" s="8"/>
      <c r="F85" s="8"/>
      <c r="G85" s="8"/>
      <c r="H85" s="8"/>
    </row>
    <row r="86" spans="1:8" ht="25.5">
      <c r="A86" s="2" t="s">
        <v>84</v>
      </c>
      <c r="B86" s="3" t="s">
        <v>257</v>
      </c>
      <c r="C86" s="4"/>
      <c r="D86" s="4"/>
      <c r="E86" s="8"/>
      <c r="F86" s="8"/>
      <c r="G86" s="8"/>
      <c r="H86" s="8"/>
    </row>
    <row r="87" spans="1:8" ht="25.5">
      <c r="A87" s="2" t="s">
        <v>85</v>
      </c>
      <c r="B87" s="3" t="s">
        <v>258</v>
      </c>
      <c r="C87" s="4"/>
      <c r="D87" s="4"/>
      <c r="E87" s="8"/>
      <c r="F87" s="8"/>
      <c r="G87" s="8"/>
      <c r="H87" s="8"/>
    </row>
    <row r="88" spans="1:8" ht="12.75">
      <c r="A88" s="5" t="s">
        <v>86</v>
      </c>
      <c r="B88" s="6" t="s">
        <v>259</v>
      </c>
      <c r="C88" s="7">
        <v>1473</v>
      </c>
      <c r="D88" s="7">
        <v>1533</v>
      </c>
      <c r="E88" s="9">
        <v>1456</v>
      </c>
      <c r="F88" s="9">
        <v>1517</v>
      </c>
      <c r="G88" s="9">
        <v>17</v>
      </c>
      <c r="H88" s="9">
        <v>16</v>
      </c>
    </row>
    <row r="89" spans="1:8" ht="12.75">
      <c r="A89" s="5" t="s">
        <v>87</v>
      </c>
      <c r="B89" s="6" t="s">
        <v>260</v>
      </c>
      <c r="C89" s="7">
        <v>22914</v>
      </c>
      <c r="D89" s="7">
        <v>23303</v>
      </c>
      <c r="E89" s="9">
        <v>22897</v>
      </c>
      <c r="F89" s="9">
        <v>23287</v>
      </c>
      <c r="G89" s="9">
        <v>17</v>
      </c>
      <c r="H89" s="9">
        <v>16</v>
      </c>
    </row>
    <row r="90" spans="1:8" ht="12.75">
      <c r="A90" s="5" t="s">
        <v>88</v>
      </c>
      <c r="B90" s="6" t="s">
        <v>261</v>
      </c>
      <c r="C90" s="7">
        <v>4009</v>
      </c>
      <c r="D90" s="7">
        <v>5786</v>
      </c>
      <c r="E90" s="9">
        <v>3114</v>
      </c>
      <c r="F90" s="9">
        <v>4393</v>
      </c>
      <c r="G90" s="9">
        <v>895</v>
      </c>
      <c r="H90" s="9">
        <v>1393</v>
      </c>
    </row>
    <row r="91" spans="1:8" ht="12.75">
      <c r="A91" s="2" t="s">
        <v>89</v>
      </c>
      <c r="B91" s="3" t="s">
        <v>262</v>
      </c>
      <c r="C91" s="4"/>
      <c r="D91" s="4"/>
      <c r="E91" s="8"/>
      <c r="F91" s="8"/>
      <c r="G91" s="8"/>
      <c r="H91" s="8"/>
    </row>
    <row r="92" spans="1:8" ht="12.75">
      <c r="A92" s="2" t="s">
        <v>90</v>
      </c>
      <c r="B92" s="3" t="s">
        <v>263</v>
      </c>
      <c r="C92" s="4"/>
      <c r="D92" s="4"/>
      <c r="E92" s="8"/>
      <c r="F92" s="8"/>
      <c r="G92" s="8"/>
      <c r="H92" s="8"/>
    </row>
    <row r="93" spans="1:8" ht="12.75">
      <c r="A93" s="2" t="s">
        <v>91</v>
      </c>
      <c r="B93" s="3" t="s">
        <v>264</v>
      </c>
      <c r="C93" s="4"/>
      <c r="D93" s="4"/>
      <c r="E93" s="8"/>
      <c r="F93" s="8"/>
      <c r="G93" s="8"/>
      <c r="H93" s="8"/>
    </row>
    <row r="94" spans="1:8" ht="12.75">
      <c r="A94" s="5" t="s">
        <v>92</v>
      </c>
      <c r="B94" s="6" t="s">
        <v>265</v>
      </c>
      <c r="C94" s="7"/>
      <c r="D94" s="7"/>
      <c r="E94" s="9"/>
      <c r="F94" s="9"/>
      <c r="G94" s="9"/>
      <c r="H94" s="9"/>
    </row>
    <row r="95" spans="1:8" ht="12.75">
      <c r="A95" s="5" t="s">
        <v>93</v>
      </c>
      <c r="B95" s="6" t="s">
        <v>266</v>
      </c>
      <c r="C95" s="7">
        <v>942756</v>
      </c>
      <c r="D95" s="7">
        <v>927413</v>
      </c>
      <c r="E95" s="9">
        <v>940749</v>
      </c>
      <c r="F95" s="9">
        <v>924770</v>
      </c>
      <c r="G95" s="9">
        <v>2007</v>
      </c>
      <c r="H95" s="9">
        <v>2643</v>
      </c>
    </row>
    <row r="96" spans="1:8" ht="12.75">
      <c r="A96" s="5" t="s">
        <v>176</v>
      </c>
      <c r="B96" s="6" t="s">
        <v>267</v>
      </c>
      <c r="C96" s="10"/>
      <c r="D96" s="10"/>
      <c r="E96" s="10"/>
      <c r="F96" s="10"/>
      <c r="G96" s="10"/>
      <c r="H96" s="10"/>
    </row>
    <row r="97" spans="1:8" ht="12.75">
      <c r="A97" s="2" t="s">
        <v>94</v>
      </c>
      <c r="B97" s="3" t="s">
        <v>268</v>
      </c>
      <c r="C97" s="4">
        <v>765139</v>
      </c>
      <c r="D97" s="4">
        <v>765139</v>
      </c>
      <c r="E97" s="8">
        <v>765139</v>
      </c>
      <c r="F97" s="8">
        <v>765139</v>
      </c>
      <c r="G97" s="8"/>
      <c r="H97" s="8"/>
    </row>
    <row r="98" spans="1:8" ht="12.75">
      <c r="A98" s="2" t="s">
        <v>95</v>
      </c>
      <c r="B98" s="3" t="s">
        <v>269</v>
      </c>
      <c r="C98" s="4"/>
      <c r="D98" s="4"/>
      <c r="E98" s="8"/>
      <c r="F98" s="8"/>
      <c r="G98" s="8"/>
      <c r="H98" s="8"/>
    </row>
    <row r="99" spans="1:8" ht="12.75">
      <c r="A99" s="2" t="s">
        <v>96</v>
      </c>
      <c r="B99" s="3" t="s">
        <v>270</v>
      </c>
      <c r="C99" s="4">
        <v>35832</v>
      </c>
      <c r="D99" s="4">
        <v>35832</v>
      </c>
      <c r="E99" s="8">
        <v>35436</v>
      </c>
      <c r="F99" s="8">
        <v>35436</v>
      </c>
      <c r="G99" s="8">
        <v>396</v>
      </c>
      <c r="H99" s="8">
        <v>396</v>
      </c>
    </row>
    <row r="100" spans="1:8" ht="12.75">
      <c r="A100" s="2" t="s">
        <v>97</v>
      </c>
      <c r="B100" s="3" t="s">
        <v>271</v>
      </c>
      <c r="C100" s="4">
        <v>78299</v>
      </c>
      <c r="D100" s="4">
        <v>75495</v>
      </c>
      <c r="E100" s="8">
        <v>78039</v>
      </c>
      <c r="F100" s="8">
        <v>78045</v>
      </c>
      <c r="G100" s="8">
        <v>260</v>
      </c>
      <c r="H100" s="8">
        <v>2550</v>
      </c>
    </row>
    <row r="101" spans="1:8" ht="12.75">
      <c r="A101" s="2" t="s">
        <v>98</v>
      </c>
      <c r="B101" s="3" t="s">
        <v>272</v>
      </c>
      <c r="C101" s="4"/>
      <c r="D101" s="4"/>
      <c r="E101" s="8"/>
      <c r="F101" s="8"/>
      <c r="G101" s="8"/>
      <c r="H101" s="8"/>
    </row>
    <row r="102" spans="1:8" ht="12.75">
      <c r="A102" s="2" t="s">
        <v>99</v>
      </c>
      <c r="B102" s="3" t="s">
        <v>273</v>
      </c>
      <c r="C102" s="4">
        <v>-2805</v>
      </c>
      <c r="D102" s="4">
        <v>-1946</v>
      </c>
      <c r="E102" s="8">
        <v>6</v>
      </c>
      <c r="F102" s="8">
        <v>-2651</v>
      </c>
      <c r="G102" s="8">
        <v>-2811</v>
      </c>
      <c r="H102" s="8">
        <v>705</v>
      </c>
    </row>
    <row r="103" spans="1:8" ht="12.75">
      <c r="A103" s="5" t="s">
        <v>100</v>
      </c>
      <c r="B103" s="6" t="s">
        <v>274</v>
      </c>
      <c r="C103" s="7">
        <v>876465</v>
      </c>
      <c r="D103" s="7">
        <v>874520</v>
      </c>
      <c r="E103" s="9">
        <v>878620</v>
      </c>
      <c r="F103" s="9">
        <v>875969</v>
      </c>
      <c r="G103" s="9">
        <v>-2155</v>
      </c>
      <c r="H103" s="9">
        <v>-1449</v>
      </c>
    </row>
    <row r="104" spans="1:8" ht="12.75">
      <c r="A104" s="2" t="s">
        <v>101</v>
      </c>
      <c r="B104" s="3" t="s">
        <v>275</v>
      </c>
      <c r="C104" s="4"/>
      <c r="D104" s="4"/>
      <c r="E104" s="8"/>
      <c r="F104" s="8"/>
      <c r="G104" s="8"/>
      <c r="H104" s="8"/>
    </row>
    <row r="105" spans="1:8" ht="25.5">
      <c r="A105" s="2" t="s">
        <v>102</v>
      </c>
      <c r="B105" s="3" t="s">
        <v>276</v>
      </c>
      <c r="C105" s="4"/>
      <c r="D105" s="4"/>
      <c r="E105" s="8"/>
      <c r="F105" s="8"/>
      <c r="G105" s="8"/>
      <c r="H105" s="8"/>
    </row>
    <row r="106" spans="1:8" ht="12.75">
      <c r="A106" s="2" t="s">
        <v>103</v>
      </c>
      <c r="B106" s="3" t="s">
        <v>277</v>
      </c>
      <c r="C106" s="4">
        <v>46</v>
      </c>
      <c r="D106" s="4">
        <v>6</v>
      </c>
      <c r="E106" s="8">
        <v>46</v>
      </c>
      <c r="F106" s="8">
        <v>6</v>
      </c>
      <c r="G106" s="8"/>
      <c r="H106" s="8"/>
    </row>
    <row r="107" spans="1:8" ht="12.75">
      <c r="A107" s="2" t="s">
        <v>104</v>
      </c>
      <c r="B107" s="3" t="s">
        <v>278</v>
      </c>
      <c r="C107" s="4"/>
      <c r="D107" s="4"/>
      <c r="E107" s="8"/>
      <c r="F107" s="8"/>
      <c r="G107" s="8"/>
      <c r="H107" s="8"/>
    </row>
    <row r="108" spans="1:8" ht="25.5">
      <c r="A108" s="2" t="s">
        <v>105</v>
      </c>
      <c r="B108" s="3" t="s">
        <v>279</v>
      </c>
      <c r="C108" s="4"/>
      <c r="D108" s="4"/>
      <c r="E108" s="8"/>
      <c r="F108" s="8"/>
      <c r="G108" s="8"/>
      <c r="H108" s="8"/>
    </row>
    <row r="109" spans="1:8" ht="25.5">
      <c r="A109" s="2" t="s">
        <v>106</v>
      </c>
      <c r="B109" s="3" t="s">
        <v>280</v>
      </c>
      <c r="C109" s="4"/>
      <c r="D109" s="4"/>
      <c r="E109" s="8"/>
      <c r="F109" s="8"/>
      <c r="G109" s="8"/>
      <c r="H109" s="8"/>
    </row>
    <row r="110" spans="1:8" ht="12.75">
      <c r="A110" s="2" t="s">
        <v>107</v>
      </c>
      <c r="B110" s="3" t="s">
        <v>281</v>
      </c>
      <c r="C110" s="4"/>
      <c r="D110" s="4"/>
      <c r="E110" s="8"/>
      <c r="F110" s="8"/>
      <c r="G110" s="8"/>
      <c r="H110" s="8"/>
    </row>
    <row r="111" spans="1:8" ht="12.75">
      <c r="A111" s="2" t="s">
        <v>108</v>
      </c>
      <c r="B111" s="3" t="s">
        <v>282</v>
      </c>
      <c r="C111" s="4"/>
      <c r="D111" s="4">
        <v>2764</v>
      </c>
      <c r="E111" s="8"/>
      <c r="F111" s="8">
        <v>2764</v>
      </c>
      <c r="G111" s="8"/>
      <c r="H111" s="8"/>
    </row>
    <row r="112" spans="1:8" ht="25.5">
      <c r="A112" s="2" t="s">
        <v>109</v>
      </c>
      <c r="B112" s="3" t="s">
        <v>283</v>
      </c>
      <c r="C112" s="4"/>
      <c r="D112" s="4"/>
      <c r="E112" s="8"/>
      <c r="F112" s="8"/>
      <c r="G112" s="8"/>
      <c r="H112" s="8"/>
    </row>
    <row r="113" spans="1:8" ht="25.5">
      <c r="A113" s="2" t="s">
        <v>110</v>
      </c>
      <c r="B113" s="3" t="s">
        <v>284</v>
      </c>
      <c r="C113" s="4"/>
      <c r="D113" s="4"/>
      <c r="E113" s="8"/>
      <c r="F113" s="8"/>
      <c r="G113" s="8"/>
      <c r="H113" s="8"/>
    </row>
    <row r="114" spans="1:8" ht="25.5">
      <c r="A114" s="2" t="s">
        <v>111</v>
      </c>
      <c r="B114" s="3" t="s">
        <v>285</v>
      </c>
      <c r="C114" s="4"/>
      <c r="D114" s="4"/>
      <c r="E114" s="8"/>
      <c r="F114" s="8"/>
      <c r="G114" s="8"/>
      <c r="H114" s="8"/>
    </row>
    <row r="115" spans="1:8" ht="25.5">
      <c r="A115" s="2" t="s">
        <v>112</v>
      </c>
      <c r="B115" s="3" t="s">
        <v>286</v>
      </c>
      <c r="C115" s="4"/>
      <c r="D115" s="4"/>
      <c r="E115" s="8"/>
      <c r="F115" s="8"/>
      <c r="G115" s="8"/>
      <c r="H115" s="8"/>
    </row>
    <row r="116" spans="1:8" ht="25.5">
      <c r="A116" s="2" t="s">
        <v>113</v>
      </c>
      <c r="B116" s="3" t="s">
        <v>287</v>
      </c>
      <c r="C116" s="4"/>
      <c r="D116" s="4"/>
      <c r="E116" s="8"/>
      <c r="F116" s="8"/>
      <c r="G116" s="8"/>
      <c r="H116" s="8"/>
    </row>
    <row r="117" spans="1:8" ht="25.5">
      <c r="A117" s="2" t="s">
        <v>114</v>
      </c>
      <c r="B117" s="3" t="s">
        <v>288</v>
      </c>
      <c r="C117" s="4"/>
      <c r="D117" s="4"/>
      <c r="E117" s="8"/>
      <c r="F117" s="8"/>
      <c r="G117" s="8"/>
      <c r="H117" s="8"/>
    </row>
    <row r="118" spans="1:8" ht="25.5">
      <c r="A118" s="2" t="s">
        <v>115</v>
      </c>
      <c r="B118" s="3" t="s">
        <v>289</v>
      </c>
      <c r="C118" s="4"/>
      <c r="D118" s="4"/>
      <c r="E118" s="8"/>
      <c r="F118" s="8"/>
      <c r="G118" s="8"/>
      <c r="H118" s="8"/>
    </row>
    <row r="119" spans="1:8" ht="25.5">
      <c r="A119" s="2" t="s">
        <v>116</v>
      </c>
      <c r="B119" s="3" t="s">
        <v>290</v>
      </c>
      <c r="C119" s="4"/>
      <c r="D119" s="4"/>
      <c r="E119" s="8"/>
      <c r="F119" s="8"/>
      <c r="G119" s="8"/>
      <c r="H119" s="8"/>
    </row>
    <row r="120" spans="1:8" ht="25.5">
      <c r="A120" s="2" t="s">
        <v>117</v>
      </c>
      <c r="B120" s="3" t="s">
        <v>291</v>
      </c>
      <c r="C120" s="4"/>
      <c r="D120" s="4"/>
      <c r="E120" s="8"/>
      <c r="F120" s="8"/>
      <c r="G120" s="8"/>
      <c r="H120" s="8"/>
    </row>
    <row r="121" spans="1:8" ht="25.5">
      <c r="A121" s="2" t="s">
        <v>118</v>
      </c>
      <c r="B121" s="3" t="s">
        <v>292</v>
      </c>
      <c r="C121" s="4"/>
      <c r="D121" s="4"/>
      <c r="E121" s="8"/>
      <c r="F121" s="8"/>
      <c r="G121" s="8"/>
      <c r="H121" s="8"/>
    </row>
    <row r="122" spans="1:8" ht="25.5">
      <c r="A122" s="2" t="s">
        <v>119</v>
      </c>
      <c r="B122" s="3" t="s">
        <v>293</v>
      </c>
      <c r="C122" s="4"/>
      <c r="D122" s="4"/>
      <c r="E122" s="8"/>
      <c r="F122" s="8"/>
      <c r="G122" s="8"/>
      <c r="H122" s="8"/>
    </row>
    <row r="123" spans="1:8" ht="25.5">
      <c r="A123" s="5" t="s">
        <v>120</v>
      </c>
      <c r="B123" s="6" t="s">
        <v>294</v>
      </c>
      <c r="C123" s="7">
        <v>46</v>
      </c>
      <c r="D123" s="7">
        <v>2770</v>
      </c>
      <c r="E123" s="9">
        <v>46</v>
      </c>
      <c r="F123" s="9">
        <v>2770</v>
      </c>
      <c r="G123" s="9"/>
      <c r="H123" s="9"/>
    </row>
    <row r="124" spans="1:8" ht="12.75">
      <c r="A124" s="2" t="s">
        <v>121</v>
      </c>
      <c r="B124" s="3" t="s">
        <v>295</v>
      </c>
      <c r="C124" s="4"/>
      <c r="D124" s="4"/>
      <c r="E124" s="8"/>
      <c r="F124" s="8"/>
      <c r="G124" s="8"/>
      <c r="H124" s="8"/>
    </row>
    <row r="125" spans="1:8" ht="25.5">
      <c r="A125" s="2" t="s">
        <v>122</v>
      </c>
      <c r="B125" s="3" t="s">
        <v>296</v>
      </c>
      <c r="C125" s="4"/>
      <c r="D125" s="4"/>
      <c r="E125" s="8"/>
      <c r="F125" s="8"/>
      <c r="G125" s="8"/>
      <c r="H125" s="8"/>
    </row>
    <row r="126" spans="1:8" ht="12.75">
      <c r="A126" s="2" t="s">
        <v>123</v>
      </c>
      <c r="B126" s="3" t="s">
        <v>297</v>
      </c>
      <c r="C126" s="4"/>
      <c r="D126" s="4"/>
      <c r="E126" s="8"/>
      <c r="F126" s="8"/>
      <c r="G126" s="8"/>
      <c r="H126" s="8"/>
    </row>
    <row r="127" spans="1:8" ht="25.5">
      <c r="A127" s="2" t="s">
        <v>124</v>
      </c>
      <c r="B127" s="3" t="s">
        <v>298</v>
      </c>
      <c r="C127" s="4"/>
      <c r="D127" s="4"/>
      <c r="E127" s="8"/>
      <c r="F127" s="8"/>
      <c r="G127" s="8"/>
      <c r="H127" s="8"/>
    </row>
    <row r="128" spans="1:8" ht="25.5">
      <c r="A128" s="2" t="s">
        <v>125</v>
      </c>
      <c r="B128" s="3" t="s">
        <v>299</v>
      </c>
      <c r="C128" s="4"/>
      <c r="D128" s="4"/>
      <c r="E128" s="8"/>
      <c r="F128" s="8"/>
      <c r="G128" s="8"/>
      <c r="H128" s="8"/>
    </row>
    <row r="129" spans="1:8" ht="25.5">
      <c r="A129" s="2" t="s">
        <v>126</v>
      </c>
      <c r="B129" s="3" t="s">
        <v>300</v>
      </c>
      <c r="C129" s="4"/>
      <c r="D129" s="4"/>
      <c r="E129" s="8"/>
      <c r="F129" s="8"/>
      <c r="G129" s="8"/>
      <c r="H129" s="8"/>
    </row>
    <row r="130" spans="1:8" ht="12.75">
      <c r="A130" s="2" t="s">
        <v>127</v>
      </c>
      <c r="B130" s="3" t="s">
        <v>301</v>
      </c>
      <c r="C130" s="4"/>
      <c r="D130" s="4"/>
      <c r="E130" s="8"/>
      <c r="F130" s="8"/>
      <c r="G130" s="8"/>
      <c r="H130" s="8"/>
    </row>
    <row r="131" spans="1:8" ht="12.75">
      <c r="A131" s="2" t="s">
        <v>128</v>
      </c>
      <c r="B131" s="3" t="s">
        <v>302</v>
      </c>
      <c r="C131" s="4"/>
      <c r="D131" s="4"/>
      <c r="E131" s="8"/>
      <c r="F131" s="8"/>
      <c r="G131" s="8"/>
      <c r="H131" s="8"/>
    </row>
    <row r="132" spans="1:8" ht="25.5">
      <c r="A132" s="2" t="s">
        <v>129</v>
      </c>
      <c r="B132" s="3" t="s">
        <v>303</v>
      </c>
      <c r="C132" s="4"/>
      <c r="D132" s="4"/>
      <c r="E132" s="8"/>
      <c r="F132" s="8"/>
      <c r="G132" s="8"/>
      <c r="H132" s="8"/>
    </row>
    <row r="133" spans="1:8" ht="25.5">
      <c r="A133" s="2" t="s">
        <v>130</v>
      </c>
      <c r="B133" s="3" t="s">
        <v>304</v>
      </c>
      <c r="C133" s="4"/>
      <c r="D133" s="4"/>
      <c r="E133" s="8"/>
      <c r="F133" s="8"/>
      <c r="G133" s="8"/>
      <c r="H133" s="8"/>
    </row>
    <row r="134" spans="1:8" ht="25.5">
      <c r="A134" s="2" t="s">
        <v>131</v>
      </c>
      <c r="B134" s="3" t="s">
        <v>305</v>
      </c>
      <c r="C134" s="4">
        <v>4328</v>
      </c>
      <c r="D134" s="4">
        <v>4948</v>
      </c>
      <c r="E134" s="8">
        <v>4328</v>
      </c>
      <c r="F134" s="8">
        <v>4948</v>
      </c>
      <c r="G134" s="8"/>
      <c r="H134" s="8"/>
    </row>
    <row r="135" spans="1:8" ht="25.5">
      <c r="A135" s="2" t="s">
        <v>132</v>
      </c>
      <c r="B135" s="3" t="s">
        <v>306</v>
      </c>
      <c r="C135" s="4"/>
      <c r="D135" s="4"/>
      <c r="E135" s="8"/>
      <c r="F135" s="8"/>
      <c r="G135" s="8"/>
      <c r="H135" s="8"/>
    </row>
    <row r="136" spans="1:8" ht="25.5">
      <c r="A136" s="2" t="s">
        <v>133</v>
      </c>
      <c r="B136" s="3" t="s">
        <v>307</v>
      </c>
      <c r="C136" s="4"/>
      <c r="D136" s="4"/>
      <c r="E136" s="8"/>
      <c r="F136" s="8"/>
      <c r="G136" s="8"/>
      <c r="H136" s="8"/>
    </row>
    <row r="137" spans="1:8" ht="25.5">
      <c r="A137" s="2" t="s">
        <v>134</v>
      </c>
      <c r="B137" s="3" t="s">
        <v>308</v>
      </c>
      <c r="C137" s="4"/>
      <c r="D137" s="4"/>
      <c r="E137" s="8"/>
      <c r="F137" s="8"/>
      <c r="G137" s="8"/>
      <c r="H137" s="8"/>
    </row>
    <row r="138" spans="1:8" ht="25.5">
      <c r="A138" s="2" t="s">
        <v>135</v>
      </c>
      <c r="B138" s="3" t="s">
        <v>309</v>
      </c>
      <c r="C138" s="4"/>
      <c r="D138" s="4"/>
      <c r="E138" s="8"/>
      <c r="F138" s="8"/>
      <c r="G138" s="8"/>
      <c r="H138" s="8"/>
    </row>
    <row r="139" spans="1:8" ht="25.5">
      <c r="A139" s="2" t="s">
        <v>136</v>
      </c>
      <c r="B139" s="3" t="s">
        <v>310</v>
      </c>
      <c r="C139" s="4"/>
      <c r="D139" s="4"/>
      <c r="E139" s="8"/>
      <c r="F139" s="8"/>
      <c r="G139" s="8"/>
      <c r="H139" s="8"/>
    </row>
    <row r="140" spans="1:8" ht="25.5">
      <c r="A140" s="2" t="s">
        <v>137</v>
      </c>
      <c r="B140" s="3" t="s">
        <v>311</v>
      </c>
      <c r="C140" s="4"/>
      <c r="D140" s="4"/>
      <c r="E140" s="8"/>
      <c r="F140" s="8"/>
      <c r="G140" s="8"/>
      <c r="H140" s="8"/>
    </row>
    <row r="141" spans="1:8" ht="25.5">
      <c r="A141" s="2" t="s">
        <v>138</v>
      </c>
      <c r="B141" s="3" t="s">
        <v>312</v>
      </c>
      <c r="C141" s="4"/>
      <c r="D141" s="4"/>
      <c r="E141" s="8"/>
      <c r="F141" s="8"/>
      <c r="G141" s="8"/>
      <c r="H141" s="8"/>
    </row>
    <row r="142" spans="1:8" ht="25.5">
      <c r="A142" s="2" t="s">
        <v>139</v>
      </c>
      <c r="B142" s="3" t="s">
        <v>313</v>
      </c>
      <c r="C142" s="4"/>
      <c r="D142" s="4"/>
      <c r="E142" s="8"/>
      <c r="F142" s="8"/>
      <c r="G142" s="8"/>
      <c r="H142" s="8"/>
    </row>
    <row r="143" spans="1:8" ht="25.5">
      <c r="A143" s="5" t="s">
        <v>140</v>
      </c>
      <c r="B143" s="6" t="s">
        <v>314</v>
      </c>
      <c r="C143" s="7">
        <v>4328</v>
      </c>
      <c r="D143" s="7">
        <v>4948</v>
      </c>
      <c r="E143" s="9">
        <v>4328</v>
      </c>
      <c r="F143" s="9">
        <v>4948</v>
      </c>
      <c r="G143" s="9"/>
      <c r="H143" s="9"/>
    </row>
    <row r="144" spans="1:8" ht="12.75">
      <c r="A144" s="2" t="s">
        <v>141</v>
      </c>
      <c r="B144" s="3" t="s">
        <v>315</v>
      </c>
      <c r="C144" s="4">
        <v>7365</v>
      </c>
      <c r="D144" s="4">
        <v>6321</v>
      </c>
      <c r="E144" s="8">
        <v>6024</v>
      </c>
      <c r="F144" s="8">
        <v>4928</v>
      </c>
      <c r="G144" s="8">
        <v>1341</v>
      </c>
      <c r="H144" s="8">
        <v>1393</v>
      </c>
    </row>
    <row r="145" spans="1:8" ht="12.75">
      <c r="A145" s="2" t="s">
        <v>142</v>
      </c>
      <c r="B145" s="3" t="s">
        <v>316</v>
      </c>
      <c r="C145" s="4"/>
      <c r="D145" s="4"/>
      <c r="E145" s="8"/>
      <c r="F145" s="8"/>
      <c r="G145" s="8"/>
      <c r="H145" s="8"/>
    </row>
    <row r="146" spans="1:8" ht="12.75">
      <c r="A146" s="2" t="s">
        <v>143</v>
      </c>
      <c r="B146" s="3" t="s">
        <v>317</v>
      </c>
      <c r="C146" s="4">
        <v>36</v>
      </c>
      <c r="D146" s="4">
        <v>76</v>
      </c>
      <c r="E146" s="8">
        <v>36</v>
      </c>
      <c r="F146" s="8">
        <v>76</v>
      </c>
      <c r="G146" s="8"/>
      <c r="H146" s="8"/>
    </row>
    <row r="147" spans="1:8" ht="12.75">
      <c r="A147" s="2" t="s">
        <v>144</v>
      </c>
      <c r="B147" s="3" t="s">
        <v>318</v>
      </c>
      <c r="C147" s="4"/>
      <c r="D147" s="4"/>
      <c r="E147" s="8"/>
      <c r="F147" s="8"/>
      <c r="G147" s="8"/>
      <c r="H147" s="8"/>
    </row>
    <row r="148" spans="1:8" ht="25.5">
      <c r="A148" s="2" t="s">
        <v>145</v>
      </c>
      <c r="B148" s="3" t="s">
        <v>319</v>
      </c>
      <c r="C148" s="4"/>
      <c r="D148" s="4"/>
      <c r="E148" s="8"/>
      <c r="F148" s="8"/>
      <c r="G148" s="8"/>
      <c r="H148" s="8"/>
    </row>
    <row r="149" spans="1:8" ht="25.5">
      <c r="A149" s="2" t="s">
        <v>146</v>
      </c>
      <c r="B149" s="3" t="s">
        <v>320</v>
      </c>
      <c r="C149" s="4"/>
      <c r="D149" s="4"/>
      <c r="E149" s="8"/>
      <c r="F149" s="8"/>
      <c r="G149" s="8"/>
      <c r="H149" s="8"/>
    </row>
    <row r="150" spans="1:8" ht="12.75">
      <c r="A150" s="2" t="s">
        <v>147</v>
      </c>
      <c r="B150" s="3" t="s">
        <v>1011</v>
      </c>
      <c r="C150" s="4"/>
      <c r="D150" s="4">
        <v>30</v>
      </c>
      <c r="E150" s="8"/>
      <c r="F150" s="8">
        <v>30</v>
      </c>
      <c r="G150" s="8"/>
      <c r="H150" s="8"/>
    </row>
    <row r="151" spans="1:8" ht="12.75">
      <c r="A151" s="2" t="s">
        <v>148</v>
      </c>
      <c r="B151" s="3" t="s">
        <v>321</v>
      </c>
      <c r="C151" s="7">
        <v>7401</v>
      </c>
      <c r="D151" s="7">
        <v>6427</v>
      </c>
      <c r="E151" s="8">
        <v>6060</v>
      </c>
      <c r="F151" s="8">
        <v>5034</v>
      </c>
      <c r="G151" s="8">
        <v>1341</v>
      </c>
      <c r="H151" s="8">
        <v>1393</v>
      </c>
    </row>
    <row r="152" spans="1:8" ht="12.75">
      <c r="A152" s="5" t="s">
        <v>149</v>
      </c>
      <c r="B152" s="6" t="s">
        <v>322</v>
      </c>
      <c r="C152">
        <v>11775</v>
      </c>
      <c r="D152">
        <v>14145</v>
      </c>
      <c r="E152" s="9">
        <v>10434</v>
      </c>
      <c r="F152" s="9">
        <v>12752</v>
      </c>
      <c r="G152" s="9">
        <v>1341</v>
      </c>
      <c r="H152" s="9">
        <v>1393</v>
      </c>
    </row>
    <row r="153" spans="1:8" ht="12.75">
      <c r="A153" s="5" t="s">
        <v>150</v>
      </c>
      <c r="B153" s="6" t="s">
        <v>323</v>
      </c>
      <c r="C153" s="7"/>
      <c r="D153" s="7"/>
      <c r="E153" s="9"/>
      <c r="F153" s="9"/>
      <c r="G153" s="9"/>
      <c r="H153" s="9"/>
    </row>
    <row r="154" spans="1:8" ht="12.75">
      <c r="A154" s="2" t="s">
        <v>151</v>
      </c>
      <c r="B154" s="3" t="s">
        <v>1012</v>
      </c>
      <c r="C154" s="4">
        <v>42264</v>
      </c>
      <c r="D154" s="4">
        <v>28558</v>
      </c>
      <c r="E154" s="8">
        <v>42264</v>
      </c>
      <c r="F154" s="8">
        <v>28558</v>
      </c>
      <c r="G154" s="8"/>
      <c r="H154" s="8"/>
    </row>
    <row r="155" spans="1:8" ht="12.75">
      <c r="A155" s="2" t="s">
        <v>152</v>
      </c>
      <c r="B155" s="3" t="s">
        <v>324</v>
      </c>
      <c r="C155" s="4">
        <v>12252</v>
      </c>
      <c r="D155" s="4">
        <v>10190</v>
      </c>
      <c r="E155" s="8">
        <v>9431</v>
      </c>
      <c r="F155" s="8">
        <v>7491</v>
      </c>
      <c r="G155" s="8">
        <v>2821</v>
      </c>
      <c r="H155" s="8">
        <v>2699</v>
      </c>
    </row>
    <row r="156" spans="1:8" ht="12.75">
      <c r="A156" s="2" t="s">
        <v>153</v>
      </c>
      <c r="B156" s="3" t="s">
        <v>325</v>
      </c>
      <c r="C156" s="4"/>
      <c r="D156" s="4"/>
      <c r="E156" s="8"/>
      <c r="F156" s="8"/>
      <c r="G156" s="8"/>
      <c r="H156" s="8"/>
    </row>
    <row r="157" spans="1:8" ht="12.75">
      <c r="A157" s="5" t="s">
        <v>154</v>
      </c>
      <c r="B157" s="6" t="s">
        <v>326</v>
      </c>
      <c r="C157" s="7">
        <v>54516</v>
      </c>
      <c r="D157" s="7">
        <v>38748</v>
      </c>
      <c r="E157" s="9">
        <v>51695</v>
      </c>
      <c r="F157" s="9">
        <v>36049</v>
      </c>
      <c r="G157" s="9">
        <v>2821</v>
      </c>
      <c r="H157" s="9">
        <v>2699</v>
      </c>
    </row>
    <row r="158" spans="1:8" ht="12.75">
      <c r="A158" s="5" t="s">
        <v>155</v>
      </c>
      <c r="B158" s="6" t="s">
        <v>327</v>
      </c>
      <c r="C158" s="7">
        <v>942756</v>
      </c>
      <c r="D158" s="7">
        <v>927413</v>
      </c>
      <c r="E158" s="9">
        <v>940749</v>
      </c>
      <c r="F158" s="9">
        <v>924770</v>
      </c>
      <c r="G158" s="9">
        <v>2007</v>
      </c>
      <c r="H158" s="9">
        <v>2643</v>
      </c>
    </row>
  </sheetData>
  <sheetProtection/>
  <mergeCells count="5">
    <mergeCell ref="A3:H3"/>
    <mergeCell ref="C4:D4"/>
    <mergeCell ref="E4:F4"/>
    <mergeCell ref="G4:H4"/>
    <mergeCell ref="A2:K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  <headerFooter alignWithMargins="0">
    <oddHeader>&amp;R9. számú mellékelt a 6/2016.(IV.27.) számú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5"/>
  <sheetViews>
    <sheetView view="pageBreakPreview" zoomScale="60" zoomScalePageLayoutView="0" workbookViewId="0" topLeftCell="A49">
      <selection activeCell="J9" sqref="J9"/>
    </sheetView>
  </sheetViews>
  <sheetFormatPr defaultColWidth="13.75390625" defaultRowHeight="12.75"/>
  <cols>
    <col min="1" max="1" width="3.375" style="11" customWidth="1"/>
    <col min="2" max="4" width="13.75390625" style="11" customWidth="1"/>
    <col min="5" max="5" width="46.625" style="11" customWidth="1"/>
    <col min="6" max="6" width="16.125" style="11" customWidth="1"/>
    <col min="7" max="7" width="15.375" style="11" customWidth="1"/>
    <col min="8" max="16384" width="13.75390625" style="11" customWidth="1"/>
  </cols>
  <sheetData>
    <row r="1" ht="15">
      <c r="G1" s="144"/>
    </row>
    <row r="2" spans="1:11" ht="54" customHeight="1">
      <c r="A2" s="337" t="s">
        <v>969</v>
      </c>
      <c r="B2" s="337"/>
      <c r="C2" s="337"/>
      <c r="D2" s="337"/>
      <c r="E2" s="337"/>
      <c r="F2" s="337"/>
      <c r="G2" s="337"/>
      <c r="H2" s="22"/>
      <c r="I2" s="22"/>
      <c r="J2" s="22"/>
      <c r="K2" s="22"/>
    </row>
    <row r="3" spans="1:7" ht="31.5" customHeight="1">
      <c r="A3" s="338" t="s">
        <v>341</v>
      </c>
      <c r="B3" s="338"/>
      <c r="C3" s="338"/>
      <c r="D3" s="338"/>
      <c r="E3" s="338"/>
      <c r="F3" s="338"/>
      <c r="G3" s="338"/>
    </row>
    <row r="4" spans="1:7" ht="15">
      <c r="A4" s="12"/>
      <c r="B4" s="339"/>
      <c r="C4" s="339"/>
      <c r="D4" s="339"/>
      <c r="E4" s="339"/>
      <c r="F4" s="12" t="s">
        <v>342</v>
      </c>
      <c r="G4" s="12"/>
    </row>
    <row r="5" spans="1:7" ht="15">
      <c r="A5" s="12"/>
      <c r="B5" s="339" t="s">
        <v>7</v>
      </c>
      <c r="C5" s="339"/>
      <c r="D5" s="339"/>
      <c r="E5" s="339"/>
      <c r="F5" s="12" t="s">
        <v>343</v>
      </c>
      <c r="G5" s="12"/>
    </row>
    <row r="6" spans="1:7" ht="15">
      <c r="A6" s="12"/>
      <c r="B6" s="339"/>
      <c r="C6" s="339"/>
      <c r="D6" s="339"/>
      <c r="E6" s="339"/>
      <c r="F6" s="12" t="s">
        <v>344</v>
      </c>
      <c r="G6" s="12" t="s">
        <v>345</v>
      </c>
    </row>
    <row r="7" spans="1:7" s="134" customFormat="1" ht="15">
      <c r="A7" s="133"/>
      <c r="B7" s="135" t="s">
        <v>179</v>
      </c>
      <c r="C7" s="136"/>
      <c r="D7" s="136"/>
      <c r="E7" s="136"/>
      <c r="F7" s="133"/>
      <c r="G7" s="133"/>
    </row>
    <row r="8" spans="1:7" ht="15">
      <c r="A8" s="13" t="s">
        <v>346</v>
      </c>
      <c r="B8" s="340" t="s">
        <v>347</v>
      </c>
      <c r="C8" s="340"/>
      <c r="D8" s="340"/>
      <c r="E8" s="340"/>
      <c r="F8" s="14"/>
      <c r="G8" s="14"/>
    </row>
    <row r="9" spans="1:7" ht="15">
      <c r="A9" s="13"/>
      <c r="B9" s="13" t="s">
        <v>348</v>
      </c>
      <c r="C9" s="13"/>
      <c r="D9" s="13"/>
      <c r="E9" s="13"/>
      <c r="F9" s="14">
        <f>SUM(F10:F12)</f>
        <v>251</v>
      </c>
      <c r="G9" s="14">
        <v>83</v>
      </c>
    </row>
    <row r="10" spans="1:7" ht="15">
      <c r="A10" s="13"/>
      <c r="B10" s="13" t="s">
        <v>349</v>
      </c>
      <c r="C10" s="13"/>
      <c r="D10" s="13"/>
      <c r="E10" s="13"/>
      <c r="F10" s="14">
        <v>251</v>
      </c>
      <c r="G10" s="14">
        <v>83</v>
      </c>
    </row>
    <row r="11" spans="1:7" ht="15">
      <c r="A11" s="13"/>
      <c r="B11" s="13" t="s">
        <v>350</v>
      </c>
      <c r="C11" s="13"/>
      <c r="D11" s="13"/>
      <c r="E11" s="13"/>
      <c r="F11" s="14"/>
      <c r="G11" s="14"/>
    </row>
    <row r="12" spans="1:7" ht="15">
      <c r="A12" s="13"/>
      <c r="B12" s="13" t="s">
        <v>351</v>
      </c>
      <c r="C12" s="13"/>
      <c r="D12" s="13"/>
      <c r="E12" s="13"/>
      <c r="F12" s="14"/>
      <c r="G12" s="14"/>
    </row>
    <row r="13" spans="1:7" ht="15.75">
      <c r="A13" s="13"/>
      <c r="B13" s="13" t="s">
        <v>352</v>
      </c>
      <c r="C13" s="13"/>
      <c r="D13" s="13"/>
      <c r="E13" s="13"/>
      <c r="F13" s="15">
        <f>SUM(F14:F16)</f>
        <v>1137302</v>
      </c>
      <c r="G13" s="15">
        <f>SUM(G14:G16)</f>
        <v>830569</v>
      </c>
    </row>
    <row r="14" spans="1:7" ht="15">
      <c r="A14" s="13"/>
      <c r="B14" s="13" t="s">
        <v>353</v>
      </c>
      <c r="C14" s="13"/>
      <c r="D14" s="13"/>
      <c r="E14" s="13"/>
      <c r="F14" s="14">
        <v>473473</v>
      </c>
      <c r="G14" s="14">
        <v>346084</v>
      </c>
    </row>
    <row r="15" spans="1:7" ht="15">
      <c r="A15" s="13"/>
      <c r="B15" s="13" t="s">
        <v>354</v>
      </c>
      <c r="C15" s="13"/>
      <c r="D15" s="13"/>
      <c r="E15" s="13"/>
      <c r="F15" s="14">
        <v>468822</v>
      </c>
      <c r="G15" s="14">
        <v>306933</v>
      </c>
    </row>
    <row r="16" spans="1:7" ht="15">
      <c r="A16" s="13"/>
      <c r="B16" s="13" t="s">
        <v>355</v>
      </c>
      <c r="C16" s="13"/>
      <c r="D16" s="13"/>
      <c r="E16" s="13"/>
      <c r="F16" s="14">
        <v>195007</v>
      </c>
      <c r="G16" s="14">
        <v>177552</v>
      </c>
    </row>
    <row r="17" spans="1:7" ht="15.75">
      <c r="A17" s="13"/>
      <c r="B17" s="13" t="s">
        <v>356</v>
      </c>
      <c r="C17" s="13"/>
      <c r="D17" s="13"/>
      <c r="E17" s="13"/>
      <c r="F17" s="15">
        <v>65785</v>
      </c>
      <c r="G17" s="15">
        <v>19500</v>
      </c>
    </row>
    <row r="18" spans="1:7" ht="15">
      <c r="A18" s="13"/>
      <c r="B18" s="13" t="s">
        <v>357</v>
      </c>
      <c r="C18" s="13"/>
      <c r="D18" s="13"/>
      <c r="E18" s="13"/>
      <c r="F18" s="14"/>
      <c r="G18" s="14"/>
    </row>
    <row r="19" spans="1:7" ht="15">
      <c r="A19" s="13"/>
      <c r="B19" s="13" t="s">
        <v>358</v>
      </c>
      <c r="C19" s="13"/>
      <c r="D19" s="13"/>
      <c r="E19" s="13"/>
      <c r="F19" s="14">
        <v>35318</v>
      </c>
      <c r="G19" s="14">
        <v>17053</v>
      </c>
    </row>
    <row r="20" spans="1:7" ht="15">
      <c r="A20" s="13"/>
      <c r="B20" s="13" t="s">
        <v>359</v>
      </c>
      <c r="C20" s="13"/>
      <c r="D20" s="13"/>
      <c r="E20" s="13"/>
      <c r="F20" s="14"/>
      <c r="G20" s="14"/>
    </row>
    <row r="21" spans="1:7" ht="15.75">
      <c r="A21" s="13"/>
      <c r="B21" s="13"/>
      <c r="C21" s="13"/>
      <c r="D21" s="13"/>
      <c r="E21" s="13"/>
      <c r="F21" s="16"/>
      <c r="G21" s="16"/>
    </row>
    <row r="22" spans="1:7" ht="15.75">
      <c r="A22" s="13"/>
      <c r="B22" s="13" t="s">
        <v>399</v>
      </c>
      <c r="C22" s="13"/>
      <c r="D22" s="13"/>
      <c r="E22" s="13"/>
      <c r="F22" s="15">
        <v>1980</v>
      </c>
      <c r="G22" s="15">
        <v>5260</v>
      </c>
    </row>
    <row r="23" spans="1:7" ht="15.75">
      <c r="A23" s="13"/>
      <c r="B23" s="334" t="s">
        <v>400</v>
      </c>
      <c r="C23" s="335"/>
      <c r="D23" s="335"/>
      <c r="E23" s="336"/>
      <c r="F23" s="15"/>
      <c r="G23" s="15"/>
    </row>
    <row r="24" spans="1:7" ht="15.75">
      <c r="A24" s="13"/>
      <c r="B24" s="13" t="s">
        <v>401</v>
      </c>
      <c r="C24" s="13"/>
      <c r="D24" s="13"/>
      <c r="E24" s="13"/>
      <c r="F24" s="16">
        <v>1980</v>
      </c>
      <c r="G24" s="16">
        <v>5260</v>
      </c>
    </row>
    <row r="25" spans="1:7" ht="15.75">
      <c r="A25" s="13"/>
      <c r="B25" s="13" t="s">
        <v>360</v>
      </c>
      <c r="C25" s="13"/>
      <c r="D25" s="13"/>
      <c r="E25" s="13"/>
      <c r="F25" s="16"/>
      <c r="G25" s="16"/>
    </row>
    <row r="26" spans="1:7" ht="15.75">
      <c r="A26" s="13"/>
      <c r="B26" s="13" t="s">
        <v>402</v>
      </c>
      <c r="C26" s="13"/>
      <c r="D26" s="13"/>
      <c r="E26" s="13"/>
      <c r="F26" s="16"/>
      <c r="G26" s="16"/>
    </row>
    <row r="27" spans="1:7" ht="15.75">
      <c r="A27" s="13"/>
      <c r="B27" s="13" t="s">
        <v>403</v>
      </c>
      <c r="C27" s="13"/>
      <c r="D27" s="13"/>
      <c r="E27" s="13"/>
      <c r="F27" s="16">
        <v>0</v>
      </c>
      <c r="G27" s="16">
        <v>0</v>
      </c>
    </row>
    <row r="28" spans="1:7" ht="15.75">
      <c r="A28" s="13"/>
      <c r="B28" s="13" t="s">
        <v>404</v>
      </c>
      <c r="C28" s="13"/>
      <c r="D28" s="13"/>
      <c r="E28" s="13"/>
      <c r="F28" s="16"/>
      <c r="G28" s="16"/>
    </row>
    <row r="29" spans="1:7" ht="15">
      <c r="A29" s="13"/>
      <c r="B29" s="13" t="s">
        <v>361</v>
      </c>
      <c r="C29" s="13"/>
      <c r="D29" s="13"/>
      <c r="E29" s="13"/>
      <c r="F29" s="13"/>
      <c r="G29" s="13"/>
    </row>
    <row r="30" spans="1:7" ht="15">
      <c r="A30" s="13"/>
      <c r="B30" s="13" t="s">
        <v>405</v>
      </c>
      <c r="C30" s="13"/>
      <c r="D30" s="13"/>
      <c r="E30" s="13"/>
      <c r="F30" s="13"/>
      <c r="G30" s="13"/>
    </row>
    <row r="31" spans="1:7" ht="15">
      <c r="A31" s="13"/>
      <c r="B31" s="13" t="s">
        <v>362</v>
      </c>
      <c r="C31" s="13"/>
      <c r="D31" s="13"/>
      <c r="E31" s="13"/>
      <c r="F31" s="13"/>
      <c r="G31" s="13"/>
    </row>
    <row r="32" spans="1:7" ht="15">
      <c r="A32" s="13"/>
      <c r="B32" s="13" t="s">
        <v>406</v>
      </c>
      <c r="C32" s="13"/>
      <c r="D32" s="13"/>
      <c r="E32" s="13"/>
      <c r="F32" s="13"/>
      <c r="G32" s="13"/>
    </row>
    <row r="33" spans="1:7" ht="15.75">
      <c r="A33" s="13"/>
      <c r="B33" s="13" t="s">
        <v>407</v>
      </c>
      <c r="C33" s="13"/>
      <c r="D33" s="13"/>
      <c r="E33" s="13"/>
      <c r="F33" s="16">
        <v>0</v>
      </c>
      <c r="G33" s="16">
        <v>0</v>
      </c>
    </row>
    <row r="34" spans="1:7" ht="15">
      <c r="A34" s="13"/>
      <c r="B34" s="13" t="s">
        <v>363</v>
      </c>
      <c r="C34" s="13"/>
      <c r="D34" s="13"/>
      <c r="E34" s="13"/>
      <c r="F34" s="14">
        <f>SUM(F35:F39)</f>
        <v>8540</v>
      </c>
      <c r="G34" s="14">
        <f>SUM(G35:G39)</f>
        <v>8540</v>
      </c>
    </row>
    <row r="35" spans="1:7" ht="15.75">
      <c r="A35" s="13"/>
      <c r="B35" s="13" t="s">
        <v>364</v>
      </c>
      <c r="C35" s="13"/>
      <c r="D35" s="13"/>
      <c r="E35" s="13"/>
      <c r="F35" s="15"/>
      <c r="G35" s="15"/>
    </row>
    <row r="36" spans="1:7" ht="15">
      <c r="A36" s="13"/>
      <c r="B36" s="13" t="s">
        <v>365</v>
      </c>
      <c r="C36" s="13"/>
      <c r="D36" s="13"/>
      <c r="E36" s="13"/>
      <c r="F36" s="14">
        <v>8540</v>
      </c>
      <c r="G36" s="14">
        <v>8540</v>
      </c>
    </row>
    <row r="37" spans="1:7" ht="15">
      <c r="A37" s="13"/>
      <c r="B37" s="13" t="s">
        <v>366</v>
      </c>
      <c r="C37" s="13"/>
      <c r="D37" s="13"/>
      <c r="E37" s="13"/>
      <c r="F37" s="13"/>
      <c r="G37" s="13"/>
    </row>
    <row r="38" spans="1:7" ht="15">
      <c r="A38" s="13"/>
      <c r="B38" s="13" t="s">
        <v>367</v>
      </c>
      <c r="C38" s="13"/>
      <c r="D38" s="13"/>
      <c r="E38" s="13"/>
      <c r="F38" s="13"/>
      <c r="G38" s="13"/>
    </row>
    <row r="39" spans="1:7" ht="15.75">
      <c r="A39" s="13"/>
      <c r="B39" s="13" t="s">
        <v>368</v>
      </c>
      <c r="C39" s="13"/>
      <c r="D39" s="13"/>
      <c r="E39" s="13"/>
      <c r="F39" s="15"/>
      <c r="G39" s="15"/>
    </row>
    <row r="40" spans="1:7" ht="15.75">
      <c r="A40" s="13"/>
      <c r="B40" s="13" t="s">
        <v>369</v>
      </c>
      <c r="C40" s="13"/>
      <c r="D40" s="13"/>
      <c r="E40" s="13"/>
      <c r="F40" s="15"/>
      <c r="G40" s="15"/>
    </row>
    <row r="41" spans="1:7" ht="15">
      <c r="A41" s="13"/>
      <c r="B41" s="13" t="s">
        <v>370</v>
      </c>
      <c r="C41" s="13"/>
      <c r="D41" s="13"/>
      <c r="E41" s="13"/>
      <c r="F41" s="13"/>
      <c r="G41" s="13"/>
    </row>
    <row r="42" spans="1:7" ht="15.75">
      <c r="A42" s="13" t="s">
        <v>371</v>
      </c>
      <c r="B42" s="13" t="s">
        <v>372</v>
      </c>
      <c r="C42" s="13"/>
      <c r="D42" s="13"/>
      <c r="E42" s="13"/>
      <c r="F42" s="15">
        <v>320</v>
      </c>
      <c r="G42" s="15">
        <v>320</v>
      </c>
    </row>
    <row r="43" spans="1:7" ht="15">
      <c r="A43" s="13"/>
      <c r="B43" s="13" t="s">
        <v>373</v>
      </c>
      <c r="C43" s="13"/>
      <c r="D43" s="13"/>
      <c r="E43" s="13"/>
      <c r="F43" s="13">
        <v>320</v>
      </c>
      <c r="G43" s="13">
        <v>320</v>
      </c>
    </row>
    <row r="44" spans="1:7" ht="15">
      <c r="A44" s="13"/>
      <c r="B44" s="13" t="s">
        <v>374</v>
      </c>
      <c r="C44" s="13"/>
      <c r="D44" s="13"/>
      <c r="E44" s="13"/>
      <c r="F44" s="14"/>
      <c r="G44" s="14"/>
    </row>
    <row r="45" spans="1:7" ht="15">
      <c r="A45" s="13"/>
      <c r="B45" s="13" t="s">
        <v>375</v>
      </c>
      <c r="C45" s="13"/>
      <c r="D45" s="13"/>
      <c r="E45" s="13"/>
      <c r="F45" s="13"/>
      <c r="G45" s="13"/>
    </row>
    <row r="46" spans="1:7" ht="15">
      <c r="A46" s="13"/>
      <c r="B46" s="13" t="s">
        <v>376</v>
      </c>
      <c r="C46" s="13"/>
      <c r="D46" s="13"/>
      <c r="E46" s="13"/>
      <c r="F46" s="13"/>
      <c r="G46" s="13"/>
    </row>
    <row r="47" spans="1:7" ht="15">
      <c r="A47" s="13"/>
      <c r="B47" s="13" t="s">
        <v>377</v>
      </c>
      <c r="C47" s="13"/>
      <c r="D47" s="13"/>
      <c r="E47" s="13"/>
      <c r="F47" s="13"/>
      <c r="G47" s="13"/>
    </row>
    <row r="48" spans="1:7" ht="15.75">
      <c r="A48" s="13" t="s">
        <v>378</v>
      </c>
      <c r="B48" s="13" t="s">
        <v>379</v>
      </c>
      <c r="C48" s="13"/>
      <c r="D48" s="13"/>
      <c r="E48" s="13"/>
      <c r="F48" s="15">
        <v>36499</v>
      </c>
      <c r="G48" s="15">
        <v>36499</v>
      </c>
    </row>
    <row r="49" spans="1:7" ht="15.75">
      <c r="A49" s="13" t="s">
        <v>380</v>
      </c>
      <c r="B49" s="13" t="s">
        <v>381</v>
      </c>
      <c r="C49" s="13"/>
      <c r="D49" s="13"/>
      <c r="E49" s="13"/>
      <c r="F49" s="15">
        <f>SUM(F50:F52)</f>
        <v>23303</v>
      </c>
      <c r="G49" s="15">
        <f>SUM(G50:G52)</f>
        <v>23303</v>
      </c>
    </row>
    <row r="50" spans="1:7" ht="15">
      <c r="A50" s="13"/>
      <c r="B50" s="13" t="s">
        <v>408</v>
      </c>
      <c r="C50" s="13"/>
      <c r="D50" s="13"/>
      <c r="E50" s="13"/>
      <c r="F50" s="14">
        <v>21770</v>
      </c>
      <c r="G50" s="14">
        <v>21770</v>
      </c>
    </row>
    <row r="51" spans="1:7" ht="15">
      <c r="A51" s="13"/>
      <c r="B51" s="13" t="s">
        <v>409</v>
      </c>
      <c r="C51" s="13"/>
      <c r="D51" s="13"/>
      <c r="E51" s="13"/>
      <c r="F51" s="14"/>
      <c r="G51" s="14"/>
    </row>
    <row r="52" spans="1:7" ht="15">
      <c r="A52" s="13"/>
      <c r="B52" s="13" t="s">
        <v>410</v>
      </c>
      <c r="C52" s="13"/>
      <c r="D52" s="13"/>
      <c r="E52" s="13"/>
      <c r="F52" s="14">
        <v>1533</v>
      </c>
      <c r="G52" s="14">
        <v>1533</v>
      </c>
    </row>
    <row r="53" spans="1:7" ht="15">
      <c r="A53" s="13" t="s">
        <v>382</v>
      </c>
      <c r="B53" s="13" t="s">
        <v>383</v>
      </c>
      <c r="C53" s="13"/>
      <c r="D53" s="13"/>
      <c r="E53" s="13"/>
      <c r="F53" s="14">
        <v>5786</v>
      </c>
      <c r="G53" s="14">
        <v>5786</v>
      </c>
    </row>
    <row r="54" spans="1:7" ht="15">
      <c r="A54" s="13" t="s">
        <v>384</v>
      </c>
      <c r="B54" s="13" t="s">
        <v>385</v>
      </c>
      <c r="C54" s="13"/>
      <c r="D54" s="13"/>
      <c r="E54" s="13"/>
      <c r="F54" s="13"/>
      <c r="G54" s="13"/>
    </row>
    <row r="55" spans="1:7" ht="15">
      <c r="A55" s="13" t="s">
        <v>267</v>
      </c>
      <c r="B55" s="13"/>
      <c r="C55" s="13"/>
      <c r="D55" s="13"/>
      <c r="E55" s="13"/>
      <c r="F55" s="13"/>
      <c r="G55" s="13"/>
    </row>
    <row r="56" spans="1:7" ht="15">
      <c r="A56" s="13"/>
      <c r="B56" s="13"/>
      <c r="C56" s="13"/>
      <c r="D56" s="13"/>
      <c r="E56" s="13"/>
      <c r="F56" s="13"/>
      <c r="G56" s="13"/>
    </row>
    <row r="57" spans="1:7" ht="15.75">
      <c r="A57" s="13" t="s">
        <v>386</v>
      </c>
      <c r="B57" s="13" t="s">
        <v>387</v>
      </c>
      <c r="C57" s="13"/>
      <c r="D57" s="13"/>
      <c r="E57" s="13"/>
      <c r="F57" s="16">
        <f>SUM(F58:F63)</f>
        <v>877324</v>
      </c>
      <c r="G57" s="16">
        <f>SUM(G58:G63)</f>
        <v>877324</v>
      </c>
    </row>
    <row r="58" spans="1:7" ht="15">
      <c r="A58" s="13"/>
      <c r="B58" s="13" t="s">
        <v>411</v>
      </c>
      <c r="C58" s="13"/>
      <c r="D58" s="13"/>
      <c r="E58" s="13"/>
      <c r="F58" s="13">
        <v>765139</v>
      </c>
      <c r="G58" s="13">
        <v>765139</v>
      </c>
    </row>
    <row r="59" spans="1:7" ht="15">
      <c r="A59" s="13"/>
      <c r="B59" s="13" t="s">
        <v>412</v>
      </c>
      <c r="C59" s="13"/>
      <c r="D59" s="13"/>
      <c r="E59" s="13"/>
      <c r="G59" s="13"/>
    </row>
    <row r="60" spans="1:7" ht="15">
      <c r="A60" s="13"/>
      <c r="B60" s="13" t="s">
        <v>413</v>
      </c>
      <c r="C60" s="13"/>
      <c r="D60" s="13"/>
      <c r="E60" s="13"/>
      <c r="F60" s="13">
        <v>35832</v>
      </c>
      <c r="G60" s="13">
        <v>35832</v>
      </c>
    </row>
    <row r="61" spans="1:7" ht="15">
      <c r="A61" s="13"/>
      <c r="B61" s="13" t="s">
        <v>414</v>
      </c>
      <c r="C61" s="13"/>
      <c r="D61" s="13"/>
      <c r="E61" s="13"/>
      <c r="F61" s="13">
        <v>78299</v>
      </c>
      <c r="G61" s="13">
        <v>78299</v>
      </c>
    </row>
    <row r="62" spans="1:7" ht="15">
      <c r="A62" s="13"/>
      <c r="B62" s="13" t="s">
        <v>415</v>
      </c>
      <c r="C62" s="13"/>
      <c r="D62" s="13"/>
      <c r="E62" s="13"/>
      <c r="F62" s="13"/>
      <c r="G62" s="13"/>
    </row>
    <row r="63" spans="1:7" ht="15">
      <c r="A63" s="13"/>
      <c r="B63" s="13" t="s">
        <v>416</v>
      </c>
      <c r="C63" s="13"/>
      <c r="D63" s="13"/>
      <c r="E63" s="13"/>
      <c r="F63" s="13">
        <v>-1946</v>
      </c>
      <c r="G63" s="13">
        <v>-1946</v>
      </c>
    </row>
    <row r="64" spans="1:7" ht="15.75">
      <c r="A64" s="13" t="s">
        <v>388</v>
      </c>
      <c r="B64" s="13" t="s">
        <v>389</v>
      </c>
      <c r="C64" s="13"/>
      <c r="D64" s="13"/>
      <c r="E64" s="13"/>
      <c r="F64" s="16">
        <f>SUM(F65:F67)</f>
        <v>14145</v>
      </c>
      <c r="G64" s="16">
        <f>SUM(G65:G67)</f>
        <v>14145</v>
      </c>
    </row>
    <row r="65" spans="1:7" ht="15">
      <c r="A65" s="13"/>
      <c r="B65" s="13" t="s">
        <v>417</v>
      </c>
      <c r="C65" s="13"/>
      <c r="D65" s="13"/>
      <c r="E65" s="13"/>
      <c r="F65" s="13">
        <v>2770</v>
      </c>
      <c r="G65" s="13">
        <v>2770</v>
      </c>
    </row>
    <row r="66" spans="1:7" ht="15">
      <c r="A66" s="13"/>
      <c r="B66" s="13" t="s">
        <v>418</v>
      </c>
      <c r="C66" s="13"/>
      <c r="D66" s="13"/>
      <c r="E66" s="13"/>
      <c r="F66" s="13">
        <v>4948</v>
      </c>
      <c r="G66" s="13">
        <v>4948</v>
      </c>
    </row>
    <row r="67" spans="1:7" ht="15">
      <c r="A67" s="13"/>
      <c r="B67" s="13" t="s">
        <v>419</v>
      </c>
      <c r="C67" s="13"/>
      <c r="D67" s="13"/>
      <c r="E67" s="13"/>
      <c r="F67" s="13">
        <v>6427</v>
      </c>
      <c r="G67" s="13">
        <v>6427</v>
      </c>
    </row>
    <row r="68" spans="1:7" ht="15.75">
      <c r="A68" s="13" t="s">
        <v>390</v>
      </c>
      <c r="B68" s="13" t="s">
        <v>391</v>
      </c>
      <c r="C68" s="13"/>
      <c r="D68" s="13"/>
      <c r="E68" s="13"/>
      <c r="F68" s="15">
        <v>0</v>
      </c>
      <c r="G68" s="15">
        <v>0</v>
      </c>
    </row>
    <row r="69" spans="1:7" ht="15.75">
      <c r="A69" s="13" t="s">
        <v>392</v>
      </c>
      <c r="B69" s="13" t="s">
        <v>393</v>
      </c>
      <c r="C69" s="13"/>
      <c r="D69" s="13"/>
      <c r="E69" s="13"/>
      <c r="F69" s="15">
        <v>0</v>
      </c>
      <c r="G69" s="15">
        <v>0</v>
      </c>
    </row>
    <row r="70" spans="1:7" ht="15.75">
      <c r="A70" s="13" t="s">
        <v>394</v>
      </c>
      <c r="B70" s="13" t="s">
        <v>395</v>
      </c>
      <c r="C70" s="13"/>
      <c r="D70" s="13"/>
      <c r="E70" s="13"/>
      <c r="F70" s="16">
        <v>38748</v>
      </c>
      <c r="G70" s="16">
        <v>38748</v>
      </c>
    </row>
    <row r="71" spans="1:7" ht="15">
      <c r="A71" s="13" t="s">
        <v>1014</v>
      </c>
      <c r="B71" s="13"/>
      <c r="C71" s="13"/>
      <c r="D71" s="13"/>
      <c r="E71" s="13"/>
      <c r="F71" s="13"/>
      <c r="G71" s="13"/>
    </row>
    <row r="72" spans="1:7" ht="15">
      <c r="A72" s="13"/>
      <c r="B72" s="331" t="s">
        <v>1013</v>
      </c>
      <c r="C72" s="332"/>
      <c r="D72" s="332"/>
      <c r="E72" s="333"/>
      <c r="F72" s="13">
        <v>186214</v>
      </c>
      <c r="G72" s="13">
        <v>168645</v>
      </c>
    </row>
    <row r="73" spans="1:7" ht="15">
      <c r="A73" s="13" t="s">
        <v>396</v>
      </c>
      <c r="B73" s="13"/>
      <c r="C73" s="13"/>
      <c r="D73" s="13"/>
      <c r="E73" s="13"/>
      <c r="F73" s="13"/>
      <c r="G73" s="13"/>
    </row>
    <row r="74" spans="1:7" ht="15">
      <c r="A74" s="13"/>
      <c r="B74" s="13"/>
      <c r="C74" s="13"/>
      <c r="D74" s="13"/>
      <c r="E74" s="13"/>
      <c r="F74" s="13"/>
      <c r="G74" s="13"/>
    </row>
    <row r="75" spans="1:7" ht="15.75">
      <c r="A75" s="13"/>
      <c r="B75" s="13" t="s">
        <v>397</v>
      </c>
      <c r="C75" s="13"/>
      <c r="D75" s="13"/>
      <c r="E75" s="13"/>
      <c r="F75" s="15">
        <v>46833</v>
      </c>
      <c r="G75" s="15">
        <v>0</v>
      </c>
    </row>
  </sheetData>
  <sheetProtection/>
  <mergeCells count="8">
    <mergeCell ref="B72:E72"/>
    <mergeCell ref="B23:E23"/>
    <mergeCell ref="A2:G2"/>
    <mergeCell ref="A3:G3"/>
    <mergeCell ref="B4:E4"/>
    <mergeCell ref="B5:E5"/>
    <mergeCell ref="B6:E6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  <headerFooter alignWithMargins="0">
    <oddHeader>&amp;R9.a. számú mellékelt a 6/2016.(IV.27.) számú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PageLayoutView="0" workbookViewId="0" topLeftCell="A1">
      <selection activeCell="A1" sqref="A1:D1"/>
    </sheetView>
  </sheetViews>
  <sheetFormatPr defaultColWidth="8.00390625" defaultRowHeight="12.75"/>
  <cols>
    <col min="1" max="1" width="5.00390625" style="21" customWidth="1"/>
    <col min="2" max="2" width="47.00390625" style="17" customWidth="1"/>
    <col min="3" max="4" width="15.125" style="17" customWidth="1"/>
    <col min="5" max="16384" width="8.00390625" style="17" customWidth="1"/>
  </cols>
  <sheetData>
    <row r="1" spans="1:4" ht="21.75" customHeight="1">
      <c r="A1" s="341"/>
      <c r="B1" s="342"/>
      <c r="C1" s="342"/>
      <c r="D1" s="342"/>
    </row>
    <row r="2" spans="1:4" ht="0.75" customHeight="1">
      <c r="A2" s="140"/>
      <c r="B2" s="141"/>
      <c r="C2" s="141"/>
      <c r="D2" s="141"/>
    </row>
    <row r="3" spans="1:8" s="18" customFormat="1" ht="51" customHeight="1">
      <c r="A3" s="344" t="s">
        <v>969</v>
      </c>
      <c r="B3" s="344"/>
      <c r="C3" s="344"/>
      <c r="D3" s="344"/>
      <c r="E3" s="22"/>
      <c r="F3" s="22"/>
      <c r="G3" s="22"/>
      <c r="H3" s="22"/>
    </row>
    <row r="4" spans="1:8" s="18" customFormat="1" ht="26.25" customHeight="1">
      <c r="A4" s="345" t="s">
        <v>518</v>
      </c>
      <c r="B4" s="346"/>
      <c r="C4" s="346"/>
      <c r="D4" s="347"/>
      <c r="E4" s="22"/>
      <c r="F4" s="22"/>
      <c r="G4" s="22"/>
      <c r="H4" s="22"/>
    </row>
    <row r="5" spans="1:4" s="19" customFormat="1" ht="48" customHeight="1">
      <c r="A5" s="23" t="s">
        <v>420</v>
      </c>
      <c r="B5" s="23" t="s">
        <v>421</v>
      </c>
      <c r="C5" s="23" t="s">
        <v>422</v>
      </c>
      <c r="D5" s="23" t="s">
        <v>423</v>
      </c>
    </row>
    <row r="6" spans="1:4" s="19" customFormat="1" ht="13.5" customHeight="1">
      <c r="A6" s="24">
        <v>1</v>
      </c>
      <c r="B6" s="24">
        <v>2</v>
      </c>
      <c r="C6" s="24">
        <v>3</v>
      </c>
      <c r="D6" s="24">
        <v>4</v>
      </c>
    </row>
    <row r="7" spans="1:4" ht="18" customHeight="1">
      <c r="A7" s="25" t="s">
        <v>330</v>
      </c>
      <c r="B7" s="26" t="s">
        <v>424</v>
      </c>
      <c r="C7" s="27"/>
      <c r="D7" s="27"/>
    </row>
    <row r="8" spans="1:4" ht="18" customHeight="1">
      <c r="A8" s="25" t="s">
        <v>331</v>
      </c>
      <c r="B8" s="26" t="s">
        <v>425</v>
      </c>
      <c r="C8" s="27"/>
      <c r="D8" s="27"/>
    </row>
    <row r="9" spans="1:4" ht="18" customHeight="1">
      <c r="A9" s="25" t="s">
        <v>332</v>
      </c>
      <c r="B9" s="26" t="s">
        <v>426</v>
      </c>
      <c r="C9" s="27"/>
      <c r="D9" s="27"/>
    </row>
    <row r="10" spans="1:4" ht="18" customHeight="1">
      <c r="A10" s="25" t="s">
        <v>333</v>
      </c>
      <c r="B10" s="26" t="s">
        <v>427</v>
      </c>
      <c r="C10" s="27"/>
      <c r="D10" s="27"/>
    </row>
    <row r="11" spans="1:4" ht="18" customHeight="1">
      <c r="A11" s="25" t="s">
        <v>334</v>
      </c>
      <c r="B11" s="26" t="s">
        <v>428</v>
      </c>
      <c r="C11" s="27">
        <v>10210</v>
      </c>
      <c r="D11" s="27">
        <v>4625</v>
      </c>
    </row>
    <row r="12" spans="1:4" ht="18" customHeight="1">
      <c r="A12" s="25" t="s">
        <v>335</v>
      </c>
      <c r="B12" s="26" t="s">
        <v>429</v>
      </c>
      <c r="C12" s="27"/>
      <c r="D12" s="27"/>
    </row>
    <row r="13" spans="1:4" ht="18" customHeight="1">
      <c r="A13" s="25" t="s">
        <v>336</v>
      </c>
      <c r="B13" s="28" t="s">
        <v>430</v>
      </c>
      <c r="C13" s="27"/>
      <c r="D13" s="27"/>
    </row>
    <row r="14" spans="1:4" ht="18" customHeight="1">
      <c r="A14" s="25" t="s">
        <v>337</v>
      </c>
      <c r="B14" s="28" t="s">
        <v>431</v>
      </c>
      <c r="C14" s="27"/>
      <c r="D14" s="27"/>
    </row>
    <row r="15" spans="1:4" ht="18" customHeight="1">
      <c r="A15" s="25" t="s">
        <v>338</v>
      </c>
      <c r="B15" s="28" t="s">
        <v>432</v>
      </c>
      <c r="C15" s="27">
        <v>10123</v>
      </c>
      <c r="D15" s="27">
        <v>4625</v>
      </c>
    </row>
    <row r="16" spans="1:4" ht="18" customHeight="1">
      <c r="A16" s="25" t="s">
        <v>339</v>
      </c>
      <c r="B16" s="28" t="s">
        <v>433</v>
      </c>
      <c r="C16" s="27"/>
      <c r="D16" s="27"/>
    </row>
    <row r="17" spans="1:4" ht="18" customHeight="1">
      <c r="A17" s="25" t="s">
        <v>340</v>
      </c>
      <c r="B17" s="28" t="s">
        <v>434</v>
      </c>
      <c r="C17" s="27"/>
      <c r="D17" s="27"/>
    </row>
    <row r="18" spans="1:4" ht="22.5" customHeight="1">
      <c r="A18" s="25" t="s">
        <v>435</v>
      </c>
      <c r="B18" s="28" t="s">
        <v>436</v>
      </c>
      <c r="C18" s="27"/>
      <c r="D18" s="27"/>
    </row>
    <row r="19" spans="1:4" ht="18" customHeight="1">
      <c r="A19" s="25" t="s">
        <v>437</v>
      </c>
      <c r="B19" s="26" t="s">
        <v>438</v>
      </c>
      <c r="C19" s="27">
        <v>2994</v>
      </c>
      <c r="D19" s="27">
        <v>448</v>
      </c>
    </row>
    <row r="20" spans="1:4" ht="18" customHeight="1">
      <c r="A20" s="25" t="s">
        <v>439</v>
      </c>
      <c r="B20" s="26" t="s">
        <v>440</v>
      </c>
      <c r="C20" s="27"/>
      <c r="D20" s="27"/>
    </row>
    <row r="21" spans="1:4" ht="18" customHeight="1">
      <c r="A21" s="25" t="s">
        <v>441</v>
      </c>
      <c r="B21" s="26" t="s">
        <v>442</v>
      </c>
      <c r="C21" s="27"/>
      <c r="D21" s="27"/>
    </row>
    <row r="22" spans="1:4" ht="18" customHeight="1">
      <c r="A22" s="25" t="s">
        <v>443</v>
      </c>
      <c r="B22" s="26" t="s">
        <v>444</v>
      </c>
      <c r="C22" s="27"/>
      <c r="D22" s="27"/>
    </row>
    <row r="23" spans="1:4" ht="18" customHeight="1">
      <c r="A23" s="25" t="s">
        <v>445</v>
      </c>
      <c r="B23" s="26" t="s">
        <v>446</v>
      </c>
      <c r="C23" s="27"/>
      <c r="D23" s="27"/>
    </row>
    <row r="24" spans="1:4" ht="18" customHeight="1">
      <c r="A24" s="29" t="s">
        <v>447</v>
      </c>
      <c r="B24" s="30" t="s">
        <v>448</v>
      </c>
      <c r="C24" s="31">
        <f>SUM(C11+C19)</f>
        <v>13204</v>
      </c>
      <c r="D24" s="31">
        <f>SUM(D11+D19)</f>
        <v>5073</v>
      </c>
    </row>
    <row r="25" spans="1:4" ht="8.25" customHeight="1">
      <c r="A25" s="20"/>
      <c r="B25" s="343"/>
      <c r="C25" s="343"/>
      <c r="D25" s="343"/>
    </row>
  </sheetData>
  <sheetProtection/>
  <mergeCells count="4">
    <mergeCell ref="A1:D1"/>
    <mergeCell ref="B25:D25"/>
    <mergeCell ref="A3:D3"/>
    <mergeCell ref="A4:D4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CE,Dőlt"&amp;12
10. számú mellékelt a 6/2016.(IV.27.) számú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9.125" style="32" customWidth="1"/>
    <col min="2" max="2" width="38.75390625" style="32" customWidth="1"/>
    <col min="3" max="3" width="17.375" style="32" customWidth="1"/>
    <col min="4" max="4" width="14.75390625" style="32" customWidth="1"/>
    <col min="5" max="5" width="13.625" style="32" customWidth="1"/>
    <col min="6" max="6" width="18.125" style="32" customWidth="1"/>
    <col min="7" max="7" width="20.00390625" style="32" customWidth="1"/>
    <col min="8" max="16384" width="9.125" style="32" customWidth="1"/>
  </cols>
  <sheetData>
    <row r="2" spans="1:7" ht="59.25" customHeight="1">
      <c r="A2" s="348" t="s">
        <v>970</v>
      </c>
      <c r="B2" s="348"/>
      <c r="C2" s="348"/>
      <c r="D2" s="348"/>
      <c r="E2" s="348"/>
      <c r="F2" s="348"/>
      <c r="G2" s="348"/>
    </row>
    <row r="3" spans="1:7" ht="31.5" customHeight="1">
      <c r="A3" s="349" t="s">
        <v>449</v>
      </c>
      <c r="B3" s="349" t="s">
        <v>450</v>
      </c>
      <c r="C3" s="351" t="s">
        <v>451</v>
      </c>
      <c r="D3" s="349" t="s">
        <v>452</v>
      </c>
      <c r="E3" s="349"/>
      <c r="F3" s="353" t="s">
        <v>453</v>
      </c>
      <c r="G3" s="349" t="s">
        <v>454</v>
      </c>
    </row>
    <row r="4" spans="1:7" ht="16.5" customHeight="1">
      <c r="A4" s="350"/>
      <c r="B4" s="350"/>
      <c r="C4" s="352"/>
      <c r="D4" s="33" t="s">
        <v>455</v>
      </c>
      <c r="E4" s="33" t="s">
        <v>456</v>
      </c>
      <c r="F4" s="354"/>
      <c r="G4" s="350"/>
    </row>
    <row r="5" spans="1:7" ht="39.75" customHeight="1">
      <c r="A5" s="34" t="s">
        <v>330</v>
      </c>
      <c r="B5" s="34" t="s">
        <v>457</v>
      </c>
      <c r="C5" s="35">
        <v>695000</v>
      </c>
      <c r="D5" s="35">
        <v>8540</v>
      </c>
      <c r="E5" s="36">
        <v>1.229</v>
      </c>
      <c r="F5" s="35">
        <v>8540</v>
      </c>
      <c r="G5" s="35">
        <v>8540</v>
      </c>
    </row>
    <row r="6" spans="1:7" ht="42.75" customHeight="1">
      <c r="A6" s="34"/>
      <c r="B6" s="37" t="s">
        <v>156</v>
      </c>
      <c r="C6" s="38"/>
      <c r="D6" s="38">
        <f>SUM(D5:D5)</f>
        <v>8540</v>
      </c>
      <c r="E6" s="39"/>
      <c r="F6" s="38">
        <f>SUM(F5:F5)</f>
        <v>8540</v>
      </c>
      <c r="G6" s="38">
        <f>SUM(G5:G5)</f>
        <v>8540</v>
      </c>
    </row>
  </sheetData>
  <sheetProtection/>
  <mergeCells count="7">
    <mergeCell ref="A2:G2"/>
    <mergeCell ref="A3:A4"/>
    <mergeCell ref="B3:B4"/>
    <mergeCell ref="C3:C4"/>
    <mergeCell ref="D3:E3"/>
    <mergeCell ref="F3:F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&amp;R11. számú mellékelt a 6/2016.(IV.27.) számú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I1" sqref="I1"/>
    </sheetView>
  </sheetViews>
  <sheetFormatPr defaultColWidth="9.00390625" defaultRowHeight="12.75"/>
  <cols>
    <col min="1" max="1" width="4.75390625" style="55" customWidth="1"/>
    <col min="2" max="2" width="33.75390625" style="55" customWidth="1"/>
    <col min="3" max="8" width="11.875" style="55" customWidth="1"/>
    <col min="9" max="9" width="13.00390625" style="55" customWidth="1"/>
    <col min="10" max="16384" width="9.125" style="55" customWidth="1"/>
  </cols>
  <sheetData>
    <row r="2" spans="1:9" ht="18" customHeight="1">
      <c r="A2" s="371" t="s">
        <v>969</v>
      </c>
      <c r="B2" s="372"/>
      <c r="C2" s="372"/>
      <c r="D2" s="372"/>
      <c r="E2" s="372"/>
      <c r="F2" s="372"/>
      <c r="G2" s="372"/>
      <c r="H2" s="372"/>
      <c r="I2" s="372"/>
    </row>
    <row r="3" spans="1:9" ht="34.5" customHeight="1">
      <c r="A3" s="373" t="s">
        <v>971</v>
      </c>
      <c r="B3" s="374"/>
      <c r="C3" s="374"/>
      <c r="D3" s="374"/>
      <c r="E3" s="374"/>
      <c r="F3" s="374"/>
      <c r="G3" s="374"/>
      <c r="H3" s="374"/>
      <c r="I3" s="374"/>
    </row>
    <row r="4" spans="8:9" ht="14.25" thickBot="1">
      <c r="H4" s="375" t="s">
        <v>492</v>
      </c>
      <c r="I4" s="375"/>
    </row>
    <row r="5" spans="1:9" ht="13.5" thickBot="1">
      <c r="A5" s="376" t="s">
        <v>420</v>
      </c>
      <c r="B5" s="378" t="s">
        <v>493</v>
      </c>
      <c r="C5" s="355" t="s">
        <v>494</v>
      </c>
      <c r="D5" s="357" t="s">
        <v>495</v>
      </c>
      <c r="E5" s="358"/>
      <c r="F5" s="358"/>
      <c r="G5" s="358"/>
      <c r="H5" s="358"/>
      <c r="I5" s="359" t="s">
        <v>496</v>
      </c>
    </row>
    <row r="6" spans="1:9" s="58" customFormat="1" ht="42" customHeight="1" thickBot="1">
      <c r="A6" s="377"/>
      <c r="B6" s="379"/>
      <c r="C6" s="356"/>
      <c r="D6" s="56" t="s">
        <v>497</v>
      </c>
      <c r="E6" s="56" t="s">
        <v>498</v>
      </c>
      <c r="F6" s="56" t="s">
        <v>499</v>
      </c>
      <c r="G6" s="57" t="s">
        <v>500</v>
      </c>
      <c r="H6" s="57" t="s">
        <v>501</v>
      </c>
      <c r="I6" s="360"/>
    </row>
    <row r="7" spans="1:9" s="58" customFormat="1" ht="12" customHeight="1" thickBot="1">
      <c r="A7" s="59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 t="s">
        <v>502</v>
      </c>
      <c r="I7" s="61" t="s">
        <v>503</v>
      </c>
    </row>
    <row r="8" spans="1:9" s="58" customFormat="1" ht="18" customHeight="1">
      <c r="A8" s="361" t="s">
        <v>504</v>
      </c>
      <c r="B8" s="362"/>
      <c r="C8" s="362"/>
      <c r="D8" s="362"/>
      <c r="E8" s="362"/>
      <c r="F8" s="362"/>
      <c r="G8" s="362"/>
      <c r="H8" s="362"/>
      <c r="I8" s="363"/>
    </row>
    <row r="9" spans="1:9" ht="15.75" customHeight="1">
      <c r="A9" s="62" t="s">
        <v>330</v>
      </c>
      <c r="B9" s="63" t="s">
        <v>505</v>
      </c>
      <c r="C9" s="64"/>
      <c r="D9" s="65"/>
      <c r="E9" s="65"/>
      <c r="F9" s="65"/>
      <c r="G9" s="66"/>
      <c r="H9" s="67">
        <f aca="true" t="shared" si="0" ref="H9:H15">SUM(D9:G9)</f>
        <v>0</v>
      </c>
      <c r="I9" s="68">
        <f aca="true" t="shared" si="1" ref="I9:I15">C9+H9</f>
        <v>0</v>
      </c>
    </row>
    <row r="10" spans="1:9" ht="22.5">
      <c r="A10" s="62" t="s">
        <v>331</v>
      </c>
      <c r="B10" s="63" t="s">
        <v>506</v>
      </c>
      <c r="C10" s="64"/>
      <c r="D10" s="65"/>
      <c r="E10" s="65"/>
      <c r="F10" s="65"/>
      <c r="G10" s="66"/>
      <c r="H10" s="67">
        <f t="shared" si="0"/>
        <v>0</v>
      </c>
      <c r="I10" s="68">
        <f t="shared" si="1"/>
        <v>0</v>
      </c>
    </row>
    <row r="11" spans="1:9" ht="22.5">
      <c r="A11" s="62" t="s">
        <v>332</v>
      </c>
      <c r="B11" s="63" t="s">
        <v>507</v>
      </c>
      <c r="C11" s="64"/>
      <c r="D11" s="65"/>
      <c r="E11" s="65"/>
      <c r="F11" s="65"/>
      <c r="G11" s="66"/>
      <c r="H11" s="67">
        <f t="shared" si="0"/>
        <v>0</v>
      </c>
      <c r="I11" s="68">
        <f t="shared" si="1"/>
        <v>0</v>
      </c>
    </row>
    <row r="12" spans="1:9" ht="15.75" customHeight="1">
      <c r="A12" s="62" t="s">
        <v>333</v>
      </c>
      <c r="B12" s="63" t="s">
        <v>508</v>
      </c>
      <c r="C12" s="64"/>
      <c r="D12" s="65"/>
      <c r="E12" s="65"/>
      <c r="F12" s="65"/>
      <c r="G12" s="66"/>
      <c r="H12" s="67">
        <f t="shared" si="0"/>
        <v>0</v>
      </c>
      <c r="I12" s="68">
        <f t="shared" si="1"/>
        <v>0</v>
      </c>
    </row>
    <row r="13" spans="1:9" ht="22.5">
      <c r="A13" s="62" t="s">
        <v>334</v>
      </c>
      <c r="B13" s="63" t="s">
        <v>509</v>
      </c>
      <c r="C13" s="64"/>
      <c r="D13" s="65"/>
      <c r="E13" s="65"/>
      <c r="F13" s="65"/>
      <c r="G13" s="66"/>
      <c r="H13" s="67">
        <f t="shared" si="0"/>
        <v>0</v>
      </c>
      <c r="I13" s="68">
        <f t="shared" si="1"/>
        <v>0</v>
      </c>
    </row>
    <row r="14" spans="1:9" ht="15.75" customHeight="1">
      <c r="A14" s="69" t="s">
        <v>335</v>
      </c>
      <c r="B14" s="70" t="s">
        <v>510</v>
      </c>
      <c r="C14" s="71">
        <v>6</v>
      </c>
      <c r="D14" s="72"/>
      <c r="E14" s="72"/>
      <c r="F14" s="72"/>
      <c r="G14" s="73"/>
      <c r="H14" s="67">
        <f t="shared" si="0"/>
        <v>0</v>
      </c>
      <c r="I14" s="68">
        <f t="shared" si="1"/>
        <v>6</v>
      </c>
    </row>
    <row r="15" spans="1:9" ht="15.75" customHeight="1" thickBot="1">
      <c r="A15" s="74" t="s">
        <v>336</v>
      </c>
      <c r="B15" s="75" t="s">
        <v>511</v>
      </c>
      <c r="C15" s="76">
        <v>2764</v>
      </c>
      <c r="D15" s="77"/>
      <c r="E15" s="77"/>
      <c r="F15" s="77"/>
      <c r="G15" s="78"/>
      <c r="H15" s="67">
        <f t="shared" si="0"/>
        <v>0</v>
      </c>
      <c r="I15" s="68">
        <f t="shared" si="1"/>
        <v>2764</v>
      </c>
    </row>
    <row r="16" spans="1:9" s="82" customFormat="1" ht="18" customHeight="1" thickBot="1">
      <c r="A16" s="364" t="s">
        <v>512</v>
      </c>
      <c r="B16" s="365"/>
      <c r="C16" s="79">
        <f aca="true" t="shared" si="2" ref="C16:I16">SUM(C9:C15)</f>
        <v>2770</v>
      </c>
      <c r="D16" s="79">
        <f>SUM(D9:D15)</f>
        <v>0</v>
      </c>
      <c r="E16" s="79">
        <f t="shared" si="2"/>
        <v>0</v>
      </c>
      <c r="F16" s="79">
        <f t="shared" si="2"/>
        <v>0</v>
      </c>
      <c r="G16" s="80">
        <f t="shared" si="2"/>
        <v>0</v>
      </c>
      <c r="H16" s="80">
        <f t="shared" si="2"/>
        <v>0</v>
      </c>
      <c r="I16" s="81">
        <f t="shared" si="2"/>
        <v>2770</v>
      </c>
    </row>
    <row r="17" spans="1:9" s="83" customFormat="1" ht="18" customHeight="1">
      <c r="A17" s="366" t="s">
        <v>513</v>
      </c>
      <c r="B17" s="367"/>
      <c r="C17" s="367"/>
      <c r="D17" s="367"/>
      <c r="E17" s="367"/>
      <c r="F17" s="367"/>
      <c r="G17" s="367"/>
      <c r="H17" s="367"/>
      <c r="I17" s="368"/>
    </row>
    <row r="18" spans="1:9" s="83" customFormat="1" ht="12.75">
      <c r="A18" s="62" t="s">
        <v>330</v>
      </c>
      <c r="B18" s="63" t="s">
        <v>514</v>
      </c>
      <c r="C18" s="64"/>
      <c r="D18" s="65"/>
      <c r="E18" s="65"/>
      <c r="F18" s="65"/>
      <c r="G18" s="66"/>
      <c r="H18" s="67">
        <f>SUM(D18:G18)</f>
        <v>0</v>
      </c>
      <c r="I18" s="68">
        <f>C18+H18</f>
        <v>0</v>
      </c>
    </row>
    <row r="19" spans="1:9" ht="13.5" thickBot="1">
      <c r="A19" s="74" t="s">
        <v>331</v>
      </c>
      <c r="B19" s="75" t="s">
        <v>515</v>
      </c>
      <c r="C19" s="76"/>
      <c r="D19" s="77"/>
      <c r="E19" s="77"/>
      <c r="F19" s="77"/>
      <c r="G19" s="78"/>
      <c r="H19" s="67">
        <f>SUM(D19:G19)</f>
        <v>0</v>
      </c>
      <c r="I19" s="84">
        <f>C19+H19</f>
        <v>0</v>
      </c>
    </row>
    <row r="20" spans="1:9" ht="15.75" customHeight="1" thickBot="1">
      <c r="A20" s="364" t="s">
        <v>516</v>
      </c>
      <c r="B20" s="365"/>
      <c r="C20" s="79">
        <f aca="true" t="shared" si="3" ref="C20:I20">SUM(C18:C19)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80">
        <f t="shared" si="3"/>
        <v>0</v>
      </c>
      <c r="H20" s="80">
        <f t="shared" si="3"/>
        <v>0</v>
      </c>
      <c r="I20" s="81">
        <f t="shared" si="3"/>
        <v>0</v>
      </c>
    </row>
    <row r="21" spans="1:9" ht="18" customHeight="1" thickBot="1">
      <c r="A21" s="369" t="s">
        <v>517</v>
      </c>
      <c r="B21" s="370"/>
      <c r="C21" s="85">
        <f aca="true" t="shared" si="4" ref="C21:I21">C16+C20</f>
        <v>2770</v>
      </c>
      <c r="D21" s="85">
        <f t="shared" si="4"/>
        <v>0</v>
      </c>
      <c r="E21" s="85">
        <f t="shared" si="4"/>
        <v>0</v>
      </c>
      <c r="F21" s="85">
        <f t="shared" si="4"/>
        <v>0</v>
      </c>
      <c r="G21" s="85">
        <f t="shared" si="4"/>
        <v>0</v>
      </c>
      <c r="H21" s="85">
        <f t="shared" si="4"/>
        <v>0</v>
      </c>
      <c r="I21" s="81">
        <f t="shared" si="4"/>
        <v>2770</v>
      </c>
    </row>
  </sheetData>
  <sheetProtection/>
  <mergeCells count="13">
    <mergeCell ref="A20:B20"/>
    <mergeCell ref="A21:B21"/>
    <mergeCell ref="A2:I2"/>
    <mergeCell ref="A3:I3"/>
    <mergeCell ref="H4:I4"/>
    <mergeCell ref="A5:A6"/>
    <mergeCell ref="B5:B6"/>
    <mergeCell ref="C5:C6"/>
    <mergeCell ref="D5:H5"/>
    <mergeCell ref="I5:I6"/>
    <mergeCell ref="A8:I8"/>
    <mergeCell ref="A16:B16"/>
    <mergeCell ref="A17:I17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12. számú mellékelt a 6/2016.(IV.27.) számú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107"/>
  <sheetViews>
    <sheetView view="pageBreakPreview" zoomScaleSheetLayoutView="100" zoomScalePageLayoutView="0" workbookViewId="0" topLeftCell="A4">
      <pane xSplit="32" ySplit="6" topLeftCell="AG10" activePane="bottomRight" state="frozen"/>
      <selection pane="topLeft" activeCell="A4" sqref="A4"/>
      <selection pane="topRight" activeCell="AG4" sqref="AG4"/>
      <selection pane="bottomLeft" activeCell="A8" sqref="A8"/>
      <selection pane="bottomRight" activeCell="AR4" sqref="AR4"/>
    </sheetView>
  </sheetViews>
  <sheetFormatPr defaultColWidth="9.00390625" defaultRowHeight="12.75"/>
  <cols>
    <col min="1" max="2" width="2.75390625" style="40" customWidth="1"/>
    <col min="3" max="36" width="2.75390625" style="41" customWidth="1"/>
    <col min="37" max="38" width="13.25390625" style="41" customWidth="1"/>
    <col min="39" max="41" width="11.125" style="42" customWidth="1"/>
    <col min="42" max="42" width="12.125" style="86" customWidth="1"/>
    <col min="43" max="44" width="11.625" style="41" customWidth="1"/>
    <col min="45" max="47" width="2.75390625" style="41" customWidth="1"/>
    <col min="48" max="16384" width="9.125" style="41" customWidth="1"/>
  </cols>
  <sheetData>
    <row r="1" spans="39:42" ht="23.25" customHeight="1">
      <c r="AM1" s="226"/>
      <c r="AN1" s="226"/>
      <c r="AO1" s="226"/>
      <c r="AP1" s="227"/>
    </row>
    <row r="2" spans="1:74" ht="31.5" customHeight="1">
      <c r="A2" s="218" t="s">
        <v>458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</row>
    <row r="3" spans="1:74" ht="33" customHeight="1">
      <c r="A3" s="218" t="s">
        <v>709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19"/>
      <c r="AP3" s="219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</row>
    <row r="4" spans="1:74" ht="33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04"/>
      <c r="AR4" s="143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</row>
    <row r="5" spans="1:74" ht="33" customHeight="1">
      <c r="A5" s="215" t="s">
        <v>972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</row>
    <row r="6" spans="1:44" ht="25.5" customHeight="1">
      <c r="A6" s="248" t="s">
        <v>708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123"/>
    </row>
    <row r="7" spans="1:44" ht="27.75" customHeight="1">
      <c r="A7" s="253" t="s">
        <v>707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0" t="s">
        <v>156</v>
      </c>
      <c r="AH7" s="251"/>
      <c r="AI7" s="251"/>
      <c r="AJ7" s="251"/>
      <c r="AK7" s="252"/>
      <c r="AL7" s="124"/>
      <c r="AM7" s="246" t="s">
        <v>706</v>
      </c>
      <c r="AN7" s="247"/>
      <c r="AO7" s="122"/>
      <c r="AP7" s="245" t="s">
        <v>705</v>
      </c>
      <c r="AQ7" s="245"/>
      <c r="AR7" s="121"/>
    </row>
    <row r="8" spans="1:44" ht="39.75" customHeight="1">
      <c r="A8" s="255" t="s">
        <v>459</v>
      </c>
      <c r="B8" s="256"/>
      <c r="C8" s="257" t="s">
        <v>460</v>
      </c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9" t="s">
        <v>704</v>
      </c>
      <c r="AD8" s="258"/>
      <c r="AE8" s="258"/>
      <c r="AF8" s="258"/>
      <c r="AG8" s="260" t="s">
        <v>703</v>
      </c>
      <c r="AH8" s="261"/>
      <c r="AI8" s="261"/>
      <c r="AJ8" s="261"/>
      <c r="AK8" s="101" t="s">
        <v>965</v>
      </c>
      <c r="AL8" s="125" t="s">
        <v>8</v>
      </c>
      <c r="AM8" s="103" t="s">
        <v>702</v>
      </c>
      <c r="AN8" s="102" t="s">
        <v>965</v>
      </c>
      <c r="AO8" s="102" t="s">
        <v>8</v>
      </c>
      <c r="AP8" s="125" t="s">
        <v>702</v>
      </c>
      <c r="AQ8" s="125" t="s">
        <v>965</v>
      </c>
      <c r="AR8" s="125" t="s">
        <v>8</v>
      </c>
    </row>
    <row r="9" spans="1:44" ht="12.75">
      <c r="A9" s="243" t="s">
        <v>330</v>
      </c>
      <c r="B9" s="243"/>
      <c r="C9" s="244" t="s">
        <v>331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 t="s">
        <v>332</v>
      </c>
      <c r="AD9" s="244"/>
      <c r="AE9" s="244"/>
      <c r="AF9" s="244"/>
      <c r="AG9" s="245" t="s">
        <v>333</v>
      </c>
      <c r="AH9" s="245"/>
      <c r="AI9" s="245"/>
      <c r="AJ9" s="245"/>
      <c r="AK9" s="100"/>
      <c r="AL9" s="121"/>
      <c r="AM9" s="99"/>
      <c r="AN9" s="99"/>
      <c r="AO9" s="99"/>
      <c r="AP9" s="98"/>
      <c r="AQ9" s="92"/>
      <c r="AR9" s="92"/>
    </row>
    <row r="10" spans="1:44" ht="19.5" customHeight="1">
      <c r="A10" s="217" t="s">
        <v>0</v>
      </c>
      <c r="B10" s="217"/>
      <c r="C10" s="242" t="s">
        <v>701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1" t="s">
        <v>700</v>
      </c>
      <c r="AD10" s="241"/>
      <c r="AE10" s="241"/>
      <c r="AF10" s="241"/>
      <c r="AG10" s="221">
        <f aca="true" t="shared" si="0" ref="AG10:AG41">SUM(AM10+AP10)</f>
        <v>86386</v>
      </c>
      <c r="AH10" s="221"/>
      <c r="AI10" s="221"/>
      <c r="AJ10" s="221"/>
      <c r="AK10" s="91">
        <f aca="true" t="shared" si="1" ref="AK10:AK73">AN10+AQ10</f>
        <v>90008</v>
      </c>
      <c r="AL10" s="119">
        <f>SUM(AO10+AR10)</f>
        <v>90008</v>
      </c>
      <c r="AM10" s="90">
        <v>60643</v>
      </c>
      <c r="AN10" s="90">
        <v>65116</v>
      </c>
      <c r="AO10" s="90">
        <v>65116</v>
      </c>
      <c r="AP10" s="93">
        <v>25743</v>
      </c>
      <c r="AQ10" s="88">
        <v>24892</v>
      </c>
      <c r="AR10" s="88">
        <v>24892</v>
      </c>
    </row>
    <row r="11" spans="1:44" ht="19.5" customHeight="1">
      <c r="A11" s="217" t="s">
        <v>1</v>
      </c>
      <c r="B11" s="217"/>
      <c r="C11" s="242" t="s">
        <v>699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20" t="s">
        <v>698</v>
      </c>
      <c r="AD11" s="220"/>
      <c r="AE11" s="220"/>
      <c r="AF11" s="220"/>
      <c r="AG11" s="221">
        <f t="shared" si="0"/>
        <v>2056</v>
      </c>
      <c r="AH11" s="221"/>
      <c r="AI11" s="221"/>
      <c r="AJ11" s="221"/>
      <c r="AK11" s="91">
        <f t="shared" si="1"/>
        <v>1415</v>
      </c>
      <c r="AL11" s="127">
        <f aca="true" t="shared" si="2" ref="AL11:AL74">SUM(AO11+AR11)</f>
        <v>1153</v>
      </c>
      <c r="AM11" s="90">
        <v>1415</v>
      </c>
      <c r="AN11" s="90">
        <v>1415</v>
      </c>
      <c r="AO11" s="90">
        <v>1153</v>
      </c>
      <c r="AP11" s="93">
        <v>641</v>
      </c>
      <c r="AQ11" s="88">
        <v>0</v>
      </c>
      <c r="AR11" s="88">
        <v>0</v>
      </c>
    </row>
    <row r="12" spans="1:44" ht="19.5" customHeight="1">
      <c r="A12" s="217" t="s">
        <v>2</v>
      </c>
      <c r="B12" s="217"/>
      <c r="C12" s="242" t="s">
        <v>697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20" t="s">
        <v>696</v>
      </c>
      <c r="AD12" s="220"/>
      <c r="AE12" s="220"/>
      <c r="AF12" s="220"/>
      <c r="AG12" s="221">
        <f t="shared" si="0"/>
        <v>0</v>
      </c>
      <c r="AH12" s="221"/>
      <c r="AI12" s="221"/>
      <c r="AJ12" s="221"/>
      <c r="AK12" s="91">
        <f t="shared" si="1"/>
        <v>0</v>
      </c>
      <c r="AL12" s="127">
        <f t="shared" si="2"/>
        <v>0</v>
      </c>
      <c r="AM12" s="90"/>
      <c r="AN12" s="90"/>
      <c r="AO12" s="90"/>
      <c r="AP12" s="93"/>
      <c r="AQ12" s="88"/>
      <c r="AR12" s="88"/>
    </row>
    <row r="13" spans="1:44" ht="19.5" customHeight="1">
      <c r="A13" s="217" t="s">
        <v>3</v>
      </c>
      <c r="B13" s="217"/>
      <c r="C13" s="240" t="s">
        <v>695</v>
      </c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20" t="s">
        <v>694</v>
      </c>
      <c r="AD13" s="220"/>
      <c r="AE13" s="220"/>
      <c r="AF13" s="220"/>
      <c r="AG13" s="221">
        <f t="shared" si="0"/>
        <v>0</v>
      </c>
      <c r="AH13" s="221"/>
      <c r="AI13" s="221"/>
      <c r="AJ13" s="221"/>
      <c r="AK13" s="91">
        <f t="shared" si="1"/>
        <v>125</v>
      </c>
      <c r="AL13" s="127">
        <f t="shared" si="2"/>
        <v>125</v>
      </c>
      <c r="AM13" s="90"/>
      <c r="AN13" s="90">
        <v>125</v>
      </c>
      <c r="AO13" s="90">
        <v>125</v>
      </c>
      <c r="AP13" s="93"/>
      <c r="AQ13" s="88"/>
      <c r="AR13" s="88"/>
    </row>
    <row r="14" spans="1:44" ht="19.5" customHeight="1">
      <c r="A14" s="217" t="s">
        <v>9</v>
      </c>
      <c r="B14" s="217"/>
      <c r="C14" s="240" t="s">
        <v>693</v>
      </c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20" t="s">
        <v>692</v>
      </c>
      <c r="AD14" s="220"/>
      <c r="AE14" s="220"/>
      <c r="AF14" s="220"/>
      <c r="AG14" s="221">
        <f t="shared" si="0"/>
        <v>0</v>
      </c>
      <c r="AH14" s="221"/>
      <c r="AI14" s="221"/>
      <c r="AJ14" s="221"/>
      <c r="AK14" s="91">
        <f t="shared" si="1"/>
        <v>0</v>
      </c>
      <c r="AL14" s="127">
        <f t="shared" si="2"/>
        <v>0</v>
      </c>
      <c r="AM14" s="90"/>
      <c r="AN14" s="90"/>
      <c r="AO14" s="90"/>
      <c r="AP14" s="93"/>
      <c r="AQ14" s="88"/>
      <c r="AR14" s="88"/>
    </row>
    <row r="15" spans="1:44" ht="19.5" customHeight="1">
      <c r="A15" s="217" t="s">
        <v>10</v>
      </c>
      <c r="B15" s="217"/>
      <c r="C15" s="240" t="s">
        <v>691</v>
      </c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20" t="s">
        <v>690</v>
      </c>
      <c r="AD15" s="220"/>
      <c r="AE15" s="220"/>
      <c r="AF15" s="220"/>
      <c r="AG15" s="221">
        <f t="shared" si="0"/>
        <v>838</v>
      </c>
      <c r="AH15" s="221"/>
      <c r="AI15" s="221"/>
      <c r="AJ15" s="221"/>
      <c r="AK15" s="91">
        <f t="shared" si="1"/>
        <v>838</v>
      </c>
      <c r="AL15" s="127">
        <f t="shared" si="2"/>
        <v>838</v>
      </c>
      <c r="AM15" s="90">
        <v>402</v>
      </c>
      <c r="AN15" s="90">
        <v>402</v>
      </c>
      <c r="AO15" s="90">
        <v>402</v>
      </c>
      <c r="AP15" s="93">
        <v>436</v>
      </c>
      <c r="AQ15" s="88">
        <v>436</v>
      </c>
      <c r="AR15" s="88">
        <v>436</v>
      </c>
    </row>
    <row r="16" spans="1:44" ht="19.5" customHeight="1">
      <c r="A16" s="217" t="s">
        <v>11</v>
      </c>
      <c r="B16" s="217"/>
      <c r="C16" s="240" t="s">
        <v>689</v>
      </c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20" t="s">
        <v>688</v>
      </c>
      <c r="AD16" s="220"/>
      <c r="AE16" s="220"/>
      <c r="AF16" s="220"/>
      <c r="AG16" s="221">
        <f t="shared" si="0"/>
        <v>3100</v>
      </c>
      <c r="AH16" s="221"/>
      <c r="AI16" s="221"/>
      <c r="AJ16" s="221"/>
      <c r="AK16" s="91">
        <f t="shared" si="1"/>
        <v>2946</v>
      </c>
      <c r="AL16" s="127">
        <f t="shared" si="2"/>
        <v>2946</v>
      </c>
      <c r="AM16" s="90">
        <v>1577</v>
      </c>
      <c r="AN16" s="90">
        <v>1696</v>
      </c>
      <c r="AO16" s="90">
        <v>1696</v>
      </c>
      <c r="AP16" s="93">
        <v>1523</v>
      </c>
      <c r="AQ16" s="88">
        <v>1250</v>
      </c>
      <c r="AR16" s="88">
        <v>1250</v>
      </c>
    </row>
    <row r="17" spans="1:44" ht="19.5" customHeight="1">
      <c r="A17" s="217" t="s">
        <v>4</v>
      </c>
      <c r="B17" s="217"/>
      <c r="C17" s="240" t="s">
        <v>687</v>
      </c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20" t="s">
        <v>686</v>
      </c>
      <c r="AD17" s="220"/>
      <c r="AE17" s="220"/>
      <c r="AF17" s="220"/>
      <c r="AG17" s="221">
        <f t="shared" si="0"/>
        <v>0</v>
      </c>
      <c r="AH17" s="221"/>
      <c r="AI17" s="221"/>
      <c r="AJ17" s="221"/>
      <c r="AK17" s="91">
        <f t="shared" si="1"/>
        <v>0</v>
      </c>
      <c r="AL17" s="127">
        <f t="shared" si="2"/>
        <v>0</v>
      </c>
      <c r="AM17" s="90"/>
      <c r="AN17" s="90"/>
      <c r="AO17" s="90"/>
      <c r="AP17" s="93"/>
      <c r="AQ17" s="88"/>
      <c r="AR17" s="88"/>
    </row>
    <row r="18" spans="1:44" ht="19.5" customHeight="1">
      <c r="A18" s="217" t="s">
        <v>12</v>
      </c>
      <c r="B18" s="217"/>
      <c r="C18" s="237" t="s">
        <v>685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20" t="s">
        <v>684</v>
      </c>
      <c r="AD18" s="220"/>
      <c r="AE18" s="220"/>
      <c r="AF18" s="220"/>
      <c r="AG18" s="221">
        <f t="shared" si="0"/>
        <v>584</v>
      </c>
      <c r="AH18" s="221"/>
      <c r="AI18" s="221"/>
      <c r="AJ18" s="221"/>
      <c r="AK18" s="91">
        <f t="shared" si="1"/>
        <v>726</v>
      </c>
      <c r="AL18" s="127">
        <f t="shared" si="2"/>
        <v>726</v>
      </c>
      <c r="AM18" s="90"/>
      <c r="AN18" s="90">
        <v>37</v>
      </c>
      <c r="AO18" s="90">
        <v>37</v>
      </c>
      <c r="AP18" s="93">
        <v>584</v>
      </c>
      <c r="AQ18" s="88">
        <v>689</v>
      </c>
      <c r="AR18" s="88">
        <v>689</v>
      </c>
    </row>
    <row r="19" spans="1:44" ht="19.5" customHeight="1">
      <c r="A19" s="217" t="s">
        <v>5</v>
      </c>
      <c r="B19" s="217"/>
      <c r="C19" s="237" t="s">
        <v>683</v>
      </c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20" t="s">
        <v>682</v>
      </c>
      <c r="AD19" s="220"/>
      <c r="AE19" s="220"/>
      <c r="AF19" s="220"/>
      <c r="AG19" s="221">
        <f t="shared" si="0"/>
        <v>374</v>
      </c>
      <c r="AH19" s="221"/>
      <c r="AI19" s="221"/>
      <c r="AJ19" s="221"/>
      <c r="AK19" s="91">
        <f t="shared" si="1"/>
        <v>428</v>
      </c>
      <c r="AL19" s="127">
        <f t="shared" si="2"/>
        <v>428</v>
      </c>
      <c r="AM19" s="90"/>
      <c r="AN19" s="90"/>
      <c r="AO19" s="90"/>
      <c r="AP19" s="93">
        <v>374</v>
      </c>
      <c r="AQ19" s="88">
        <v>428</v>
      </c>
      <c r="AR19" s="88">
        <v>428</v>
      </c>
    </row>
    <row r="20" spans="1:44" ht="19.5" customHeight="1">
      <c r="A20" s="217" t="s">
        <v>13</v>
      </c>
      <c r="B20" s="217"/>
      <c r="C20" s="237" t="s">
        <v>681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20" t="s">
        <v>680</v>
      </c>
      <c r="AD20" s="220"/>
      <c r="AE20" s="220"/>
      <c r="AF20" s="220"/>
      <c r="AG20" s="221">
        <f t="shared" si="0"/>
        <v>0</v>
      </c>
      <c r="AH20" s="221"/>
      <c r="AI20" s="221"/>
      <c r="AJ20" s="221"/>
      <c r="AK20" s="91">
        <f t="shared" si="1"/>
        <v>0</v>
      </c>
      <c r="AL20" s="127">
        <f t="shared" si="2"/>
        <v>0</v>
      </c>
      <c r="AM20" s="90"/>
      <c r="AN20" s="90"/>
      <c r="AO20" s="90"/>
      <c r="AP20" s="93"/>
      <c r="AQ20" s="88"/>
      <c r="AR20" s="88"/>
    </row>
    <row r="21" spans="1:44" s="46" customFormat="1" ht="19.5" customHeight="1">
      <c r="A21" s="217" t="s">
        <v>14</v>
      </c>
      <c r="B21" s="217"/>
      <c r="C21" s="237" t="s">
        <v>679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20" t="s">
        <v>678</v>
      </c>
      <c r="AD21" s="220"/>
      <c r="AE21" s="220"/>
      <c r="AF21" s="220"/>
      <c r="AG21" s="221">
        <f t="shared" si="0"/>
        <v>0</v>
      </c>
      <c r="AH21" s="221"/>
      <c r="AI21" s="221"/>
      <c r="AJ21" s="221"/>
      <c r="AK21" s="91">
        <f t="shared" si="1"/>
        <v>100</v>
      </c>
      <c r="AL21" s="127">
        <f t="shared" si="2"/>
        <v>100</v>
      </c>
      <c r="AM21" s="90"/>
      <c r="AN21" s="90"/>
      <c r="AO21" s="90"/>
      <c r="AP21" s="93"/>
      <c r="AQ21" s="88">
        <v>100</v>
      </c>
      <c r="AR21" s="88">
        <v>100</v>
      </c>
    </row>
    <row r="22" spans="1:44" s="46" customFormat="1" ht="19.5" customHeight="1">
      <c r="A22" s="217" t="s">
        <v>15</v>
      </c>
      <c r="B22" s="217"/>
      <c r="C22" s="237" t="s">
        <v>677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20" t="s">
        <v>676</v>
      </c>
      <c r="AD22" s="220"/>
      <c r="AE22" s="220"/>
      <c r="AF22" s="220"/>
      <c r="AG22" s="221">
        <f t="shared" si="0"/>
        <v>0</v>
      </c>
      <c r="AH22" s="221"/>
      <c r="AI22" s="221"/>
      <c r="AJ22" s="221"/>
      <c r="AK22" s="91">
        <f t="shared" si="1"/>
        <v>3043</v>
      </c>
      <c r="AL22" s="127">
        <f t="shared" si="2"/>
        <v>3043</v>
      </c>
      <c r="AM22" s="90"/>
      <c r="AN22" s="90">
        <v>1623</v>
      </c>
      <c r="AO22" s="90">
        <v>1623</v>
      </c>
      <c r="AP22" s="93"/>
      <c r="AQ22" s="88">
        <v>1420</v>
      </c>
      <c r="AR22" s="88">
        <v>1420</v>
      </c>
    </row>
    <row r="23" spans="1:44" s="96" customFormat="1" ht="19.5" customHeight="1">
      <c r="A23" s="223" t="s">
        <v>16</v>
      </c>
      <c r="B23" s="223"/>
      <c r="C23" s="239" t="s">
        <v>675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25" t="s">
        <v>674</v>
      </c>
      <c r="AD23" s="225"/>
      <c r="AE23" s="225"/>
      <c r="AF23" s="225"/>
      <c r="AG23" s="230">
        <f t="shared" si="0"/>
        <v>93338</v>
      </c>
      <c r="AH23" s="230"/>
      <c r="AI23" s="230"/>
      <c r="AJ23" s="230"/>
      <c r="AK23" s="95">
        <f t="shared" si="1"/>
        <v>99629</v>
      </c>
      <c r="AL23" s="127">
        <f t="shared" si="2"/>
        <v>99367</v>
      </c>
      <c r="AM23" s="89">
        <f aca="true" t="shared" si="3" ref="AM23:AR23">SUM(AM10:AM22)</f>
        <v>64037</v>
      </c>
      <c r="AN23" s="89">
        <f t="shared" si="3"/>
        <v>70414</v>
      </c>
      <c r="AO23" s="89">
        <f t="shared" si="3"/>
        <v>70152</v>
      </c>
      <c r="AP23" s="87">
        <f t="shared" si="3"/>
        <v>29301</v>
      </c>
      <c r="AQ23" s="87">
        <f t="shared" si="3"/>
        <v>29215</v>
      </c>
      <c r="AR23" s="87">
        <f t="shared" si="3"/>
        <v>29215</v>
      </c>
    </row>
    <row r="24" spans="1:44" ht="19.5" customHeight="1">
      <c r="A24" s="217" t="s">
        <v>17</v>
      </c>
      <c r="B24" s="217"/>
      <c r="C24" s="237" t="s">
        <v>673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20" t="s">
        <v>672</v>
      </c>
      <c r="AD24" s="220"/>
      <c r="AE24" s="220"/>
      <c r="AF24" s="220"/>
      <c r="AG24" s="221">
        <f t="shared" si="0"/>
        <v>1824</v>
      </c>
      <c r="AH24" s="221"/>
      <c r="AI24" s="221"/>
      <c r="AJ24" s="221"/>
      <c r="AK24" s="91">
        <f t="shared" si="1"/>
        <v>6191</v>
      </c>
      <c r="AL24" s="127">
        <f t="shared" si="2"/>
        <v>6191</v>
      </c>
      <c r="AM24" s="90">
        <v>1824</v>
      </c>
      <c r="AN24" s="90">
        <v>6191</v>
      </c>
      <c r="AO24" s="90">
        <v>6191</v>
      </c>
      <c r="AP24" s="93"/>
      <c r="AQ24" s="88"/>
      <c r="AR24" s="88"/>
    </row>
    <row r="25" spans="1:44" ht="29.25" customHeight="1">
      <c r="A25" s="217" t="s">
        <v>18</v>
      </c>
      <c r="B25" s="217"/>
      <c r="C25" s="237" t="s">
        <v>671</v>
      </c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20" t="s">
        <v>670</v>
      </c>
      <c r="AD25" s="220"/>
      <c r="AE25" s="220"/>
      <c r="AF25" s="220"/>
      <c r="AG25" s="221">
        <f t="shared" si="0"/>
        <v>1929</v>
      </c>
      <c r="AH25" s="221"/>
      <c r="AI25" s="221"/>
      <c r="AJ25" s="221"/>
      <c r="AK25" s="91">
        <f t="shared" si="1"/>
        <v>465</v>
      </c>
      <c r="AL25" s="127">
        <f t="shared" si="2"/>
        <v>465</v>
      </c>
      <c r="AM25" s="90">
        <v>1929</v>
      </c>
      <c r="AN25" s="90">
        <v>295</v>
      </c>
      <c r="AO25" s="90">
        <v>295</v>
      </c>
      <c r="AP25" s="93"/>
      <c r="AQ25" s="88">
        <v>170</v>
      </c>
      <c r="AR25" s="88">
        <v>170</v>
      </c>
    </row>
    <row r="26" spans="1:44" ht="19.5" customHeight="1">
      <c r="A26" s="217" t="s">
        <v>19</v>
      </c>
      <c r="B26" s="217"/>
      <c r="C26" s="231" t="s">
        <v>669</v>
      </c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20" t="s">
        <v>668</v>
      </c>
      <c r="AD26" s="220"/>
      <c r="AE26" s="220"/>
      <c r="AF26" s="220"/>
      <c r="AG26" s="221">
        <f t="shared" si="0"/>
        <v>600</v>
      </c>
      <c r="AH26" s="221"/>
      <c r="AI26" s="221"/>
      <c r="AJ26" s="221"/>
      <c r="AK26" s="91">
        <f t="shared" si="1"/>
        <v>2612</v>
      </c>
      <c r="AL26" s="127">
        <f t="shared" si="2"/>
        <v>2208</v>
      </c>
      <c r="AM26" s="90">
        <v>600</v>
      </c>
      <c r="AN26" s="90">
        <v>2234</v>
      </c>
      <c r="AO26" s="90">
        <v>1830</v>
      </c>
      <c r="AP26" s="93"/>
      <c r="AQ26" s="88">
        <v>378</v>
      </c>
      <c r="AR26" s="88">
        <v>378</v>
      </c>
    </row>
    <row r="27" spans="1:44" s="47" customFormat="1" ht="19.5" customHeight="1">
      <c r="A27" s="223" t="s">
        <v>20</v>
      </c>
      <c r="B27" s="223"/>
      <c r="C27" s="236" t="s">
        <v>667</v>
      </c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25" t="s">
        <v>666</v>
      </c>
      <c r="AD27" s="225"/>
      <c r="AE27" s="225"/>
      <c r="AF27" s="225"/>
      <c r="AG27" s="230">
        <f t="shared" si="0"/>
        <v>4353</v>
      </c>
      <c r="AH27" s="230"/>
      <c r="AI27" s="230"/>
      <c r="AJ27" s="230"/>
      <c r="AK27" s="95">
        <f t="shared" si="1"/>
        <v>9268</v>
      </c>
      <c r="AL27" s="127">
        <f t="shared" si="2"/>
        <v>8864</v>
      </c>
      <c r="AM27" s="89">
        <f aca="true" t="shared" si="4" ref="AM27:AR27">SUM(AM24:AM26)</f>
        <v>4353</v>
      </c>
      <c r="AN27" s="89">
        <f t="shared" si="4"/>
        <v>8720</v>
      </c>
      <c r="AO27" s="89">
        <f t="shared" si="4"/>
        <v>8316</v>
      </c>
      <c r="AP27" s="87">
        <f t="shared" si="4"/>
        <v>0</v>
      </c>
      <c r="AQ27" s="87">
        <f t="shared" si="4"/>
        <v>548</v>
      </c>
      <c r="AR27" s="87">
        <f t="shared" si="4"/>
        <v>548</v>
      </c>
    </row>
    <row r="28" spans="1:44" s="47" customFormat="1" ht="19.5" customHeight="1">
      <c r="A28" s="223" t="s">
        <v>21</v>
      </c>
      <c r="B28" s="223"/>
      <c r="C28" s="239" t="s">
        <v>665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25" t="s">
        <v>664</v>
      </c>
      <c r="AD28" s="225"/>
      <c r="AE28" s="225"/>
      <c r="AF28" s="225"/>
      <c r="AG28" s="230">
        <f t="shared" si="0"/>
        <v>97691</v>
      </c>
      <c r="AH28" s="230"/>
      <c r="AI28" s="230"/>
      <c r="AJ28" s="230"/>
      <c r="AK28" s="95">
        <f>AN28+AQ28</f>
        <v>108897</v>
      </c>
      <c r="AL28" s="127">
        <f t="shared" si="2"/>
        <v>108231</v>
      </c>
      <c r="AM28" s="89">
        <f>SUM(AM27,AM23)</f>
        <v>68390</v>
      </c>
      <c r="AN28" s="89">
        <f>AN27+AN23</f>
        <v>79134</v>
      </c>
      <c r="AO28" s="89">
        <f>AO27+AO23</f>
        <v>78468</v>
      </c>
      <c r="AP28" s="87">
        <f>SUM(AP27,AP23)</f>
        <v>29301</v>
      </c>
      <c r="AQ28" s="87">
        <f>AQ27+AQ23</f>
        <v>29763</v>
      </c>
      <c r="AR28" s="87">
        <f>AR27+AR23</f>
        <v>29763</v>
      </c>
    </row>
    <row r="29" spans="1:44" s="47" customFormat="1" ht="19.5" customHeight="1">
      <c r="A29" s="223" t="s">
        <v>22</v>
      </c>
      <c r="B29" s="223"/>
      <c r="C29" s="236" t="s">
        <v>464</v>
      </c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25" t="s">
        <v>663</v>
      </c>
      <c r="AD29" s="225"/>
      <c r="AE29" s="225"/>
      <c r="AF29" s="225"/>
      <c r="AG29" s="230">
        <f t="shared" si="0"/>
        <v>20692</v>
      </c>
      <c r="AH29" s="230"/>
      <c r="AI29" s="230"/>
      <c r="AJ29" s="230"/>
      <c r="AK29" s="95">
        <f t="shared" si="1"/>
        <v>22409</v>
      </c>
      <c r="AL29" s="127">
        <f t="shared" si="2"/>
        <v>22409</v>
      </c>
      <c r="AM29" s="89">
        <v>13054</v>
      </c>
      <c r="AN29" s="89">
        <v>14387</v>
      </c>
      <c r="AO29" s="89">
        <v>14387</v>
      </c>
      <c r="AP29" s="87">
        <v>7638</v>
      </c>
      <c r="AQ29" s="94">
        <v>8022</v>
      </c>
      <c r="AR29" s="94">
        <v>8022</v>
      </c>
    </row>
    <row r="30" spans="1:44" ht="19.5" customHeight="1">
      <c r="A30" s="217" t="s">
        <v>23</v>
      </c>
      <c r="B30" s="217"/>
      <c r="C30" s="237" t="s">
        <v>662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20" t="s">
        <v>661</v>
      </c>
      <c r="AD30" s="220"/>
      <c r="AE30" s="220"/>
      <c r="AF30" s="220"/>
      <c r="AG30" s="221">
        <f t="shared" si="0"/>
        <v>233</v>
      </c>
      <c r="AH30" s="221"/>
      <c r="AI30" s="221"/>
      <c r="AJ30" s="221"/>
      <c r="AK30" s="128">
        <f t="shared" si="1"/>
        <v>233</v>
      </c>
      <c r="AL30" s="127">
        <f t="shared" si="2"/>
        <v>74</v>
      </c>
      <c r="AM30" s="90">
        <v>153</v>
      </c>
      <c r="AN30" s="90">
        <v>153</v>
      </c>
      <c r="AO30" s="90">
        <v>51</v>
      </c>
      <c r="AP30" s="93">
        <v>80</v>
      </c>
      <c r="AQ30" s="88">
        <v>80</v>
      </c>
      <c r="AR30" s="88">
        <v>23</v>
      </c>
    </row>
    <row r="31" spans="1:44" ht="19.5" customHeight="1">
      <c r="A31" s="217" t="s">
        <v>24</v>
      </c>
      <c r="B31" s="217"/>
      <c r="C31" s="237" t="s">
        <v>660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20" t="s">
        <v>659</v>
      </c>
      <c r="AD31" s="220"/>
      <c r="AE31" s="220"/>
      <c r="AF31" s="220"/>
      <c r="AG31" s="221">
        <f t="shared" si="0"/>
        <v>27968</v>
      </c>
      <c r="AH31" s="221"/>
      <c r="AI31" s="221"/>
      <c r="AJ31" s="221"/>
      <c r="AK31" s="128">
        <f t="shared" si="1"/>
        <v>30525</v>
      </c>
      <c r="AL31" s="127">
        <f t="shared" si="2"/>
        <v>25599</v>
      </c>
      <c r="AM31" s="90">
        <v>26968</v>
      </c>
      <c r="AN31" s="90">
        <v>29562</v>
      </c>
      <c r="AO31" s="90">
        <v>25599</v>
      </c>
      <c r="AP31" s="93">
        <v>1000</v>
      </c>
      <c r="AQ31" s="88">
        <v>963</v>
      </c>
      <c r="AR31" s="88"/>
    </row>
    <row r="32" spans="1:44" ht="19.5" customHeight="1">
      <c r="A32" s="217" t="s">
        <v>25</v>
      </c>
      <c r="B32" s="217"/>
      <c r="C32" s="237" t="s">
        <v>658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20" t="s">
        <v>657</v>
      </c>
      <c r="AD32" s="220"/>
      <c r="AE32" s="220"/>
      <c r="AF32" s="220"/>
      <c r="AG32" s="221">
        <f t="shared" si="0"/>
        <v>0</v>
      </c>
      <c r="AH32" s="221"/>
      <c r="AI32" s="221"/>
      <c r="AJ32" s="221"/>
      <c r="AK32" s="128">
        <f t="shared" si="1"/>
        <v>0</v>
      </c>
      <c r="AL32" s="127">
        <f t="shared" si="2"/>
        <v>0</v>
      </c>
      <c r="AM32" s="90"/>
      <c r="AN32" s="90"/>
      <c r="AO32" s="90"/>
      <c r="AP32" s="93"/>
      <c r="AQ32" s="88"/>
      <c r="AR32" s="88"/>
    </row>
    <row r="33" spans="1:44" s="47" customFormat="1" ht="19.5" customHeight="1">
      <c r="A33" s="223" t="s">
        <v>26</v>
      </c>
      <c r="B33" s="223"/>
      <c r="C33" s="236" t="s">
        <v>656</v>
      </c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25" t="s">
        <v>655</v>
      </c>
      <c r="AD33" s="225"/>
      <c r="AE33" s="225"/>
      <c r="AF33" s="225"/>
      <c r="AG33" s="230">
        <f t="shared" si="0"/>
        <v>28201</v>
      </c>
      <c r="AH33" s="230"/>
      <c r="AI33" s="230"/>
      <c r="AJ33" s="230"/>
      <c r="AK33" s="128">
        <f t="shared" si="1"/>
        <v>30758</v>
      </c>
      <c r="AL33" s="127">
        <f t="shared" si="2"/>
        <v>25673</v>
      </c>
      <c r="AM33" s="89">
        <f aca="true" t="shared" si="5" ref="AM33:AR33">SUM(AM30:AM32)</f>
        <v>27121</v>
      </c>
      <c r="AN33" s="89">
        <f t="shared" si="5"/>
        <v>29715</v>
      </c>
      <c r="AO33" s="89">
        <f t="shared" si="5"/>
        <v>25650</v>
      </c>
      <c r="AP33" s="87">
        <f t="shared" si="5"/>
        <v>1080</v>
      </c>
      <c r="AQ33" s="87">
        <f t="shared" si="5"/>
        <v>1043</v>
      </c>
      <c r="AR33" s="87">
        <f t="shared" si="5"/>
        <v>23</v>
      </c>
    </row>
    <row r="34" spans="1:44" ht="19.5" customHeight="1">
      <c r="A34" s="217" t="s">
        <v>27</v>
      </c>
      <c r="B34" s="217"/>
      <c r="C34" s="237" t="s">
        <v>654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20" t="s">
        <v>653</v>
      </c>
      <c r="AD34" s="220"/>
      <c r="AE34" s="220"/>
      <c r="AF34" s="220"/>
      <c r="AG34" s="221">
        <f t="shared" si="0"/>
        <v>106</v>
      </c>
      <c r="AH34" s="221"/>
      <c r="AI34" s="221"/>
      <c r="AJ34" s="221"/>
      <c r="AK34" s="128">
        <f t="shared" si="1"/>
        <v>51</v>
      </c>
      <c r="AL34" s="127">
        <f t="shared" si="2"/>
        <v>50</v>
      </c>
      <c r="AM34" s="90">
        <v>51</v>
      </c>
      <c r="AN34" s="90">
        <v>51</v>
      </c>
      <c r="AO34" s="90">
        <v>50</v>
      </c>
      <c r="AP34" s="93">
        <v>55</v>
      </c>
      <c r="AQ34" s="88">
        <v>0</v>
      </c>
      <c r="AR34" s="88"/>
    </row>
    <row r="35" spans="1:44" ht="19.5" customHeight="1">
      <c r="A35" s="217" t="s">
        <v>28</v>
      </c>
      <c r="B35" s="217"/>
      <c r="C35" s="237" t="s">
        <v>652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20" t="s">
        <v>651</v>
      </c>
      <c r="AD35" s="220"/>
      <c r="AE35" s="220"/>
      <c r="AF35" s="220"/>
      <c r="AG35" s="221">
        <f t="shared" si="0"/>
        <v>1698</v>
      </c>
      <c r="AH35" s="221"/>
      <c r="AI35" s="221"/>
      <c r="AJ35" s="221"/>
      <c r="AK35" s="128">
        <f t="shared" si="1"/>
        <v>1945</v>
      </c>
      <c r="AL35" s="127">
        <f t="shared" si="2"/>
        <v>1945</v>
      </c>
      <c r="AM35" s="90">
        <v>848</v>
      </c>
      <c r="AN35" s="90">
        <v>1060</v>
      </c>
      <c r="AO35" s="90">
        <v>1060</v>
      </c>
      <c r="AP35" s="93">
        <v>850</v>
      </c>
      <c r="AQ35" s="88">
        <v>885</v>
      </c>
      <c r="AR35" s="88">
        <v>885</v>
      </c>
    </row>
    <row r="36" spans="1:44" s="47" customFormat="1" ht="19.5" customHeight="1">
      <c r="A36" s="223" t="s">
        <v>29</v>
      </c>
      <c r="B36" s="223"/>
      <c r="C36" s="236" t="s">
        <v>650</v>
      </c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25" t="s">
        <v>649</v>
      </c>
      <c r="AD36" s="225"/>
      <c r="AE36" s="225"/>
      <c r="AF36" s="225"/>
      <c r="AG36" s="230">
        <f t="shared" si="0"/>
        <v>1804</v>
      </c>
      <c r="AH36" s="230"/>
      <c r="AI36" s="230"/>
      <c r="AJ36" s="230"/>
      <c r="AK36" s="128">
        <f t="shared" si="1"/>
        <v>1996</v>
      </c>
      <c r="AL36" s="127">
        <f t="shared" si="2"/>
        <v>1995</v>
      </c>
      <c r="AM36" s="89">
        <f aca="true" t="shared" si="6" ref="AM36:AR36">SUM(AM34:AM35)</f>
        <v>899</v>
      </c>
      <c r="AN36" s="89">
        <f t="shared" si="6"/>
        <v>1111</v>
      </c>
      <c r="AO36" s="89">
        <f t="shared" si="6"/>
        <v>1110</v>
      </c>
      <c r="AP36" s="87">
        <f t="shared" si="6"/>
        <v>905</v>
      </c>
      <c r="AQ36" s="87">
        <f t="shared" si="6"/>
        <v>885</v>
      </c>
      <c r="AR36" s="87">
        <f t="shared" si="6"/>
        <v>885</v>
      </c>
    </row>
    <row r="37" spans="1:44" ht="19.5" customHeight="1">
      <c r="A37" s="217" t="s">
        <v>30</v>
      </c>
      <c r="B37" s="217"/>
      <c r="C37" s="237" t="s">
        <v>648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20" t="s">
        <v>647</v>
      </c>
      <c r="AD37" s="220"/>
      <c r="AE37" s="220"/>
      <c r="AF37" s="220"/>
      <c r="AG37" s="221">
        <f t="shared" si="0"/>
        <v>4374</v>
      </c>
      <c r="AH37" s="221"/>
      <c r="AI37" s="221"/>
      <c r="AJ37" s="221"/>
      <c r="AK37" s="128">
        <f t="shared" si="1"/>
        <v>6483</v>
      </c>
      <c r="AL37" s="127">
        <f t="shared" si="2"/>
        <v>6477</v>
      </c>
      <c r="AM37" s="90">
        <v>3669</v>
      </c>
      <c r="AN37" s="90">
        <v>5922</v>
      </c>
      <c r="AO37" s="90">
        <v>5922</v>
      </c>
      <c r="AP37" s="93">
        <v>705</v>
      </c>
      <c r="AQ37" s="88">
        <v>561</v>
      </c>
      <c r="AR37" s="88">
        <v>555</v>
      </c>
    </row>
    <row r="38" spans="1:44" ht="19.5" customHeight="1">
      <c r="A38" s="217" t="s">
        <v>31</v>
      </c>
      <c r="B38" s="217"/>
      <c r="C38" s="237" t="s">
        <v>646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20" t="s">
        <v>645</v>
      </c>
      <c r="AD38" s="220"/>
      <c r="AE38" s="220"/>
      <c r="AF38" s="220"/>
      <c r="AG38" s="221">
        <f t="shared" si="0"/>
        <v>0</v>
      </c>
      <c r="AH38" s="221"/>
      <c r="AI38" s="221"/>
      <c r="AJ38" s="221"/>
      <c r="AK38" s="128">
        <f t="shared" si="1"/>
        <v>715</v>
      </c>
      <c r="AL38" s="127">
        <f t="shared" si="2"/>
        <v>715</v>
      </c>
      <c r="AM38" s="90"/>
      <c r="AN38" s="90">
        <v>715</v>
      </c>
      <c r="AO38" s="90">
        <v>715</v>
      </c>
      <c r="AP38" s="93"/>
      <c r="AQ38" s="88">
        <v>0</v>
      </c>
      <c r="AR38" s="88"/>
    </row>
    <row r="39" spans="1:44" ht="19.5" customHeight="1">
      <c r="A39" s="217" t="s">
        <v>32</v>
      </c>
      <c r="B39" s="217"/>
      <c r="C39" s="237" t="s">
        <v>644</v>
      </c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20" t="s">
        <v>643</v>
      </c>
      <c r="AD39" s="220"/>
      <c r="AE39" s="220"/>
      <c r="AF39" s="220"/>
      <c r="AG39" s="221">
        <f t="shared" si="0"/>
        <v>480</v>
      </c>
      <c r="AH39" s="221"/>
      <c r="AI39" s="221"/>
      <c r="AJ39" s="221"/>
      <c r="AK39" s="128">
        <f t="shared" si="1"/>
        <v>514</v>
      </c>
      <c r="AL39" s="127">
        <f t="shared" si="2"/>
        <v>412</v>
      </c>
      <c r="AM39" s="90">
        <v>100</v>
      </c>
      <c r="AN39" s="90">
        <v>134</v>
      </c>
      <c r="AO39" s="90">
        <v>134</v>
      </c>
      <c r="AP39" s="93">
        <v>380</v>
      </c>
      <c r="AQ39" s="88">
        <v>380</v>
      </c>
      <c r="AR39" s="88">
        <v>278</v>
      </c>
    </row>
    <row r="40" spans="1:44" ht="19.5" customHeight="1">
      <c r="A40" s="217" t="s">
        <v>33</v>
      </c>
      <c r="B40" s="217"/>
      <c r="C40" s="237" t="s">
        <v>642</v>
      </c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20" t="s">
        <v>641</v>
      </c>
      <c r="AD40" s="220"/>
      <c r="AE40" s="220"/>
      <c r="AF40" s="220"/>
      <c r="AG40" s="221">
        <f t="shared" si="0"/>
        <v>1180</v>
      </c>
      <c r="AH40" s="221"/>
      <c r="AI40" s="221"/>
      <c r="AJ40" s="221"/>
      <c r="AK40" s="128">
        <f t="shared" si="1"/>
        <v>1080</v>
      </c>
      <c r="AL40" s="127">
        <f t="shared" si="2"/>
        <v>1062</v>
      </c>
      <c r="AM40" s="90">
        <v>1080</v>
      </c>
      <c r="AN40" s="90">
        <v>1080</v>
      </c>
      <c r="AO40" s="90">
        <v>1062</v>
      </c>
      <c r="AP40" s="93">
        <v>100</v>
      </c>
      <c r="AQ40" s="88">
        <v>0</v>
      </c>
      <c r="AR40" s="88"/>
    </row>
    <row r="41" spans="1:44" ht="19.5" customHeight="1">
      <c r="A41" s="217" t="s">
        <v>34</v>
      </c>
      <c r="B41" s="217"/>
      <c r="C41" s="238" t="s">
        <v>640</v>
      </c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20" t="s">
        <v>639</v>
      </c>
      <c r="AD41" s="220"/>
      <c r="AE41" s="220"/>
      <c r="AF41" s="220"/>
      <c r="AG41" s="221">
        <f t="shared" si="0"/>
        <v>1110</v>
      </c>
      <c r="AH41" s="221"/>
      <c r="AI41" s="221"/>
      <c r="AJ41" s="221"/>
      <c r="AK41" s="128">
        <f t="shared" si="1"/>
        <v>1110</v>
      </c>
      <c r="AL41" s="127">
        <f t="shared" si="2"/>
        <v>706</v>
      </c>
      <c r="AM41" s="90">
        <v>1110</v>
      </c>
      <c r="AN41" s="90">
        <v>1110</v>
      </c>
      <c r="AO41" s="90">
        <v>706</v>
      </c>
      <c r="AP41" s="93"/>
      <c r="AQ41" s="88"/>
      <c r="AR41" s="88"/>
    </row>
    <row r="42" spans="1:44" ht="19.5" customHeight="1">
      <c r="A42" s="217" t="s">
        <v>35</v>
      </c>
      <c r="B42" s="217"/>
      <c r="C42" s="231" t="s">
        <v>638</v>
      </c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20" t="s">
        <v>637</v>
      </c>
      <c r="AD42" s="220"/>
      <c r="AE42" s="220"/>
      <c r="AF42" s="220"/>
      <c r="AG42" s="221">
        <f aca="true" t="shared" si="7" ref="AG42:AG73">SUM(AM42+AP42)</f>
        <v>701</v>
      </c>
      <c r="AH42" s="221"/>
      <c r="AI42" s="221"/>
      <c r="AJ42" s="221"/>
      <c r="AK42" s="128">
        <f t="shared" si="1"/>
        <v>1070</v>
      </c>
      <c r="AL42" s="127">
        <f t="shared" si="2"/>
        <v>1046</v>
      </c>
      <c r="AM42" s="90">
        <v>301</v>
      </c>
      <c r="AN42" s="90">
        <v>301</v>
      </c>
      <c r="AO42" s="90">
        <v>278</v>
      </c>
      <c r="AP42" s="93">
        <v>400</v>
      </c>
      <c r="AQ42" s="88">
        <v>769</v>
      </c>
      <c r="AR42" s="88">
        <v>768</v>
      </c>
    </row>
    <row r="43" spans="1:44" ht="19.5" customHeight="1">
      <c r="A43" s="217" t="s">
        <v>36</v>
      </c>
      <c r="B43" s="217"/>
      <c r="C43" s="237" t="s">
        <v>636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20" t="s">
        <v>635</v>
      </c>
      <c r="AD43" s="220"/>
      <c r="AE43" s="220"/>
      <c r="AF43" s="220"/>
      <c r="AG43" s="221">
        <f t="shared" si="7"/>
        <v>5108</v>
      </c>
      <c r="AH43" s="221"/>
      <c r="AI43" s="221"/>
      <c r="AJ43" s="221"/>
      <c r="AK43" s="128">
        <f t="shared" si="1"/>
        <v>5074</v>
      </c>
      <c r="AL43" s="127">
        <f t="shared" si="2"/>
        <v>4470</v>
      </c>
      <c r="AM43" s="90">
        <v>4108</v>
      </c>
      <c r="AN43" s="90">
        <v>4108</v>
      </c>
      <c r="AO43" s="90">
        <v>3504</v>
      </c>
      <c r="AP43" s="93">
        <v>1000</v>
      </c>
      <c r="AQ43" s="88">
        <v>966</v>
      </c>
      <c r="AR43" s="88">
        <v>966</v>
      </c>
    </row>
    <row r="44" spans="1:44" s="47" customFormat="1" ht="19.5" customHeight="1">
      <c r="A44" s="223" t="s">
        <v>37</v>
      </c>
      <c r="B44" s="223"/>
      <c r="C44" s="236" t="s">
        <v>634</v>
      </c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25" t="s">
        <v>633</v>
      </c>
      <c r="AD44" s="225"/>
      <c r="AE44" s="225"/>
      <c r="AF44" s="225"/>
      <c r="AG44" s="230">
        <f t="shared" si="7"/>
        <v>12953</v>
      </c>
      <c r="AH44" s="230"/>
      <c r="AI44" s="230"/>
      <c r="AJ44" s="230"/>
      <c r="AK44" s="128">
        <f t="shared" si="1"/>
        <v>16046</v>
      </c>
      <c r="AL44" s="127">
        <f t="shared" si="2"/>
        <v>14888</v>
      </c>
      <c r="AM44" s="89">
        <f aca="true" t="shared" si="8" ref="AM44:AR44">SUM(AM37:AM43)</f>
        <v>10368</v>
      </c>
      <c r="AN44" s="89">
        <f t="shared" si="8"/>
        <v>13370</v>
      </c>
      <c r="AO44" s="89">
        <f t="shared" si="8"/>
        <v>12321</v>
      </c>
      <c r="AP44" s="87">
        <f t="shared" si="8"/>
        <v>2585</v>
      </c>
      <c r="AQ44" s="87">
        <f t="shared" si="8"/>
        <v>2676</v>
      </c>
      <c r="AR44" s="87">
        <f t="shared" si="8"/>
        <v>2567</v>
      </c>
    </row>
    <row r="45" spans="1:44" ht="19.5" customHeight="1">
      <c r="A45" s="217" t="s">
        <v>38</v>
      </c>
      <c r="B45" s="217"/>
      <c r="C45" s="237" t="s">
        <v>632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20" t="s">
        <v>631</v>
      </c>
      <c r="AD45" s="220"/>
      <c r="AE45" s="220"/>
      <c r="AF45" s="220"/>
      <c r="AG45" s="221">
        <f t="shared" si="7"/>
        <v>182</v>
      </c>
      <c r="AH45" s="221"/>
      <c r="AI45" s="221"/>
      <c r="AJ45" s="221"/>
      <c r="AK45" s="128">
        <f t="shared" si="1"/>
        <v>352</v>
      </c>
      <c r="AL45" s="127">
        <f t="shared" si="2"/>
        <v>225</v>
      </c>
      <c r="AM45" s="90">
        <v>12</v>
      </c>
      <c r="AN45" s="90">
        <v>182</v>
      </c>
      <c r="AO45" s="90">
        <v>182</v>
      </c>
      <c r="AP45" s="93">
        <v>170</v>
      </c>
      <c r="AQ45" s="88">
        <v>170</v>
      </c>
      <c r="AR45" s="88">
        <v>43</v>
      </c>
    </row>
    <row r="46" spans="1:44" ht="19.5" customHeight="1">
      <c r="A46" s="217" t="s">
        <v>39</v>
      </c>
      <c r="B46" s="217"/>
      <c r="C46" s="237" t="s">
        <v>630</v>
      </c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20" t="s">
        <v>629</v>
      </c>
      <c r="AD46" s="220"/>
      <c r="AE46" s="220"/>
      <c r="AF46" s="220"/>
      <c r="AG46" s="221">
        <f t="shared" si="7"/>
        <v>0</v>
      </c>
      <c r="AH46" s="221"/>
      <c r="AI46" s="221"/>
      <c r="AJ46" s="221"/>
      <c r="AK46" s="128">
        <f t="shared" si="1"/>
        <v>0</v>
      </c>
      <c r="AL46" s="127">
        <f t="shared" si="2"/>
        <v>0</v>
      </c>
      <c r="AM46" s="90"/>
      <c r="AN46" s="90"/>
      <c r="AO46" s="90"/>
      <c r="AP46" s="93"/>
      <c r="AQ46" s="88"/>
      <c r="AR46" s="88"/>
    </row>
    <row r="47" spans="1:44" s="47" customFormat="1" ht="19.5" customHeight="1">
      <c r="A47" s="223" t="s">
        <v>40</v>
      </c>
      <c r="B47" s="223"/>
      <c r="C47" s="236" t="s">
        <v>628</v>
      </c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25" t="s">
        <v>627</v>
      </c>
      <c r="AD47" s="225"/>
      <c r="AE47" s="225"/>
      <c r="AF47" s="225"/>
      <c r="AG47" s="230">
        <f t="shared" si="7"/>
        <v>182</v>
      </c>
      <c r="AH47" s="230"/>
      <c r="AI47" s="230"/>
      <c r="AJ47" s="230"/>
      <c r="AK47" s="128">
        <f t="shared" si="1"/>
        <v>352</v>
      </c>
      <c r="AL47" s="127">
        <f t="shared" si="2"/>
        <v>225</v>
      </c>
      <c r="AM47" s="89">
        <f aca="true" t="shared" si="9" ref="AM47:AR47">SUM(AM45:AM46)</f>
        <v>12</v>
      </c>
      <c r="AN47" s="89">
        <f t="shared" si="9"/>
        <v>182</v>
      </c>
      <c r="AO47" s="89">
        <f t="shared" si="9"/>
        <v>182</v>
      </c>
      <c r="AP47" s="87">
        <f t="shared" si="9"/>
        <v>170</v>
      </c>
      <c r="AQ47" s="87">
        <f t="shared" si="9"/>
        <v>170</v>
      </c>
      <c r="AR47" s="87">
        <f t="shared" si="9"/>
        <v>43</v>
      </c>
    </row>
    <row r="48" spans="1:44" ht="19.5" customHeight="1">
      <c r="A48" s="217" t="s">
        <v>41</v>
      </c>
      <c r="B48" s="217"/>
      <c r="C48" s="237" t="s">
        <v>626</v>
      </c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20" t="s">
        <v>625</v>
      </c>
      <c r="AD48" s="220"/>
      <c r="AE48" s="220"/>
      <c r="AF48" s="220"/>
      <c r="AG48" s="221">
        <f t="shared" si="7"/>
        <v>8974</v>
      </c>
      <c r="AH48" s="221"/>
      <c r="AI48" s="221"/>
      <c r="AJ48" s="221"/>
      <c r="AK48" s="128">
        <f t="shared" si="1"/>
        <v>9967</v>
      </c>
      <c r="AL48" s="127">
        <f t="shared" si="2"/>
        <v>9929</v>
      </c>
      <c r="AM48" s="90">
        <v>7944</v>
      </c>
      <c r="AN48" s="90">
        <v>9131</v>
      </c>
      <c r="AO48" s="90">
        <v>9112</v>
      </c>
      <c r="AP48" s="93">
        <v>1030</v>
      </c>
      <c r="AQ48" s="88">
        <v>836</v>
      </c>
      <c r="AR48" s="88">
        <v>817</v>
      </c>
    </row>
    <row r="49" spans="1:44" ht="19.5" customHeight="1">
      <c r="A49" s="217" t="s">
        <v>42</v>
      </c>
      <c r="B49" s="217"/>
      <c r="C49" s="237" t="s">
        <v>624</v>
      </c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20" t="s">
        <v>623</v>
      </c>
      <c r="AD49" s="220"/>
      <c r="AE49" s="220"/>
      <c r="AF49" s="220"/>
      <c r="AG49" s="221">
        <f t="shared" si="7"/>
        <v>600</v>
      </c>
      <c r="AH49" s="221"/>
      <c r="AI49" s="221"/>
      <c r="AJ49" s="221"/>
      <c r="AK49" s="128">
        <f t="shared" si="1"/>
        <v>1805</v>
      </c>
      <c r="AL49" s="127">
        <f t="shared" si="2"/>
        <v>1586</v>
      </c>
      <c r="AM49" s="90">
        <v>600</v>
      </c>
      <c r="AN49" s="90">
        <v>1805</v>
      </c>
      <c r="AO49" s="90">
        <v>1586</v>
      </c>
      <c r="AP49" s="93"/>
      <c r="AQ49" s="88"/>
      <c r="AR49" s="88"/>
    </row>
    <row r="50" spans="1:44" ht="19.5" customHeight="1">
      <c r="A50" s="217" t="s">
        <v>43</v>
      </c>
      <c r="B50" s="217"/>
      <c r="C50" s="237" t="s">
        <v>622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20" t="s">
        <v>621</v>
      </c>
      <c r="AD50" s="220"/>
      <c r="AE50" s="220"/>
      <c r="AF50" s="220"/>
      <c r="AG50" s="221">
        <f t="shared" si="7"/>
        <v>0</v>
      </c>
      <c r="AH50" s="221"/>
      <c r="AI50" s="221"/>
      <c r="AJ50" s="221"/>
      <c r="AK50" s="128">
        <f t="shared" si="1"/>
        <v>28</v>
      </c>
      <c r="AL50" s="127">
        <f t="shared" si="2"/>
        <v>28</v>
      </c>
      <c r="AM50" s="90"/>
      <c r="AN50" s="90">
        <v>28</v>
      </c>
      <c r="AO50" s="90">
        <v>28</v>
      </c>
      <c r="AP50" s="93"/>
      <c r="AQ50" s="88"/>
      <c r="AR50" s="88"/>
    </row>
    <row r="51" spans="1:44" ht="19.5" customHeight="1">
      <c r="A51" s="217" t="s">
        <v>44</v>
      </c>
      <c r="B51" s="217"/>
      <c r="C51" s="237" t="s">
        <v>620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20" t="s">
        <v>619</v>
      </c>
      <c r="AD51" s="220"/>
      <c r="AE51" s="220"/>
      <c r="AF51" s="220"/>
      <c r="AG51" s="221">
        <f t="shared" si="7"/>
        <v>0</v>
      </c>
      <c r="AH51" s="221"/>
      <c r="AI51" s="221"/>
      <c r="AJ51" s="221"/>
      <c r="AK51" s="128">
        <f t="shared" si="1"/>
        <v>0</v>
      </c>
      <c r="AL51" s="127">
        <f t="shared" si="2"/>
        <v>0</v>
      </c>
      <c r="AM51" s="90"/>
      <c r="AN51" s="90"/>
      <c r="AO51" s="90"/>
      <c r="AP51" s="93"/>
      <c r="AQ51" s="88"/>
      <c r="AR51" s="88"/>
    </row>
    <row r="52" spans="1:44" ht="19.5" customHeight="1">
      <c r="A52" s="217" t="s">
        <v>45</v>
      </c>
      <c r="B52" s="217"/>
      <c r="C52" s="237" t="s">
        <v>618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20" t="s">
        <v>617</v>
      </c>
      <c r="AD52" s="220"/>
      <c r="AE52" s="220"/>
      <c r="AF52" s="220"/>
      <c r="AG52" s="221">
        <f t="shared" si="7"/>
        <v>0</v>
      </c>
      <c r="AH52" s="221"/>
      <c r="AI52" s="221"/>
      <c r="AJ52" s="221"/>
      <c r="AK52" s="128">
        <f t="shared" si="1"/>
        <v>50</v>
      </c>
      <c r="AL52" s="127">
        <f t="shared" si="2"/>
        <v>50</v>
      </c>
      <c r="AM52" s="90"/>
      <c r="AN52" s="90">
        <v>50</v>
      </c>
      <c r="AO52" s="90">
        <v>50</v>
      </c>
      <c r="AP52" s="93"/>
      <c r="AQ52" s="88"/>
      <c r="AR52" s="88"/>
    </row>
    <row r="53" spans="1:44" s="47" customFormat="1" ht="19.5" customHeight="1">
      <c r="A53" s="223" t="s">
        <v>46</v>
      </c>
      <c r="B53" s="223"/>
      <c r="C53" s="236" t="s">
        <v>616</v>
      </c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25" t="s">
        <v>615</v>
      </c>
      <c r="AD53" s="225"/>
      <c r="AE53" s="225"/>
      <c r="AF53" s="225"/>
      <c r="AG53" s="230">
        <f t="shared" si="7"/>
        <v>9574</v>
      </c>
      <c r="AH53" s="230"/>
      <c r="AI53" s="230"/>
      <c r="AJ53" s="230"/>
      <c r="AK53" s="128">
        <f>AN53+AQ53</f>
        <v>11850</v>
      </c>
      <c r="AL53" s="142">
        <f t="shared" si="2"/>
        <v>11593</v>
      </c>
      <c r="AM53" s="89">
        <f aca="true" t="shared" si="10" ref="AM53:AR53">SUM(AM48:AM52)</f>
        <v>8544</v>
      </c>
      <c r="AN53" s="89">
        <f t="shared" si="10"/>
        <v>11014</v>
      </c>
      <c r="AO53" s="89">
        <f t="shared" si="10"/>
        <v>10776</v>
      </c>
      <c r="AP53" s="87">
        <f t="shared" si="10"/>
        <v>1030</v>
      </c>
      <c r="AQ53" s="87">
        <f t="shared" si="10"/>
        <v>836</v>
      </c>
      <c r="AR53" s="87">
        <f t="shared" si="10"/>
        <v>817</v>
      </c>
    </row>
    <row r="54" spans="1:44" s="47" customFormat="1" ht="19.5" customHeight="1">
      <c r="A54" s="223" t="s">
        <v>47</v>
      </c>
      <c r="B54" s="223"/>
      <c r="C54" s="236" t="s">
        <v>614</v>
      </c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25" t="s">
        <v>613</v>
      </c>
      <c r="AD54" s="225"/>
      <c r="AE54" s="225"/>
      <c r="AF54" s="225"/>
      <c r="AG54" s="230">
        <f t="shared" si="7"/>
        <v>52714</v>
      </c>
      <c r="AH54" s="230"/>
      <c r="AI54" s="230"/>
      <c r="AJ54" s="230"/>
      <c r="AK54" s="128">
        <f t="shared" si="1"/>
        <v>61002</v>
      </c>
      <c r="AL54" s="127">
        <f t="shared" si="2"/>
        <v>55337</v>
      </c>
      <c r="AM54" s="89">
        <f>SUM(AM33+AM36+AM44+AM47+AM53)</f>
        <v>46944</v>
      </c>
      <c r="AN54" s="89">
        <f>AN33+AN36+AN44+AN47+AN53</f>
        <v>55392</v>
      </c>
      <c r="AO54" s="89">
        <f>AO33+AO36+AO44+AO47+AO53</f>
        <v>50039</v>
      </c>
      <c r="AP54" s="87">
        <f>SUM(AP33+AP36+AP44+AP47+AP53)</f>
        <v>5770</v>
      </c>
      <c r="AQ54" s="87">
        <f>AQ33+AQ36+AQ44+AQ47+AQ53</f>
        <v>5610</v>
      </c>
      <c r="AR54" s="87">
        <v>5298</v>
      </c>
    </row>
    <row r="55" spans="1:44" ht="19.5" customHeight="1">
      <c r="A55" s="217" t="s">
        <v>48</v>
      </c>
      <c r="B55" s="217"/>
      <c r="C55" s="222" t="s">
        <v>612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0" t="s">
        <v>611</v>
      </c>
      <c r="AD55" s="220"/>
      <c r="AE55" s="220"/>
      <c r="AF55" s="220"/>
      <c r="AG55" s="221">
        <f t="shared" si="7"/>
        <v>0</v>
      </c>
      <c r="AH55" s="221"/>
      <c r="AI55" s="221"/>
      <c r="AJ55" s="221"/>
      <c r="AK55" s="128">
        <f t="shared" si="1"/>
        <v>0</v>
      </c>
      <c r="AL55" s="127">
        <f t="shared" si="2"/>
        <v>0</v>
      </c>
      <c r="AM55" s="90"/>
      <c r="AN55" s="90"/>
      <c r="AO55" s="90"/>
      <c r="AP55" s="93"/>
      <c r="AQ55" s="88"/>
      <c r="AR55" s="88"/>
    </row>
    <row r="56" spans="1:44" ht="19.5" customHeight="1">
      <c r="A56" s="217" t="s">
        <v>49</v>
      </c>
      <c r="B56" s="217"/>
      <c r="C56" s="222" t="s">
        <v>610</v>
      </c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2"/>
      <c r="AC56" s="220" t="s">
        <v>609</v>
      </c>
      <c r="AD56" s="220"/>
      <c r="AE56" s="220"/>
      <c r="AF56" s="220"/>
      <c r="AG56" s="221">
        <f t="shared" si="7"/>
        <v>0</v>
      </c>
      <c r="AH56" s="221"/>
      <c r="AI56" s="221"/>
      <c r="AJ56" s="221"/>
      <c r="AK56" s="128">
        <f t="shared" si="1"/>
        <v>1930</v>
      </c>
      <c r="AL56" s="127">
        <f t="shared" si="2"/>
        <v>1930</v>
      </c>
      <c r="AM56" s="90"/>
      <c r="AN56" s="90">
        <v>1930</v>
      </c>
      <c r="AO56" s="90">
        <v>1930</v>
      </c>
      <c r="AP56" s="93"/>
      <c r="AQ56" s="88"/>
      <c r="AR56" s="88"/>
    </row>
    <row r="57" spans="1:44" ht="19.5" customHeight="1">
      <c r="A57" s="217" t="s">
        <v>50</v>
      </c>
      <c r="B57" s="217"/>
      <c r="C57" s="235" t="s">
        <v>608</v>
      </c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20" t="s">
        <v>607</v>
      </c>
      <c r="AD57" s="220"/>
      <c r="AE57" s="220"/>
      <c r="AF57" s="220"/>
      <c r="AG57" s="221">
        <f t="shared" si="7"/>
        <v>0</v>
      </c>
      <c r="AH57" s="221"/>
      <c r="AI57" s="221"/>
      <c r="AJ57" s="221"/>
      <c r="AK57" s="128">
        <f t="shared" si="1"/>
        <v>0</v>
      </c>
      <c r="AL57" s="127">
        <f t="shared" si="2"/>
        <v>0</v>
      </c>
      <c r="AM57" s="90"/>
      <c r="AN57" s="90"/>
      <c r="AO57" s="90"/>
      <c r="AP57" s="93"/>
      <c r="AQ57" s="88"/>
      <c r="AR57" s="88"/>
    </row>
    <row r="58" spans="1:44" ht="19.5" customHeight="1">
      <c r="A58" s="217" t="s">
        <v>51</v>
      </c>
      <c r="B58" s="217"/>
      <c r="C58" s="235" t="s">
        <v>606</v>
      </c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20" t="s">
        <v>605</v>
      </c>
      <c r="AD58" s="220"/>
      <c r="AE58" s="220"/>
      <c r="AF58" s="220"/>
      <c r="AG58" s="221">
        <f t="shared" si="7"/>
        <v>510</v>
      </c>
      <c r="AH58" s="221"/>
      <c r="AI58" s="221"/>
      <c r="AJ58" s="221"/>
      <c r="AK58" s="128">
        <f t="shared" si="1"/>
        <v>684</v>
      </c>
      <c r="AL58" s="127">
        <f t="shared" si="2"/>
        <v>684</v>
      </c>
      <c r="AM58" s="90">
        <v>510</v>
      </c>
      <c r="AN58" s="90">
        <v>684</v>
      </c>
      <c r="AO58" s="90">
        <v>684</v>
      </c>
      <c r="AP58" s="93"/>
      <c r="AQ58" s="88"/>
      <c r="AR58" s="88"/>
    </row>
    <row r="59" spans="1:44" ht="19.5" customHeight="1">
      <c r="A59" s="217" t="s">
        <v>52</v>
      </c>
      <c r="B59" s="217"/>
      <c r="C59" s="235" t="s">
        <v>604</v>
      </c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20" t="s">
        <v>603</v>
      </c>
      <c r="AD59" s="220"/>
      <c r="AE59" s="220"/>
      <c r="AF59" s="220"/>
      <c r="AG59" s="221">
        <f t="shared" si="7"/>
        <v>2745</v>
      </c>
      <c r="AH59" s="221"/>
      <c r="AI59" s="221"/>
      <c r="AJ59" s="221"/>
      <c r="AK59" s="128">
        <f t="shared" si="1"/>
        <v>2913</v>
      </c>
      <c r="AL59" s="127">
        <f t="shared" si="2"/>
        <v>2913</v>
      </c>
      <c r="AM59" s="90">
        <v>2745</v>
      </c>
      <c r="AN59" s="90">
        <v>2913</v>
      </c>
      <c r="AO59" s="90">
        <v>2913</v>
      </c>
      <c r="AP59" s="93"/>
      <c r="AQ59" s="88"/>
      <c r="AR59" s="88"/>
    </row>
    <row r="60" spans="1:44" ht="19.5" customHeight="1">
      <c r="A60" s="217" t="s">
        <v>53</v>
      </c>
      <c r="B60" s="217"/>
      <c r="C60" s="222" t="s">
        <v>602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0" t="s">
        <v>601</v>
      </c>
      <c r="AD60" s="220"/>
      <c r="AE60" s="220"/>
      <c r="AF60" s="220"/>
      <c r="AG60" s="221">
        <f t="shared" si="7"/>
        <v>2350</v>
      </c>
      <c r="AH60" s="221"/>
      <c r="AI60" s="221"/>
      <c r="AJ60" s="221"/>
      <c r="AK60" s="128">
        <f t="shared" si="1"/>
        <v>2350</v>
      </c>
      <c r="AL60" s="127">
        <f t="shared" si="2"/>
        <v>2348</v>
      </c>
      <c r="AM60" s="90">
        <v>2350</v>
      </c>
      <c r="AN60" s="90">
        <v>2350</v>
      </c>
      <c r="AO60" s="90">
        <v>2348</v>
      </c>
      <c r="AP60" s="93"/>
      <c r="AQ60" s="88"/>
      <c r="AR60" s="88"/>
    </row>
    <row r="61" spans="1:44" ht="19.5" customHeight="1">
      <c r="A61" s="217" t="s">
        <v>54</v>
      </c>
      <c r="B61" s="217"/>
      <c r="C61" s="222" t="s">
        <v>600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0" t="s">
        <v>599</v>
      </c>
      <c r="AD61" s="220"/>
      <c r="AE61" s="220"/>
      <c r="AF61" s="220"/>
      <c r="AG61" s="221">
        <f t="shared" si="7"/>
        <v>11278</v>
      </c>
      <c r="AH61" s="221"/>
      <c r="AI61" s="221"/>
      <c r="AJ61" s="221"/>
      <c r="AK61" s="128">
        <f t="shared" si="1"/>
        <v>0</v>
      </c>
      <c r="AL61" s="127">
        <f t="shared" si="2"/>
        <v>0</v>
      </c>
      <c r="AM61" s="90">
        <v>11278</v>
      </c>
      <c r="AN61" s="90"/>
      <c r="AO61" s="90"/>
      <c r="AP61" s="93"/>
      <c r="AQ61" s="88"/>
      <c r="AR61" s="88"/>
    </row>
    <row r="62" spans="1:44" ht="19.5" customHeight="1">
      <c r="A62" s="217" t="s">
        <v>55</v>
      </c>
      <c r="B62" s="217"/>
      <c r="C62" s="222" t="s">
        <v>598</v>
      </c>
      <c r="D62" s="222"/>
      <c r="E62" s="222"/>
      <c r="F62" s="22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0" t="s">
        <v>597</v>
      </c>
      <c r="AD62" s="220"/>
      <c r="AE62" s="220"/>
      <c r="AF62" s="220"/>
      <c r="AG62" s="221">
        <f t="shared" si="7"/>
        <v>1662</v>
      </c>
      <c r="AH62" s="221"/>
      <c r="AI62" s="221"/>
      <c r="AJ62" s="221"/>
      <c r="AK62" s="128">
        <f t="shared" si="1"/>
        <v>12276</v>
      </c>
      <c r="AL62" s="127">
        <f t="shared" si="2"/>
        <v>8310</v>
      </c>
      <c r="AM62" s="90">
        <v>1662</v>
      </c>
      <c r="AN62" s="90">
        <v>12276</v>
      </c>
      <c r="AO62" s="90">
        <v>8310</v>
      </c>
      <c r="AP62" s="93"/>
      <c r="AQ62" s="88"/>
      <c r="AR62" s="88"/>
    </row>
    <row r="63" spans="1:44" s="47" customFormat="1" ht="19.5" customHeight="1">
      <c r="A63" s="223" t="s">
        <v>56</v>
      </c>
      <c r="B63" s="223"/>
      <c r="C63" s="224" t="s">
        <v>596</v>
      </c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5" t="s">
        <v>595</v>
      </c>
      <c r="AD63" s="225"/>
      <c r="AE63" s="225"/>
      <c r="AF63" s="225"/>
      <c r="AG63" s="230">
        <f t="shared" si="7"/>
        <v>18545</v>
      </c>
      <c r="AH63" s="230"/>
      <c r="AI63" s="230"/>
      <c r="AJ63" s="230"/>
      <c r="AK63" s="128">
        <f t="shared" si="1"/>
        <v>20153</v>
      </c>
      <c r="AL63" s="127">
        <f t="shared" si="2"/>
        <v>16185</v>
      </c>
      <c r="AM63" s="89">
        <f>SUM(AM58:AM62)</f>
        <v>18545</v>
      </c>
      <c r="AN63" s="89">
        <f>SUM(AN55:AN62)</f>
        <v>20153</v>
      </c>
      <c r="AO63" s="89">
        <f>SUM(AO55:AO62)</f>
        <v>16185</v>
      </c>
      <c r="AP63" s="87"/>
      <c r="AQ63" s="94"/>
      <c r="AR63" s="94"/>
    </row>
    <row r="64" spans="1:44" ht="19.5" customHeight="1">
      <c r="A64" s="217" t="s">
        <v>57</v>
      </c>
      <c r="B64" s="217"/>
      <c r="C64" s="234" t="s">
        <v>594</v>
      </c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20" t="s">
        <v>593</v>
      </c>
      <c r="AD64" s="220"/>
      <c r="AE64" s="220"/>
      <c r="AF64" s="220"/>
      <c r="AG64" s="221">
        <f t="shared" si="7"/>
        <v>0</v>
      </c>
      <c r="AH64" s="221"/>
      <c r="AI64" s="221"/>
      <c r="AJ64" s="221"/>
      <c r="AK64" s="128">
        <f t="shared" si="1"/>
        <v>0</v>
      </c>
      <c r="AL64" s="127">
        <f t="shared" si="2"/>
        <v>0</v>
      </c>
      <c r="AM64" s="90"/>
      <c r="AN64" s="90"/>
      <c r="AO64" s="90"/>
      <c r="AP64" s="93"/>
      <c r="AQ64" s="88"/>
      <c r="AR64" s="88"/>
    </row>
    <row r="65" spans="1:44" ht="19.5" customHeight="1">
      <c r="A65" s="217" t="s">
        <v>58</v>
      </c>
      <c r="B65" s="217"/>
      <c r="C65" s="234" t="s">
        <v>592</v>
      </c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20" t="s">
        <v>591</v>
      </c>
      <c r="AD65" s="220"/>
      <c r="AE65" s="220"/>
      <c r="AF65" s="220"/>
      <c r="AG65" s="221">
        <f t="shared" si="7"/>
        <v>0</v>
      </c>
      <c r="AH65" s="221"/>
      <c r="AI65" s="221"/>
      <c r="AJ65" s="221"/>
      <c r="AK65" s="128">
        <f t="shared" si="1"/>
        <v>850</v>
      </c>
      <c r="AL65" s="127">
        <f t="shared" si="2"/>
        <v>850</v>
      </c>
      <c r="AM65" s="90"/>
      <c r="AN65" s="90">
        <v>850</v>
      </c>
      <c r="AO65" s="90">
        <v>850</v>
      </c>
      <c r="AP65" s="93"/>
      <c r="AQ65" s="88"/>
      <c r="AR65" s="88"/>
    </row>
    <row r="66" spans="1:44" ht="29.25" customHeight="1">
      <c r="A66" s="217" t="s">
        <v>59</v>
      </c>
      <c r="B66" s="217"/>
      <c r="C66" s="234" t="s">
        <v>590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20" t="s">
        <v>589</v>
      </c>
      <c r="AD66" s="220"/>
      <c r="AE66" s="220"/>
      <c r="AF66" s="220"/>
      <c r="AG66" s="221">
        <f t="shared" si="7"/>
        <v>0</v>
      </c>
      <c r="AH66" s="221"/>
      <c r="AI66" s="221"/>
      <c r="AJ66" s="221"/>
      <c r="AK66" s="128">
        <f t="shared" si="1"/>
        <v>4135</v>
      </c>
      <c r="AL66" s="127">
        <f t="shared" si="2"/>
        <v>4135</v>
      </c>
      <c r="AM66" s="90"/>
      <c r="AN66" s="90">
        <v>4135</v>
      </c>
      <c r="AO66" s="90">
        <v>4135</v>
      </c>
      <c r="AP66" s="93"/>
      <c r="AQ66" s="88"/>
      <c r="AR66" s="88"/>
    </row>
    <row r="67" spans="1:44" ht="29.25" customHeight="1">
      <c r="A67" s="217" t="s">
        <v>60</v>
      </c>
      <c r="B67" s="217"/>
      <c r="C67" s="234" t="s">
        <v>588</v>
      </c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20" t="s">
        <v>587</v>
      </c>
      <c r="AD67" s="220"/>
      <c r="AE67" s="220"/>
      <c r="AF67" s="220"/>
      <c r="AG67" s="221">
        <f t="shared" si="7"/>
        <v>0</v>
      </c>
      <c r="AH67" s="221"/>
      <c r="AI67" s="221"/>
      <c r="AJ67" s="221"/>
      <c r="AK67" s="128">
        <f t="shared" si="1"/>
        <v>0</v>
      </c>
      <c r="AL67" s="127">
        <f t="shared" si="2"/>
        <v>0</v>
      </c>
      <c r="AM67" s="90"/>
      <c r="AN67" s="90"/>
      <c r="AO67" s="90"/>
      <c r="AP67" s="93"/>
      <c r="AQ67" s="88"/>
      <c r="AR67" s="88"/>
    </row>
    <row r="68" spans="1:44" ht="29.25" customHeight="1">
      <c r="A68" s="217" t="s">
        <v>61</v>
      </c>
      <c r="B68" s="217"/>
      <c r="C68" s="234" t="s">
        <v>586</v>
      </c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20" t="s">
        <v>585</v>
      </c>
      <c r="AD68" s="220"/>
      <c r="AE68" s="220"/>
      <c r="AF68" s="220"/>
      <c r="AG68" s="221">
        <f t="shared" si="7"/>
        <v>0</v>
      </c>
      <c r="AH68" s="221"/>
      <c r="AI68" s="221"/>
      <c r="AJ68" s="221"/>
      <c r="AK68" s="128">
        <f t="shared" si="1"/>
        <v>0</v>
      </c>
      <c r="AL68" s="127">
        <f t="shared" si="2"/>
        <v>0</v>
      </c>
      <c r="AM68" s="90"/>
      <c r="AN68" s="90"/>
      <c r="AO68" s="90"/>
      <c r="AP68" s="93"/>
      <c r="AQ68" s="88"/>
      <c r="AR68" s="88"/>
    </row>
    <row r="69" spans="1:44" ht="19.5" customHeight="1">
      <c r="A69" s="217" t="s">
        <v>62</v>
      </c>
      <c r="B69" s="217"/>
      <c r="C69" s="234" t="s">
        <v>584</v>
      </c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20" t="s">
        <v>583</v>
      </c>
      <c r="AD69" s="220"/>
      <c r="AE69" s="220"/>
      <c r="AF69" s="220"/>
      <c r="AG69" s="221">
        <f t="shared" si="7"/>
        <v>44881</v>
      </c>
      <c r="AH69" s="221"/>
      <c r="AI69" s="221"/>
      <c r="AJ69" s="221"/>
      <c r="AK69" s="128">
        <f t="shared" si="1"/>
        <v>45911</v>
      </c>
      <c r="AL69" s="127">
        <f t="shared" si="2"/>
        <v>45911</v>
      </c>
      <c r="AM69" s="90">
        <v>44881</v>
      </c>
      <c r="AN69" s="90">
        <v>45841</v>
      </c>
      <c r="AO69" s="90">
        <v>45841</v>
      </c>
      <c r="AP69" s="93"/>
      <c r="AQ69" s="88">
        <v>70</v>
      </c>
      <c r="AR69" s="88">
        <v>70</v>
      </c>
    </row>
    <row r="70" spans="1:44" ht="29.25" customHeight="1">
      <c r="A70" s="217" t="s">
        <v>63</v>
      </c>
      <c r="B70" s="217"/>
      <c r="C70" s="234" t="s">
        <v>582</v>
      </c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20" t="s">
        <v>581</v>
      </c>
      <c r="AD70" s="220"/>
      <c r="AE70" s="220"/>
      <c r="AF70" s="220"/>
      <c r="AG70" s="221">
        <f t="shared" si="7"/>
        <v>0</v>
      </c>
      <c r="AH70" s="221"/>
      <c r="AI70" s="221"/>
      <c r="AJ70" s="221"/>
      <c r="AK70" s="128">
        <f t="shared" si="1"/>
        <v>0</v>
      </c>
      <c r="AL70" s="127">
        <f t="shared" si="2"/>
        <v>0</v>
      </c>
      <c r="AM70" s="90"/>
      <c r="AN70" s="90"/>
      <c r="AO70" s="90"/>
      <c r="AP70" s="93"/>
      <c r="AQ70" s="88"/>
      <c r="AR70" s="88"/>
    </row>
    <row r="71" spans="1:44" ht="29.25" customHeight="1">
      <c r="A71" s="217" t="s">
        <v>64</v>
      </c>
      <c r="B71" s="217"/>
      <c r="C71" s="234" t="s">
        <v>580</v>
      </c>
      <c r="D71" s="234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20" t="s">
        <v>579</v>
      </c>
      <c r="AD71" s="220"/>
      <c r="AE71" s="220"/>
      <c r="AF71" s="220"/>
      <c r="AG71" s="221">
        <f t="shared" si="7"/>
        <v>0</v>
      </c>
      <c r="AH71" s="221"/>
      <c r="AI71" s="221"/>
      <c r="AJ71" s="221"/>
      <c r="AK71" s="128">
        <f t="shared" si="1"/>
        <v>802</v>
      </c>
      <c r="AL71" s="127">
        <f t="shared" si="2"/>
        <v>802</v>
      </c>
      <c r="AM71" s="90"/>
      <c r="AN71" s="90">
        <v>802</v>
      </c>
      <c r="AO71" s="90">
        <v>802</v>
      </c>
      <c r="AP71" s="93"/>
      <c r="AQ71" s="88"/>
      <c r="AR71" s="88"/>
    </row>
    <row r="72" spans="1:44" ht="19.5" customHeight="1">
      <c r="A72" s="217" t="s">
        <v>65</v>
      </c>
      <c r="B72" s="217"/>
      <c r="C72" s="234" t="s">
        <v>578</v>
      </c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20" t="s">
        <v>577</v>
      </c>
      <c r="AD72" s="220"/>
      <c r="AE72" s="220"/>
      <c r="AF72" s="220"/>
      <c r="AG72" s="221">
        <f t="shared" si="7"/>
        <v>0</v>
      </c>
      <c r="AH72" s="221"/>
      <c r="AI72" s="221"/>
      <c r="AJ72" s="221"/>
      <c r="AK72" s="128">
        <f t="shared" si="1"/>
        <v>0</v>
      </c>
      <c r="AL72" s="127">
        <f t="shared" si="2"/>
        <v>0</v>
      </c>
      <c r="AM72" s="90"/>
      <c r="AN72" s="90"/>
      <c r="AO72" s="90"/>
      <c r="AP72" s="93"/>
      <c r="AQ72" s="88"/>
      <c r="AR72" s="88"/>
    </row>
    <row r="73" spans="1:44" ht="19.5" customHeight="1">
      <c r="A73" s="217" t="s">
        <v>66</v>
      </c>
      <c r="B73" s="217"/>
      <c r="C73" s="233" t="s">
        <v>576</v>
      </c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20" t="s">
        <v>575</v>
      </c>
      <c r="AD73" s="220"/>
      <c r="AE73" s="220"/>
      <c r="AF73" s="220"/>
      <c r="AG73" s="221">
        <f t="shared" si="7"/>
        <v>0</v>
      </c>
      <c r="AH73" s="221"/>
      <c r="AI73" s="221"/>
      <c r="AJ73" s="221"/>
      <c r="AK73" s="128">
        <f t="shared" si="1"/>
        <v>0</v>
      </c>
      <c r="AL73" s="127">
        <f t="shared" si="2"/>
        <v>0</v>
      </c>
      <c r="AM73" s="90"/>
      <c r="AN73" s="90"/>
      <c r="AO73" s="90"/>
      <c r="AP73" s="93"/>
      <c r="AQ73" s="88"/>
      <c r="AR73" s="88"/>
    </row>
    <row r="74" spans="1:44" ht="19.5" customHeight="1">
      <c r="A74" s="217" t="s">
        <v>67</v>
      </c>
      <c r="B74" s="217"/>
      <c r="C74" s="234" t="s">
        <v>574</v>
      </c>
      <c r="D74" s="234"/>
      <c r="E74" s="234"/>
      <c r="F74" s="234"/>
      <c r="G74" s="234"/>
      <c r="H74" s="234"/>
      <c r="I74" s="234"/>
      <c r="J74" s="234"/>
      <c r="K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20" t="s">
        <v>573</v>
      </c>
      <c r="AD74" s="220"/>
      <c r="AE74" s="220"/>
      <c r="AF74" s="220"/>
      <c r="AG74" s="221">
        <f aca="true" t="shared" si="11" ref="AG74:AG98">SUM(AM74+AP74)</f>
        <v>3880</v>
      </c>
      <c r="AH74" s="221"/>
      <c r="AI74" s="221"/>
      <c r="AJ74" s="221"/>
      <c r="AK74" s="128">
        <f aca="true" t="shared" si="12" ref="AK74:AK99">AN74+AQ74</f>
        <v>3880</v>
      </c>
      <c r="AL74" s="127">
        <f t="shared" si="2"/>
        <v>3675</v>
      </c>
      <c r="AM74" s="90">
        <v>3880</v>
      </c>
      <c r="AN74" s="90">
        <v>3880</v>
      </c>
      <c r="AO74" s="90">
        <v>3675</v>
      </c>
      <c r="AP74" s="93"/>
      <c r="AQ74" s="88"/>
      <c r="AR74" s="88"/>
    </row>
    <row r="75" spans="1:44" ht="19.5" customHeight="1">
      <c r="A75" s="217" t="s">
        <v>68</v>
      </c>
      <c r="B75" s="217"/>
      <c r="C75" s="233" t="s">
        <v>572</v>
      </c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20" t="s">
        <v>571</v>
      </c>
      <c r="AD75" s="220"/>
      <c r="AE75" s="220"/>
      <c r="AF75" s="220"/>
      <c r="AG75" s="221">
        <f t="shared" si="11"/>
        <v>0</v>
      </c>
      <c r="AH75" s="221"/>
      <c r="AI75" s="221"/>
      <c r="AJ75" s="221"/>
      <c r="AK75" s="128">
        <f t="shared" si="12"/>
        <v>8705</v>
      </c>
      <c r="AL75" s="127">
        <f aca="true" t="shared" si="13" ref="AL75:AL99">SUM(AO75+AR75)</f>
        <v>0</v>
      </c>
      <c r="AM75" s="90"/>
      <c r="AN75" s="90">
        <v>8705</v>
      </c>
      <c r="AO75" s="90"/>
      <c r="AP75" s="93"/>
      <c r="AQ75" s="88"/>
      <c r="AR75" s="88"/>
    </row>
    <row r="76" spans="1:44" s="47" customFormat="1" ht="19.5" customHeight="1">
      <c r="A76" s="223" t="s">
        <v>69</v>
      </c>
      <c r="B76" s="223"/>
      <c r="C76" s="224" t="s">
        <v>570</v>
      </c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5" t="s">
        <v>569</v>
      </c>
      <c r="AD76" s="225"/>
      <c r="AE76" s="225"/>
      <c r="AF76" s="225"/>
      <c r="AG76" s="230">
        <f t="shared" si="11"/>
        <v>48761</v>
      </c>
      <c r="AH76" s="230"/>
      <c r="AI76" s="230"/>
      <c r="AJ76" s="230"/>
      <c r="AK76" s="128">
        <f t="shared" si="12"/>
        <v>64283</v>
      </c>
      <c r="AL76" s="127">
        <f t="shared" si="13"/>
        <v>55373</v>
      </c>
      <c r="AM76" s="89">
        <f>SUM(AM64:AM75)</f>
        <v>48761</v>
      </c>
      <c r="AN76" s="89">
        <f>SUM(AN64:AN75)</f>
        <v>64213</v>
      </c>
      <c r="AO76" s="89">
        <f>SUM(AO64:AO75)</f>
        <v>55303</v>
      </c>
      <c r="AP76" s="87"/>
      <c r="AQ76" s="87">
        <f>SUM(AQ64:AQ75)</f>
        <v>70</v>
      </c>
      <c r="AR76" s="87">
        <f>SUM(AR64:AR75)</f>
        <v>70</v>
      </c>
    </row>
    <row r="77" spans="1:44" ht="19.5" customHeight="1">
      <c r="A77" s="217" t="s">
        <v>70</v>
      </c>
      <c r="B77" s="217"/>
      <c r="C77" s="232" t="s">
        <v>568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20" t="s">
        <v>567</v>
      </c>
      <c r="AD77" s="220"/>
      <c r="AE77" s="220"/>
      <c r="AF77" s="220"/>
      <c r="AG77" s="221">
        <f t="shared" si="11"/>
        <v>0</v>
      </c>
      <c r="AH77" s="221"/>
      <c r="AI77" s="221"/>
      <c r="AJ77" s="221"/>
      <c r="AK77" s="128">
        <f t="shared" si="12"/>
        <v>0</v>
      </c>
      <c r="AL77" s="127">
        <f t="shared" si="13"/>
        <v>0</v>
      </c>
      <c r="AM77" s="90"/>
      <c r="AN77" s="90"/>
      <c r="AO77" s="90"/>
      <c r="AP77" s="93"/>
      <c r="AQ77" s="88"/>
      <c r="AR77" s="88"/>
    </row>
    <row r="78" spans="1:44" ht="19.5" customHeight="1">
      <c r="A78" s="217" t="s">
        <v>71</v>
      </c>
      <c r="B78" s="217"/>
      <c r="C78" s="232" t="s">
        <v>566</v>
      </c>
      <c r="D78" s="232"/>
      <c r="E78" s="232"/>
      <c r="F78" s="232"/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232"/>
      <c r="R78" s="232"/>
      <c r="S78" s="232"/>
      <c r="T78" s="232"/>
      <c r="U78" s="232"/>
      <c r="V78" s="232"/>
      <c r="W78" s="232"/>
      <c r="X78" s="232"/>
      <c r="Y78" s="232"/>
      <c r="Z78" s="232"/>
      <c r="AA78" s="232"/>
      <c r="AB78" s="232"/>
      <c r="AC78" s="220" t="s">
        <v>565</v>
      </c>
      <c r="AD78" s="220"/>
      <c r="AE78" s="220"/>
      <c r="AF78" s="220"/>
      <c r="AG78" s="221">
        <f t="shared" si="11"/>
        <v>3150</v>
      </c>
      <c r="AH78" s="221"/>
      <c r="AI78" s="221"/>
      <c r="AJ78" s="221"/>
      <c r="AK78" s="128">
        <f t="shared" si="12"/>
        <v>3465</v>
      </c>
      <c r="AL78" s="127">
        <f t="shared" si="13"/>
        <v>1000</v>
      </c>
      <c r="AM78" s="90">
        <v>3150</v>
      </c>
      <c r="AN78" s="90">
        <v>3465</v>
      </c>
      <c r="AO78" s="90">
        <v>1000</v>
      </c>
      <c r="AP78" s="93"/>
      <c r="AQ78" s="88"/>
      <c r="AR78" s="88"/>
    </row>
    <row r="79" spans="1:44" ht="19.5" customHeight="1">
      <c r="A79" s="217" t="s">
        <v>72</v>
      </c>
      <c r="B79" s="217"/>
      <c r="C79" s="232" t="s">
        <v>564</v>
      </c>
      <c r="D79" s="232"/>
      <c r="E79" s="232"/>
      <c r="F79" s="232"/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32"/>
      <c r="Y79" s="232"/>
      <c r="Z79" s="232"/>
      <c r="AA79" s="232"/>
      <c r="AB79" s="232"/>
      <c r="AC79" s="220" t="s">
        <v>563</v>
      </c>
      <c r="AD79" s="220"/>
      <c r="AE79" s="220"/>
      <c r="AF79" s="220"/>
      <c r="AG79" s="221">
        <f t="shared" si="11"/>
        <v>436</v>
      </c>
      <c r="AH79" s="221"/>
      <c r="AI79" s="221"/>
      <c r="AJ79" s="221"/>
      <c r="AK79" s="128">
        <f t="shared" si="12"/>
        <v>688</v>
      </c>
      <c r="AL79" s="127">
        <f t="shared" si="13"/>
        <v>409</v>
      </c>
      <c r="AM79" s="90">
        <v>236</v>
      </c>
      <c r="AN79" s="90">
        <v>488</v>
      </c>
      <c r="AO79" s="90">
        <v>275</v>
      </c>
      <c r="AP79" s="93">
        <v>200</v>
      </c>
      <c r="AQ79" s="88">
        <v>200</v>
      </c>
      <c r="AR79" s="88">
        <v>134</v>
      </c>
    </row>
    <row r="80" spans="1:44" ht="19.5" customHeight="1">
      <c r="A80" s="217" t="s">
        <v>73</v>
      </c>
      <c r="B80" s="217"/>
      <c r="C80" s="232" t="s">
        <v>562</v>
      </c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32"/>
      <c r="Q80" s="232"/>
      <c r="R80" s="232"/>
      <c r="S80" s="232"/>
      <c r="T80" s="232"/>
      <c r="U80" s="232"/>
      <c r="V80" s="232"/>
      <c r="W80" s="232"/>
      <c r="X80" s="232"/>
      <c r="Y80" s="232"/>
      <c r="Z80" s="232"/>
      <c r="AA80" s="232"/>
      <c r="AB80" s="232"/>
      <c r="AC80" s="220" t="s">
        <v>561</v>
      </c>
      <c r="AD80" s="220"/>
      <c r="AE80" s="220"/>
      <c r="AF80" s="220"/>
      <c r="AG80" s="221">
        <f t="shared" si="11"/>
        <v>5306</v>
      </c>
      <c r="AH80" s="221"/>
      <c r="AI80" s="221"/>
      <c r="AJ80" s="221"/>
      <c r="AK80" s="128">
        <f t="shared" si="12"/>
        <v>7610</v>
      </c>
      <c r="AL80" s="127">
        <f t="shared" si="13"/>
        <v>3722</v>
      </c>
      <c r="AM80" s="90">
        <v>5191</v>
      </c>
      <c r="AN80" s="90">
        <v>7495</v>
      </c>
      <c r="AO80" s="90">
        <v>3722</v>
      </c>
      <c r="AP80" s="93">
        <v>115</v>
      </c>
      <c r="AQ80" s="88">
        <v>115</v>
      </c>
      <c r="AR80" s="88"/>
    </row>
    <row r="81" spans="1:44" ht="19.5" customHeight="1">
      <c r="A81" s="217" t="s">
        <v>74</v>
      </c>
      <c r="B81" s="217"/>
      <c r="C81" s="231" t="s">
        <v>560</v>
      </c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20" t="s">
        <v>559</v>
      </c>
      <c r="AD81" s="220"/>
      <c r="AE81" s="220"/>
      <c r="AF81" s="220"/>
      <c r="AG81" s="221">
        <f t="shared" si="11"/>
        <v>0</v>
      </c>
      <c r="AH81" s="221"/>
      <c r="AI81" s="221"/>
      <c r="AJ81" s="221"/>
      <c r="AK81" s="128">
        <f t="shared" si="12"/>
        <v>0</v>
      </c>
      <c r="AL81" s="127">
        <f t="shared" si="13"/>
        <v>0</v>
      </c>
      <c r="AM81" s="90"/>
      <c r="AN81" s="90"/>
      <c r="AO81" s="90"/>
      <c r="AP81" s="93"/>
      <c r="AQ81" s="88"/>
      <c r="AR81" s="88"/>
    </row>
    <row r="82" spans="1:44" ht="19.5" customHeight="1">
      <c r="A82" s="217" t="s">
        <v>75</v>
      </c>
      <c r="B82" s="217"/>
      <c r="C82" s="231" t="s">
        <v>558</v>
      </c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20" t="s">
        <v>557</v>
      </c>
      <c r="AD82" s="220"/>
      <c r="AE82" s="220"/>
      <c r="AF82" s="220"/>
      <c r="AG82" s="221">
        <f t="shared" si="11"/>
        <v>0</v>
      </c>
      <c r="AH82" s="221"/>
      <c r="AI82" s="221"/>
      <c r="AJ82" s="221"/>
      <c r="AK82" s="128">
        <f t="shared" si="12"/>
        <v>0</v>
      </c>
      <c r="AL82" s="127">
        <f t="shared" si="13"/>
        <v>0</v>
      </c>
      <c r="AM82" s="90"/>
      <c r="AN82" s="90"/>
      <c r="AO82" s="90"/>
      <c r="AP82" s="93"/>
      <c r="AQ82" s="88"/>
      <c r="AR82" s="88"/>
    </row>
    <row r="83" spans="1:44" ht="19.5" customHeight="1">
      <c r="A83" s="217" t="s">
        <v>76</v>
      </c>
      <c r="B83" s="217"/>
      <c r="C83" s="231" t="s">
        <v>556</v>
      </c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20" t="s">
        <v>555</v>
      </c>
      <c r="AD83" s="220"/>
      <c r="AE83" s="220"/>
      <c r="AF83" s="220"/>
      <c r="AG83" s="221">
        <f t="shared" si="11"/>
        <v>2400</v>
      </c>
      <c r="AH83" s="221"/>
      <c r="AI83" s="221"/>
      <c r="AJ83" s="221"/>
      <c r="AK83" s="128">
        <f t="shared" si="12"/>
        <v>3176</v>
      </c>
      <c r="AL83" s="127">
        <f t="shared" si="13"/>
        <v>1115</v>
      </c>
      <c r="AM83" s="90">
        <v>2315</v>
      </c>
      <c r="AN83" s="90">
        <v>3091</v>
      </c>
      <c r="AO83" s="90">
        <v>1079</v>
      </c>
      <c r="AP83" s="93">
        <v>85</v>
      </c>
      <c r="AQ83" s="88">
        <v>85</v>
      </c>
      <c r="AR83" s="88">
        <v>36</v>
      </c>
    </row>
    <row r="84" spans="1:44" s="47" customFormat="1" ht="19.5" customHeight="1">
      <c r="A84" s="223" t="s">
        <v>77</v>
      </c>
      <c r="B84" s="223"/>
      <c r="C84" s="228" t="s">
        <v>554</v>
      </c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5" t="s">
        <v>553</v>
      </c>
      <c r="AD84" s="225"/>
      <c r="AE84" s="225"/>
      <c r="AF84" s="225"/>
      <c r="AG84" s="230">
        <f t="shared" si="11"/>
        <v>11292</v>
      </c>
      <c r="AH84" s="230"/>
      <c r="AI84" s="230"/>
      <c r="AJ84" s="230"/>
      <c r="AK84" s="128">
        <f t="shared" si="12"/>
        <v>14939</v>
      </c>
      <c r="AL84" s="127">
        <f t="shared" si="13"/>
        <v>6246</v>
      </c>
      <c r="AM84" s="89">
        <f aca="true" t="shared" si="14" ref="AM84:AR84">SUM(AM77:AM83)</f>
        <v>10892</v>
      </c>
      <c r="AN84" s="89">
        <f t="shared" si="14"/>
        <v>14539</v>
      </c>
      <c r="AO84" s="89">
        <f t="shared" si="14"/>
        <v>6076</v>
      </c>
      <c r="AP84" s="87">
        <f t="shared" si="14"/>
        <v>400</v>
      </c>
      <c r="AQ84" s="87">
        <f t="shared" si="14"/>
        <v>400</v>
      </c>
      <c r="AR84" s="87">
        <f t="shared" si="14"/>
        <v>170</v>
      </c>
    </row>
    <row r="85" spans="1:44" ht="19.5" customHeight="1">
      <c r="A85" s="217" t="s">
        <v>78</v>
      </c>
      <c r="B85" s="217"/>
      <c r="C85" s="222" t="s">
        <v>552</v>
      </c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0" t="s">
        <v>551</v>
      </c>
      <c r="AD85" s="220"/>
      <c r="AE85" s="220"/>
      <c r="AF85" s="220"/>
      <c r="AG85" s="221">
        <f t="shared" si="11"/>
        <v>7021</v>
      </c>
      <c r="AH85" s="221"/>
      <c r="AI85" s="221"/>
      <c r="AJ85" s="221"/>
      <c r="AK85" s="128">
        <f t="shared" si="12"/>
        <v>7889</v>
      </c>
      <c r="AL85" s="127">
        <f t="shared" si="13"/>
        <v>5713</v>
      </c>
      <c r="AM85" s="90">
        <v>7021</v>
      </c>
      <c r="AN85" s="90">
        <v>7889</v>
      </c>
      <c r="AO85" s="90">
        <v>5713</v>
      </c>
      <c r="AP85" s="93"/>
      <c r="AQ85" s="88"/>
      <c r="AR85" s="88"/>
    </row>
    <row r="86" spans="1:44" ht="19.5" customHeight="1">
      <c r="A86" s="217" t="s">
        <v>79</v>
      </c>
      <c r="B86" s="217"/>
      <c r="C86" s="222" t="s">
        <v>550</v>
      </c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0" t="s">
        <v>549</v>
      </c>
      <c r="AD86" s="220"/>
      <c r="AE86" s="220"/>
      <c r="AF86" s="220"/>
      <c r="AG86" s="221">
        <f t="shared" si="11"/>
        <v>0</v>
      </c>
      <c r="AH86" s="221"/>
      <c r="AI86" s="221"/>
      <c r="AJ86" s="221"/>
      <c r="AK86" s="128">
        <f t="shared" si="12"/>
        <v>0</v>
      </c>
      <c r="AL86" s="127">
        <f t="shared" si="13"/>
        <v>0</v>
      </c>
      <c r="AM86" s="90"/>
      <c r="AN86" s="90"/>
      <c r="AO86" s="90"/>
      <c r="AP86" s="93"/>
      <c r="AQ86" s="88"/>
      <c r="AR86" s="88"/>
    </row>
    <row r="87" spans="1:44" ht="19.5" customHeight="1">
      <c r="A87" s="217" t="s">
        <v>80</v>
      </c>
      <c r="B87" s="217"/>
      <c r="C87" s="222" t="s">
        <v>548</v>
      </c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  <c r="W87" s="222"/>
      <c r="X87" s="222"/>
      <c r="Y87" s="222"/>
      <c r="Z87" s="222"/>
      <c r="AA87" s="222"/>
      <c r="AB87" s="222"/>
      <c r="AC87" s="220" t="s">
        <v>547</v>
      </c>
      <c r="AD87" s="220"/>
      <c r="AE87" s="220"/>
      <c r="AF87" s="220"/>
      <c r="AG87" s="221">
        <f t="shared" si="11"/>
        <v>0</v>
      </c>
      <c r="AH87" s="221"/>
      <c r="AI87" s="221"/>
      <c r="AJ87" s="221"/>
      <c r="AK87" s="128">
        <f t="shared" si="12"/>
        <v>340</v>
      </c>
      <c r="AL87" s="127">
        <f t="shared" si="13"/>
        <v>340</v>
      </c>
      <c r="AM87" s="90"/>
      <c r="AN87" s="90">
        <v>340</v>
      </c>
      <c r="AO87" s="90">
        <v>340</v>
      </c>
      <c r="AP87" s="93"/>
      <c r="AQ87" s="88"/>
      <c r="AR87" s="88"/>
    </row>
    <row r="88" spans="1:44" ht="19.5" customHeight="1">
      <c r="A88" s="217" t="s">
        <v>81</v>
      </c>
      <c r="B88" s="217"/>
      <c r="C88" s="222" t="s">
        <v>546</v>
      </c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0" t="s">
        <v>545</v>
      </c>
      <c r="AD88" s="220"/>
      <c r="AE88" s="220"/>
      <c r="AF88" s="220"/>
      <c r="AG88" s="221">
        <f t="shared" si="11"/>
        <v>1896</v>
      </c>
      <c r="AH88" s="221"/>
      <c r="AI88" s="221"/>
      <c r="AJ88" s="221"/>
      <c r="AK88" s="128">
        <f t="shared" si="12"/>
        <v>2058</v>
      </c>
      <c r="AL88" s="127">
        <f t="shared" si="13"/>
        <v>1190</v>
      </c>
      <c r="AM88" s="90">
        <v>1896</v>
      </c>
      <c r="AN88" s="90">
        <v>2058</v>
      </c>
      <c r="AO88" s="90">
        <v>1190</v>
      </c>
      <c r="AP88" s="93"/>
      <c r="AQ88" s="88"/>
      <c r="AR88" s="88"/>
    </row>
    <row r="89" spans="1:44" s="47" customFormat="1" ht="19.5" customHeight="1">
      <c r="A89" s="223" t="s">
        <v>82</v>
      </c>
      <c r="B89" s="223"/>
      <c r="C89" s="224" t="s">
        <v>544</v>
      </c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5" t="s">
        <v>543</v>
      </c>
      <c r="AD89" s="225"/>
      <c r="AE89" s="225"/>
      <c r="AF89" s="225"/>
      <c r="AG89" s="230">
        <f t="shared" si="11"/>
        <v>8917</v>
      </c>
      <c r="AH89" s="230"/>
      <c r="AI89" s="230"/>
      <c r="AJ89" s="230"/>
      <c r="AK89" s="128">
        <f t="shared" si="12"/>
        <v>10287</v>
      </c>
      <c r="AL89" s="127">
        <f t="shared" si="13"/>
        <v>7243</v>
      </c>
      <c r="AM89" s="89">
        <f>SUM(AM85:AM88)</f>
        <v>8917</v>
      </c>
      <c r="AN89" s="89">
        <f>SUM(AN85:AN88)</f>
        <v>10287</v>
      </c>
      <c r="AO89" s="89">
        <f>SUM(AO85:AO88)</f>
        <v>7243</v>
      </c>
      <c r="AP89" s="87"/>
      <c r="AQ89" s="94"/>
      <c r="AR89" s="94"/>
    </row>
    <row r="90" spans="1:44" ht="29.25" customHeight="1">
      <c r="A90" s="217" t="s">
        <v>83</v>
      </c>
      <c r="B90" s="217"/>
      <c r="C90" s="222" t="s">
        <v>542</v>
      </c>
      <c r="D90" s="222"/>
      <c r="E90" s="222"/>
      <c r="F90" s="222"/>
      <c r="G90" s="222"/>
      <c r="H90" s="222"/>
      <c r="I90" s="222"/>
      <c r="J90" s="222"/>
      <c r="K90" s="222"/>
      <c r="L90" s="222"/>
      <c r="M90" s="222"/>
      <c r="N90" s="222"/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0" t="s">
        <v>541</v>
      </c>
      <c r="AD90" s="220"/>
      <c r="AE90" s="220"/>
      <c r="AF90" s="220"/>
      <c r="AG90" s="221">
        <f t="shared" si="11"/>
        <v>0</v>
      </c>
      <c r="AH90" s="221"/>
      <c r="AI90" s="221"/>
      <c r="AJ90" s="221"/>
      <c r="AK90" s="128">
        <f t="shared" si="12"/>
        <v>0</v>
      </c>
      <c r="AL90" s="127">
        <f t="shared" si="13"/>
        <v>0</v>
      </c>
      <c r="AM90" s="90"/>
      <c r="AN90" s="90"/>
      <c r="AO90" s="90"/>
      <c r="AP90" s="93"/>
      <c r="AQ90" s="88"/>
      <c r="AR90" s="88"/>
    </row>
    <row r="91" spans="1:44" ht="29.25" customHeight="1">
      <c r="A91" s="217" t="s">
        <v>84</v>
      </c>
      <c r="B91" s="217"/>
      <c r="C91" s="222" t="s">
        <v>540</v>
      </c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0" t="s">
        <v>539</v>
      </c>
      <c r="AD91" s="220"/>
      <c r="AE91" s="220"/>
      <c r="AF91" s="220"/>
      <c r="AG91" s="221">
        <f t="shared" si="11"/>
        <v>0</v>
      </c>
      <c r="AH91" s="221"/>
      <c r="AI91" s="221"/>
      <c r="AJ91" s="221"/>
      <c r="AK91" s="128">
        <f t="shared" si="12"/>
        <v>5000</v>
      </c>
      <c r="AL91" s="127">
        <f t="shared" si="13"/>
        <v>5000</v>
      </c>
      <c r="AM91" s="90"/>
      <c r="AN91" s="90">
        <v>5000</v>
      </c>
      <c r="AO91" s="90">
        <v>5000</v>
      </c>
      <c r="AP91" s="93"/>
      <c r="AQ91" s="88"/>
      <c r="AR91" s="88"/>
    </row>
    <row r="92" spans="1:44" ht="29.25" customHeight="1">
      <c r="A92" s="217" t="s">
        <v>85</v>
      </c>
      <c r="B92" s="217"/>
      <c r="C92" s="222" t="s">
        <v>538</v>
      </c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0" t="s">
        <v>537</v>
      </c>
      <c r="AD92" s="220"/>
      <c r="AE92" s="220"/>
      <c r="AF92" s="220"/>
      <c r="AG92" s="221">
        <f t="shared" si="11"/>
        <v>0</v>
      </c>
      <c r="AH92" s="221"/>
      <c r="AI92" s="221"/>
      <c r="AJ92" s="221"/>
      <c r="AK92" s="128">
        <f t="shared" si="12"/>
        <v>0</v>
      </c>
      <c r="AL92" s="127">
        <f t="shared" si="13"/>
        <v>0</v>
      </c>
      <c r="AM92" s="90"/>
      <c r="AN92" s="90"/>
      <c r="AO92" s="90"/>
      <c r="AP92" s="93"/>
      <c r="AQ92" s="88"/>
      <c r="AR92" s="88"/>
    </row>
    <row r="93" spans="1:44" ht="19.5" customHeight="1">
      <c r="A93" s="217" t="s">
        <v>86</v>
      </c>
      <c r="B93" s="217"/>
      <c r="C93" s="222" t="s">
        <v>536</v>
      </c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0" t="s">
        <v>535</v>
      </c>
      <c r="AD93" s="220"/>
      <c r="AE93" s="220"/>
      <c r="AF93" s="220"/>
      <c r="AG93" s="221">
        <f t="shared" si="11"/>
        <v>0</v>
      </c>
      <c r="AH93" s="221"/>
      <c r="AI93" s="221"/>
      <c r="AJ93" s="221"/>
      <c r="AK93" s="128">
        <f t="shared" si="12"/>
        <v>0</v>
      </c>
      <c r="AL93" s="127">
        <f t="shared" si="13"/>
        <v>0</v>
      </c>
      <c r="AM93" s="90"/>
      <c r="AN93" s="90"/>
      <c r="AO93" s="90"/>
      <c r="AP93" s="93"/>
      <c r="AQ93" s="88"/>
      <c r="AR93" s="88"/>
    </row>
    <row r="94" spans="1:44" ht="29.25" customHeight="1">
      <c r="A94" s="217" t="s">
        <v>87</v>
      </c>
      <c r="B94" s="217"/>
      <c r="C94" s="222" t="s">
        <v>534</v>
      </c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2"/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0" t="s">
        <v>533</v>
      </c>
      <c r="AD94" s="220"/>
      <c r="AE94" s="220"/>
      <c r="AF94" s="220"/>
      <c r="AG94" s="221">
        <f t="shared" si="11"/>
        <v>0</v>
      </c>
      <c r="AH94" s="221"/>
      <c r="AI94" s="221"/>
      <c r="AJ94" s="221"/>
      <c r="AK94" s="128">
        <f t="shared" si="12"/>
        <v>0</v>
      </c>
      <c r="AL94" s="127">
        <f t="shared" si="13"/>
        <v>0</v>
      </c>
      <c r="AM94" s="90"/>
      <c r="AN94" s="90"/>
      <c r="AO94" s="90"/>
      <c r="AP94" s="93"/>
      <c r="AQ94" s="88"/>
      <c r="AR94" s="88"/>
    </row>
    <row r="95" spans="1:44" ht="29.25" customHeight="1">
      <c r="A95" s="217" t="s">
        <v>88</v>
      </c>
      <c r="B95" s="217"/>
      <c r="C95" s="222" t="s">
        <v>532</v>
      </c>
      <c r="D95" s="222"/>
      <c r="E95" s="222"/>
      <c r="F95" s="222"/>
      <c r="G95" s="222"/>
      <c r="H95" s="222"/>
      <c r="I95" s="222"/>
      <c r="J95" s="222"/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0" t="s">
        <v>531</v>
      </c>
      <c r="AD95" s="220"/>
      <c r="AE95" s="220"/>
      <c r="AF95" s="220"/>
      <c r="AG95" s="221">
        <f t="shared" si="11"/>
        <v>0</v>
      </c>
      <c r="AH95" s="221"/>
      <c r="AI95" s="221"/>
      <c r="AJ95" s="221"/>
      <c r="AK95" s="128">
        <f t="shared" si="12"/>
        <v>0</v>
      </c>
      <c r="AL95" s="127">
        <f t="shared" si="13"/>
        <v>0</v>
      </c>
      <c r="AM95" s="90"/>
      <c r="AN95" s="90">
        <v>0</v>
      </c>
      <c r="AO95" s="90"/>
      <c r="AP95" s="93"/>
      <c r="AQ95" s="88"/>
      <c r="AR95" s="88"/>
    </row>
    <row r="96" spans="1:44" ht="19.5" customHeight="1">
      <c r="A96" s="217" t="s">
        <v>89</v>
      </c>
      <c r="B96" s="217"/>
      <c r="C96" s="222" t="s">
        <v>530</v>
      </c>
      <c r="D96" s="222"/>
      <c r="E96" s="222"/>
      <c r="F96" s="222"/>
      <c r="G96" s="222"/>
      <c r="H96" s="222"/>
      <c r="I96" s="222"/>
      <c r="J96" s="222"/>
      <c r="K96" s="222"/>
      <c r="L96" s="222"/>
      <c r="M96" s="222"/>
      <c r="N96" s="222"/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0" t="s">
        <v>529</v>
      </c>
      <c r="AD96" s="220"/>
      <c r="AE96" s="220"/>
      <c r="AF96" s="220"/>
      <c r="AG96" s="221">
        <f t="shared" si="11"/>
        <v>0</v>
      </c>
      <c r="AH96" s="221"/>
      <c r="AI96" s="221"/>
      <c r="AJ96" s="221"/>
      <c r="AK96" s="128">
        <f t="shared" si="12"/>
        <v>0</v>
      </c>
      <c r="AL96" s="127">
        <f t="shared" si="13"/>
        <v>0</v>
      </c>
      <c r="AM96" s="90"/>
      <c r="AN96" s="90"/>
      <c r="AO96" s="90"/>
      <c r="AP96" s="93"/>
      <c r="AQ96" s="88"/>
      <c r="AR96" s="88"/>
    </row>
    <row r="97" spans="1:44" ht="19.5" customHeight="1">
      <c r="A97" s="217" t="s">
        <v>90</v>
      </c>
      <c r="B97" s="217"/>
      <c r="C97" s="222" t="s">
        <v>528</v>
      </c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0" t="s">
        <v>527</v>
      </c>
      <c r="AD97" s="220"/>
      <c r="AE97" s="220"/>
      <c r="AF97" s="220"/>
      <c r="AG97" s="221">
        <f t="shared" si="11"/>
        <v>0</v>
      </c>
      <c r="AH97" s="221"/>
      <c r="AI97" s="221"/>
      <c r="AJ97" s="221"/>
      <c r="AK97" s="128">
        <f t="shared" si="12"/>
        <v>150</v>
      </c>
      <c r="AL97" s="127">
        <f t="shared" si="13"/>
        <v>150</v>
      </c>
      <c r="AM97" s="90"/>
      <c r="AN97" s="90">
        <v>150</v>
      </c>
      <c r="AO97" s="90">
        <v>150</v>
      </c>
      <c r="AP97" s="93"/>
      <c r="AQ97" s="88"/>
      <c r="AR97" s="88"/>
    </row>
    <row r="98" spans="1:44" ht="19.5" customHeight="1">
      <c r="A98" s="223" t="s">
        <v>91</v>
      </c>
      <c r="B98" s="223"/>
      <c r="C98" s="224" t="s">
        <v>526</v>
      </c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5" t="s">
        <v>525</v>
      </c>
      <c r="AD98" s="225"/>
      <c r="AE98" s="225"/>
      <c r="AF98" s="225"/>
      <c r="AG98" s="221">
        <f t="shared" si="11"/>
        <v>0</v>
      </c>
      <c r="AH98" s="221"/>
      <c r="AI98" s="221"/>
      <c r="AJ98" s="221"/>
      <c r="AK98" s="128">
        <f t="shared" si="12"/>
        <v>5150</v>
      </c>
      <c r="AL98" s="127">
        <f t="shared" si="13"/>
        <v>5150</v>
      </c>
      <c r="AM98" s="90"/>
      <c r="AN98" s="90">
        <f>SUM(AN90:AN97)</f>
        <v>5150</v>
      </c>
      <c r="AO98" s="90">
        <v>5150</v>
      </c>
      <c r="AP98" s="93"/>
      <c r="AQ98" s="88"/>
      <c r="AR98" s="88"/>
    </row>
    <row r="99" spans="1:44" s="47" customFormat="1" ht="19.5" customHeight="1">
      <c r="A99" s="223" t="s">
        <v>92</v>
      </c>
      <c r="B99" s="223"/>
      <c r="C99" s="228" t="s">
        <v>524</v>
      </c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5" t="s">
        <v>523</v>
      </c>
      <c r="AD99" s="225"/>
      <c r="AE99" s="225"/>
      <c r="AF99" s="225"/>
      <c r="AG99" s="221">
        <f>SUM(AM99+AP99)</f>
        <v>258612</v>
      </c>
      <c r="AH99" s="221"/>
      <c r="AI99" s="229"/>
      <c r="AJ99" s="229"/>
      <c r="AK99" s="132">
        <f t="shared" si="12"/>
        <v>307120</v>
      </c>
      <c r="AL99" s="127">
        <f t="shared" si="13"/>
        <v>276174</v>
      </c>
      <c r="AM99" s="89">
        <f aca="true" t="shared" si="15" ref="AM99:AR99">SUM(AM28+AM29+AM54+AM63+AM76+AM84+AM89+AM98)</f>
        <v>215503</v>
      </c>
      <c r="AN99" s="89">
        <f t="shared" si="15"/>
        <v>263255</v>
      </c>
      <c r="AO99" s="89">
        <f t="shared" si="15"/>
        <v>232851</v>
      </c>
      <c r="AP99" s="87">
        <f t="shared" si="15"/>
        <v>43109</v>
      </c>
      <c r="AQ99" s="87">
        <f t="shared" si="15"/>
        <v>43865</v>
      </c>
      <c r="AR99" s="87">
        <f t="shared" si="15"/>
        <v>43323</v>
      </c>
    </row>
    <row r="100" spans="3:36" ht="12.75"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I100" s="46"/>
      <c r="AJ100" s="46"/>
    </row>
    <row r="101" spans="3:36" ht="12.75"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I101" s="46"/>
      <c r="AJ101" s="46"/>
    </row>
    <row r="102" spans="3:36" ht="12.75"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  <c r="W102" s="86"/>
      <c r="X102" s="86"/>
      <c r="Y102" s="86"/>
      <c r="Z102" s="86"/>
      <c r="AA102" s="86"/>
      <c r="AB102" s="86"/>
      <c r="AC102" s="86"/>
      <c r="AD102" s="86"/>
      <c r="AE102" s="86"/>
      <c r="AF102" s="86"/>
      <c r="AI102" s="46"/>
      <c r="AJ102" s="46"/>
    </row>
    <row r="103" spans="3:36" ht="12.75"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I103" s="46"/>
      <c r="AJ103" s="46"/>
    </row>
    <row r="104" spans="3:36" ht="12.75"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I104" s="46"/>
      <c r="AJ104" s="46"/>
    </row>
    <row r="105" spans="3:32" ht="12.75"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</row>
    <row r="106" spans="29:32" ht="12.75">
      <c r="AC106" s="86"/>
      <c r="AD106" s="86"/>
      <c r="AE106" s="86"/>
      <c r="AF106" s="86"/>
    </row>
    <row r="107" spans="29:32" ht="12.75">
      <c r="AC107" s="86"/>
      <c r="AD107" s="86"/>
      <c r="AE107" s="86"/>
      <c r="AF107" s="86"/>
    </row>
  </sheetData>
  <sheetProtection/>
  <mergeCells count="377">
    <mergeCell ref="AM7:AN7"/>
    <mergeCell ref="AP7:AQ7"/>
    <mergeCell ref="A6:AQ6"/>
    <mergeCell ref="AG7:AK7"/>
    <mergeCell ref="A7:AF7"/>
    <mergeCell ref="A8:B8"/>
    <mergeCell ref="C8:AB8"/>
    <mergeCell ref="AC8:AF8"/>
    <mergeCell ref="AG8:AJ8"/>
    <mergeCell ref="A9:B9"/>
    <mergeCell ref="C9:AB9"/>
    <mergeCell ref="AC9:AF9"/>
    <mergeCell ref="AG9:AJ9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A84:B84"/>
    <mergeCell ref="C84:AB84"/>
    <mergeCell ref="AC84:AF84"/>
    <mergeCell ref="AG84:AJ84"/>
    <mergeCell ref="A85:B85"/>
    <mergeCell ref="C85:AB85"/>
    <mergeCell ref="AC85:AF85"/>
    <mergeCell ref="AG85:AJ85"/>
    <mergeCell ref="A86:B86"/>
    <mergeCell ref="C86:AB86"/>
    <mergeCell ref="AC86:AF86"/>
    <mergeCell ref="AG86:AJ86"/>
    <mergeCell ref="A87:B87"/>
    <mergeCell ref="C87:AB87"/>
    <mergeCell ref="AC87:AF87"/>
    <mergeCell ref="AG87:AJ87"/>
    <mergeCell ref="A88:B88"/>
    <mergeCell ref="C88:AB88"/>
    <mergeCell ref="AC88:AF88"/>
    <mergeCell ref="AG88:AJ88"/>
    <mergeCell ref="A89:B89"/>
    <mergeCell ref="C89:AB89"/>
    <mergeCell ref="AC89:AF89"/>
    <mergeCell ref="AG89:AJ89"/>
    <mergeCell ref="A90:B90"/>
    <mergeCell ref="C90:AB90"/>
    <mergeCell ref="AC90:AF90"/>
    <mergeCell ref="AG90:AJ90"/>
    <mergeCell ref="AC94:AF94"/>
    <mergeCell ref="AG94:AJ94"/>
    <mergeCell ref="A91:B91"/>
    <mergeCell ref="C91:AB91"/>
    <mergeCell ref="AC91:AF91"/>
    <mergeCell ref="AG91:AJ91"/>
    <mergeCell ref="A92:B92"/>
    <mergeCell ref="C92:AB92"/>
    <mergeCell ref="AC92:AF92"/>
    <mergeCell ref="AG92:AJ92"/>
    <mergeCell ref="A99:B99"/>
    <mergeCell ref="C99:AB99"/>
    <mergeCell ref="AC99:AF99"/>
    <mergeCell ref="AG99:AJ99"/>
    <mergeCell ref="A95:B95"/>
    <mergeCell ref="AC95:AF95"/>
    <mergeCell ref="AG95:AJ95"/>
    <mergeCell ref="A96:B96"/>
    <mergeCell ref="C96:AB96"/>
    <mergeCell ref="AC96:AF96"/>
    <mergeCell ref="C95:AB95"/>
    <mergeCell ref="A98:B98"/>
    <mergeCell ref="C98:AB98"/>
    <mergeCell ref="AC98:AF98"/>
    <mergeCell ref="AG98:AJ98"/>
    <mergeCell ref="AM1:AP1"/>
    <mergeCell ref="AG96:AJ96"/>
    <mergeCell ref="A93:B93"/>
    <mergeCell ref="C93:AB93"/>
    <mergeCell ref="C94:AB94"/>
    <mergeCell ref="A5:AR5"/>
    <mergeCell ref="A97:B97"/>
    <mergeCell ref="A2:AP2"/>
    <mergeCell ref="A3:AP3"/>
    <mergeCell ref="AC93:AF93"/>
    <mergeCell ref="AG93:AJ93"/>
    <mergeCell ref="A94:B94"/>
    <mergeCell ref="C97:AB97"/>
    <mergeCell ref="AC97:AF97"/>
    <mergeCell ref="AG97:AJ97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600" verticalDpi="600" orientation="landscape" paperSize="9" scale="73" r:id="rId1"/>
  <headerFooter alignWithMargins="0">
    <oddHeader>&amp;R2. számú mellékelt a 6/2016.(IV.27.) számú rendelethez</oddHeader>
  </headerFooter>
  <rowBreaks count="1" manualBreakCount="1">
    <brk id="48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60" zoomScalePageLayoutView="0" workbookViewId="0" topLeftCell="A1">
      <selection activeCell="A1" sqref="A1:B1"/>
    </sheetView>
  </sheetViews>
  <sheetFormatPr defaultColWidth="9.00390625" defaultRowHeight="12.75"/>
  <cols>
    <col min="1" max="1" width="58.75390625" style="145" customWidth="1"/>
    <col min="2" max="2" width="14.875" style="145" customWidth="1"/>
    <col min="3" max="3" width="14.125" style="145" customWidth="1"/>
    <col min="4" max="4" width="16.125" style="171" customWidth="1"/>
    <col min="5" max="16384" width="9.125" style="145" customWidth="1"/>
  </cols>
  <sheetData>
    <row r="1" spans="1:2" ht="18" customHeight="1">
      <c r="A1" s="262"/>
      <c r="B1" s="262"/>
    </row>
    <row r="2" spans="1:4" ht="37.5" customHeight="1">
      <c r="A2" s="264" t="s">
        <v>1015</v>
      </c>
      <c r="B2" s="264"/>
      <c r="C2" s="264"/>
      <c r="D2" s="264"/>
    </row>
    <row r="3" spans="1:3" ht="18">
      <c r="A3" s="147"/>
      <c r="B3" s="147"/>
      <c r="C3" s="148"/>
    </row>
    <row r="4" spans="1:3" ht="18">
      <c r="A4" s="147"/>
      <c r="B4" s="147"/>
      <c r="C4" s="148"/>
    </row>
    <row r="5" spans="1:2" ht="18">
      <c r="A5" s="149"/>
      <c r="B5" s="172" t="s">
        <v>1016</v>
      </c>
    </row>
    <row r="6" spans="1:4" ht="72">
      <c r="A6" s="150" t="s">
        <v>1017</v>
      </c>
      <c r="B6" s="151" t="s">
        <v>1018</v>
      </c>
      <c r="C6" s="151" t="s">
        <v>1019</v>
      </c>
      <c r="D6" s="152" t="s">
        <v>8</v>
      </c>
    </row>
    <row r="7" spans="1:4" ht="18">
      <c r="A7" s="153" t="s">
        <v>1020</v>
      </c>
      <c r="B7" s="154">
        <v>1141</v>
      </c>
      <c r="C7" s="155">
        <v>1242</v>
      </c>
      <c r="D7" s="155">
        <v>1242</v>
      </c>
    </row>
    <row r="8" spans="1:4" ht="18">
      <c r="A8" s="154" t="s">
        <v>1021</v>
      </c>
      <c r="B8" s="154">
        <v>67</v>
      </c>
      <c r="C8" s="155">
        <v>67</v>
      </c>
      <c r="D8" s="155">
        <v>67</v>
      </c>
    </row>
    <row r="9" spans="1:4" ht="18">
      <c r="A9" s="153" t="s">
        <v>1022</v>
      </c>
      <c r="B9" s="154">
        <v>657</v>
      </c>
      <c r="C9" s="155">
        <v>657</v>
      </c>
      <c r="D9" s="155">
        <v>657</v>
      </c>
    </row>
    <row r="10" spans="1:4" ht="18">
      <c r="A10" s="153" t="s">
        <v>1023</v>
      </c>
      <c r="B10" s="154">
        <v>70</v>
      </c>
      <c r="C10" s="155">
        <v>140</v>
      </c>
      <c r="D10" s="155">
        <v>140</v>
      </c>
    </row>
    <row r="11" spans="1:4" ht="18">
      <c r="A11" s="154" t="s">
        <v>1024</v>
      </c>
      <c r="B11" s="154">
        <v>42946</v>
      </c>
      <c r="C11" s="155">
        <v>43755</v>
      </c>
      <c r="D11" s="155">
        <v>43755</v>
      </c>
    </row>
    <row r="12" spans="1:4" ht="18">
      <c r="A12" s="154" t="s">
        <v>1038</v>
      </c>
      <c r="B12" s="154"/>
      <c r="C12" s="155">
        <v>125</v>
      </c>
      <c r="D12" s="155">
        <v>125</v>
      </c>
    </row>
    <row r="13" spans="1:4" ht="18">
      <c r="A13" s="153" t="s">
        <v>1025</v>
      </c>
      <c r="B13" s="154">
        <v>290</v>
      </c>
      <c r="C13" s="155">
        <v>290</v>
      </c>
      <c r="D13" s="155">
        <v>260</v>
      </c>
    </row>
    <row r="14" spans="1:4" ht="18">
      <c r="A14" s="157" t="s">
        <v>1026</v>
      </c>
      <c r="B14" s="154">
        <v>13</v>
      </c>
      <c r="C14" s="155">
        <v>13</v>
      </c>
      <c r="D14" s="155">
        <v>13</v>
      </c>
    </row>
    <row r="15" spans="1:4" ht="18">
      <c r="A15" s="154" t="s">
        <v>1027</v>
      </c>
      <c r="B15" s="154">
        <v>40</v>
      </c>
      <c r="C15" s="155">
        <v>40</v>
      </c>
      <c r="D15" s="155">
        <v>40</v>
      </c>
    </row>
    <row r="16" spans="1:4" ht="18">
      <c r="A16" s="153" t="s">
        <v>1028</v>
      </c>
      <c r="B16" s="154">
        <v>130</v>
      </c>
      <c r="C16" s="155">
        <v>130</v>
      </c>
      <c r="D16" s="155">
        <v>130</v>
      </c>
    </row>
    <row r="17" spans="1:4" ht="18">
      <c r="A17" s="153" t="s">
        <v>1029</v>
      </c>
      <c r="B17" s="154">
        <v>27</v>
      </c>
      <c r="C17" s="155">
        <v>27</v>
      </c>
      <c r="D17" s="155">
        <v>27</v>
      </c>
    </row>
    <row r="18" spans="1:4" ht="18">
      <c r="A18" s="153" t="s">
        <v>1030</v>
      </c>
      <c r="B18" s="154">
        <v>80</v>
      </c>
      <c r="C18" s="155">
        <v>80</v>
      </c>
      <c r="D18" s="155">
        <v>80</v>
      </c>
    </row>
    <row r="19" spans="1:4" ht="18">
      <c r="A19" s="153" t="s">
        <v>1031</v>
      </c>
      <c r="B19" s="154">
        <v>500</v>
      </c>
      <c r="C19" s="155">
        <v>500</v>
      </c>
      <c r="D19" s="155">
        <v>500</v>
      </c>
    </row>
    <row r="20" spans="1:4" ht="18">
      <c r="A20" s="153" t="s">
        <v>1032</v>
      </c>
      <c r="B20" s="154">
        <v>300</v>
      </c>
      <c r="C20" s="155">
        <v>300</v>
      </c>
      <c r="D20" s="155">
        <v>300</v>
      </c>
    </row>
    <row r="21" spans="1:4" ht="18">
      <c r="A21" s="153" t="s">
        <v>1033</v>
      </c>
      <c r="B21" s="154">
        <v>1250</v>
      </c>
      <c r="C21" s="155">
        <v>2050</v>
      </c>
      <c r="D21" s="155">
        <v>2019</v>
      </c>
    </row>
    <row r="22" spans="1:4" ht="18">
      <c r="A22" s="153" t="s">
        <v>1034</v>
      </c>
      <c r="B22" s="154">
        <v>1250</v>
      </c>
      <c r="C22" s="155">
        <v>325</v>
      </c>
      <c r="D22" s="155"/>
    </row>
    <row r="23" spans="1:4" ht="18">
      <c r="A23" s="153" t="s">
        <v>1035</v>
      </c>
      <c r="B23" s="154"/>
      <c r="C23" s="155">
        <v>50</v>
      </c>
      <c r="D23" s="155">
        <v>50</v>
      </c>
    </row>
    <row r="24" spans="1:4" ht="18">
      <c r="A24" s="158" t="s">
        <v>1036</v>
      </c>
      <c r="B24" s="159">
        <f>SUM(B7:B22)</f>
        <v>48761</v>
      </c>
      <c r="C24" s="155">
        <f>SUM(C7:C23)</f>
        <v>49791</v>
      </c>
      <c r="D24" s="155">
        <f>SUM(D7:D23)</f>
        <v>49405</v>
      </c>
    </row>
    <row r="25" spans="1:4" ht="18">
      <c r="A25" s="160"/>
      <c r="B25" s="160"/>
      <c r="C25" s="155"/>
      <c r="D25" s="155"/>
    </row>
    <row r="26" spans="1:4" ht="18">
      <c r="A26" s="161" t="s">
        <v>1037</v>
      </c>
      <c r="B26" s="156">
        <v>42179</v>
      </c>
      <c r="C26" s="155">
        <v>43332</v>
      </c>
      <c r="D26" s="155">
        <v>43332</v>
      </c>
    </row>
    <row r="27" spans="1:3" ht="18">
      <c r="A27" s="162"/>
      <c r="B27" s="162"/>
      <c r="C27" s="162"/>
    </row>
    <row r="28" spans="1:3" ht="18">
      <c r="A28" s="263" t="s">
        <v>1039</v>
      </c>
      <c r="B28" s="263"/>
      <c r="C28" s="263"/>
    </row>
    <row r="29" spans="1:3" ht="18">
      <c r="A29" s="163"/>
      <c r="B29" s="164"/>
      <c r="C29" s="165"/>
    </row>
    <row r="30" spans="1:3" ht="18">
      <c r="A30" s="163"/>
      <c r="B30" s="164"/>
      <c r="C30" s="165"/>
    </row>
    <row r="31" spans="1:3" ht="18">
      <c r="A31" s="166"/>
      <c r="B31" s="166"/>
      <c r="C31" s="166"/>
    </row>
    <row r="32" spans="1:3" ht="18">
      <c r="A32" s="166"/>
      <c r="B32" s="166"/>
      <c r="C32" s="167"/>
    </row>
    <row r="33" spans="1:3" ht="18">
      <c r="A33" s="166"/>
      <c r="B33" s="166"/>
      <c r="C33" s="167"/>
    </row>
    <row r="34" spans="1:3" ht="18">
      <c r="A34" s="166"/>
      <c r="B34" s="166"/>
      <c r="C34" s="167"/>
    </row>
    <row r="35" spans="1:3" ht="18">
      <c r="A35" s="166"/>
      <c r="B35" s="166"/>
      <c r="C35" s="167"/>
    </row>
    <row r="36" spans="1:3" ht="18">
      <c r="A36" s="166"/>
      <c r="B36" s="166"/>
      <c r="C36" s="167"/>
    </row>
    <row r="54" ht="18">
      <c r="B54" s="146"/>
    </row>
    <row r="57" ht="18">
      <c r="B57" s="149"/>
    </row>
    <row r="58" ht="18">
      <c r="B58" s="168"/>
    </row>
    <row r="59" ht="18">
      <c r="B59" s="169"/>
    </row>
    <row r="60" ht="18">
      <c r="B60" s="169"/>
    </row>
    <row r="61" ht="18">
      <c r="B61" s="169"/>
    </row>
    <row r="62" ht="18">
      <c r="B62" s="169"/>
    </row>
    <row r="63" ht="18">
      <c r="B63" s="169"/>
    </row>
    <row r="64" ht="18">
      <c r="B64" s="169"/>
    </row>
    <row r="65" ht="18">
      <c r="B65" s="169"/>
    </row>
    <row r="66" ht="18">
      <c r="B66" s="169"/>
    </row>
    <row r="67" ht="18">
      <c r="B67" s="169"/>
    </row>
    <row r="68" ht="18">
      <c r="B68" s="170"/>
    </row>
    <row r="69" ht="18">
      <c r="B69" s="170"/>
    </row>
    <row r="70" ht="18">
      <c r="B70" s="170"/>
    </row>
    <row r="71" ht="18">
      <c r="B71" s="170"/>
    </row>
    <row r="72" ht="18">
      <c r="B72" s="162"/>
    </row>
  </sheetData>
  <sheetProtection/>
  <mergeCells count="3">
    <mergeCell ref="A1:B1"/>
    <mergeCell ref="A28:C28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  <headerFooter alignWithMargins="0">
    <oddHeader>&amp;R2.2. számú mellékelt a 6/2016.(IV.27.) számú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R66"/>
  <sheetViews>
    <sheetView view="pageBreakPreview" zoomScaleSheetLayoutView="100" zoomScalePageLayoutView="0" workbookViewId="0" topLeftCell="A1">
      <pane xSplit="32" ySplit="7" topLeftCell="AO41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V4" sqref="AV4"/>
    </sheetView>
  </sheetViews>
  <sheetFormatPr defaultColWidth="9.00390625" defaultRowHeight="12.75"/>
  <cols>
    <col min="1" max="28" width="2.75390625" style="41" customWidth="1"/>
    <col min="29" max="29" width="2.75390625" style="105" customWidth="1"/>
    <col min="30" max="36" width="2.75390625" style="41" customWidth="1"/>
    <col min="37" max="38" width="10.375" style="41" customWidth="1"/>
    <col min="39" max="41" width="11.375" style="41" customWidth="1"/>
    <col min="42" max="42" width="10.875" style="41" customWidth="1"/>
    <col min="43" max="43" width="11.375" style="41" customWidth="1"/>
    <col min="44" max="44" width="10.75390625" style="41" customWidth="1"/>
    <col min="45" max="47" width="2.75390625" style="41" customWidth="1"/>
    <col min="48" max="16384" width="9.125" style="41" customWidth="1"/>
  </cols>
  <sheetData>
    <row r="1" spans="39:42" ht="21.75" customHeight="1">
      <c r="AM1" s="210"/>
      <c r="AN1" s="210"/>
      <c r="AO1" s="210"/>
      <c r="AP1" s="210"/>
    </row>
    <row r="2" spans="1:42" ht="31.5" customHeight="1">
      <c r="A2" s="211" t="s">
        <v>458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69"/>
      <c r="AN2" s="269"/>
      <c r="AO2" s="269"/>
      <c r="AP2" s="269"/>
    </row>
    <row r="3" spans="1:42" ht="31.5" customHeight="1">
      <c r="A3" s="216" t="s">
        <v>709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69"/>
      <c r="AN3" s="269"/>
      <c r="AO3" s="269"/>
      <c r="AP3" s="269"/>
    </row>
    <row r="4" spans="1:42" ht="25.5" customHeight="1">
      <c r="A4" s="248" t="s">
        <v>710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0"/>
      <c r="AM4" s="269"/>
      <c r="AN4" s="269"/>
      <c r="AO4" s="269"/>
      <c r="AP4" s="269"/>
    </row>
    <row r="5" spans="1:42" ht="19.5" customHeight="1">
      <c r="A5" s="271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69"/>
      <c r="AN5" s="269"/>
      <c r="AO5" s="269"/>
      <c r="AP5" s="269"/>
    </row>
    <row r="6" spans="1:44" ht="40.5" customHeight="1">
      <c r="A6" s="253" t="s">
        <v>711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73" t="s">
        <v>156</v>
      </c>
      <c r="AH6" s="274"/>
      <c r="AI6" s="274"/>
      <c r="AJ6" s="274"/>
      <c r="AK6" s="275"/>
      <c r="AL6" s="126"/>
      <c r="AM6" s="276" t="s">
        <v>706</v>
      </c>
      <c r="AN6" s="277"/>
      <c r="AO6" s="278"/>
      <c r="AP6" s="244" t="s">
        <v>705</v>
      </c>
      <c r="AQ6" s="244"/>
      <c r="AR6" s="244"/>
    </row>
    <row r="7" spans="1:44" ht="43.5" customHeight="1">
      <c r="A7" s="255" t="s">
        <v>459</v>
      </c>
      <c r="B7" s="256"/>
      <c r="C7" s="257" t="s">
        <v>460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9" t="s">
        <v>704</v>
      </c>
      <c r="AD7" s="258"/>
      <c r="AE7" s="258"/>
      <c r="AF7" s="258"/>
      <c r="AG7" s="256" t="s">
        <v>703</v>
      </c>
      <c r="AH7" s="268"/>
      <c r="AI7" s="268"/>
      <c r="AJ7" s="268"/>
      <c r="AK7" s="106" t="s">
        <v>963</v>
      </c>
      <c r="AL7" s="106" t="s">
        <v>8</v>
      </c>
      <c r="AM7" s="102" t="s">
        <v>702</v>
      </c>
      <c r="AN7" s="106" t="s">
        <v>964</v>
      </c>
      <c r="AO7" s="106" t="s">
        <v>8</v>
      </c>
      <c r="AP7" s="102" t="s">
        <v>713</v>
      </c>
      <c r="AQ7" s="106" t="s">
        <v>963</v>
      </c>
      <c r="AR7" s="120" t="s">
        <v>8</v>
      </c>
    </row>
    <row r="8" spans="1:44" s="47" customFormat="1" ht="19.5" customHeight="1">
      <c r="A8" s="267" t="s">
        <v>0</v>
      </c>
      <c r="B8" s="244"/>
      <c r="C8" s="240" t="s">
        <v>714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31" t="s">
        <v>715</v>
      </c>
      <c r="AD8" s="231"/>
      <c r="AE8" s="231"/>
      <c r="AF8" s="231"/>
      <c r="AG8" s="266">
        <f aca="true" t="shared" si="0" ref="AG8:AG39">SUM(AM8+AP8)</f>
        <v>55252</v>
      </c>
      <c r="AH8" s="266"/>
      <c r="AI8" s="266"/>
      <c r="AJ8" s="266"/>
      <c r="AK8" s="107">
        <f aca="true" t="shared" si="1" ref="AK8:AK39">AN8+AQ8</f>
        <v>55488</v>
      </c>
      <c r="AL8" s="107">
        <f>SUM(AO8+AR8)</f>
        <v>55488</v>
      </c>
      <c r="AM8" s="108">
        <v>55252</v>
      </c>
      <c r="AN8" s="108">
        <v>55488</v>
      </c>
      <c r="AO8" s="108">
        <v>55488</v>
      </c>
      <c r="AP8" s="109"/>
      <c r="AQ8" s="110"/>
      <c r="AR8" s="110"/>
    </row>
    <row r="9" spans="1:44" s="47" customFormat="1" ht="19.5" customHeight="1">
      <c r="A9" s="267" t="s">
        <v>1</v>
      </c>
      <c r="B9" s="244"/>
      <c r="C9" s="237" t="s">
        <v>716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1" t="s">
        <v>717</v>
      </c>
      <c r="AD9" s="231"/>
      <c r="AE9" s="231"/>
      <c r="AF9" s="231"/>
      <c r="AG9" s="266">
        <f t="shared" si="0"/>
        <v>38781</v>
      </c>
      <c r="AH9" s="266"/>
      <c r="AI9" s="266"/>
      <c r="AJ9" s="266"/>
      <c r="AK9" s="107">
        <f t="shared" si="1"/>
        <v>38262</v>
      </c>
      <c r="AL9" s="107">
        <f aca="true" t="shared" si="2" ref="AL9:AL65">SUM(AO9+AR9)</f>
        <v>38262</v>
      </c>
      <c r="AM9" s="108">
        <v>38781</v>
      </c>
      <c r="AN9" s="108">
        <v>38262</v>
      </c>
      <c r="AO9" s="108">
        <v>38262</v>
      </c>
      <c r="AP9" s="109"/>
      <c r="AQ9" s="110"/>
      <c r="AR9" s="110"/>
    </row>
    <row r="10" spans="1:44" s="47" customFormat="1" ht="30.75" customHeight="1">
      <c r="A10" s="267" t="s">
        <v>2</v>
      </c>
      <c r="B10" s="244"/>
      <c r="C10" s="237" t="s">
        <v>718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1" t="s">
        <v>719</v>
      </c>
      <c r="AD10" s="231"/>
      <c r="AE10" s="231"/>
      <c r="AF10" s="231"/>
      <c r="AG10" s="266">
        <f t="shared" si="0"/>
        <v>35467</v>
      </c>
      <c r="AH10" s="266"/>
      <c r="AI10" s="266"/>
      <c r="AJ10" s="266"/>
      <c r="AK10" s="107">
        <f t="shared" si="1"/>
        <v>40112</v>
      </c>
      <c r="AL10" s="107">
        <f t="shared" si="2"/>
        <v>40112</v>
      </c>
      <c r="AM10" s="108">
        <v>35467</v>
      </c>
      <c r="AN10" s="108">
        <v>40112</v>
      </c>
      <c r="AO10" s="108">
        <v>40112</v>
      </c>
      <c r="AP10" s="109"/>
      <c r="AQ10" s="110"/>
      <c r="AR10" s="110"/>
    </row>
    <row r="11" spans="1:44" ht="19.5" customHeight="1">
      <c r="A11" s="267" t="s">
        <v>3</v>
      </c>
      <c r="B11" s="244"/>
      <c r="C11" s="237" t="s">
        <v>720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1" t="s">
        <v>721</v>
      </c>
      <c r="AD11" s="231"/>
      <c r="AE11" s="231"/>
      <c r="AF11" s="231"/>
      <c r="AG11" s="266">
        <f t="shared" si="0"/>
        <v>1526</v>
      </c>
      <c r="AH11" s="266"/>
      <c r="AI11" s="266"/>
      <c r="AJ11" s="266"/>
      <c r="AK11" s="107">
        <f t="shared" si="1"/>
        <v>1526</v>
      </c>
      <c r="AL11" s="107">
        <f t="shared" si="2"/>
        <v>1526</v>
      </c>
      <c r="AM11" s="108">
        <v>1526</v>
      </c>
      <c r="AN11" s="108">
        <v>1526</v>
      </c>
      <c r="AO11" s="108">
        <v>1526</v>
      </c>
      <c r="AP11" s="108"/>
      <c r="AQ11" s="111"/>
      <c r="AR11" s="111"/>
    </row>
    <row r="12" spans="1:44" s="46" customFormat="1" ht="19.5" customHeight="1">
      <c r="A12" s="267" t="s">
        <v>10</v>
      </c>
      <c r="B12" s="244"/>
      <c r="C12" s="237" t="s">
        <v>722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1" t="s">
        <v>723</v>
      </c>
      <c r="AD12" s="231"/>
      <c r="AE12" s="231"/>
      <c r="AF12" s="231"/>
      <c r="AG12" s="266">
        <f t="shared" si="0"/>
        <v>0</v>
      </c>
      <c r="AH12" s="266"/>
      <c r="AI12" s="266"/>
      <c r="AJ12" s="266"/>
      <c r="AK12" s="107">
        <f t="shared" si="1"/>
        <v>5457</v>
      </c>
      <c r="AL12" s="107">
        <f t="shared" si="2"/>
        <v>5457</v>
      </c>
      <c r="AM12" s="108"/>
      <c r="AN12" s="108">
        <v>5457</v>
      </c>
      <c r="AO12" s="108">
        <v>5457</v>
      </c>
      <c r="AP12" s="108"/>
      <c r="AQ12" s="111"/>
      <c r="AR12" s="111"/>
    </row>
    <row r="13" spans="1:44" ht="19.5" customHeight="1">
      <c r="A13" s="265" t="s">
        <v>11</v>
      </c>
      <c r="B13" s="257"/>
      <c r="C13" s="236" t="s">
        <v>724</v>
      </c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28" t="s">
        <v>725</v>
      </c>
      <c r="AD13" s="228"/>
      <c r="AE13" s="228"/>
      <c r="AF13" s="228"/>
      <c r="AG13" s="266">
        <f t="shared" si="0"/>
        <v>131026</v>
      </c>
      <c r="AH13" s="266"/>
      <c r="AI13" s="266"/>
      <c r="AJ13" s="266"/>
      <c r="AK13" s="107">
        <f t="shared" si="1"/>
        <v>140845</v>
      </c>
      <c r="AL13" s="107">
        <f t="shared" si="2"/>
        <v>140845</v>
      </c>
      <c r="AM13" s="108">
        <f>SUM(AM8:AM12)</f>
        <v>131026</v>
      </c>
      <c r="AN13" s="108">
        <f>SUM(AN8:AN12)</f>
        <v>140845</v>
      </c>
      <c r="AO13" s="108">
        <f>SUM(AO8:AO12)</f>
        <v>140845</v>
      </c>
      <c r="AP13" s="108"/>
      <c r="AQ13" s="111"/>
      <c r="AR13" s="111"/>
    </row>
    <row r="14" spans="1:44" ht="19.5" customHeight="1">
      <c r="A14" s="267" t="s">
        <v>4</v>
      </c>
      <c r="B14" s="244"/>
      <c r="C14" s="237" t="s">
        <v>726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1" t="s">
        <v>727</v>
      </c>
      <c r="AD14" s="231"/>
      <c r="AE14" s="231"/>
      <c r="AF14" s="231"/>
      <c r="AG14" s="266">
        <f t="shared" si="0"/>
        <v>0</v>
      </c>
      <c r="AH14" s="266"/>
      <c r="AI14" s="266"/>
      <c r="AJ14" s="266"/>
      <c r="AK14" s="107">
        <f t="shared" si="1"/>
        <v>0</v>
      </c>
      <c r="AL14" s="107">
        <f t="shared" si="2"/>
        <v>0</v>
      </c>
      <c r="AM14" s="108"/>
      <c r="AN14" s="108"/>
      <c r="AO14" s="108"/>
      <c r="AP14" s="108"/>
      <c r="AQ14" s="111"/>
      <c r="AR14" s="111"/>
    </row>
    <row r="15" spans="1:44" ht="29.25" customHeight="1">
      <c r="A15" s="267" t="s">
        <v>12</v>
      </c>
      <c r="B15" s="244"/>
      <c r="C15" s="237" t="s">
        <v>728</v>
      </c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1" t="s">
        <v>729</v>
      </c>
      <c r="AD15" s="231"/>
      <c r="AE15" s="231"/>
      <c r="AF15" s="231"/>
      <c r="AG15" s="266">
        <f t="shared" si="0"/>
        <v>0</v>
      </c>
      <c r="AH15" s="266"/>
      <c r="AI15" s="266"/>
      <c r="AJ15" s="266"/>
      <c r="AK15" s="107">
        <f t="shared" si="1"/>
        <v>0</v>
      </c>
      <c r="AL15" s="107">
        <f t="shared" si="2"/>
        <v>0</v>
      </c>
      <c r="AM15" s="108"/>
      <c r="AN15" s="108"/>
      <c r="AO15" s="108"/>
      <c r="AP15" s="108"/>
      <c r="AQ15" s="111"/>
      <c r="AR15" s="111"/>
    </row>
    <row r="16" spans="1:44" ht="29.25" customHeight="1">
      <c r="A16" s="267" t="s">
        <v>5</v>
      </c>
      <c r="B16" s="244"/>
      <c r="C16" s="237" t="s">
        <v>730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1" t="s">
        <v>731</v>
      </c>
      <c r="AD16" s="231"/>
      <c r="AE16" s="231"/>
      <c r="AF16" s="231"/>
      <c r="AG16" s="266">
        <f t="shared" si="0"/>
        <v>0</v>
      </c>
      <c r="AH16" s="266"/>
      <c r="AI16" s="266"/>
      <c r="AJ16" s="266"/>
      <c r="AK16" s="107">
        <f t="shared" si="1"/>
        <v>4135</v>
      </c>
      <c r="AL16" s="107">
        <f t="shared" si="2"/>
        <v>1979</v>
      </c>
      <c r="AM16" s="108"/>
      <c r="AN16" s="108">
        <v>4135</v>
      </c>
      <c r="AO16" s="108">
        <v>1979</v>
      </c>
      <c r="AP16" s="108"/>
      <c r="AQ16" s="111"/>
      <c r="AR16" s="111"/>
    </row>
    <row r="17" spans="1:44" ht="29.25" customHeight="1">
      <c r="A17" s="267" t="s">
        <v>13</v>
      </c>
      <c r="B17" s="244"/>
      <c r="C17" s="237" t="s">
        <v>732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1" t="s">
        <v>733</v>
      </c>
      <c r="AD17" s="231"/>
      <c r="AE17" s="231"/>
      <c r="AF17" s="231"/>
      <c r="AG17" s="266">
        <f t="shared" si="0"/>
        <v>0</v>
      </c>
      <c r="AH17" s="266"/>
      <c r="AI17" s="266"/>
      <c r="AJ17" s="266"/>
      <c r="AK17" s="107">
        <f t="shared" si="1"/>
        <v>0</v>
      </c>
      <c r="AL17" s="107">
        <f t="shared" si="2"/>
        <v>0</v>
      </c>
      <c r="AM17" s="108"/>
      <c r="AN17" s="108"/>
      <c r="AO17" s="108"/>
      <c r="AP17" s="108"/>
      <c r="AQ17" s="111"/>
      <c r="AR17" s="111"/>
    </row>
    <row r="18" spans="1:44" ht="19.5" customHeight="1">
      <c r="A18" s="267" t="s">
        <v>14</v>
      </c>
      <c r="B18" s="244"/>
      <c r="C18" s="237" t="s">
        <v>734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1" t="s">
        <v>735</v>
      </c>
      <c r="AD18" s="231"/>
      <c r="AE18" s="231"/>
      <c r="AF18" s="231"/>
      <c r="AG18" s="266">
        <f t="shared" si="0"/>
        <v>55025</v>
      </c>
      <c r="AH18" s="266"/>
      <c r="AI18" s="266"/>
      <c r="AJ18" s="266"/>
      <c r="AK18" s="107">
        <f t="shared" si="1"/>
        <v>75449</v>
      </c>
      <c r="AL18" s="107">
        <f t="shared" si="2"/>
        <v>73334</v>
      </c>
      <c r="AM18" s="108">
        <v>55025</v>
      </c>
      <c r="AN18" s="108">
        <v>75449</v>
      </c>
      <c r="AO18" s="108">
        <v>73334</v>
      </c>
      <c r="AP18" s="108"/>
      <c r="AQ18" s="111"/>
      <c r="AR18" s="111"/>
    </row>
    <row r="19" spans="1:44" ht="19.5" customHeight="1">
      <c r="A19" s="265" t="s">
        <v>15</v>
      </c>
      <c r="B19" s="257"/>
      <c r="C19" s="236" t="s">
        <v>736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28" t="s">
        <v>737</v>
      </c>
      <c r="AD19" s="228"/>
      <c r="AE19" s="228"/>
      <c r="AF19" s="228"/>
      <c r="AG19" s="266">
        <f t="shared" si="0"/>
        <v>186051</v>
      </c>
      <c r="AH19" s="266"/>
      <c r="AI19" s="266"/>
      <c r="AJ19" s="266"/>
      <c r="AK19" s="107">
        <f t="shared" si="1"/>
        <v>220429</v>
      </c>
      <c r="AL19" s="107">
        <f t="shared" si="2"/>
        <v>216158</v>
      </c>
      <c r="AM19" s="108">
        <f>SUM(AM13:AM18)</f>
        <v>186051</v>
      </c>
      <c r="AN19" s="108">
        <f>SUM(AN13:AN18)</f>
        <v>220429</v>
      </c>
      <c r="AO19" s="108">
        <f>SUM(AO13:AO18)</f>
        <v>216158</v>
      </c>
      <c r="AP19" s="108"/>
      <c r="AQ19" s="111"/>
      <c r="AR19" s="111"/>
    </row>
    <row r="20" spans="1:44" ht="19.5" customHeight="1">
      <c r="A20" s="267" t="s">
        <v>16</v>
      </c>
      <c r="B20" s="244"/>
      <c r="C20" s="237" t="s">
        <v>738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1" t="s">
        <v>739</v>
      </c>
      <c r="AD20" s="231"/>
      <c r="AE20" s="231"/>
      <c r="AF20" s="231"/>
      <c r="AG20" s="266">
        <f t="shared" si="0"/>
        <v>0</v>
      </c>
      <c r="AH20" s="266"/>
      <c r="AI20" s="266"/>
      <c r="AJ20" s="266"/>
      <c r="AK20" s="107">
        <f t="shared" si="1"/>
        <v>755</v>
      </c>
      <c r="AL20" s="107">
        <f t="shared" si="2"/>
        <v>755</v>
      </c>
      <c r="AM20" s="108"/>
      <c r="AN20" s="108">
        <v>755</v>
      </c>
      <c r="AO20" s="108">
        <v>755</v>
      </c>
      <c r="AP20" s="108"/>
      <c r="AQ20" s="111"/>
      <c r="AR20" s="111"/>
    </row>
    <row r="21" spans="1:44" ht="29.25" customHeight="1">
      <c r="A21" s="267" t="s">
        <v>17</v>
      </c>
      <c r="B21" s="244"/>
      <c r="C21" s="237" t="s">
        <v>740</v>
      </c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1" t="s">
        <v>741</v>
      </c>
      <c r="AD21" s="231"/>
      <c r="AE21" s="231"/>
      <c r="AF21" s="231"/>
      <c r="AG21" s="266">
        <f t="shared" si="0"/>
        <v>0</v>
      </c>
      <c r="AH21" s="266"/>
      <c r="AI21" s="266"/>
      <c r="AJ21" s="266"/>
      <c r="AK21" s="107">
        <f t="shared" si="1"/>
        <v>0</v>
      </c>
      <c r="AL21" s="107">
        <f t="shared" si="2"/>
        <v>0</v>
      </c>
      <c r="AM21" s="108"/>
      <c r="AN21" s="108"/>
      <c r="AO21" s="108"/>
      <c r="AP21" s="108"/>
      <c r="AQ21" s="111"/>
      <c r="AR21" s="111"/>
    </row>
    <row r="22" spans="1:44" ht="29.25" customHeight="1">
      <c r="A22" s="267" t="s">
        <v>18</v>
      </c>
      <c r="B22" s="244"/>
      <c r="C22" s="237" t="s">
        <v>742</v>
      </c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1" t="s">
        <v>743</v>
      </c>
      <c r="AD22" s="231"/>
      <c r="AE22" s="231"/>
      <c r="AF22" s="231"/>
      <c r="AG22" s="266">
        <f t="shared" si="0"/>
        <v>0</v>
      </c>
      <c r="AH22" s="266"/>
      <c r="AI22" s="266"/>
      <c r="AJ22" s="266"/>
      <c r="AK22" s="107">
        <f t="shared" si="1"/>
        <v>5000</v>
      </c>
      <c r="AL22" s="107">
        <f t="shared" si="2"/>
        <v>5000</v>
      </c>
      <c r="AM22" s="108"/>
      <c r="AN22" s="108">
        <v>5000</v>
      </c>
      <c r="AO22" s="108">
        <v>5000</v>
      </c>
      <c r="AP22" s="108"/>
      <c r="AQ22" s="111"/>
      <c r="AR22" s="111"/>
    </row>
    <row r="23" spans="1:44" ht="29.25" customHeight="1">
      <c r="A23" s="267" t="s">
        <v>19</v>
      </c>
      <c r="B23" s="244"/>
      <c r="C23" s="237" t="s">
        <v>744</v>
      </c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1" t="s">
        <v>745</v>
      </c>
      <c r="AD23" s="231"/>
      <c r="AE23" s="231"/>
      <c r="AF23" s="231"/>
      <c r="AG23" s="266">
        <f t="shared" si="0"/>
        <v>0</v>
      </c>
      <c r="AH23" s="266"/>
      <c r="AI23" s="266"/>
      <c r="AJ23" s="266"/>
      <c r="AK23" s="107">
        <f t="shared" si="1"/>
        <v>0</v>
      </c>
      <c r="AL23" s="107">
        <f t="shared" si="2"/>
        <v>0</v>
      </c>
      <c r="AM23" s="108"/>
      <c r="AN23" s="108"/>
      <c r="AO23" s="108"/>
      <c r="AP23" s="108"/>
      <c r="AQ23" s="111"/>
      <c r="AR23" s="111"/>
    </row>
    <row r="24" spans="1:44" ht="19.5" customHeight="1">
      <c r="A24" s="267" t="s">
        <v>20</v>
      </c>
      <c r="B24" s="244"/>
      <c r="C24" s="237" t="s">
        <v>746</v>
      </c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1" t="s">
        <v>747</v>
      </c>
      <c r="AD24" s="231"/>
      <c r="AE24" s="231"/>
      <c r="AF24" s="231"/>
      <c r="AG24" s="266">
        <f t="shared" si="0"/>
        <v>1592</v>
      </c>
      <c r="AH24" s="266"/>
      <c r="AI24" s="266"/>
      <c r="AJ24" s="266"/>
      <c r="AK24" s="107">
        <f t="shared" si="1"/>
        <v>0</v>
      </c>
      <c r="AL24" s="107">
        <f t="shared" si="2"/>
        <v>0</v>
      </c>
      <c r="AM24" s="108">
        <v>1592</v>
      </c>
      <c r="AN24" s="108"/>
      <c r="AO24" s="108"/>
      <c r="AP24" s="108"/>
      <c r="AQ24" s="111"/>
      <c r="AR24" s="111"/>
    </row>
    <row r="25" spans="1:44" ht="19.5" customHeight="1">
      <c r="A25" s="265" t="s">
        <v>21</v>
      </c>
      <c r="B25" s="257"/>
      <c r="C25" s="236" t="s">
        <v>748</v>
      </c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28" t="s">
        <v>749</v>
      </c>
      <c r="AD25" s="228"/>
      <c r="AE25" s="228"/>
      <c r="AF25" s="228"/>
      <c r="AG25" s="266">
        <f t="shared" si="0"/>
        <v>1592</v>
      </c>
      <c r="AH25" s="266"/>
      <c r="AI25" s="266"/>
      <c r="AJ25" s="266"/>
      <c r="AK25" s="107">
        <f t="shared" si="1"/>
        <v>5755</v>
      </c>
      <c r="AL25" s="107">
        <f t="shared" si="2"/>
        <v>5755</v>
      </c>
      <c r="AM25" s="108">
        <f>SUM(AM20:AM24)</f>
        <v>1592</v>
      </c>
      <c r="AN25" s="108">
        <f>SUM(AN20:AN24)</f>
        <v>5755</v>
      </c>
      <c r="AO25" s="108">
        <f>SUM(AO20:AO24)</f>
        <v>5755</v>
      </c>
      <c r="AP25" s="108"/>
      <c r="AQ25" s="111"/>
      <c r="AR25" s="111"/>
    </row>
    <row r="26" spans="1:44" ht="19.5" customHeight="1">
      <c r="A26" s="267" t="s">
        <v>22</v>
      </c>
      <c r="B26" s="244"/>
      <c r="C26" s="237" t="s">
        <v>750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1" t="s">
        <v>751</v>
      </c>
      <c r="AD26" s="231"/>
      <c r="AE26" s="231"/>
      <c r="AF26" s="231"/>
      <c r="AG26" s="266">
        <f t="shared" si="0"/>
        <v>0</v>
      </c>
      <c r="AH26" s="266"/>
      <c r="AI26" s="266"/>
      <c r="AJ26" s="266"/>
      <c r="AK26" s="107">
        <f t="shared" si="1"/>
        <v>0</v>
      </c>
      <c r="AL26" s="107">
        <f t="shared" si="2"/>
        <v>0</v>
      </c>
      <c r="AM26" s="109"/>
      <c r="AN26" s="108"/>
      <c r="AO26" s="108"/>
      <c r="AP26" s="108"/>
      <c r="AQ26" s="111"/>
      <c r="AR26" s="111"/>
    </row>
    <row r="27" spans="1:44" ht="19.5" customHeight="1">
      <c r="A27" s="267" t="s">
        <v>23</v>
      </c>
      <c r="B27" s="244"/>
      <c r="C27" s="237" t="s">
        <v>752</v>
      </c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1" t="s">
        <v>753</v>
      </c>
      <c r="AD27" s="231"/>
      <c r="AE27" s="231"/>
      <c r="AF27" s="231"/>
      <c r="AG27" s="266">
        <f t="shared" si="0"/>
        <v>0</v>
      </c>
      <c r="AH27" s="266"/>
      <c r="AI27" s="266"/>
      <c r="AJ27" s="266"/>
      <c r="AK27" s="107">
        <f t="shared" si="1"/>
        <v>0</v>
      </c>
      <c r="AL27" s="107">
        <f t="shared" si="2"/>
        <v>0</v>
      </c>
      <c r="AM27" s="108"/>
      <c r="AN27" s="108"/>
      <c r="AO27" s="108"/>
      <c r="AP27" s="108"/>
      <c r="AQ27" s="111"/>
      <c r="AR27" s="111"/>
    </row>
    <row r="28" spans="1:44" s="105" customFormat="1" ht="19.5" customHeight="1">
      <c r="A28" s="265" t="s">
        <v>24</v>
      </c>
      <c r="B28" s="257"/>
      <c r="C28" s="236" t="s">
        <v>754</v>
      </c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28" t="s">
        <v>755</v>
      </c>
      <c r="AD28" s="228"/>
      <c r="AE28" s="228"/>
      <c r="AF28" s="228"/>
      <c r="AG28" s="266">
        <f t="shared" si="0"/>
        <v>0</v>
      </c>
      <c r="AH28" s="266"/>
      <c r="AI28" s="266"/>
      <c r="AJ28" s="266"/>
      <c r="AK28" s="107">
        <f t="shared" si="1"/>
        <v>0</v>
      </c>
      <c r="AL28" s="107">
        <f t="shared" si="2"/>
        <v>0</v>
      </c>
      <c r="AM28" s="108"/>
      <c r="AN28" s="108"/>
      <c r="AO28" s="108"/>
      <c r="AP28" s="108"/>
      <c r="AQ28" s="112"/>
      <c r="AR28" s="112"/>
    </row>
    <row r="29" spans="1:44" ht="19.5" customHeight="1">
      <c r="A29" s="267" t="s">
        <v>25</v>
      </c>
      <c r="B29" s="244"/>
      <c r="C29" s="237" t="s">
        <v>756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1" t="s">
        <v>757</v>
      </c>
      <c r="AD29" s="231"/>
      <c r="AE29" s="231"/>
      <c r="AF29" s="231"/>
      <c r="AG29" s="266">
        <f t="shared" si="0"/>
        <v>0</v>
      </c>
      <c r="AH29" s="266"/>
      <c r="AI29" s="266"/>
      <c r="AJ29" s="266"/>
      <c r="AK29" s="107">
        <f t="shared" si="1"/>
        <v>0</v>
      </c>
      <c r="AL29" s="107">
        <f t="shared" si="2"/>
        <v>0</v>
      </c>
      <c r="AM29" s="108"/>
      <c r="AN29" s="108"/>
      <c r="AO29" s="108"/>
      <c r="AP29" s="108"/>
      <c r="AQ29" s="111"/>
      <c r="AR29" s="111"/>
    </row>
    <row r="30" spans="1:44" ht="19.5" customHeight="1">
      <c r="A30" s="267" t="s">
        <v>26</v>
      </c>
      <c r="B30" s="244"/>
      <c r="C30" s="237" t="s">
        <v>758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1" t="s">
        <v>759</v>
      </c>
      <c r="AD30" s="231"/>
      <c r="AE30" s="231"/>
      <c r="AF30" s="231"/>
      <c r="AG30" s="266">
        <f t="shared" si="0"/>
        <v>0</v>
      </c>
      <c r="AH30" s="266"/>
      <c r="AI30" s="266"/>
      <c r="AJ30" s="266"/>
      <c r="AK30" s="107">
        <f t="shared" si="1"/>
        <v>0</v>
      </c>
      <c r="AL30" s="107">
        <f t="shared" si="2"/>
        <v>0</v>
      </c>
      <c r="AM30" s="108"/>
      <c r="AN30" s="108"/>
      <c r="AO30" s="108"/>
      <c r="AP30" s="108"/>
      <c r="AQ30" s="111"/>
      <c r="AR30" s="111"/>
    </row>
    <row r="31" spans="1:44" ht="19.5" customHeight="1">
      <c r="A31" s="267" t="s">
        <v>27</v>
      </c>
      <c r="B31" s="244"/>
      <c r="C31" s="237" t="s">
        <v>760</v>
      </c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1" t="s">
        <v>761</v>
      </c>
      <c r="AD31" s="231"/>
      <c r="AE31" s="231"/>
      <c r="AF31" s="231"/>
      <c r="AG31" s="266">
        <f t="shared" si="0"/>
        <v>5500</v>
      </c>
      <c r="AH31" s="266"/>
      <c r="AI31" s="266"/>
      <c r="AJ31" s="266"/>
      <c r="AK31" s="107">
        <f t="shared" si="1"/>
        <v>5500</v>
      </c>
      <c r="AL31" s="107">
        <f t="shared" si="2"/>
        <v>5585</v>
      </c>
      <c r="AM31" s="108">
        <v>5500</v>
      </c>
      <c r="AN31" s="108">
        <v>5500</v>
      </c>
      <c r="AO31" s="108">
        <v>5585</v>
      </c>
      <c r="AP31" s="108"/>
      <c r="AQ31" s="111"/>
      <c r="AR31" s="111"/>
    </row>
    <row r="32" spans="1:44" ht="19.5" customHeight="1">
      <c r="A32" s="267" t="s">
        <v>28</v>
      </c>
      <c r="B32" s="244"/>
      <c r="C32" s="237" t="s">
        <v>762</v>
      </c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1" t="s">
        <v>763</v>
      </c>
      <c r="AD32" s="231"/>
      <c r="AE32" s="231"/>
      <c r="AF32" s="231"/>
      <c r="AG32" s="266">
        <f t="shared" si="0"/>
        <v>19000</v>
      </c>
      <c r="AH32" s="266"/>
      <c r="AI32" s="266"/>
      <c r="AJ32" s="266"/>
      <c r="AK32" s="107">
        <f t="shared" si="1"/>
        <v>19000</v>
      </c>
      <c r="AL32" s="107">
        <f t="shared" si="2"/>
        <v>19890</v>
      </c>
      <c r="AM32" s="108">
        <v>19000</v>
      </c>
      <c r="AN32" s="108">
        <v>19000</v>
      </c>
      <c r="AO32" s="108">
        <v>19890</v>
      </c>
      <c r="AP32" s="108"/>
      <c r="AQ32" s="111"/>
      <c r="AR32" s="111"/>
    </row>
    <row r="33" spans="1:44" ht="19.5" customHeight="1">
      <c r="A33" s="267" t="s">
        <v>29</v>
      </c>
      <c r="B33" s="244"/>
      <c r="C33" s="237" t="s">
        <v>764</v>
      </c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1" t="s">
        <v>765</v>
      </c>
      <c r="AD33" s="231"/>
      <c r="AE33" s="231"/>
      <c r="AF33" s="231"/>
      <c r="AG33" s="266">
        <f t="shared" si="0"/>
        <v>0</v>
      </c>
      <c r="AH33" s="266"/>
      <c r="AI33" s="266"/>
      <c r="AJ33" s="266"/>
      <c r="AK33" s="107">
        <f t="shared" si="1"/>
        <v>0</v>
      </c>
      <c r="AL33" s="107">
        <f t="shared" si="2"/>
        <v>0</v>
      </c>
      <c r="AM33" s="108"/>
      <c r="AN33" s="108"/>
      <c r="AO33" s="108"/>
      <c r="AP33" s="108"/>
      <c r="AQ33" s="111"/>
      <c r="AR33" s="111"/>
    </row>
    <row r="34" spans="1:44" ht="19.5" customHeight="1">
      <c r="A34" s="267" t="s">
        <v>30</v>
      </c>
      <c r="B34" s="244"/>
      <c r="C34" s="237" t="s">
        <v>766</v>
      </c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1" t="s">
        <v>767</v>
      </c>
      <c r="AD34" s="231"/>
      <c r="AE34" s="231"/>
      <c r="AF34" s="231"/>
      <c r="AG34" s="266">
        <f t="shared" si="0"/>
        <v>0</v>
      </c>
      <c r="AH34" s="266"/>
      <c r="AI34" s="266"/>
      <c r="AJ34" s="266"/>
      <c r="AK34" s="107">
        <f t="shared" si="1"/>
        <v>0</v>
      </c>
      <c r="AL34" s="107">
        <f t="shared" si="2"/>
        <v>0</v>
      </c>
      <c r="AM34" s="108"/>
      <c r="AN34" s="108"/>
      <c r="AO34" s="108"/>
      <c r="AP34" s="108"/>
      <c r="AQ34" s="111"/>
      <c r="AR34" s="111"/>
    </row>
    <row r="35" spans="1:44" ht="19.5" customHeight="1">
      <c r="A35" s="267" t="s">
        <v>31</v>
      </c>
      <c r="B35" s="244"/>
      <c r="C35" s="237" t="s">
        <v>768</v>
      </c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1" t="s">
        <v>769</v>
      </c>
      <c r="AD35" s="231"/>
      <c r="AE35" s="231"/>
      <c r="AF35" s="231"/>
      <c r="AG35" s="266">
        <f t="shared" si="0"/>
        <v>2900</v>
      </c>
      <c r="AH35" s="266"/>
      <c r="AI35" s="266"/>
      <c r="AJ35" s="266"/>
      <c r="AK35" s="107">
        <f t="shared" si="1"/>
        <v>2900</v>
      </c>
      <c r="AL35" s="107">
        <f t="shared" si="2"/>
        <v>2546</v>
      </c>
      <c r="AM35" s="108">
        <v>2900</v>
      </c>
      <c r="AN35" s="108">
        <v>2900</v>
      </c>
      <c r="AO35" s="108">
        <v>2546</v>
      </c>
      <c r="AP35" s="108"/>
      <c r="AQ35" s="111"/>
      <c r="AR35" s="111"/>
    </row>
    <row r="36" spans="1:44" ht="19.5" customHeight="1">
      <c r="A36" s="267" t="s">
        <v>32</v>
      </c>
      <c r="B36" s="244"/>
      <c r="C36" s="237" t="s">
        <v>770</v>
      </c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1" t="s">
        <v>771</v>
      </c>
      <c r="AD36" s="231"/>
      <c r="AE36" s="231"/>
      <c r="AF36" s="231"/>
      <c r="AG36" s="266">
        <f t="shared" si="0"/>
        <v>1100</v>
      </c>
      <c r="AH36" s="266"/>
      <c r="AI36" s="266"/>
      <c r="AJ36" s="266"/>
      <c r="AK36" s="107">
        <f t="shared" si="1"/>
        <v>1100</v>
      </c>
      <c r="AL36" s="107">
        <f t="shared" si="2"/>
        <v>1383</v>
      </c>
      <c r="AM36" s="108">
        <v>1100</v>
      </c>
      <c r="AN36" s="108">
        <v>1100</v>
      </c>
      <c r="AO36" s="108">
        <v>1383</v>
      </c>
      <c r="AP36" s="108"/>
      <c r="AQ36" s="111"/>
      <c r="AR36" s="111"/>
    </row>
    <row r="37" spans="1:44" ht="19.5" customHeight="1">
      <c r="A37" s="265" t="s">
        <v>33</v>
      </c>
      <c r="B37" s="257"/>
      <c r="C37" s="236" t="s">
        <v>772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28" t="s">
        <v>773</v>
      </c>
      <c r="AD37" s="228"/>
      <c r="AE37" s="228"/>
      <c r="AF37" s="228"/>
      <c r="AG37" s="266">
        <f t="shared" si="0"/>
        <v>23000</v>
      </c>
      <c r="AH37" s="266"/>
      <c r="AI37" s="266"/>
      <c r="AJ37" s="266"/>
      <c r="AK37" s="107">
        <f t="shared" si="1"/>
        <v>23000</v>
      </c>
      <c r="AL37" s="107">
        <f t="shared" si="2"/>
        <v>23819</v>
      </c>
      <c r="AM37" s="108">
        <f>SUM(AM32:AM36)</f>
        <v>23000</v>
      </c>
      <c r="AN37" s="108">
        <f>SUM(AN32:AN36)</f>
        <v>23000</v>
      </c>
      <c r="AO37" s="108">
        <f>SUM(AO32:AO36)</f>
        <v>23819</v>
      </c>
      <c r="AP37" s="108"/>
      <c r="AQ37" s="111"/>
      <c r="AR37" s="111"/>
    </row>
    <row r="38" spans="1:44" ht="19.5" customHeight="1">
      <c r="A38" s="267" t="s">
        <v>34</v>
      </c>
      <c r="B38" s="244"/>
      <c r="C38" s="237" t="s">
        <v>774</v>
      </c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1" t="s">
        <v>775</v>
      </c>
      <c r="AD38" s="231"/>
      <c r="AE38" s="231"/>
      <c r="AF38" s="231"/>
      <c r="AG38" s="266">
        <f t="shared" si="0"/>
        <v>1010</v>
      </c>
      <c r="AH38" s="266"/>
      <c r="AI38" s="266"/>
      <c r="AJ38" s="266"/>
      <c r="AK38" s="107">
        <f t="shared" si="1"/>
        <v>1076</v>
      </c>
      <c r="AL38" s="107">
        <f t="shared" si="2"/>
        <v>1202</v>
      </c>
      <c r="AM38" s="108">
        <v>1010</v>
      </c>
      <c r="AN38" s="108">
        <v>1010</v>
      </c>
      <c r="AO38" s="108">
        <v>1136</v>
      </c>
      <c r="AP38" s="108"/>
      <c r="AQ38" s="111">
        <v>66</v>
      </c>
      <c r="AR38" s="111">
        <v>66</v>
      </c>
    </row>
    <row r="39" spans="1:44" ht="19.5" customHeight="1">
      <c r="A39" s="265" t="s">
        <v>35</v>
      </c>
      <c r="B39" s="257"/>
      <c r="C39" s="236" t="s">
        <v>776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28" t="s">
        <v>777</v>
      </c>
      <c r="AD39" s="228"/>
      <c r="AE39" s="228"/>
      <c r="AF39" s="228"/>
      <c r="AG39" s="266">
        <f t="shared" si="0"/>
        <v>29510</v>
      </c>
      <c r="AH39" s="266"/>
      <c r="AI39" s="266"/>
      <c r="AJ39" s="266"/>
      <c r="AK39" s="107">
        <f t="shared" si="1"/>
        <v>29576</v>
      </c>
      <c r="AL39" s="107">
        <f t="shared" si="2"/>
        <v>30606</v>
      </c>
      <c r="AM39" s="108">
        <f>SUM(AM31+AM37+AM38)</f>
        <v>29510</v>
      </c>
      <c r="AN39" s="108">
        <f>SUM(AN31+AN37+AN38)</f>
        <v>29510</v>
      </c>
      <c r="AO39" s="108">
        <f>SUM(AO31+AO37+AO38)</f>
        <v>30540</v>
      </c>
      <c r="AP39" s="108"/>
      <c r="AQ39" s="108">
        <f>SUM(AQ31+AQ37+AQ38)</f>
        <v>66</v>
      </c>
      <c r="AR39" s="108">
        <f>SUM(AR31+AR37+AR38)</f>
        <v>66</v>
      </c>
    </row>
    <row r="40" spans="1:44" ht="19.5" customHeight="1">
      <c r="A40" s="267" t="s">
        <v>36</v>
      </c>
      <c r="B40" s="244"/>
      <c r="C40" s="222" t="s">
        <v>778</v>
      </c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31" t="s">
        <v>779</v>
      </c>
      <c r="AD40" s="231"/>
      <c r="AE40" s="231"/>
      <c r="AF40" s="231"/>
      <c r="AG40" s="266">
        <f aca="true" t="shared" si="3" ref="AG40:AG65">SUM(AM40+AP40)</f>
        <v>0</v>
      </c>
      <c r="AH40" s="266"/>
      <c r="AI40" s="266"/>
      <c r="AJ40" s="266"/>
      <c r="AK40" s="107">
        <f aca="true" t="shared" si="4" ref="AK40:AK65">AN40+AQ40</f>
        <v>0</v>
      </c>
      <c r="AL40" s="107">
        <f t="shared" si="2"/>
        <v>674</v>
      </c>
      <c r="AM40" s="108"/>
      <c r="AN40" s="108"/>
      <c r="AO40" s="108">
        <v>674</v>
      </c>
      <c r="AP40" s="108"/>
      <c r="AQ40" s="111"/>
      <c r="AR40" s="111"/>
    </row>
    <row r="41" spans="1:44" ht="19.5" customHeight="1">
      <c r="A41" s="267" t="s">
        <v>37</v>
      </c>
      <c r="B41" s="244"/>
      <c r="C41" s="222" t="s">
        <v>780</v>
      </c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31" t="s">
        <v>781</v>
      </c>
      <c r="AD41" s="231"/>
      <c r="AE41" s="231"/>
      <c r="AF41" s="231"/>
      <c r="AG41" s="266">
        <f t="shared" si="3"/>
        <v>11808</v>
      </c>
      <c r="AH41" s="266"/>
      <c r="AI41" s="266"/>
      <c r="AJ41" s="266"/>
      <c r="AK41" s="107">
        <f t="shared" si="4"/>
        <v>11808</v>
      </c>
      <c r="AL41" s="107">
        <f t="shared" si="2"/>
        <v>15804</v>
      </c>
      <c r="AM41" s="108">
        <v>11808</v>
      </c>
      <c r="AN41" s="108">
        <v>11808</v>
      </c>
      <c r="AO41" s="108">
        <v>15804</v>
      </c>
      <c r="AP41" s="108"/>
      <c r="AQ41" s="111"/>
      <c r="AR41" s="111"/>
    </row>
    <row r="42" spans="1:44" ht="19.5" customHeight="1">
      <c r="A42" s="267" t="s">
        <v>38</v>
      </c>
      <c r="B42" s="244"/>
      <c r="C42" s="222" t="s">
        <v>782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31" t="s">
        <v>783</v>
      </c>
      <c r="AD42" s="231"/>
      <c r="AE42" s="231"/>
      <c r="AF42" s="231"/>
      <c r="AG42" s="266">
        <f t="shared" si="3"/>
        <v>2527</v>
      </c>
      <c r="AH42" s="266"/>
      <c r="AI42" s="266"/>
      <c r="AJ42" s="266"/>
      <c r="AK42" s="107">
        <f t="shared" si="4"/>
        <v>2527</v>
      </c>
      <c r="AL42" s="107">
        <f t="shared" si="2"/>
        <v>2800</v>
      </c>
      <c r="AM42" s="108">
        <v>2527</v>
      </c>
      <c r="AN42" s="108">
        <v>2527</v>
      </c>
      <c r="AO42" s="108">
        <v>2800</v>
      </c>
      <c r="AP42" s="108"/>
      <c r="AQ42" s="111"/>
      <c r="AR42" s="111"/>
    </row>
    <row r="43" spans="1:44" ht="19.5" customHeight="1">
      <c r="A43" s="267" t="s">
        <v>39</v>
      </c>
      <c r="B43" s="244"/>
      <c r="C43" s="222" t="s">
        <v>784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31" t="s">
        <v>785</v>
      </c>
      <c r="AD43" s="231"/>
      <c r="AE43" s="231"/>
      <c r="AF43" s="231"/>
      <c r="AG43" s="266">
        <f t="shared" si="3"/>
        <v>2543</v>
      </c>
      <c r="AH43" s="266"/>
      <c r="AI43" s="266"/>
      <c r="AJ43" s="266"/>
      <c r="AK43" s="107">
        <f t="shared" si="4"/>
        <v>2543</v>
      </c>
      <c r="AL43" s="107">
        <f t="shared" si="2"/>
        <v>364</v>
      </c>
      <c r="AM43" s="108">
        <v>2543</v>
      </c>
      <c r="AN43" s="108">
        <v>2543</v>
      </c>
      <c r="AO43" s="108">
        <v>364</v>
      </c>
      <c r="AP43" s="108"/>
      <c r="AQ43" s="111"/>
      <c r="AR43" s="111"/>
    </row>
    <row r="44" spans="1:44" ht="19.5" customHeight="1">
      <c r="A44" s="267" t="s">
        <v>40</v>
      </c>
      <c r="B44" s="244"/>
      <c r="C44" s="222" t="s">
        <v>786</v>
      </c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31" t="s">
        <v>787</v>
      </c>
      <c r="AD44" s="231"/>
      <c r="AE44" s="231"/>
      <c r="AF44" s="231"/>
      <c r="AG44" s="266">
        <f t="shared" si="3"/>
        <v>0</v>
      </c>
      <c r="AH44" s="266"/>
      <c r="AI44" s="266"/>
      <c r="AJ44" s="266"/>
      <c r="AK44" s="107">
        <f t="shared" si="4"/>
        <v>0</v>
      </c>
      <c r="AL44" s="107">
        <f t="shared" si="2"/>
        <v>0</v>
      </c>
      <c r="AM44" s="108"/>
      <c r="AN44" s="108"/>
      <c r="AO44" s="108"/>
      <c r="AP44" s="108"/>
      <c r="AQ44" s="111"/>
      <c r="AR44" s="111"/>
    </row>
    <row r="45" spans="1:44" ht="19.5" customHeight="1">
      <c r="A45" s="267" t="s">
        <v>41</v>
      </c>
      <c r="B45" s="244"/>
      <c r="C45" s="222" t="s">
        <v>788</v>
      </c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31" t="s">
        <v>789</v>
      </c>
      <c r="AD45" s="231"/>
      <c r="AE45" s="231"/>
      <c r="AF45" s="231"/>
      <c r="AG45" s="266">
        <f t="shared" si="3"/>
        <v>3871</v>
      </c>
      <c r="AH45" s="266"/>
      <c r="AI45" s="266"/>
      <c r="AJ45" s="266"/>
      <c r="AK45" s="107">
        <f t="shared" si="4"/>
        <v>3871</v>
      </c>
      <c r="AL45" s="107">
        <f t="shared" si="2"/>
        <v>4477</v>
      </c>
      <c r="AM45" s="108">
        <v>3871</v>
      </c>
      <c r="AN45" s="108">
        <v>3871</v>
      </c>
      <c r="AO45" s="108">
        <v>4477</v>
      </c>
      <c r="AP45" s="108"/>
      <c r="AQ45" s="111"/>
      <c r="AR45" s="111"/>
    </row>
    <row r="46" spans="1:44" ht="19.5" customHeight="1">
      <c r="A46" s="267" t="s">
        <v>42</v>
      </c>
      <c r="B46" s="244"/>
      <c r="C46" s="222" t="s">
        <v>790</v>
      </c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31" t="s">
        <v>791</v>
      </c>
      <c r="AD46" s="231"/>
      <c r="AE46" s="231"/>
      <c r="AF46" s="231"/>
      <c r="AG46" s="266">
        <f t="shared" si="3"/>
        <v>0</v>
      </c>
      <c r="AH46" s="266"/>
      <c r="AI46" s="266"/>
      <c r="AJ46" s="266"/>
      <c r="AK46" s="107">
        <f t="shared" si="4"/>
        <v>0</v>
      </c>
      <c r="AL46" s="107">
        <f t="shared" si="2"/>
        <v>0</v>
      </c>
      <c r="AM46" s="108"/>
      <c r="AN46" s="108"/>
      <c r="AO46" s="108"/>
      <c r="AP46" s="108"/>
      <c r="AQ46" s="111"/>
      <c r="AR46" s="111"/>
    </row>
    <row r="47" spans="1:44" ht="19.5" customHeight="1">
      <c r="A47" s="267" t="s">
        <v>43</v>
      </c>
      <c r="B47" s="244"/>
      <c r="C47" s="222" t="s">
        <v>792</v>
      </c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31" t="s">
        <v>793</v>
      </c>
      <c r="AD47" s="231"/>
      <c r="AE47" s="231"/>
      <c r="AF47" s="231"/>
      <c r="AG47" s="266">
        <f t="shared" si="3"/>
        <v>500</v>
      </c>
      <c r="AH47" s="266"/>
      <c r="AI47" s="266"/>
      <c r="AJ47" s="266"/>
      <c r="AK47" s="107">
        <f t="shared" si="4"/>
        <v>502</v>
      </c>
      <c r="AL47" s="107">
        <f t="shared" si="2"/>
        <v>112</v>
      </c>
      <c r="AM47" s="108">
        <v>500</v>
      </c>
      <c r="AN47" s="108">
        <v>500</v>
      </c>
      <c r="AO47" s="108">
        <v>110</v>
      </c>
      <c r="AP47" s="108"/>
      <c r="AQ47" s="111">
        <v>2</v>
      </c>
      <c r="AR47" s="111">
        <v>2</v>
      </c>
    </row>
    <row r="48" spans="1:44" ht="19.5" customHeight="1">
      <c r="A48" s="267" t="s">
        <v>44</v>
      </c>
      <c r="B48" s="244"/>
      <c r="C48" s="222" t="s">
        <v>794</v>
      </c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31" t="s">
        <v>795</v>
      </c>
      <c r="AD48" s="231"/>
      <c r="AE48" s="231"/>
      <c r="AF48" s="231"/>
      <c r="AG48" s="266">
        <f t="shared" si="3"/>
        <v>0</v>
      </c>
      <c r="AH48" s="266"/>
      <c r="AI48" s="266"/>
      <c r="AJ48" s="266"/>
      <c r="AK48" s="107">
        <f t="shared" si="4"/>
        <v>0</v>
      </c>
      <c r="AL48" s="107">
        <f t="shared" si="2"/>
        <v>131</v>
      </c>
      <c r="AM48" s="108"/>
      <c r="AN48" s="108"/>
      <c r="AO48" s="108">
        <v>131</v>
      </c>
      <c r="AP48" s="108"/>
      <c r="AQ48" s="111"/>
      <c r="AR48" s="111"/>
    </row>
    <row r="49" spans="1:44" ht="19.5" customHeight="1">
      <c r="A49" s="267" t="s">
        <v>45</v>
      </c>
      <c r="B49" s="244"/>
      <c r="C49" s="222" t="s">
        <v>796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31" t="s">
        <v>797</v>
      </c>
      <c r="AD49" s="231"/>
      <c r="AE49" s="231"/>
      <c r="AF49" s="231"/>
      <c r="AG49" s="266">
        <f t="shared" si="3"/>
        <v>0</v>
      </c>
      <c r="AH49" s="266"/>
      <c r="AI49" s="266"/>
      <c r="AJ49" s="266"/>
      <c r="AK49" s="107">
        <f t="shared" si="4"/>
        <v>0</v>
      </c>
      <c r="AL49" s="107">
        <f t="shared" si="2"/>
        <v>268</v>
      </c>
      <c r="AM49" s="108"/>
      <c r="AN49" s="108"/>
      <c r="AO49" s="108">
        <v>268</v>
      </c>
      <c r="AP49" s="108"/>
      <c r="AQ49" s="111"/>
      <c r="AR49" s="111"/>
    </row>
    <row r="50" spans="1:44" ht="19.5" customHeight="1">
      <c r="A50" s="265" t="s">
        <v>46</v>
      </c>
      <c r="B50" s="257"/>
      <c r="C50" s="224" t="s">
        <v>798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8" t="s">
        <v>799</v>
      </c>
      <c r="AD50" s="228"/>
      <c r="AE50" s="228"/>
      <c r="AF50" s="228"/>
      <c r="AG50" s="266">
        <f t="shared" si="3"/>
        <v>21249</v>
      </c>
      <c r="AH50" s="266"/>
      <c r="AI50" s="266"/>
      <c r="AJ50" s="266"/>
      <c r="AK50" s="107">
        <f t="shared" si="4"/>
        <v>21251</v>
      </c>
      <c r="AL50" s="107">
        <f t="shared" si="2"/>
        <v>24630</v>
      </c>
      <c r="AM50" s="108">
        <f>SUM(AM41:AM49)</f>
        <v>21249</v>
      </c>
      <c r="AN50" s="108">
        <f>SUM(AN41:AN49)</f>
        <v>21249</v>
      </c>
      <c r="AO50" s="108">
        <f>SUM(AO40:AO49)</f>
        <v>24628</v>
      </c>
      <c r="AP50" s="108"/>
      <c r="AQ50" s="108">
        <f>SUM(AQ41:AQ49)</f>
        <v>2</v>
      </c>
      <c r="AR50" s="108">
        <f>SUM(AR41:AR49)</f>
        <v>2</v>
      </c>
    </row>
    <row r="51" spans="1:44" ht="19.5" customHeight="1">
      <c r="A51" s="267">
        <v>45</v>
      </c>
      <c r="B51" s="267"/>
      <c r="C51" s="222" t="s">
        <v>800</v>
      </c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31" t="s">
        <v>801</v>
      </c>
      <c r="AD51" s="231"/>
      <c r="AE51" s="231"/>
      <c r="AF51" s="231"/>
      <c r="AG51" s="266">
        <f t="shared" si="3"/>
        <v>0</v>
      </c>
      <c r="AH51" s="266"/>
      <c r="AI51" s="266"/>
      <c r="AJ51" s="266"/>
      <c r="AK51" s="107">
        <f t="shared" si="4"/>
        <v>0</v>
      </c>
      <c r="AL51" s="107">
        <f t="shared" si="2"/>
        <v>0</v>
      </c>
      <c r="AM51" s="108"/>
      <c r="AN51" s="108"/>
      <c r="AO51" s="108"/>
      <c r="AP51" s="108"/>
      <c r="AQ51" s="111"/>
      <c r="AR51" s="111"/>
    </row>
    <row r="52" spans="1:44" ht="19.5" customHeight="1">
      <c r="A52" s="267">
        <v>46</v>
      </c>
      <c r="B52" s="267"/>
      <c r="C52" s="222" t="s">
        <v>802</v>
      </c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31" t="s">
        <v>803</v>
      </c>
      <c r="AD52" s="231"/>
      <c r="AE52" s="231"/>
      <c r="AF52" s="231"/>
      <c r="AG52" s="266">
        <f t="shared" si="3"/>
        <v>0</v>
      </c>
      <c r="AH52" s="266"/>
      <c r="AI52" s="266"/>
      <c r="AJ52" s="266"/>
      <c r="AK52" s="107">
        <f t="shared" si="4"/>
        <v>0</v>
      </c>
      <c r="AL52" s="107">
        <f t="shared" si="2"/>
        <v>0</v>
      </c>
      <c r="AM52" s="108"/>
      <c r="AN52" s="108"/>
      <c r="AO52" s="108"/>
      <c r="AP52" s="108"/>
      <c r="AQ52" s="111"/>
      <c r="AR52" s="111"/>
    </row>
    <row r="53" spans="1:44" ht="19.5" customHeight="1">
      <c r="A53" s="267">
        <v>47</v>
      </c>
      <c r="B53" s="267"/>
      <c r="C53" s="222" t="s">
        <v>804</v>
      </c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31" t="s">
        <v>805</v>
      </c>
      <c r="AD53" s="231"/>
      <c r="AE53" s="231"/>
      <c r="AF53" s="231"/>
      <c r="AG53" s="266">
        <f t="shared" si="3"/>
        <v>0</v>
      </c>
      <c r="AH53" s="266"/>
      <c r="AI53" s="266"/>
      <c r="AJ53" s="266"/>
      <c r="AK53" s="107">
        <f t="shared" si="4"/>
        <v>0</v>
      </c>
      <c r="AL53" s="107">
        <f t="shared" si="2"/>
        <v>0</v>
      </c>
      <c r="AM53" s="108"/>
      <c r="AN53" s="108"/>
      <c r="AO53" s="108"/>
      <c r="AP53" s="108"/>
      <c r="AQ53" s="111"/>
      <c r="AR53" s="111"/>
    </row>
    <row r="54" spans="1:44" ht="19.5" customHeight="1">
      <c r="A54" s="267">
        <v>48</v>
      </c>
      <c r="B54" s="267"/>
      <c r="C54" s="222" t="s">
        <v>806</v>
      </c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31" t="s">
        <v>807</v>
      </c>
      <c r="AD54" s="231"/>
      <c r="AE54" s="231"/>
      <c r="AF54" s="231"/>
      <c r="AG54" s="266">
        <f t="shared" si="3"/>
        <v>0</v>
      </c>
      <c r="AH54" s="266"/>
      <c r="AI54" s="266"/>
      <c r="AJ54" s="266"/>
      <c r="AK54" s="107">
        <f t="shared" si="4"/>
        <v>0</v>
      </c>
      <c r="AL54" s="107">
        <f t="shared" si="2"/>
        <v>0</v>
      </c>
      <c r="AM54" s="108"/>
      <c r="AN54" s="108"/>
      <c r="AO54" s="108"/>
      <c r="AP54" s="108"/>
      <c r="AQ54" s="111"/>
      <c r="AR54" s="111"/>
    </row>
    <row r="55" spans="1:44" ht="19.5" customHeight="1">
      <c r="A55" s="267">
        <v>49</v>
      </c>
      <c r="B55" s="267"/>
      <c r="C55" s="222" t="s">
        <v>808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31" t="s">
        <v>809</v>
      </c>
      <c r="AD55" s="231"/>
      <c r="AE55" s="231"/>
      <c r="AF55" s="231"/>
      <c r="AG55" s="266">
        <f t="shared" si="3"/>
        <v>0</v>
      </c>
      <c r="AH55" s="266"/>
      <c r="AI55" s="266"/>
      <c r="AJ55" s="266"/>
      <c r="AK55" s="107">
        <f t="shared" si="4"/>
        <v>0</v>
      </c>
      <c r="AL55" s="107">
        <f t="shared" si="2"/>
        <v>0</v>
      </c>
      <c r="AM55" s="108"/>
      <c r="AN55" s="108"/>
      <c r="AO55" s="108"/>
      <c r="AP55" s="108"/>
      <c r="AQ55" s="111"/>
      <c r="AR55" s="111"/>
    </row>
    <row r="56" spans="1:44" ht="19.5" customHeight="1">
      <c r="A56" s="265">
        <v>50</v>
      </c>
      <c r="B56" s="265"/>
      <c r="C56" s="236" t="s">
        <v>810</v>
      </c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28" t="s">
        <v>811</v>
      </c>
      <c r="AD56" s="228"/>
      <c r="AE56" s="228"/>
      <c r="AF56" s="228"/>
      <c r="AG56" s="266">
        <f t="shared" si="3"/>
        <v>0</v>
      </c>
      <c r="AH56" s="266"/>
      <c r="AI56" s="266"/>
      <c r="AJ56" s="266"/>
      <c r="AK56" s="107">
        <f t="shared" si="4"/>
        <v>0</v>
      </c>
      <c r="AL56" s="107">
        <f t="shared" si="2"/>
        <v>0</v>
      </c>
      <c r="AM56" s="108">
        <f>SUM(AM51:AM55)</f>
        <v>0</v>
      </c>
      <c r="AN56" s="108"/>
      <c r="AO56" s="108"/>
      <c r="AP56" s="108"/>
      <c r="AQ56" s="111"/>
      <c r="AR56" s="111"/>
    </row>
    <row r="57" spans="1:44" ht="29.25" customHeight="1">
      <c r="A57" s="267">
        <v>51</v>
      </c>
      <c r="B57" s="267"/>
      <c r="C57" s="222" t="s">
        <v>812</v>
      </c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31" t="s">
        <v>813</v>
      </c>
      <c r="AD57" s="231"/>
      <c r="AE57" s="231"/>
      <c r="AF57" s="231"/>
      <c r="AG57" s="266">
        <f t="shared" si="3"/>
        <v>0</v>
      </c>
      <c r="AH57" s="266"/>
      <c r="AI57" s="266"/>
      <c r="AJ57" s="266"/>
      <c r="AK57" s="107">
        <f t="shared" si="4"/>
        <v>0</v>
      </c>
      <c r="AL57" s="107">
        <f t="shared" si="2"/>
        <v>0</v>
      </c>
      <c r="AM57" s="108"/>
      <c r="AN57" s="108"/>
      <c r="AO57" s="108"/>
      <c r="AP57" s="108"/>
      <c r="AQ57" s="111"/>
      <c r="AR57" s="111"/>
    </row>
    <row r="58" spans="1:44" ht="29.25" customHeight="1">
      <c r="A58" s="267">
        <v>52</v>
      </c>
      <c r="B58" s="267"/>
      <c r="C58" s="237" t="s">
        <v>814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1" t="s">
        <v>815</v>
      </c>
      <c r="AD58" s="231"/>
      <c r="AE58" s="231"/>
      <c r="AF58" s="231"/>
      <c r="AG58" s="266">
        <f t="shared" si="3"/>
        <v>131</v>
      </c>
      <c r="AH58" s="266"/>
      <c r="AI58" s="266"/>
      <c r="AJ58" s="266"/>
      <c r="AK58" s="107">
        <f t="shared" si="4"/>
        <v>131</v>
      </c>
      <c r="AL58" s="107">
        <f t="shared" si="2"/>
        <v>595</v>
      </c>
      <c r="AM58" s="108">
        <v>131</v>
      </c>
      <c r="AN58" s="108">
        <v>131</v>
      </c>
      <c r="AO58" s="108">
        <v>595</v>
      </c>
      <c r="AP58" s="108"/>
      <c r="AQ58" s="111"/>
      <c r="AR58" s="111"/>
    </row>
    <row r="59" spans="1:44" ht="19.5" customHeight="1">
      <c r="A59" s="267">
        <v>53</v>
      </c>
      <c r="B59" s="267"/>
      <c r="C59" s="222" t="s">
        <v>816</v>
      </c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31" t="s">
        <v>817</v>
      </c>
      <c r="AD59" s="231"/>
      <c r="AE59" s="231"/>
      <c r="AF59" s="231"/>
      <c r="AG59" s="266">
        <f t="shared" si="3"/>
        <v>0</v>
      </c>
      <c r="AH59" s="266"/>
      <c r="AI59" s="266"/>
      <c r="AJ59" s="266"/>
      <c r="AK59" s="107">
        <f t="shared" si="4"/>
        <v>0</v>
      </c>
      <c r="AL59" s="107">
        <f t="shared" si="2"/>
        <v>0</v>
      </c>
      <c r="AM59" s="108"/>
      <c r="AN59" s="108"/>
      <c r="AO59" s="108"/>
      <c r="AP59" s="108"/>
      <c r="AQ59" s="111"/>
      <c r="AR59" s="111"/>
    </row>
    <row r="60" spans="1:44" ht="19.5" customHeight="1">
      <c r="A60" s="265">
        <v>54</v>
      </c>
      <c r="B60" s="265"/>
      <c r="C60" s="236" t="s">
        <v>818</v>
      </c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28" t="s">
        <v>819</v>
      </c>
      <c r="AD60" s="228"/>
      <c r="AE60" s="228"/>
      <c r="AF60" s="228"/>
      <c r="AG60" s="266">
        <f t="shared" si="3"/>
        <v>131</v>
      </c>
      <c r="AH60" s="266"/>
      <c r="AI60" s="266"/>
      <c r="AJ60" s="266"/>
      <c r="AK60" s="107">
        <f t="shared" si="4"/>
        <v>131</v>
      </c>
      <c r="AL60" s="107">
        <f t="shared" si="2"/>
        <v>595</v>
      </c>
      <c r="AM60" s="108">
        <f>SUM(AM57:AM59)</f>
        <v>131</v>
      </c>
      <c r="AN60" s="108">
        <f>SUM(AN57:AN59)</f>
        <v>131</v>
      </c>
      <c r="AO60" s="108">
        <f>SUM(AO57:AO59)</f>
        <v>595</v>
      </c>
      <c r="AP60" s="108"/>
      <c r="AQ60" s="111"/>
      <c r="AR60" s="111"/>
    </row>
    <row r="61" spans="1:44" ht="29.25" customHeight="1">
      <c r="A61" s="267">
        <v>55</v>
      </c>
      <c r="B61" s="267"/>
      <c r="C61" s="222" t="s">
        <v>820</v>
      </c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31" t="s">
        <v>821</v>
      </c>
      <c r="AD61" s="231"/>
      <c r="AE61" s="231"/>
      <c r="AF61" s="231"/>
      <c r="AG61" s="266">
        <f t="shared" si="3"/>
        <v>0</v>
      </c>
      <c r="AH61" s="266"/>
      <c r="AI61" s="266"/>
      <c r="AJ61" s="266"/>
      <c r="AK61" s="107">
        <f t="shared" si="4"/>
        <v>0</v>
      </c>
      <c r="AL61" s="107">
        <f t="shared" si="2"/>
        <v>0</v>
      </c>
      <c r="AM61" s="108"/>
      <c r="AN61" s="108"/>
      <c r="AO61" s="108"/>
      <c r="AP61" s="108"/>
      <c r="AQ61" s="111"/>
      <c r="AR61" s="111"/>
    </row>
    <row r="62" spans="1:44" ht="29.25" customHeight="1">
      <c r="A62" s="267">
        <v>56</v>
      </c>
      <c r="B62" s="267"/>
      <c r="C62" s="237" t="s">
        <v>822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1" t="s">
        <v>823</v>
      </c>
      <c r="AD62" s="231"/>
      <c r="AE62" s="231"/>
      <c r="AF62" s="231"/>
      <c r="AG62" s="266">
        <f t="shared" si="3"/>
        <v>350</v>
      </c>
      <c r="AH62" s="266"/>
      <c r="AI62" s="266"/>
      <c r="AJ62" s="266"/>
      <c r="AK62" s="107">
        <f t="shared" si="4"/>
        <v>350</v>
      </c>
      <c r="AL62" s="107">
        <f t="shared" si="2"/>
        <v>494</v>
      </c>
      <c r="AM62" s="108">
        <v>350</v>
      </c>
      <c r="AN62" s="108">
        <v>350</v>
      </c>
      <c r="AO62" s="108">
        <v>494</v>
      </c>
      <c r="AP62" s="108"/>
      <c r="AQ62" s="111"/>
      <c r="AR62" s="111"/>
    </row>
    <row r="63" spans="1:44" ht="19.5" customHeight="1">
      <c r="A63" s="267">
        <v>57</v>
      </c>
      <c r="B63" s="267"/>
      <c r="C63" s="222" t="s">
        <v>824</v>
      </c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31" t="s">
        <v>825</v>
      </c>
      <c r="AD63" s="231"/>
      <c r="AE63" s="231"/>
      <c r="AF63" s="231"/>
      <c r="AG63" s="266">
        <f t="shared" si="3"/>
        <v>0</v>
      </c>
      <c r="AH63" s="266"/>
      <c r="AI63" s="266"/>
      <c r="AJ63" s="266"/>
      <c r="AK63" s="107">
        <f t="shared" si="4"/>
        <v>900</v>
      </c>
      <c r="AL63" s="107">
        <f t="shared" si="2"/>
        <v>3281</v>
      </c>
      <c r="AM63" s="108"/>
      <c r="AN63" s="108">
        <v>900</v>
      </c>
      <c r="AO63" s="108">
        <v>3281</v>
      </c>
      <c r="AP63" s="108"/>
      <c r="AQ63" s="111"/>
      <c r="AR63" s="111"/>
    </row>
    <row r="64" spans="1:44" ht="19.5" customHeight="1">
      <c r="A64" s="265">
        <v>58</v>
      </c>
      <c r="B64" s="265"/>
      <c r="C64" s="236" t="s">
        <v>826</v>
      </c>
      <c r="D64" s="236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28" t="s">
        <v>827</v>
      </c>
      <c r="AD64" s="228"/>
      <c r="AE64" s="228"/>
      <c r="AF64" s="228"/>
      <c r="AG64" s="266">
        <f t="shared" si="3"/>
        <v>350</v>
      </c>
      <c r="AH64" s="266"/>
      <c r="AI64" s="266"/>
      <c r="AJ64" s="266"/>
      <c r="AK64" s="107">
        <f t="shared" si="4"/>
        <v>1250</v>
      </c>
      <c r="AL64" s="107">
        <f t="shared" si="2"/>
        <v>3775</v>
      </c>
      <c r="AM64" s="108">
        <f>SUM(AM61:AM63)</f>
        <v>350</v>
      </c>
      <c r="AN64" s="108">
        <f>SUM(AN61:AN63)</f>
        <v>1250</v>
      </c>
      <c r="AO64" s="108">
        <f>SUM(AO61:AO63)</f>
        <v>3775</v>
      </c>
      <c r="AP64" s="108"/>
      <c r="AQ64" s="111"/>
      <c r="AR64" s="111"/>
    </row>
    <row r="65" spans="1:44" ht="19.5" customHeight="1">
      <c r="A65" s="265">
        <v>59</v>
      </c>
      <c r="B65" s="265"/>
      <c r="C65" s="224" t="s">
        <v>828</v>
      </c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8" t="s">
        <v>829</v>
      </c>
      <c r="AD65" s="228"/>
      <c r="AE65" s="228"/>
      <c r="AF65" s="228"/>
      <c r="AG65" s="266">
        <f t="shared" si="3"/>
        <v>238883</v>
      </c>
      <c r="AH65" s="266"/>
      <c r="AI65" s="266"/>
      <c r="AJ65" s="266"/>
      <c r="AK65" s="107">
        <f t="shared" si="4"/>
        <v>278392</v>
      </c>
      <c r="AL65" s="107">
        <f t="shared" si="2"/>
        <v>281519</v>
      </c>
      <c r="AM65" s="108">
        <f>SUM(AM19+AM25+AM39+AM50+AM56+AM60+AM64)</f>
        <v>238883</v>
      </c>
      <c r="AN65" s="108">
        <f>SUM(AN19+AN25+AN39+AN50+AN56+AN60+AN64)</f>
        <v>278324</v>
      </c>
      <c r="AO65" s="108">
        <f>SUM(AO19+AO25+AO39+AO50+AO56+AO60+AO64)</f>
        <v>281451</v>
      </c>
      <c r="AP65" s="108">
        <f>SUM(AP13+AP19+AP25+AP28+AP39+AP50+AP56+AP60+AP64)</f>
        <v>0</v>
      </c>
      <c r="AQ65" s="108">
        <f>SUM(AQ19+AQ25+AQ39+AQ50+AQ56+AQ60+AQ64)</f>
        <v>68</v>
      </c>
      <c r="AR65" s="108">
        <f>SUM(AR19+AR25+AR39+AR50+AR56+AR60+AR64)</f>
        <v>68</v>
      </c>
    </row>
    <row r="66" ht="12.75">
      <c r="AQ66" s="86"/>
    </row>
  </sheetData>
  <sheetProtection/>
  <mergeCells count="245">
    <mergeCell ref="AM1:AP1"/>
    <mergeCell ref="A2:AP2"/>
    <mergeCell ref="A3:AP3"/>
    <mergeCell ref="A4:AP4"/>
    <mergeCell ref="A5:AP5"/>
    <mergeCell ref="A6:AF6"/>
    <mergeCell ref="AG6:AK6"/>
    <mergeCell ref="AP6:AR6"/>
    <mergeCell ref="AM6:AO6"/>
    <mergeCell ref="A7:B7"/>
    <mergeCell ref="C7:AB7"/>
    <mergeCell ref="AC7:AF7"/>
    <mergeCell ref="AG7:AJ7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C64:AF64"/>
    <mergeCell ref="AG64:AJ64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5:B65"/>
    <mergeCell ref="C65:AB65"/>
    <mergeCell ref="AC65:AF65"/>
    <mergeCell ref="AG65:AJ65"/>
    <mergeCell ref="A63:B63"/>
    <mergeCell ref="C63:AB63"/>
    <mergeCell ref="AC63:AF63"/>
    <mergeCell ref="AG63:AJ63"/>
    <mergeCell ref="A64:B64"/>
    <mergeCell ref="C64:AB64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70" r:id="rId1"/>
  <headerFooter alignWithMargins="0">
    <oddHeader>&amp;R3. számú mellékelt a 6/2016.(IV.27.) számú rendelethez</oddHeader>
  </headerFooter>
  <rowBreaks count="1" manualBreakCount="1">
    <brk id="32" max="4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32"/>
  <sheetViews>
    <sheetView view="pageBreakPreview" zoomScaleSheetLayoutView="100" zoomScalePageLayoutView="0" workbookViewId="0" topLeftCell="A1">
      <selection activeCell="AK1" sqref="AK1:AL1"/>
    </sheetView>
  </sheetViews>
  <sheetFormatPr defaultColWidth="9.00390625" defaultRowHeight="12.75"/>
  <cols>
    <col min="1" max="36" width="2.75390625" style="41" customWidth="1"/>
    <col min="37" max="37" width="11.875" style="41" customWidth="1"/>
    <col min="38" max="38" width="11.00390625" style="41" customWidth="1"/>
    <col min="39" max="16384" width="9.125" style="41" customWidth="1"/>
  </cols>
  <sheetData>
    <row r="1" spans="37:38" ht="22.5" customHeight="1">
      <c r="AK1" s="279"/>
      <c r="AL1" s="279"/>
    </row>
    <row r="2" spans="1:38" ht="31.5" customHeight="1">
      <c r="A2" s="280" t="s">
        <v>458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54"/>
      <c r="AL2" s="254"/>
    </row>
    <row r="3" spans="1:38" ht="31.5" customHeight="1">
      <c r="A3" s="280" t="s">
        <v>878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54"/>
      <c r="AL3" s="254"/>
    </row>
    <row r="4" spans="1:38" ht="25.5" customHeight="1">
      <c r="A4" s="281" t="s">
        <v>877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54"/>
      <c r="AL4" s="254"/>
    </row>
    <row r="5" spans="1:38" ht="19.5" customHeight="1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54"/>
      <c r="AL5" s="254"/>
    </row>
    <row r="6" spans="1:38" ht="27.75" customHeight="1">
      <c r="A6" s="253" t="s">
        <v>711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84" t="s">
        <v>156</v>
      </c>
      <c r="AH6" s="285"/>
      <c r="AI6" s="285"/>
      <c r="AJ6" s="285"/>
      <c r="AK6" s="285"/>
      <c r="AL6" s="286"/>
    </row>
    <row r="7" spans="1:40" ht="34.5" customHeight="1">
      <c r="A7" s="255" t="s">
        <v>459</v>
      </c>
      <c r="B7" s="256"/>
      <c r="C7" s="257" t="s">
        <v>460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9" t="s">
        <v>704</v>
      </c>
      <c r="AD7" s="258"/>
      <c r="AE7" s="258"/>
      <c r="AF7" s="258"/>
      <c r="AG7" s="256" t="s">
        <v>703</v>
      </c>
      <c r="AH7" s="258"/>
      <c r="AI7" s="258"/>
      <c r="AJ7" s="258"/>
      <c r="AK7" s="102" t="s">
        <v>712</v>
      </c>
      <c r="AL7" s="102" t="s">
        <v>876</v>
      </c>
      <c r="AM7" s="113"/>
      <c r="AN7" s="113"/>
    </row>
    <row r="8" spans="1:38" ht="12.75">
      <c r="A8" s="243" t="s">
        <v>330</v>
      </c>
      <c r="B8" s="243"/>
      <c r="C8" s="244" t="s">
        <v>331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 t="s">
        <v>332</v>
      </c>
      <c r="AD8" s="244"/>
      <c r="AE8" s="244"/>
      <c r="AF8" s="244"/>
      <c r="AG8" s="244" t="s">
        <v>333</v>
      </c>
      <c r="AH8" s="244"/>
      <c r="AI8" s="244"/>
      <c r="AJ8" s="244"/>
      <c r="AK8" s="111"/>
      <c r="AL8" s="111"/>
    </row>
    <row r="9" spans="1:38" ht="19.5" customHeight="1">
      <c r="A9" s="267" t="s">
        <v>0</v>
      </c>
      <c r="B9" s="267"/>
      <c r="C9" s="222" t="s">
        <v>875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37" t="s">
        <v>874</v>
      </c>
      <c r="AD9" s="237"/>
      <c r="AE9" s="237"/>
      <c r="AF9" s="237"/>
      <c r="AG9" s="289"/>
      <c r="AH9" s="289"/>
      <c r="AI9" s="289"/>
      <c r="AJ9" s="289"/>
      <c r="AK9" s="108"/>
      <c r="AL9" s="108"/>
    </row>
    <row r="10" spans="1:38" ht="19.5" customHeight="1">
      <c r="A10" s="267" t="s">
        <v>1</v>
      </c>
      <c r="B10" s="267"/>
      <c r="C10" s="222" t="s">
        <v>873</v>
      </c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37" t="s">
        <v>872</v>
      </c>
      <c r="AD10" s="237"/>
      <c r="AE10" s="237"/>
      <c r="AF10" s="237"/>
      <c r="AG10" s="289"/>
      <c r="AH10" s="289"/>
      <c r="AI10" s="289"/>
      <c r="AJ10" s="289"/>
      <c r="AK10" s="108"/>
      <c r="AL10" s="108"/>
    </row>
    <row r="11" spans="1:38" ht="19.5" customHeight="1">
      <c r="A11" s="267" t="s">
        <v>2</v>
      </c>
      <c r="B11" s="267"/>
      <c r="C11" s="222" t="s">
        <v>871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37" t="s">
        <v>870</v>
      </c>
      <c r="AD11" s="237"/>
      <c r="AE11" s="237"/>
      <c r="AF11" s="237"/>
      <c r="AG11" s="289"/>
      <c r="AH11" s="289"/>
      <c r="AI11" s="289"/>
      <c r="AJ11" s="289"/>
      <c r="AK11" s="108"/>
      <c r="AL11" s="108"/>
    </row>
    <row r="12" spans="1:38" ht="19.5" customHeight="1">
      <c r="A12" s="265" t="s">
        <v>3</v>
      </c>
      <c r="B12" s="265"/>
      <c r="C12" s="224" t="s">
        <v>869</v>
      </c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36" t="s">
        <v>868</v>
      </c>
      <c r="AD12" s="236"/>
      <c r="AE12" s="236"/>
      <c r="AF12" s="236"/>
      <c r="AG12" s="289"/>
      <c r="AH12" s="289"/>
      <c r="AI12" s="289"/>
      <c r="AJ12" s="289"/>
      <c r="AK12" s="108"/>
      <c r="AL12" s="108"/>
    </row>
    <row r="13" spans="1:38" s="47" customFormat="1" ht="19.5" customHeight="1">
      <c r="A13" s="267" t="s">
        <v>9</v>
      </c>
      <c r="B13" s="267"/>
      <c r="C13" s="288" t="s">
        <v>867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37" t="s">
        <v>866</v>
      </c>
      <c r="AD13" s="237"/>
      <c r="AE13" s="237"/>
      <c r="AF13" s="237"/>
      <c r="AG13" s="289"/>
      <c r="AH13" s="289"/>
      <c r="AI13" s="289"/>
      <c r="AJ13" s="289"/>
      <c r="AK13" s="109"/>
      <c r="AL13" s="109"/>
    </row>
    <row r="14" spans="1:38" ht="19.5" customHeight="1">
      <c r="A14" s="267" t="s">
        <v>10</v>
      </c>
      <c r="B14" s="267"/>
      <c r="C14" s="288" t="s">
        <v>865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37" t="s">
        <v>864</v>
      </c>
      <c r="AD14" s="237"/>
      <c r="AE14" s="237"/>
      <c r="AF14" s="237"/>
      <c r="AG14" s="289"/>
      <c r="AH14" s="289"/>
      <c r="AI14" s="289"/>
      <c r="AJ14" s="289"/>
      <c r="AK14" s="108"/>
      <c r="AL14" s="108"/>
    </row>
    <row r="15" spans="1:38" ht="19.5" customHeight="1">
      <c r="A15" s="267" t="s">
        <v>11</v>
      </c>
      <c r="B15" s="267"/>
      <c r="C15" s="222" t="s">
        <v>863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37" t="s">
        <v>862</v>
      </c>
      <c r="AD15" s="237"/>
      <c r="AE15" s="237"/>
      <c r="AF15" s="237"/>
      <c r="AG15" s="289"/>
      <c r="AH15" s="289"/>
      <c r="AI15" s="289"/>
      <c r="AJ15" s="289"/>
      <c r="AK15" s="108"/>
      <c r="AL15" s="108"/>
    </row>
    <row r="16" spans="1:38" ht="19.5" customHeight="1">
      <c r="A16" s="267" t="s">
        <v>4</v>
      </c>
      <c r="B16" s="267"/>
      <c r="C16" s="222" t="s">
        <v>861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37" t="s">
        <v>860</v>
      </c>
      <c r="AD16" s="237"/>
      <c r="AE16" s="237"/>
      <c r="AF16" s="237"/>
      <c r="AG16" s="289"/>
      <c r="AH16" s="289"/>
      <c r="AI16" s="289"/>
      <c r="AJ16" s="289"/>
      <c r="AK16" s="108"/>
      <c r="AL16" s="108"/>
    </row>
    <row r="17" spans="1:38" ht="19.5" customHeight="1">
      <c r="A17" s="265" t="s">
        <v>12</v>
      </c>
      <c r="B17" s="265"/>
      <c r="C17" s="290" t="s">
        <v>859</v>
      </c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36" t="s">
        <v>858</v>
      </c>
      <c r="AD17" s="236"/>
      <c r="AE17" s="236"/>
      <c r="AF17" s="236"/>
      <c r="AG17" s="289"/>
      <c r="AH17" s="289"/>
      <c r="AI17" s="289"/>
      <c r="AJ17" s="289"/>
      <c r="AK17" s="108"/>
      <c r="AL17" s="108"/>
    </row>
    <row r="18" spans="1:38" ht="19.5" customHeight="1">
      <c r="A18" s="267" t="s">
        <v>5</v>
      </c>
      <c r="B18" s="267"/>
      <c r="C18" s="288" t="s">
        <v>857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37" t="s">
        <v>856</v>
      </c>
      <c r="AD18" s="237"/>
      <c r="AE18" s="237"/>
      <c r="AF18" s="237"/>
      <c r="AG18" s="289"/>
      <c r="AH18" s="289"/>
      <c r="AI18" s="289"/>
      <c r="AJ18" s="289"/>
      <c r="AK18" s="108"/>
      <c r="AL18" s="108"/>
    </row>
    <row r="19" spans="1:38" ht="19.5" customHeight="1">
      <c r="A19" s="267" t="s">
        <v>13</v>
      </c>
      <c r="B19" s="267"/>
      <c r="C19" s="288" t="s">
        <v>855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37" t="s">
        <v>854</v>
      </c>
      <c r="AD19" s="237"/>
      <c r="AE19" s="237"/>
      <c r="AF19" s="237"/>
      <c r="AG19" s="289"/>
      <c r="AH19" s="289"/>
      <c r="AI19" s="289"/>
      <c r="AJ19" s="289"/>
      <c r="AK19" s="108">
        <v>4328</v>
      </c>
      <c r="AL19" s="108">
        <f>SUM(AG19:AK19)</f>
        <v>4328</v>
      </c>
    </row>
    <row r="20" spans="1:38" ht="19.5" customHeight="1">
      <c r="A20" s="267" t="s">
        <v>14</v>
      </c>
      <c r="B20" s="267"/>
      <c r="C20" s="288" t="s">
        <v>853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37" t="s">
        <v>852</v>
      </c>
      <c r="AD20" s="237"/>
      <c r="AE20" s="237"/>
      <c r="AF20" s="237"/>
      <c r="AG20" s="289"/>
      <c r="AH20" s="289"/>
      <c r="AI20" s="289"/>
      <c r="AJ20" s="289"/>
      <c r="AK20" s="108"/>
      <c r="AL20" s="108"/>
    </row>
    <row r="21" spans="1:38" ht="19.5" customHeight="1">
      <c r="A21" s="267" t="s">
        <v>15</v>
      </c>
      <c r="B21" s="267"/>
      <c r="C21" s="288" t="s">
        <v>851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37" t="s">
        <v>850</v>
      </c>
      <c r="AD21" s="237"/>
      <c r="AE21" s="237"/>
      <c r="AF21" s="237"/>
      <c r="AG21" s="289"/>
      <c r="AH21" s="289"/>
      <c r="AI21" s="289"/>
      <c r="AJ21" s="289"/>
      <c r="AK21" s="108"/>
      <c r="AL21" s="108"/>
    </row>
    <row r="22" spans="1:38" ht="19.5" customHeight="1">
      <c r="A22" s="267" t="s">
        <v>16</v>
      </c>
      <c r="B22" s="267"/>
      <c r="C22" s="288" t="s">
        <v>849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37" t="s">
        <v>848</v>
      </c>
      <c r="AD22" s="237"/>
      <c r="AE22" s="237"/>
      <c r="AF22" s="237"/>
      <c r="AG22" s="289"/>
      <c r="AH22" s="289"/>
      <c r="AI22" s="289"/>
      <c r="AJ22" s="289"/>
      <c r="AK22" s="108"/>
      <c r="AL22" s="108"/>
    </row>
    <row r="23" spans="1:38" ht="19.5" customHeight="1">
      <c r="A23" s="267" t="s">
        <v>17</v>
      </c>
      <c r="B23" s="267"/>
      <c r="C23" s="288" t="s">
        <v>847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37" t="s">
        <v>846</v>
      </c>
      <c r="AD23" s="237"/>
      <c r="AE23" s="237"/>
      <c r="AF23" s="237"/>
      <c r="AG23" s="289"/>
      <c r="AH23" s="289"/>
      <c r="AI23" s="289"/>
      <c r="AJ23" s="289"/>
      <c r="AK23" s="108"/>
      <c r="AL23" s="108"/>
    </row>
    <row r="24" spans="1:38" ht="19.5" customHeight="1">
      <c r="A24" s="265" t="s">
        <v>18</v>
      </c>
      <c r="B24" s="265"/>
      <c r="C24" s="290" t="s">
        <v>845</v>
      </c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236" t="s">
        <v>844</v>
      </c>
      <c r="AD24" s="236"/>
      <c r="AE24" s="236"/>
      <c r="AF24" s="236"/>
      <c r="AG24" s="289"/>
      <c r="AH24" s="289"/>
      <c r="AI24" s="289"/>
      <c r="AJ24" s="289"/>
      <c r="AK24" s="108">
        <f>SUM(AK19:AK23)</f>
        <v>4328</v>
      </c>
      <c r="AL24" s="108">
        <f>SUM(AL19:AL23)</f>
        <v>4328</v>
      </c>
    </row>
    <row r="25" spans="1:38" ht="19.5" customHeight="1">
      <c r="A25" s="267" t="s">
        <v>19</v>
      </c>
      <c r="B25" s="267"/>
      <c r="C25" s="288" t="s">
        <v>843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37" t="s">
        <v>842</v>
      </c>
      <c r="AD25" s="237"/>
      <c r="AE25" s="237"/>
      <c r="AF25" s="237"/>
      <c r="AG25" s="289"/>
      <c r="AH25" s="289"/>
      <c r="AI25" s="289"/>
      <c r="AJ25" s="289"/>
      <c r="AK25" s="108"/>
      <c r="AL25" s="108"/>
    </row>
    <row r="26" spans="1:38" ht="19.5" customHeight="1">
      <c r="A26" s="267" t="s">
        <v>20</v>
      </c>
      <c r="B26" s="267"/>
      <c r="C26" s="222" t="s">
        <v>841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37" t="s">
        <v>840</v>
      </c>
      <c r="AD26" s="237"/>
      <c r="AE26" s="237"/>
      <c r="AF26" s="237"/>
      <c r="AG26" s="289"/>
      <c r="AH26" s="289"/>
      <c r="AI26" s="289"/>
      <c r="AJ26" s="289"/>
      <c r="AK26" s="108"/>
      <c r="AL26" s="108"/>
    </row>
    <row r="27" spans="1:38" ht="19.5" customHeight="1">
      <c r="A27" s="267" t="s">
        <v>21</v>
      </c>
      <c r="B27" s="267"/>
      <c r="C27" s="288" t="s">
        <v>839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37" t="s">
        <v>838</v>
      </c>
      <c r="AD27" s="237"/>
      <c r="AE27" s="237"/>
      <c r="AF27" s="237"/>
      <c r="AG27" s="289"/>
      <c r="AH27" s="289"/>
      <c r="AI27" s="289"/>
      <c r="AJ27" s="289"/>
      <c r="AK27" s="108"/>
      <c r="AL27" s="108"/>
    </row>
    <row r="28" spans="1:38" ht="19.5" customHeight="1">
      <c r="A28" s="267" t="s">
        <v>22</v>
      </c>
      <c r="B28" s="267"/>
      <c r="C28" s="288" t="s">
        <v>837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37" t="s">
        <v>836</v>
      </c>
      <c r="AD28" s="237"/>
      <c r="AE28" s="237"/>
      <c r="AF28" s="237"/>
      <c r="AG28" s="289"/>
      <c r="AH28" s="289"/>
      <c r="AI28" s="289"/>
      <c r="AJ28" s="289"/>
      <c r="AK28" s="108"/>
      <c r="AL28" s="108"/>
    </row>
    <row r="29" spans="1:38" ht="19.5" customHeight="1">
      <c r="A29" s="265" t="s">
        <v>23</v>
      </c>
      <c r="B29" s="265"/>
      <c r="C29" s="290" t="s">
        <v>835</v>
      </c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36" t="s">
        <v>834</v>
      </c>
      <c r="AD29" s="236"/>
      <c r="AE29" s="236"/>
      <c r="AF29" s="236"/>
      <c r="AG29" s="289"/>
      <c r="AH29" s="289"/>
      <c r="AI29" s="289"/>
      <c r="AJ29" s="289"/>
      <c r="AK29" s="108"/>
      <c r="AL29" s="108"/>
    </row>
    <row r="30" spans="1:38" ht="19.5" customHeight="1">
      <c r="A30" s="267" t="s">
        <v>24</v>
      </c>
      <c r="B30" s="267"/>
      <c r="C30" s="222" t="s">
        <v>833</v>
      </c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37" t="s">
        <v>832</v>
      </c>
      <c r="AD30" s="237"/>
      <c r="AE30" s="237"/>
      <c r="AF30" s="237"/>
      <c r="AG30" s="287"/>
      <c r="AH30" s="287"/>
      <c r="AI30" s="287"/>
      <c r="AJ30" s="287"/>
      <c r="AK30" s="108"/>
      <c r="AL30" s="108"/>
    </row>
    <row r="31" spans="1:38" ht="19.5" customHeight="1">
      <c r="A31" s="265" t="s">
        <v>25</v>
      </c>
      <c r="B31" s="265"/>
      <c r="C31" s="290" t="s">
        <v>831</v>
      </c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36" t="s">
        <v>830</v>
      </c>
      <c r="AD31" s="236"/>
      <c r="AE31" s="236"/>
      <c r="AF31" s="236"/>
      <c r="AG31" s="289"/>
      <c r="AH31" s="289"/>
      <c r="AI31" s="289"/>
      <c r="AJ31" s="289"/>
      <c r="AK31" s="108">
        <f>SUM(AK24+AK29)</f>
        <v>4328</v>
      </c>
      <c r="AL31" s="108">
        <f>SUM(AL24+AL29)</f>
        <v>4328</v>
      </c>
    </row>
    <row r="32" spans="3:25" ht="12.75"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</sheetData>
  <sheetProtection/>
  <mergeCells count="107">
    <mergeCell ref="C10:AB10"/>
    <mergeCell ref="AC10:AF10"/>
    <mergeCell ref="A7:B7"/>
    <mergeCell ref="A8:B8"/>
    <mergeCell ref="C8:AB8"/>
    <mergeCell ref="AC8:AF8"/>
    <mergeCell ref="C9:AB9"/>
    <mergeCell ref="AC9:AF9"/>
    <mergeCell ref="AG8:AJ8"/>
    <mergeCell ref="C7:AB7"/>
    <mergeCell ref="AC7:AF7"/>
    <mergeCell ref="A11:B11"/>
    <mergeCell ref="C11:AB11"/>
    <mergeCell ref="AC11:AF11"/>
    <mergeCell ref="AG11:AJ11"/>
    <mergeCell ref="AG10:AJ10"/>
    <mergeCell ref="AG7:AJ7"/>
    <mergeCell ref="A9:B9"/>
    <mergeCell ref="AG9:AJ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0:B10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31:B31"/>
    <mergeCell ref="C31:AB31"/>
    <mergeCell ref="AC31:AF31"/>
    <mergeCell ref="AG31:AJ31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28:B28"/>
    <mergeCell ref="C28:AB28"/>
    <mergeCell ref="AC28:AF28"/>
    <mergeCell ref="AG28:AJ28"/>
    <mergeCell ref="AK1:AL1"/>
    <mergeCell ref="A6:AF6"/>
    <mergeCell ref="A2:AL2"/>
    <mergeCell ref="A3:AL3"/>
    <mergeCell ref="A4:AL4"/>
    <mergeCell ref="A5:AL5"/>
    <mergeCell ref="AG6:AL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&amp;R4. számú mellékelt a 6/2016.(IV.27.) számú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zoomScaleSheetLayoutView="100" zoomScalePageLayoutView="0" workbookViewId="0" topLeftCell="A1">
      <pane xSplit="32" ySplit="7" topLeftCell="AL17" activePane="bottomRight" state="frozen"/>
      <selection pane="topLeft" activeCell="A1" sqref="A1"/>
      <selection pane="topRight" activeCell="AG1" sqref="AG1"/>
      <selection pane="bottomLeft" activeCell="A8" sqref="A8"/>
      <selection pane="bottomRight" activeCell="AX6" sqref="AX6"/>
    </sheetView>
  </sheetViews>
  <sheetFormatPr defaultColWidth="9.00390625" defaultRowHeight="12.75"/>
  <cols>
    <col min="1" max="36" width="2.75390625" style="41" customWidth="1"/>
    <col min="37" max="38" width="11.25390625" style="41" customWidth="1"/>
    <col min="39" max="41" width="11.375" style="86" customWidth="1"/>
    <col min="42" max="42" width="10.625" style="114" customWidth="1"/>
    <col min="43" max="44" width="10.875" style="41" customWidth="1"/>
    <col min="45" max="48" width="2.75390625" style="41" customWidth="1"/>
    <col min="49" max="16384" width="9.125" style="41" customWidth="1"/>
  </cols>
  <sheetData>
    <row r="1" spans="39:44" ht="24.75" customHeight="1">
      <c r="AM1" s="298"/>
      <c r="AN1" s="298"/>
      <c r="AO1" s="298"/>
      <c r="AP1" s="299"/>
      <c r="AQ1" s="291"/>
      <c r="AR1" s="291"/>
    </row>
    <row r="2" spans="1:44" ht="31.5" customHeight="1">
      <c r="A2" s="280" t="s">
        <v>458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</row>
    <row r="3" spans="1:44" ht="31.5" customHeight="1">
      <c r="A3" s="280" t="s">
        <v>966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</row>
    <row r="4" spans="1:44" ht="25.5" customHeight="1">
      <c r="A4" s="281" t="s">
        <v>931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</row>
    <row r="5" spans="1:44" ht="19.5" customHeight="1">
      <c r="A5" s="292"/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P5" s="293"/>
      <c r="AQ5" s="293"/>
      <c r="AR5" s="294"/>
    </row>
    <row r="6" spans="1:44" ht="40.5" customHeight="1">
      <c r="A6" s="253" t="s">
        <v>711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73" t="s">
        <v>930</v>
      </c>
      <c r="AH6" s="274"/>
      <c r="AI6" s="274"/>
      <c r="AJ6" s="274"/>
      <c r="AK6" s="274"/>
      <c r="AL6" s="275"/>
      <c r="AM6" s="276" t="s">
        <v>929</v>
      </c>
      <c r="AN6" s="277"/>
      <c r="AO6" s="278"/>
      <c r="AP6" s="244" t="s">
        <v>705</v>
      </c>
      <c r="AQ6" s="244"/>
      <c r="AR6" s="244"/>
    </row>
    <row r="7" spans="1:44" ht="38.25" customHeight="1">
      <c r="A7" s="255" t="s">
        <v>459</v>
      </c>
      <c r="B7" s="256"/>
      <c r="C7" s="257" t="s">
        <v>460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9" t="s">
        <v>704</v>
      </c>
      <c r="AD7" s="258"/>
      <c r="AE7" s="258"/>
      <c r="AF7" s="258"/>
      <c r="AG7" s="256" t="s">
        <v>703</v>
      </c>
      <c r="AH7" s="258"/>
      <c r="AI7" s="258"/>
      <c r="AJ7" s="258"/>
      <c r="AK7" s="102" t="s">
        <v>963</v>
      </c>
      <c r="AL7" s="102" t="s">
        <v>8</v>
      </c>
      <c r="AM7" s="118" t="s">
        <v>702</v>
      </c>
      <c r="AN7" s="102" t="s">
        <v>963</v>
      </c>
      <c r="AO7" s="102" t="s">
        <v>8</v>
      </c>
      <c r="AP7" s="118" t="s">
        <v>702</v>
      </c>
      <c r="AQ7" s="102" t="s">
        <v>963</v>
      </c>
      <c r="AR7" s="102" t="s">
        <v>8</v>
      </c>
    </row>
    <row r="8" spans="1:44" ht="19.5" customHeight="1">
      <c r="A8" s="267" t="s">
        <v>0</v>
      </c>
      <c r="B8" s="267"/>
      <c r="C8" s="288" t="s">
        <v>928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37" t="s">
        <v>927</v>
      </c>
      <c r="AD8" s="237"/>
      <c r="AE8" s="237"/>
      <c r="AF8" s="237"/>
      <c r="AG8" s="295">
        <f aca="true" t="shared" si="0" ref="AG8:AG16">SUM(AM8:AP8)</f>
        <v>0</v>
      </c>
      <c r="AH8" s="296"/>
      <c r="AI8" s="296"/>
      <c r="AJ8" s="297"/>
      <c r="AK8" s="116">
        <f aca="true" t="shared" si="1" ref="AK8:AK16">AN8+AQ8</f>
        <v>0</v>
      </c>
      <c r="AL8" s="116">
        <f aca="true" t="shared" si="2" ref="AL8:AL16">SUM(AO8+AR8)</f>
        <v>0</v>
      </c>
      <c r="AM8" s="97"/>
      <c r="AN8" s="97"/>
      <c r="AO8" s="97"/>
      <c r="AP8" s="108"/>
      <c r="AQ8" s="111"/>
      <c r="AR8" s="111"/>
    </row>
    <row r="9" spans="1:44" ht="19.5" customHeight="1">
      <c r="A9" s="267" t="s">
        <v>1</v>
      </c>
      <c r="B9" s="267"/>
      <c r="C9" s="222" t="s">
        <v>926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37" t="s">
        <v>925</v>
      </c>
      <c r="AD9" s="237"/>
      <c r="AE9" s="237"/>
      <c r="AF9" s="237"/>
      <c r="AG9" s="295">
        <f t="shared" si="0"/>
        <v>0</v>
      </c>
      <c r="AH9" s="296"/>
      <c r="AI9" s="296"/>
      <c r="AJ9" s="297"/>
      <c r="AK9" s="116">
        <f t="shared" si="1"/>
        <v>0</v>
      </c>
      <c r="AL9" s="116">
        <f t="shared" si="2"/>
        <v>0</v>
      </c>
      <c r="AM9" s="97"/>
      <c r="AN9" s="97"/>
      <c r="AO9" s="97"/>
      <c r="AP9" s="108"/>
      <c r="AQ9" s="111"/>
      <c r="AR9" s="111"/>
    </row>
    <row r="10" spans="1:44" ht="19.5" customHeight="1">
      <c r="A10" s="267" t="s">
        <v>2</v>
      </c>
      <c r="B10" s="267"/>
      <c r="C10" s="288" t="s">
        <v>924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37" t="s">
        <v>923</v>
      </c>
      <c r="AD10" s="237"/>
      <c r="AE10" s="237"/>
      <c r="AF10" s="237"/>
      <c r="AG10" s="295">
        <f t="shared" si="0"/>
        <v>0</v>
      </c>
      <c r="AH10" s="296"/>
      <c r="AI10" s="296"/>
      <c r="AJ10" s="297"/>
      <c r="AK10" s="116">
        <f t="shared" si="1"/>
        <v>0</v>
      </c>
      <c r="AL10" s="116">
        <f t="shared" si="2"/>
        <v>0</v>
      </c>
      <c r="AM10" s="97"/>
      <c r="AN10" s="97"/>
      <c r="AO10" s="97"/>
      <c r="AP10" s="108"/>
      <c r="AQ10" s="111"/>
      <c r="AR10" s="111"/>
    </row>
    <row r="11" spans="1:44" ht="19.5" customHeight="1">
      <c r="A11" s="265" t="s">
        <v>3</v>
      </c>
      <c r="B11" s="265"/>
      <c r="C11" s="224" t="s">
        <v>922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36" t="s">
        <v>921</v>
      </c>
      <c r="AD11" s="236"/>
      <c r="AE11" s="236"/>
      <c r="AF11" s="236"/>
      <c r="AG11" s="295">
        <f t="shared" si="0"/>
        <v>0</v>
      </c>
      <c r="AH11" s="296"/>
      <c r="AI11" s="296"/>
      <c r="AJ11" s="297"/>
      <c r="AK11" s="116">
        <f t="shared" si="1"/>
        <v>0</v>
      </c>
      <c r="AL11" s="116">
        <f t="shared" si="2"/>
        <v>0</v>
      </c>
      <c r="AM11" s="97">
        <f>SUM(AM8:AM10)</f>
        <v>0</v>
      </c>
      <c r="AN11" s="97"/>
      <c r="AO11" s="97"/>
      <c r="AP11" s="108">
        <f>SUM(AP8:AP10)</f>
        <v>0</v>
      </c>
      <c r="AQ11" s="111"/>
      <c r="AR11" s="111"/>
    </row>
    <row r="12" spans="1:44" ht="19.5" customHeight="1">
      <c r="A12" s="267" t="s">
        <v>9</v>
      </c>
      <c r="B12" s="267"/>
      <c r="C12" s="222" t="s">
        <v>920</v>
      </c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37" t="s">
        <v>919</v>
      </c>
      <c r="AD12" s="237"/>
      <c r="AE12" s="237"/>
      <c r="AF12" s="237"/>
      <c r="AG12" s="295">
        <f t="shared" si="0"/>
        <v>0</v>
      </c>
      <c r="AH12" s="296"/>
      <c r="AI12" s="296"/>
      <c r="AJ12" s="297"/>
      <c r="AK12" s="116">
        <f t="shared" si="1"/>
        <v>0</v>
      </c>
      <c r="AL12" s="116">
        <f t="shared" si="2"/>
        <v>0</v>
      </c>
      <c r="AM12" s="97"/>
      <c r="AN12" s="97"/>
      <c r="AO12" s="97"/>
      <c r="AP12" s="108"/>
      <c r="AQ12" s="111"/>
      <c r="AR12" s="111"/>
    </row>
    <row r="13" spans="1:44" ht="19.5" customHeight="1">
      <c r="A13" s="267" t="s">
        <v>10</v>
      </c>
      <c r="B13" s="267"/>
      <c r="C13" s="288" t="s">
        <v>918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37" t="s">
        <v>917</v>
      </c>
      <c r="AD13" s="237"/>
      <c r="AE13" s="237"/>
      <c r="AF13" s="237"/>
      <c r="AG13" s="295">
        <f t="shared" si="0"/>
        <v>0</v>
      </c>
      <c r="AH13" s="296"/>
      <c r="AI13" s="296"/>
      <c r="AJ13" s="297"/>
      <c r="AK13" s="116">
        <f t="shared" si="1"/>
        <v>0</v>
      </c>
      <c r="AL13" s="116">
        <f t="shared" si="2"/>
        <v>0</v>
      </c>
      <c r="AM13" s="97"/>
      <c r="AN13" s="97"/>
      <c r="AO13" s="97"/>
      <c r="AP13" s="108"/>
      <c r="AQ13" s="111"/>
      <c r="AR13" s="111"/>
    </row>
    <row r="14" spans="1:44" ht="19.5" customHeight="1">
      <c r="A14" s="267" t="s">
        <v>11</v>
      </c>
      <c r="B14" s="267"/>
      <c r="C14" s="222" t="s">
        <v>916</v>
      </c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37" t="s">
        <v>915</v>
      </c>
      <c r="AD14" s="237"/>
      <c r="AE14" s="237"/>
      <c r="AF14" s="237"/>
      <c r="AG14" s="295">
        <f t="shared" si="0"/>
        <v>0</v>
      </c>
      <c r="AH14" s="296"/>
      <c r="AI14" s="296"/>
      <c r="AJ14" s="297"/>
      <c r="AK14" s="116">
        <f t="shared" si="1"/>
        <v>0</v>
      </c>
      <c r="AL14" s="116">
        <f t="shared" si="2"/>
        <v>0</v>
      </c>
      <c r="AM14" s="97"/>
      <c r="AN14" s="97"/>
      <c r="AO14" s="97"/>
      <c r="AP14" s="108"/>
      <c r="AQ14" s="111"/>
      <c r="AR14" s="111"/>
    </row>
    <row r="15" spans="1:44" ht="19.5" customHeight="1">
      <c r="A15" s="267" t="s">
        <v>4</v>
      </c>
      <c r="B15" s="267"/>
      <c r="C15" s="288" t="s">
        <v>914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37" t="s">
        <v>913</v>
      </c>
      <c r="AD15" s="237"/>
      <c r="AE15" s="237"/>
      <c r="AF15" s="237"/>
      <c r="AG15" s="295">
        <f t="shared" si="0"/>
        <v>0</v>
      </c>
      <c r="AH15" s="296"/>
      <c r="AI15" s="296"/>
      <c r="AJ15" s="297"/>
      <c r="AK15" s="116">
        <f t="shared" si="1"/>
        <v>0</v>
      </c>
      <c r="AL15" s="116">
        <f t="shared" si="2"/>
        <v>0</v>
      </c>
      <c r="AM15" s="97"/>
      <c r="AN15" s="97"/>
      <c r="AO15" s="97"/>
      <c r="AP15" s="108"/>
      <c r="AQ15" s="111"/>
      <c r="AR15" s="111"/>
    </row>
    <row r="16" spans="1:44" s="47" customFormat="1" ht="19.5" customHeight="1">
      <c r="A16" s="265" t="s">
        <v>12</v>
      </c>
      <c r="B16" s="265"/>
      <c r="C16" s="290" t="s">
        <v>912</v>
      </c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36" t="s">
        <v>911</v>
      </c>
      <c r="AD16" s="236"/>
      <c r="AE16" s="236"/>
      <c r="AF16" s="236"/>
      <c r="AG16" s="295">
        <f t="shared" si="0"/>
        <v>0</v>
      </c>
      <c r="AH16" s="296"/>
      <c r="AI16" s="296"/>
      <c r="AJ16" s="297"/>
      <c r="AK16" s="116">
        <f t="shared" si="1"/>
        <v>0</v>
      </c>
      <c r="AL16" s="116">
        <f t="shared" si="2"/>
        <v>0</v>
      </c>
      <c r="AM16" s="117">
        <f>SUM(AM8:AM15)</f>
        <v>0</v>
      </c>
      <c r="AN16" s="117"/>
      <c r="AO16" s="117"/>
      <c r="AP16" s="109">
        <f>SUM(AP8:AP15)</f>
        <v>0</v>
      </c>
      <c r="AQ16" s="110"/>
      <c r="AR16" s="110"/>
    </row>
    <row r="17" spans="1:44" s="47" customFormat="1" ht="19.5" customHeight="1">
      <c r="A17" s="267" t="s">
        <v>5</v>
      </c>
      <c r="B17" s="267"/>
      <c r="C17" s="237" t="s">
        <v>910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 t="s">
        <v>909</v>
      </c>
      <c r="AD17" s="237"/>
      <c r="AE17" s="237"/>
      <c r="AF17" s="237"/>
      <c r="AG17" s="295">
        <f>SUM(AM17+AP17)</f>
        <v>19729</v>
      </c>
      <c r="AH17" s="296"/>
      <c r="AI17" s="296"/>
      <c r="AJ17" s="297"/>
      <c r="AK17" s="116">
        <f aca="true" t="shared" si="3" ref="AK17:AK32">AN17+AQ17</f>
        <v>28108</v>
      </c>
      <c r="AL17" s="116">
        <f>SUM(AO17+AR17)</f>
        <v>28108</v>
      </c>
      <c r="AM17" s="117">
        <v>18799</v>
      </c>
      <c r="AN17" s="117">
        <v>27643</v>
      </c>
      <c r="AO17" s="117">
        <v>27643</v>
      </c>
      <c r="AP17" s="109">
        <v>930</v>
      </c>
      <c r="AQ17" s="110">
        <v>465</v>
      </c>
      <c r="AR17" s="110">
        <v>465</v>
      </c>
    </row>
    <row r="18" spans="1:44" s="47" customFormat="1" ht="19.5" customHeight="1">
      <c r="A18" s="267" t="s">
        <v>13</v>
      </c>
      <c r="B18" s="267"/>
      <c r="C18" s="237" t="s">
        <v>908</v>
      </c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 t="s">
        <v>907</v>
      </c>
      <c r="AD18" s="237"/>
      <c r="AE18" s="237"/>
      <c r="AF18" s="237"/>
      <c r="AG18" s="295">
        <f>SUM(AM18:AP18)</f>
        <v>0</v>
      </c>
      <c r="AH18" s="296"/>
      <c r="AI18" s="296"/>
      <c r="AJ18" s="297"/>
      <c r="AK18" s="116">
        <f t="shared" si="3"/>
        <v>0</v>
      </c>
      <c r="AL18" s="116">
        <f aca="true" t="shared" si="4" ref="AL18:AL32">SUM(AO18+AR18)</f>
        <v>0</v>
      </c>
      <c r="AM18" s="117"/>
      <c r="AN18" s="117"/>
      <c r="AO18" s="117"/>
      <c r="AP18" s="109"/>
      <c r="AQ18" s="110"/>
      <c r="AR18" s="110"/>
    </row>
    <row r="19" spans="1:44" s="47" customFormat="1" ht="19.5" customHeight="1">
      <c r="A19" s="265" t="s">
        <v>14</v>
      </c>
      <c r="B19" s="265"/>
      <c r="C19" s="236" t="s">
        <v>906</v>
      </c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 t="s">
        <v>905</v>
      </c>
      <c r="AD19" s="236"/>
      <c r="AE19" s="236"/>
      <c r="AF19" s="236"/>
      <c r="AG19" s="295">
        <f>SUM(AM19+AP19)</f>
        <v>19729</v>
      </c>
      <c r="AH19" s="296"/>
      <c r="AI19" s="296"/>
      <c r="AJ19" s="297"/>
      <c r="AK19" s="116">
        <f t="shared" si="3"/>
        <v>28108</v>
      </c>
      <c r="AL19" s="116">
        <f t="shared" si="4"/>
        <v>28108</v>
      </c>
      <c r="AM19" s="117">
        <f aca="true" t="shared" si="5" ref="AM19:AR19">SUM(AM17:AM18)</f>
        <v>18799</v>
      </c>
      <c r="AN19" s="117">
        <f t="shared" si="5"/>
        <v>27643</v>
      </c>
      <c r="AO19" s="117">
        <f t="shared" si="5"/>
        <v>27643</v>
      </c>
      <c r="AP19" s="109">
        <f t="shared" si="5"/>
        <v>930</v>
      </c>
      <c r="AQ19" s="110">
        <f t="shared" si="5"/>
        <v>465</v>
      </c>
      <c r="AR19" s="110">
        <f t="shared" si="5"/>
        <v>465</v>
      </c>
    </row>
    <row r="20" spans="1:44" s="47" customFormat="1" ht="19.5" customHeight="1">
      <c r="A20" s="267" t="s">
        <v>15</v>
      </c>
      <c r="B20" s="267"/>
      <c r="C20" s="288" t="s">
        <v>904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37" t="s">
        <v>903</v>
      </c>
      <c r="AD20" s="237"/>
      <c r="AE20" s="237"/>
      <c r="AF20" s="237"/>
      <c r="AG20" s="295">
        <f aca="true" t="shared" si="6" ref="AG20:AG32">SUM(AM20+AP20)</f>
        <v>0</v>
      </c>
      <c r="AH20" s="296"/>
      <c r="AI20" s="296"/>
      <c r="AJ20" s="297"/>
      <c r="AK20" s="116">
        <f t="shared" si="3"/>
        <v>4948</v>
      </c>
      <c r="AL20" s="116">
        <f t="shared" si="4"/>
        <v>4948</v>
      </c>
      <c r="AM20" s="117"/>
      <c r="AN20" s="117">
        <v>4948</v>
      </c>
      <c r="AO20" s="117">
        <v>4948</v>
      </c>
      <c r="AP20" s="109"/>
      <c r="AQ20" s="110"/>
      <c r="AR20" s="110"/>
    </row>
    <row r="21" spans="1:44" ht="19.5" customHeight="1">
      <c r="A21" s="267" t="s">
        <v>16</v>
      </c>
      <c r="B21" s="267"/>
      <c r="C21" s="288" t="s">
        <v>902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37" t="s">
        <v>901</v>
      </c>
      <c r="AD21" s="237"/>
      <c r="AE21" s="237"/>
      <c r="AF21" s="237"/>
      <c r="AG21" s="295">
        <f t="shared" si="6"/>
        <v>0</v>
      </c>
      <c r="AH21" s="296"/>
      <c r="AI21" s="296"/>
      <c r="AJ21" s="297"/>
      <c r="AK21" s="116">
        <f t="shared" si="3"/>
        <v>0</v>
      </c>
      <c r="AL21" s="116">
        <f t="shared" si="4"/>
        <v>0</v>
      </c>
      <c r="AM21" s="97"/>
      <c r="AN21" s="97"/>
      <c r="AO21" s="97"/>
      <c r="AP21" s="108"/>
      <c r="AQ21" s="111"/>
      <c r="AR21" s="111"/>
    </row>
    <row r="22" spans="1:44" s="46" customFormat="1" ht="19.5" customHeight="1">
      <c r="A22" s="267" t="s">
        <v>17</v>
      </c>
      <c r="B22" s="267"/>
      <c r="C22" s="288" t="s">
        <v>900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37" t="s">
        <v>899</v>
      </c>
      <c r="AD22" s="237"/>
      <c r="AE22" s="237"/>
      <c r="AF22" s="237"/>
      <c r="AG22" s="295">
        <f t="shared" si="6"/>
        <v>0</v>
      </c>
      <c r="AH22" s="296"/>
      <c r="AI22" s="296"/>
      <c r="AJ22" s="297"/>
      <c r="AK22" s="116">
        <f t="shared" si="3"/>
        <v>0</v>
      </c>
      <c r="AL22" s="116">
        <f t="shared" si="4"/>
        <v>0</v>
      </c>
      <c r="AM22" s="97"/>
      <c r="AN22" s="97"/>
      <c r="AO22" s="97"/>
      <c r="AP22" s="108"/>
      <c r="AQ22" s="111"/>
      <c r="AR22" s="111"/>
    </row>
    <row r="23" spans="1:44" s="46" customFormat="1" ht="19.5" customHeight="1">
      <c r="A23" s="267" t="s">
        <v>18</v>
      </c>
      <c r="B23" s="267"/>
      <c r="C23" s="288" t="s">
        <v>898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37" t="s">
        <v>897</v>
      </c>
      <c r="AD23" s="237"/>
      <c r="AE23" s="237"/>
      <c r="AF23" s="237"/>
      <c r="AG23" s="295">
        <f t="shared" si="6"/>
        <v>0</v>
      </c>
      <c r="AH23" s="296"/>
      <c r="AI23" s="296"/>
      <c r="AJ23" s="297"/>
      <c r="AK23" s="116">
        <f t="shared" si="3"/>
        <v>0</v>
      </c>
      <c r="AL23" s="116">
        <f t="shared" si="4"/>
        <v>0</v>
      </c>
      <c r="AM23" s="97"/>
      <c r="AN23" s="97"/>
      <c r="AO23" s="97"/>
      <c r="AP23" s="108"/>
      <c r="AQ23" s="111"/>
      <c r="AR23" s="111"/>
    </row>
    <row r="24" spans="1:44" ht="19.5" customHeight="1">
      <c r="A24" s="267" t="s">
        <v>19</v>
      </c>
      <c r="B24" s="267"/>
      <c r="C24" s="222" t="s">
        <v>896</v>
      </c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37" t="s">
        <v>895</v>
      </c>
      <c r="AD24" s="237"/>
      <c r="AE24" s="237"/>
      <c r="AF24" s="237"/>
      <c r="AG24" s="295">
        <f t="shared" si="6"/>
        <v>0</v>
      </c>
      <c r="AH24" s="296"/>
      <c r="AI24" s="296"/>
      <c r="AJ24" s="297"/>
      <c r="AK24" s="116">
        <f t="shared" si="3"/>
        <v>0</v>
      </c>
      <c r="AL24" s="116">
        <f t="shared" si="4"/>
        <v>0</v>
      </c>
      <c r="AM24" s="97"/>
      <c r="AN24" s="97"/>
      <c r="AO24" s="97"/>
      <c r="AP24" s="108"/>
      <c r="AQ24" s="111"/>
      <c r="AR24" s="111"/>
    </row>
    <row r="25" spans="1:44" ht="19.5" customHeight="1">
      <c r="A25" s="265" t="s">
        <v>20</v>
      </c>
      <c r="B25" s="265"/>
      <c r="C25" s="224" t="s">
        <v>894</v>
      </c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36" t="s">
        <v>893</v>
      </c>
      <c r="AD25" s="236"/>
      <c r="AE25" s="236"/>
      <c r="AF25" s="236"/>
      <c r="AG25" s="295">
        <f t="shared" si="6"/>
        <v>19729</v>
      </c>
      <c r="AH25" s="296"/>
      <c r="AI25" s="296"/>
      <c r="AJ25" s="297"/>
      <c r="AK25" s="116">
        <f t="shared" si="3"/>
        <v>33056</v>
      </c>
      <c r="AL25" s="116">
        <f t="shared" si="4"/>
        <v>33056</v>
      </c>
      <c r="AM25" s="108">
        <f>SUM(AM11+AM16+AM19+AM20+AM21+AM22+AM23)</f>
        <v>18799</v>
      </c>
      <c r="AN25" s="108">
        <f>SUM(AN19+AN20)</f>
        <v>32591</v>
      </c>
      <c r="AO25" s="108">
        <f>SUM(AO19+AO20)</f>
        <v>32591</v>
      </c>
      <c r="AP25" s="108">
        <f>SUM(AP11+AP16+AP19+AP20+AP21+AP22+AP23)</f>
        <v>930</v>
      </c>
      <c r="AQ25" s="108">
        <f>SUM(AQ11+AQ16+AQ19+AQ20+AQ21+AQ22+AQ23)</f>
        <v>465</v>
      </c>
      <c r="AR25" s="108">
        <f>SUM(AR11+AR16+AR19+AR20+AR21+AR22+AR23)</f>
        <v>465</v>
      </c>
    </row>
    <row r="26" spans="1:44" ht="19.5" customHeight="1">
      <c r="A26" s="267" t="s">
        <v>21</v>
      </c>
      <c r="B26" s="267"/>
      <c r="C26" s="222" t="s">
        <v>892</v>
      </c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37" t="s">
        <v>891</v>
      </c>
      <c r="AD26" s="237"/>
      <c r="AE26" s="237"/>
      <c r="AF26" s="237"/>
      <c r="AG26" s="295">
        <f t="shared" si="6"/>
        <v>0</v>
      </c>
      <c r="AH26" s="296"/>
      <c r="AI26" s="296"/>
      <c r="AJ26" s="297"/>
      <c r="AK26" s="116">
        <f t="shared" si="3"/>
        <v>0</v>
      </c>
      <c r="AL26" s="116">
        <f t="shared" si="4"/>
        <v>0</v>
      </c>
      <c r="AM26" s="97"/>
      <c r="AN26" s="97"/>
      <c r="AO26" s="97"/>
      <c r="AP26" s="108"/>
      <c r="AQ26" s="111"/>
      <c r="AR26" s="111"/>
    </row>
    <row r="27" spans="1:44" ht="19.5" customHeight="1">
      <c r="A27" s="267" t="s">
        <v>22</v>
      </c>
      <c r="B27" s="267"/>
      <c r="C27" s="222" t="s">
        <v>890</v>
      </c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37" t="s">
        <v>889</v>
      </c>
      <c r="AD27" s="237"/>
      <c r="AE27" s="237"/>
      <c r="AF27" s="237"/>
      <c r="AG27" s="295">
        <f t="shared" si="6"/>
        <v>0</v>
      </c>
      <c r="AH27" s="296"/>
      <c r="AI27" s="296"/>
      <c r="AJ27" s="297"/>
      <c r="AK27" s="116">
        <f t="shared" si="3"/>
        <v>0</v>
      </c>
      <c r="AL27" s="116">
        <f t="shared" si="4"/>
        <v>0</v>
      </c>
      <c r="AM27" s="97"/>
      <c r="AN27" s="97"/>
      <c r="AO27" s="97"/>
      <c r="AP27" s="108"/>
      <c r="AQ27" s="111"/>
      <c r="AR27" s="111"/>
    </row>
    <row r="28" spans="1:44" ht="19.5" customHeight="1">
      <c r="A28" s="267" t="s">
        <v>23</v>
      </c>
      <c r="B28" s="267"/>
      <c r="C28" s="288" t="s">
        <v>888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37" t="s">
        <v>887</v>
      </c>
      <c r="AD28" s="237"/>
      <c r="AE28" s="237"/>
      <c r="AF28" s="237"/>
      <c r="AG28" s="295">
        <f t="shared" si="6"/>
        <v>0</v>
      </c>
      <c r="AH28" s="296"/>
      <c r="AI28" s="296"/>
      <c r="AJ28" s="297"/>
      <c r="AK28" s="116">
        <f t="shared" si="3"/>
        <v>0</v>
      </c>
      <c r="AL28" s="116">
        <f t="shared" si="4"/>
        <v>0</v>
      </c>
      <c r="AM28" s="97"/>
      <c r="AN28" s="97"/>
      <c r="AO28" s="97"/>
      <c r="AP28" s="108"/>
      <c r="AQ28" s="111"/>
      <c r="AR28" s="111"/>
    </row>
    <row r="29" spans="1:44" s="47" customFormat="1" ht="19.5" customHeight="1">
      <c r="A29" s="267" t="s">
        <v>24</v>
      </c>
      <c r="B29" s="267"/>
      <c r="C29" s="288" t="s">
        <v>886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37" t="s">
        <v>885</v>
      </c>
      <c r="AD29" s="237"/>
      <c r="AE29" s="237"/>
      <c r="AF29" s="237"/>
      <c r="AG29" s="295">
        <f t="shared" si="6"/>
        <v>0</v>
      </c>
      <c r="AH29" s="296"/>
      <c r="AI29" s="296"/>
      <c r="AJ29" s="297"/>
      <c r="AK29" s="116">
        <f t="shared" si="3"/>
        <v>0</v>
      </c>
      <c r="AL29" s="116">
        <f t="shared" si="4"/>
        <v>0</v>
      </c>
      <c r="AM29" s="117"/>
      <c r="AN29" s="117"/>
      <c r="AO29" s="117"/>
      <c r="AP29" s="109"/>
      <c r="AQ29" s="110"/>
      <c r="AR29" s="110"/>
    </row>
    <row r="30" spans="1:44" ht="19.5" customHeight="1">
      <c r="A30" s="265" t="s">
        <v>25</v>
      </c>
      <c r="B30" s="265"/>
      <c r="C30" s="290" t="s">
        <v>884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36" t="s">
        <v>883</v>
      </c>
      <c r="AD30" s="236"/>
      <c r="AE30" s="236"/>
      <c r="AF30" s="236"/>
      <c r="AG30" s="295">
        <f t="shared" si="6"/>
        <v>0</v>
      </c>
      <c r="AH30" s="296"/>
      <c r="AI30" s="296"/>
      <c r="AJ30" s="297"/>
      <c r="AK30" s="116">
        <f t="shared" si="3"/>
        <v>0</v>
      </c>
      <c r="AL30" s="116">
        <f t="shared" si="4"/>
        <v>0</v>
      </c>
      <c r="AM30" s="108">
        <f>SUM(AM26:AM29)</f>
        <v>0</v>
      </c>
      <c r="AN30" s="108"/>
      <c r="AO30" s="108"/>
      <c r="AP30" s="108">
        <f>SUM(AP26:AP29)</f>
        <v>0</v>
      </c>
      <c r="AQ30" s="111"/>
      <c r="AR30" s="111"/>
    </row>
    <row r="31" spans="1:44" ht="19.5" customHeight="1">
      <c r="A31" s="267" t="s">
        <v>26</v>
      </c>
      <c r="B31" s="267"/>
      <c r="C31" s="222" t="s">
        <v>882</v>
      </c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37" t="s">
        <v>881</v>
      </c>
      <c r="AD31" s="237"/>
      <c r="AE31" s="237"/>
      <c r="AF31" s="237"/>
      <c r="AG31" s="295">
        <f t="shared" si="6"/>
        <v>0</v>
      </c>
      <c r="AH31" s="296"/>
      <c r="AI31" s="296"/>
      <c r="AJ31" s="297"/>
      <c r="AK31" s="116">
        <f t="shared" si="3"/>
        <v>0</v>
      </c>
      <c r="AL31" s="116">
        <f t="shared" si="4"/>
        <v>0</v>
      </c>
      <c r="AM31" s="97"/>
      <c r="AN31" s="97"/>
      <c r="AO31" s="97"/>
      <c r="AP31" s="108"/>
      <c r="AQ31" s="111"/>
      <c r="AR31" s="111"/>
    </row>
    <row r="32" spans="1:44" s="47" customFormat="1" ht="19.5" customHeight="1">
      <c r="A32" s="265" t="s">
        <v>27</v>
      </c>
      <c r="B32" s="265"/>
      <c r="C32" s="290" t="s">
        <v>880</v>
      </c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36" t="s">
        <v>879</v>
      </c>
      <c r="AD32" s="236"/>
      <c r="AE32" s="236"/>
      <c r="AF32" s="236"/>
      <c r="AG32" s="295">
        <f t="shared" si="6"/>
        <v>19729</v>
      </c>
      <c r="AH32" s="296"/>
      <c r="AI32" s="296"/>
      <c r="AJ32" s="297"/>
      <c r="AK32" s="116">
        <f t="shared" si="3"/>
        <v>33056</v>
      </c>
      <c r="AL32" s="116">
        <f t="shared" si="4"/>
        <v>33056</v>
      </c>
      <c r="AM32" s="115">
        <f aca="true" t="shared" si="7" ref="AM32:AR32">SUM(AM25+AM30+AM31)</f>
        <v>18799</v>
      </c>
      <c r="AN32" s="115">
        <f t="shared" si="7"/>
        <v>32591</v>
      </c>
      <c r="AO32" s="115">
        <f t="shared" si="7"/>
        <v>32591</v>
      </c>
      <c r="AP32" s="115">
        <f t="shared" si="7"/>
        <v>930</v>
      </c>
      <c r="AQ32" s="115">
        <f t="shared" si="7"/>
        <v>465</v>
      </c>
      <c r="AR32" s="115">
        <f t="shared" si="7"/>
        <v>465</v>
      </c>
    </row>
    <row r="33" ht="12.75">
      <c r="AL33" s="116"/>
    </row>
  </sheetData>
  <sheetProtection/>
  <mergeCells count="114">
    <mergeCell ref="A11:B11"/>
    <mergeCell ref="C11:AB11"/>
    <mergeCell ref="A10:B10"/>
    <mergeCell ref="C10:AB10"/>
    <mergeCell ref="AC10:AF10"/>
    <mergeCell ref="AG7:AJ7"/>
    <mergeCell ref="A8:B8"/>
    <mergeCell ref="C7:AB7"/>
    <mergeCell ref="C8:AB8"/>
    <mergeCell ref="AC8:AF8"/>
    <mergeCell ref="AG8:AJ8"/>
    <mergeCell ref="A9:B9"/>
    <mergeCell ref="C9:AB9"/>
    <mergeCell ref="AC9:AF9"/>
    <mergeCell ref="AG9:AJ9"/>
    <mergeCell ref="AC7:AF7"/>
    <mergeCell ref="A7:B7"/>
    <mergeCell ref="AC11:AF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G11:AJ11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C21:AB21"/>
    <mergeCell ref="AC21:AF21"/>
    <mergeCell ref="AG21:AJ21"/>
    <mergeCell ref="A18:B18"/>
    <mergeCell ref="C18:AB18"/>
    <mergeCell ref="AC18:AF18"/>
    <mergeCell ref="AG18:AJ18"/>
    <mergeCell ref="A19:B19"/>
    <mergeCell ref="C19:AB19"/>
    <mergeCell ref="AC19:AF19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31:AB31"/>
    <mergeCell ref="AC24:AF24"/>
    <mergeCell ref="AG24:AJ24"/>
    <mergeCell ref="A25:B25"/>
    <mergeCell ref="C25:AB25"/>
    <mergeCell ref="AC25:AF25"/>
    <mergeCell ref="AG25:AJ25"/>
    <mergeCell ref="A26:B26"/>
    <mergeCell ref="C28:AB28"/>
    <mergeCell ref="AG31:AJ31"/>
    <mergeCell ref="A32:B32"/>
    <mergeCell ref="C32:AB32"/>
    <mergeCell ref="AC32:AF32"/>
    <mergeCell ref="AG32:AJ32"/>
    <mergeCell ref="A30:B30"/>
    <mergeCell ref="C30:AB30"/>
    <mergeCell ref="AC30:AF30"/>
    <mergeCell ref="AG30:AJ30"/>
    <mergeCell ref="A31:B31"/>
    <mergeCell ref="AC31:AF31"/>
    <mergeCell ref="AG28:AJ28"/>
    <mergeCell ref="AM1:AP1"/>
    <mergeCell ref="AG10:AJ10"/>
    <mergeCell ref="A6:AF6"/>
    <mergeCell ref="AG26:AJ26"/>
    <mergeCell ref="A24:B24"/>
    <mergeCell ref="C24:AB24"/>
    <mergeCell ref="A22:B22"/>
    <mergeCell ref="C22:AB22"/>
    <mergeCell ref="AC22:AF22"/>
    <mergeCell ref="A29:B29"/>
    <mergeCell ref="C29:AB29"/>
    <mergeCell ref="AC29:AF29"/>
    <mergeCell ref="AG29:AJ29"/>
    <mergeCell ref="A27:B27"/>
    <mergeCell ref="C27:AB27"/>
    <mergeCell ref="AC27:AF27"/>
    <mergeCell ref="AG27:AJ27"/>
    <mergeCell ref="A28:B28"/>
    <mergeCell ref="AC28:AF28"/>
    <mergeCell ref="AQ1:AR1"/>
    <mergeCell ref="C26:AB26"/>
    <mergeCell ref="AC26:AF26"/>
    <mergeCell ref="AG6:AL6"/>
    <mergeCell ref="AM6:AO6"/>
    <mergeCell ref="AP6:AR6"/>
    <mergeCell ref="A2:AR2"/>
    <mergeCell ref="A3:AR3"/>
    <mergeCell ref="A4:AR4"/>
    <mergeCell ref="A5:AR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75" r:id="rId1"/>
  <headerFooter alignWithMargins="0">
    <oddHeader>&amp;R5. számú mellékelt a 6/2016.(IV.27.) számú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46"/>
  <sheetViews>
    <sheetView view="pageBreakPreview" zoomScale="60" zoomScalePageLayoutView="0" workbookViewId="0" topLeftCell="D1">
      <selection activeCell="AY7" sqref="AY7"/>
    </sheetView>
  </sheetViews>
  <sheetFormatPr defaultColWidth="9.00390625" defaultRowHeight="12.75"/>
  <cols>
    <col min="1" max="40" width="2.75390625" style="41" customWidth="1"/>
    <col min="41" max="41" width="9.125" style="41" customWidth="1"/>
    <col min="42" max="42" width="11.75390625" style="41" customWidth="1"/>
    <col min="43" max="43" width="11.125" style="41" customWidth="1"/>
    <col min="44" max="45" width="11.375" style="41" customWidth="1"/>
    <col min="46" max="16384" width="9.125" style="41" customWidth="1"/>
  </cols>
  <sheetData>
    <row r="1" spans="1:46" ht="31.5" customHeight="1">
      <c r="A1" s="324" t="s">
        <v>458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  <c r="AO1" s="324"/>
      <c r="AP1" s="324"/>
      <c r="AQ1" s="324"/>
      <c r="AR1" s="324"/>
      <c r="AS1" s="324"/>
      <c r="AT1" s="324"/>
    </row>
    <row r="2" spans="1:46" ht="31.5" customHeight="1">
      <c r="A2" s="325" t="s">
        <v>966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</row>
    <row r="3" spans="1:47" ht="31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300"/>
      <c r="AU3" s="300"/>
    </row>
    <row r="4" spans="1:46" ht="25.5" customHeight="1">
      <c r="A4" s="249" t="s">
        <v>932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</row>
    <row r="5" spans="1:32" ht="19.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</row>
    <row r="6" spans="1:46" ht="15.75" customHeight="1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T6" s="41" t="s">
        <v>711</v>
      </c>
    </row>
    <row r="7" spans="1:47" ht="57.75" customHeight="1">
      <c r="A7" s="255" t="s">
        <v>459</v>
      </c>
      <c r="B7" s="256"/>
      <c r="C7" s="257" t="s">
        <v>933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318" t="s">
        <v>934</v>
      </c>
      <c r="AD7" s="319"/>
      <c r="AE7" s="319"/>
      <c r="AF7" s="320"/>
      <c r="AG7" s="318" t="s">
        <v>935</v>
      </c>
      <c r="AH7" s="319"/>
      <c r="AI7" s="319"/>
      <c r="AJ7" s="320"/>
      <c r="AK7" s="318" t="s">
        <v>936</v>
      </c>
      <c r="AL7" s="319"/>
      <c r="AM7" s="319"/>
      <c r="AN7" s="320"/>
      <c r="AO7" s="129" t="s">
        <v>937</v>
      </c>
      <c r="AP7" s="129" t="s">
        <v>938</v>
      </c>
      <c r="AQ7" s="129" t="s">
        <v>939</v>
      </c>
      <c r="AR7" s="129" t="s">
        <v>940</v>
      </c>
      <c r="AS7" s="129" t="s">
        <v>973</v>
      </c>
      <c r="AT7" s="129" t="s">
        <v>941</v>
      </c>
      <c r="AU7" s="129" t="s">
        <v>156</v>
      </c>
    </row>
    <row r="8" spans="1:47" s="47" customFormat="1" ht="15" customHeight="1">
      <c r="A8" s="301" t="s">
        <v>0</v>
      </c>
      <c r="B8" s="278"/>
      <c r="C8" s="321" t="s">
        <v>942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3"/>
      <c r="AC8" s="305">
        <v>33876</v>
      </c>
      <c r="AD8" s="306"/>
      <c r="AE8" s="306"/>
      <c r="AF8" s="307"/>
      <c r="AG8" s="305">
        <v>9063</v>
      </c>
      <c r="AH8" s="306"/>
      <c r="AI8" s="306"/>
      <c r="AJ8" s="307"/>
      <c r="AK8" s="305">
        <v>12301</v>
      </c>
      <c r="AL8" s="306"/>
      <c r="AM8" s="306"/>
      <c r="AN8" s="307"/>
      <c r="AO8" s="130"/>
      <c r="AP8" s="130">
        <v>5057</v>
      </c>
      <c r="AQ8" s="130">
        <v>527</v>
      </c>
      <c r="AR8" s="130"/>
      <c r="AS8" s="130">
        <v>5000</v>
      </c>
      <c r="AT8" s="130"/>
      <c r="AU8" s="131">
        <f>SUM(AC8:AT8)</f>
        <v>65824</v>
      </c>
    </row>
    <row r="9" spans="1:47" s="47" customFormat="1" ht="15" customHeight="1">
      <c r="A9" s="301" t="s">
        <v>1</v>
      </c>
      <c r="B9" s="278"/>
      <c r="C9" s="302" t="s">
        <v>974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4"/>
      <c r="AC9" s="305">
        <v>2473</v>
      </c>
      <c r="AD9" s="306"/>
      <c r="AE9" s="306"/>
      <c r="AF9" s="307"/>
      <c r="AG9" s="305">
        <v>687</v>
      </c>
      <c r="AH9" s="306"/>
      <c r="AI9" s="306"/>
      <c r="AJ9" s="307"/>
      <c r="AK9" s="305">
        <v>15</v>
      </c>
      <c r="AL9" s="306"/>
      <c r="AM9" s="306"/>
      <c r="AN9" s="307"/>
      <c r="AO9" s="130"/>
      <c r="AP9" s="130"/>
      <c r="AQ9" s="130"/>
      <c r="AR9" s="130"/>
      <c r="AS9" s="130"/>
      <c r="AT9" s="130"/>
      <c r="AU9" s="131">
        <f>SUM(AC9:AT9)</f>
        <v>3175</v>
      </c>
    </row>
    <row r="10" spans="1:47" s="47" customFormat="1" ht="15" customHeight="1">
      <c r="A10" s="301" t="s">
        <v>2</v>
      </c>
      <c r="B10" s="278"/>
      <c r="C10" s="302" t="s">
        <v>943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4"/>
      <c r="AC10" s="305"/>
      <c r="AD10" s="306"/>
      <c r="AE10" s="306"/>
      <c r="AF10" s="307"/>
      <c r="AG10" s="305"/>
      <c r="AH10" s="306"/>
      <c r="AI10" s="306"/>
      <c r="AJ10" s="307"/>
      <c r="AK10" s="305">
        <v>221</v>
      </c>
      <c r="AL10" s="306"/>
      <c r="AM10" s="306"/>
      <c r="AN10" s="307"/>
      <c r="AO10" s="130"/>
      <c r="AP10" s="130"/>
      <c r="AQ10" s="130"/>
      <c r="AR10" s="130"/>
      <c r="AS10" s="130"/>
      <c r="AT10" s="130"/>
      <c r="AU10" s="131">
        <f aca="true" t="shared" si="0" ref="AU10:AU44">SUM(AC10:AT10)</f>
        <v>221</v>
      </c>
    </row>
    <row r="11" spans="1:47" s="47" customFormat="1" ht="15" customHeight="1">
      <c r="A11" s="301" t="s">
        <v>3</v>
      </c>
      <c r="B11" s="278"/>
      <c r="C11" s="302" t="s">
        <v>975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4"/>
      <c r="AC11" s="305"/>
      <c r="AD11" s="306"/>
      <c r="AE11" s="306"/>
      <c r="AF11" s="307"/>
      <c r="AG11" s="305"/>
      <c r="AH11" s="306"/>
      <c r="AI11" s="306"/>
      <c r="AJ11" s="307"/>
      <c r="AK11" s="305">
        <v>381</v>
      </c>
      <c r="AL11" s="306"/>
      <c r="AM11" s="306"/>
      <c r="AN11" s="307"/>
      <c r="AO11" s="130"/>
      <c r="AP11" s="130"/>
      <c r="AQ11" s="130"/>
      <c r="AR11" s="130"/>
      <c r="AS11" s="130"/>
      <c r="AT11" s="130"/>
      <c r="AU11" s="131">
        <f t="shared" si="0"/>
        <v>381</v>
      </c>
    </row>
    <row r="12" spans="1:47" s="47" customFormat="1" ht="15" customHeight="1">
      <c r="A12" s="301" t="s">
        <v>9</v>
      </c>
      <c r="B12" s="278"/>
      <c r="C12" s="302" t="s">
        <v>944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4"/>
      <c r="AC12" s="305"/>
      <c r="AD12" s="306"/>
      <c r="AE12" s="306"/>
      <c r="AF12" s="307"/>
      <c r="AG12" s="305"/>
      <c r="AH12" s="306"/>
      <c r="AI12" s="306"/>
      <c r="AJ12" s="307"/>
      <c r="AK12" s="305"/>
      <c r="AL12" s="306"/>
      <c r="AM12" s="306"/>
      <c r="AN12" s="307"/>
      <c r="AO12" s="130"/>
      <c r="AP12" s="130"/>
      <c r="AQ12" s="130"/>
      <c r="AR12" s="130"/>
      <c r="AS12" s="130"/>
      <c r="AT12" s="130">
        <v>4328</v>
      </c>
      <c r="AU12" s="131">
        <f t="shared" si="0"/>
        <v>4328</v>
      </c>
    </row>
    <row r="13" spans="1:47" s="47" customFormat="1" ht="15" customHeight="1">
      <c r="A13" s="301" t="s">
        <v>10</v>
      </c>
      <c r="B13" s="278"/>
      <c r="C13" s="302" t="s">
        <v>976</v>
      </c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4"/>
      <c r="AC13" s="305"/>
      <c r="AD13" s="306"/>
      <c r="AE13" s="306"/>
      <c r="AF13" s="307"/>
      <c r="AG13" s="305"/>
      <c r="AH13" s="306"/>
      <c r="AI13" s="306"/>
      <c r="AJ13" s="307"/>
      <c r="AK13" s="305"/>
      <c r="AL13" s="306"/>
      <c r="AM13" s="306"/>
      <c r="AN13" s="307"/>
      <c r="AO13" s="130"/>
      <c r="AP13" s="130">
        <v>850</v>
      </c>
      <c r="AQ13" s="130"/>
      <c r="AR13" s="130"/>
      <c r="AS13" s="130"/>
      <c r="AT13" s="130"/>
      <c r="AU13" s="131">
        <f>SUM(AC13:AT13)</f>
        <v>850</v>
      </c>
    </row>
    <row r="14" spans="1:47" s="47" customFormat="1" ht="15" customHeight="1">
      <c r="A14" s="301" t="s">
        <v>11</v>
      </c>
      <c r="B14" s="278"/>
      <c r="C14" s="302" t="s">
        <v>977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4"/>
      <c r="AC14" s="305"/>
      <c r="AD14" s="306"/>
      <c r="AE14" s="306"/>
      <c r="AF14" s="307"/>
      <c r="AG14" s="305"/>
      <c r="AH14" s="306"/>
      <c r="AI14" s="306"/>
      <c r="AJ14" s="307"/>
      <c r="AK14" s="305"/>
      <c r="AL14" s="306"/>
      <c r="AM14" s="306"/>
      <c r="AN14" s="307"/>
      <c r="AO14" s="130"/>
      <c r="AP14" s="130"/>
      <c r="AQ14" s="130"/>
      <c r="AR14" s="130"/>
      <c r="AS14" s="130"/>
      <c r="AT14" s="130">
        <v>43332</v>
      </c>
      <c r="AU14" s="131">
        <f>SUM(AC14:AT14)</f>
        <v>43332</v>
      </c>
    </row>
    <row r="15" spans="1:47" ht="15" customHeight="1">
      <c r="A15" s="301" t="s">
        <v>4</v>
      </c>
      <c r="B15" s="278"/>
      <c r="C15" s="302" t="s">
        <v>945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4"/>
      <c r="AC15" s="305">
        <v>11293</v>
      </c>
      <c r="AD15" s="306"/>
      <c r="AE15" s="306"/>
      <c r="AF15" s="307"/>
      <c r="AG15" s="305">
        <v>1542</v>
      </c>
      <c r="AH15" s="306"/>
      <c r="AI15" s="306"/>
      <c r="AJ15" s="307"/>
      <c r="AK15" s="305">
        <v>3835</v>
      </c>
      <c r="AL15" s="306"/>
      <c r="AM15" s="306"/>
      <c r="AN15" s="307"/>
      <c r="AO15" s="130"/>
      <c r="AP15" s="130"/>
      <c r="AQ15" s="130">
        <v>2171</v>
      </c>
      <c r="AR15" s="130"/>
      <c r="AS15" s="130"/>
      <c r="AT15" s="130"/>
      <c r="AU15" s="131">
        <f>SUM(AC15:AT15)</f>
        <v>18841</v>
      </c>
    </row>
    <row r="16" spans="1:47" ht="15" customHeight="1">
      <c r="A16" s="301" t="s">
        <v>12</v>
      </c>
      <c r="B16" s="278"/>
      <c r="C16" s="302" t="s">
        <v>978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4"/>
      <c r="AC16" s="305">
        <v>391</v>
      </c>
      <c r="AD16" s="306"/>
      <c r="AE16" s="306"/>
      <c r="AF16" s="307"/>
      <c r="AG16" s="305">
        <v>53</v>
      </c>
      <c r="AH16" s="306"/>
      <c r="AI16" s="306"/>
      <c r="AJ16" s="307"/>
      <c r="AK16" s="305"/>
      <c r="AL16" s="306"/>
      <c r="AM16" s="306"/>
      <c r="AN16" s="307"/>
      <c r="AO16" s="130"/>
      <c r="AP16" s="130"/>
      <c r="AQ16" s="130"/>
      <c r="AR16" s="130"/>
      <c r="AS16" s="130"/>
      <c r="AT16" s="130"/>
      <c r="AU16" s="131">
        <f>SUM(AC16:AT16)</f>
        <v>444</v>
      </c>
    </row>
    <row r="17" spans="1:47" s="46" customFormat="1" ht="15" customHeight="1">
      <c r="A17" s="301" t="s">
        <v>5</v>
      </c>
      <c r="B17" s="278"/>
      <c r="C17" s="302" t="s">
        <v>946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4"/>
      <c r="AC17" s="314">
        <v>40332</v>
      </c>
      <c r="AD17" s="314"/>
      <c r="AE17" s="314"/>
      <c r="AF17" s="314"/>
      <c r="AG17" s="314">
        <v>5615</v>
      </c>
      <c r="AH17" s="314"/>
      <c r="AI17" s="314"/>
      <c r="AJ17" s="314"/>
      <c r="AK17" s="314">
        <v>2442</v>
      </c>
      <c r="AL17" s="314"/>
      <c r="AM17" s="314"/>
      <c r="AN17" s="314"/>
      <c r="AO17" s="130"/>
      <c r="AP17" s="130"/>
      <c r="AQ17" s="130">
        <v>2384</v>
      </c>
      <c r="AR17" s="130"/>
      <c r="AS17" s="130"/>
      <c r="AT17" s="130"/>
      <c r="AU17" s="131">
        <f t="shared" si="0"/>
        <v>50773</v>
      </c>
    </row>
    <row r="18" spans="1:47" s="46" customFormat="1" ht="15" customHeight="1">
      <c r="A18" s="301" t="s">
        <v>13</v>
      </c>
      <c r="B18" s="278"/>
      <c r="C18" s="302" t="s">
        <v>979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4"/>
      <c r="AC18" s="315"/>
      <c r="AD18" s="316"/>
      <c r="AE18" s="316"/>
      <c r="AF18" s="317"/>
      <c r="AG18" s="315"/>
      <c r="AH18" s="316"/>
      <c r="AI18" s="316"/>
      <c r="AJ18" s="317"/>
      <c r="AK18" s="315">
        <v>6</v>
      </c>
      <c r="AL18" s="316"/>
      <c r="AM18" s="316"/>
      <c r="AN18" s="317"/>
      <c r="AO18" s="130"/>
      <c r="AP18" s="130"/>
      <c r="AQ18" s="130"/>
      <c r="AR18" s="130"/>
      <c r="AS18" s="130"/>
      <c r="AT18" s="130"/>
      <c r="AU18" s="131">
        <f t="shared" si="0"/>
        <v>6</v>
      </c>
    </row>
    <row r="19" spans="1:47" s="46" customFormat="1" ht="15" customHeight="1">
      <c r="A19" s="301" t="s">
        <v>14</v>
      </c>
      <c r="B19" s="278"/>
      <c r="C19" s="302" t="s">
        <v>980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4"/>
      <c r="AC19" s="315"/>
      <c r="AD19" s="316"/>
      <c r="AE19" s="316"/>
      <c r="AF19" s="317"/>
      <c r="AG19" s="315"/>
      <c r="AH19" s="316"/>
      <c r="AI19" s="316"/>
      <c r="AJ19" s="317"/>
      <c r="AK19" s="315"/>
      <c r="AL19" s="316"/>
      <c r="AM19" s="316"/>
      <c r="AN19" s="317"/>
      <c r="AO19" s="130"/>
      <c r="AP19" s="130"/>
      <c r="AQ19" s="130"/>
      <c r="AR19" s="130">
        <v>1920</v>
      </c>
      <c r="AS19" s="130"/>
      <c r="AT19" s="130"/>
      <c r="AU19" s="131">
        <f t="shared" si="0"/>
        <v>1920</v>
      </c>
    </row>
    <row r="20" spans="1:47" s="46" customFormat="1" ht="15" customHeight="1">
      <c r="A20" s="301" t="s">
        <v>15</v>
      </c>
      <c r="B20" s="278"/>
      <c r="C20" s="302" t="s">
        <v>981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4"/>
      <c r="AC20" s="315"/>
      <c r="AD20" s="316"/>
      <c r="AE20" s="316"/>
      <c r="AF20" s="317"/>
      <c r="AG20" s="315"/>
      <c r="AH20" s="316"/>
      <c r="AI20" s="316"/>
      <c r="AJ20" s="317"/>
      <c r="AK20" s="315">
        <v>61</v>
      </c>
      <c r="AL20" s="316"/>
      <c r="AM20" s="316"/>
      <c r="AN20" s="317"/>
      <c r="AO20" s="130"/>
      <c r="AP20" s="130"/>
      <c r="AQ20" s="130"/>
      <c r="AR20" s="130"/>
      <c r="AS20" s="130"/>
      <c r="AT20" s="130"/>
      <c r="AU20" s="131">
        <f>SUM(AC20:AT20)</f>
        <v>61</v>
      </c>
    </row>
    <row r="21" spans="1:47" s="46" customFormat="1" ht="15" customHeight="1">
      <c r="A21" s="301" t="s">
        <v>16</v>
      </c>
      <c r="B21" s="278"/>
      <c r="C21" s="302" t="s">
        <v>982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4"/>
      <c r="AC21" s="315"/>
      <c r="AD21" s="316"/>
      <c r="AE21" s="316"/>
      <c r="AF21" s="317"/>
      <c r="AG21" s="315"/>
      <c r="AH21" s="316"/>
      <c r="AI21" s="316"/>
      <c r="AJ21" s="317"/>
      <c r="AK21" s="315"/>
      <c r="AL21" s="316"/>
      <c r="AM21" s="316"/>
      <c r="AN21" s="317"/>
      <c r="AO21" s="130"/>
      <c r="AP21" s="130"/>
      <c r="AQ21" s="130"/>
      <c r="AR21" s="130">
        <v>1646</v>
      </c>
      <c r="AS21" s="130"/>
      <c r="AT21" s="130"/>
      <c r="AU21" s="131">
        <f>SUM(AC21:AT21)</f>
        <v>1646</v>
      </c>
    </row>
    <row r="22" spans="1:47" s="46" customFormat="1" ht="15" customHeight="1">
      <c r="A22" s="301" t="s">
        <v>17</v>
      </c>
      <c r="B22" s="278"/>
      <c r="C22" s="302" t="s">
        <v>983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4"/>
      <c r="AC22" s="315"/>
      <c r="AD22" s="316"/>
      <c r="AE22" s="316"/>
      <c r="AF22" s="317"/>
      <c r="AG22" s="315"/>
      <c r="AH22" s="316"/>
      <c r="AI22" s="316"/>
      <c r="AJ22" s="317"/>
      <c r="AK22" s="315">
        <v>658</v>
      </c>
      <c r="AL22" s="316"/>
      <c r="AM22" s="316"/>
      <c r="AN22" s="317"/>
      <c r="AO22" s="130"/>
      <c r="AP22" s="130"/>
      <c r="AQ22" s="130"/>
      <c r="AR22" s="130"/>
      <c r="AS22" s="130"/>
      <c r="AT22" s="130"/>
      <c r="AU22" s="131">
        <f>SUM(AC22:AT22)</f>
        <v>658</v>
      </c>
    </row>
    <row r="23" spans="1:47" s="46" customFormat="1" ht="15" customHeight="1">
      <c r="A23" s="301" t="s">
        <v>18</v>
      </c>
      <c r="B23" s="278"/>
      <c r="C23" s="302" t="s">
        <v>984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4"/>
      <c r="AC23" s="315"/>
      <c r="AD23" s="316"/>
      <c r="AE23" s="316"/>
      <c r="AF23" s="317"/>
      <c r="AG23" s="315"/>
      <c r="AH23" s="316"/>
      <c r="AI23" s="316"/>
      <c r="AJ23" s="317"/>
      <c r="AK23" s="315"/>
      <c r="AL23" s="316"/>
      <c r="AM23" s="316"/>
      <c r="AN23" s="317"/>
      <c r="AO23" s="130"/>
      <c r="AP23" s="130"/>
      <c r="AQ23" s="130"/>
      <c r="AR23" s="130">
        <v>1978</v>
      </c>
      <c r="AS23" s="130"/>
      <c r="AT23" s="130"/>
      <c r="AU23" s="131">
        <f>SUM(AC23:AT23)</f>
        <v>1978</v>
      </c>
    </row>
    <row r="24" spans="1:47" s="46" customFormat="1" ht="15" customHeight="1">
      <c r="A24" s="301" t="s">
        <v>19</v>
      </c>
      <c r="B24" s="278"/>
      <c r="C24" s="302" t="s">
        <v>947</v>
      </c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4"/>
      <c r="AC24" s="314"/>
      <c r="AD24" s="314"/>
      <c r="AE24" s="314"/>
      <c r="AF24" s="314"/>
      <c r="AG24" s="314"/>
      <c r="AH24" s="314"/>
      <c r="AI24" s="314"/>
      <c r="AJ24" s="314"/>
      <c r="AK24" s="314">
        <v>3464</v>
      </c>
      <c r="AL24" s="314"/>
      <c r="AM24" s="314"/>
      <c r="AN24" s="314"/>
      <c r="AO24" s="130"/>
      <c r="AP24" s="130"/>
      <c r="AQ24" s="130"/>
      <c r="AR24" s="130"/>
      <c r="AS24" s="130"/>
      <c r="AT24" s="130"/>
      <c r="AU24" s="131">
        <f t="shared" si="0"/>
        <v>3464</v>
      </c>
    </row>
    <row r="25" spans="1:47" ht="15" customHeight="1">
      <c r="A25" s="301" t="s">
        <v>20</v>
      </c>
      <c r="B25" s="278"/>
      <c r="C25" s="302" t="s">
        <v>948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4"/>
      <c r="AC25" s="305"/>
      <c r="AD25" s="306"/>
      <c r="AE25" s="306"/>
      <c r="AF25" s="307"/>
      <c r="AG25" s="305"/>
      <c r="AH25" s="306"/>
      <c r="AI25" s="306"/>
      <c r="AJ25" s="307"/>
      <c r="AK25" s="305">
        <v>525</v>
      </c>
      <c r="AL25" s="306"/>
      <c r="AM25" s="306"/>
      <c r="AN25" s="307"/>
      <c r="AO25" s="130"/>
      <c r="AP25" s="130"/>
      <c r="AQ25" s="130"/>
      <c r="AR25" s="130">
        <v>432</v>
      </c>
      <c r="AS25" s="130"/>
      <c r="AT25" s="130"/>
      <c r="AU25" s="131">
        <f t="shared" si="0"/>
        <v>957</v>
      </c>
    </row>
    <row r="26" spans="1:47" ht="15" customHeight="1">
      <c r="A26" s="301" t="s">
        <v>21</v>
      </c>
      <c r="B26" s="278"/>
      <c r="C26" s="302" t="s">
        <v>949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4"/>
      <c r="AC26" s="305">
        <v>3440</v>
      </c>
      <c r="AD26" s="306"/>
      <c r="AE26" s="306"/>
      <c r="AF26" s="307"/>
      <c r="AG26" s="305">
        <v>941</v>
      </c>
      <c r="AH26" s="306"/>
      <c r="AI26" s="306"/>
      <c r="AJ26" s="307"/>
      <c r="AK26" s="305">
        <v>2095</v>
      </c>
      <c r="AL26" s="306"/>
      <c r="AM26" s="306"/>
      <c r="AN26" s="307"/>
      <c r="AO26" s="130"/>
      <c r="AP26" s="130"/>
      <c r="AQ26" s="130"/>
      <c r="AR26" s="130">
        <v>461</v>
      </c>
      <c r="AS26" s="130"/>
      <c r="AT26" s="130"/>
      <c r="AU26" s="131">
        <f>SUM(AC26:AT26)</f>
        <v>6937</v>
      </c>
    </row>
    <row r="27" spans="1:47" ht="15" customHeight="1">
      <c r="A27" s="301" t="s">
        <v>22</v>
      </c>
      <c r="B27" s="278"/>
      <c r="C27" s="302" t="s">
        <v>985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4"/>
      <c r="AC27" s="305"/>
      <c r="AD27" s="306"/>
      <c r="AE27" s="306"/>
      <c r="AF27" s="307"/>
      <c r="AG27" s="305"/>
      <c r="AH27" s="306"/>
      <c r="AI27" s="306"/>
      <c r="AJ27" s="307"/>
      <c r="AK27" s="305">
        <v>142</v>
      </c>
      <c r="AL27" s="306"/>
      <c r="AM27" s="306"/>
      <c r="AN27" s="307"/>
      <c r="AO27" s="130"/>
      <c r="AP27" s="130"/>
      <c r="AQ27" s="130"/>
      <c r="AR27" s="130"/>
      <c r="AS27" s="130"/>
      <c r="AT27" s="130"/>
      <c r="AU27" s="131">
        <f>SUM(AC27:AT27)</f>
        <v>142</v>
      </c>
    </row>
    <row r="28" spans="1:47" ht="15" customHeight="1">
      <c r="A28" s="301" t="s">
        <v>23</v>
      </c>
      <c r="B28" s="278"/>
      <c r="C28" s="302" t="s">
        <v>950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4"/>
      <c r="AC28" s="305"/>
      <c r="AD28" s="306"/>
      <c r="AE28" s="306"/>
      <c r="AF28" s="307"/>
      <c r="AG28" s="305"/>
      <c r="AH28" s="306"/>
      <c r="AI28" s="306"/>
      <c r="AJ28" s="307"/>
      <c r="AK28" s="305"/>
      <c r="AL28" s="306"/>
      <c r="AM28" s="306"/>
      <c r="AN28" s="307"/>
      <c r="AO28" s="130"/>
      <c r="AP28" s="130">
        <v>1242</v>
      </c>
      <c r="AQ28" s="130"/>
      <c r="AR28" s="130"/>
      <c r="AS28" s="130"/>
      <c r="AT28" s="130"/>
      <c r="AU28" s="131">
        <f t="shared" si="0"/>
        <v>1242</v>
      </c>
    </row>
    <row r="29" spans="1:47" ht="15" customHeight="1">
      <c r="A29" s="301" t="s">
        <v>24</v>
      </c>
      <c r="B29" s="278"/>
      <c r="C29" s="302" t="s">
        <v>951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4"/>
      <c r="AC29" s="305"/>
      <c r="AD29" s="306"/>
      <c r="AE29" s="306"/>
      <c r="AF29" s="307"/>
      <c r="AG29" s="305"/>
      <c r="AH29" s="306"/>
      <c r="AI29" s="306"/>
      <c r="AJ29" s="307"/>
      <c r="AK29" s="305"/>
      <c r="AL29" s="306"/>
      <c r="AM29" s="306"/>
      <c r="AN29" s="307"/>
      <c r="AO29" s="130"/>
      <c r="AP29" s="130">
        <v>67</v>
      </c>
      <c r="AQ29" s="130"/>
      <c r="AR29" s="130"/>
      <c r="AS29" s="130"/>
      <c r="AT29" s="130"/>
      <c r="AU29" s="131">
        <f t="shared" si="0"/>
        <v>67</v>
      </c>
    </row>
    <row r="30" spans="1:47" ht="15" customHeight="1">
      <c r="A30" s="301" t="s">
        <v>25</v>
      </c>
      <c r="B30" s="278"/>
      <c r="C30" s="302" t="s">
        <v>986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4"/>
      <c r="AC30" s="305">
        <v>3575</v>
      </c>
      <c r="AD30" s="306"/>
      <c r="AE30" s="306"/>
      <c r="AF30" s="307"/>
      <c r="AG30" s="305">
        <v>978</v>
      </c>
      <c r="AH30" s="306"/>
      <c r="AI30" s="306"/>
      <c r="AJ30" s="307"/>
      <c r="AK30" s="305">
        <v>573</v>
      </c>
      <c r="AL30" s="306"/>
      <c r="AM30" s="306"/>
      <c r="AN30" s="307"/>
      <c r="AO30" s="130"/>
      <c r="AP30" s="130"/>
      <c r="AQ30" s="130">
        <v>15</v>
      </c>
      <c r="AR30" s="130"/>
      <c r="AS30" s="130"/>
      <c r="AT30" s="130"/>
      <c r="AU30" s="131">
        <f t="shared" si="0"/>
        <v>5141</v>
      </c>
    </row>
    <row r="31" spans="1:47" ht="15" customHeight="1">
      <c r="A31" s="301" t="s">
        <v>26</v>
      </c>
      <c r="B31" s="278"/>
      <c r="C31" s="302" t="s">
        <v>987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4"/>
      <c r="AC31" s="305"/>
      <c r="AD31" s="306"/>
      <c r="AE31" s="306"/>
      <c r="AF31" s="307"/>
      <c r="AG31" s="305"/>
      <c r="AH31" s="306"/>
      <c r="AI31" s="306"/>
      <c r="AJ31" s="307"/>
      <c r="AK31" s="305"/>
      <c r="AL31" s="306"/>
      <c r="AM31" s="306"/>
      <c r="AN31" s="307"/>
      <c r="AO31" s="130"/>
      <c r="AP31" s="130">
        <v>2370</v>
      </c>
      <c r="AQ31" s="130"/>
      <c r="AR31" s="130"/>
      <c r="AS31" s="130"/>
      <c r="AT31" s="130"/>
      <c r="AU31" s="131">
        <f t="shared" si="0"/>
        <v>2370</v>
      </c>
    </row>
    <row r="32" spans="1:47" ht="15" customHeight="1">
      <c r="A32" s="301" t="s">
        <v>27</v>
      </c>
      <c r="B32" s="278"/>
      <c r="C32" s="302" t="s">
        <v>952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4"/>
      <c r="AC32" s="305"/>
      <c r="AD32" s="306"/>
      <c r="AE32" s="306"/>
      <c r="AF32" s="307"/>
      <c r="AG32" s="305"/>
      <c r="AH32" s="306"/>
      <c r="AI32" s="306"/>
      <c r="AJ32" s="307"/>
      <c r="AK32" s="305"/>
      <c r="AL32" s="306"/>
      <c r="AM32" s="306"/>
      <c r="AN32" s="307"/>
      <c r="AO32" s="130"/>
      <c r="AP32" s="130">
        <v>15</v>
      </c>
      <c r="AQ32" s="130"/>
      <c r="AR32" s="130">
        <v>806</v>
      </c>
      <c r="AS32" s="130"/>
      <c r="AT32" s="130"/>
      <c r="AU32" s="131">
        <f t="shared" si="0"/>
        <v>821</v>
      </c>
    </row>
    <row r="33" spans="1:47" ht="15" customHeight="1">
      <c r="A33" s="301" t="s">
        <v>28</v>
      </c>
      <c r="B33" s="278"/>
      <c r="C33" s="302" t="s">
        <v>953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4"/>
      <c r="AC33" s="305">
        <v>709</v>
      </c>
      <c r="AD33" s="306"/>
      <c r="AE33" s="306"/>
      <c r="AF33" s="307"/>
      <c r="AG33" s="305">
        <v>155</v>
      </c>
      <c r="AH33" s="306"/>
      <c r="AI33" s="306"/>
      <c r="AJ33" s="307"/>
      <c r="AK33" s="305">
        <v>1566</v>
      </c>
      <c r="AL33" s="306"/>
      <c r="AM33" s="306"/>
      <c r="AN33" s="307"/>
      <c r="AO33" s="130"/>
      <c r="AP33" s="130">
        <v>50</v>
      </c>
      <c r="AQ33" s="130">
        <v>800</v>
      </c>
      <c r="AR33" s="130"/>
      <c r="AS33" s="130"/>
      <c r="AT33" s="130"/>
      <c r="AU33" s="131">
        <f t="shared" si="0"/>
        <v>3280</v>
      </c>
    </row>
    <row r="34" spans="1:47" ht="15" customHeight="1">
      <c r="A34" s="301" t="s">
        <v>29</v>
      </c>
      <c r="B34" s="278"/>
      <c r="C34" s="302" t="s">
        <v>954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4"/>
      <c r="AC34" s="305"/>
      <c r="AD34" s="306"/>
      <c r="AE34" s="306"/>
      <c r="AF34" s="307"/>
      <c r="AG34" s="305"/>
      <c r="AH34" s="306"/>
      <c r="AI34" s="306"/>
      <c r="AJ34" s="307"/>
      <c r="AK34" s="305"/>
      <c r="AL34" s="306"/>
      <c r="AM34" s="306"/>
      <c r="AN34" s="307"/>
      <c r="AO34" s="130"/>
      <c r="AP34" s="130">
        <v>1290</v>
      </c>
      <c r="AQ34" s="130"/>
      <c r="AR34" s="130"/>
      <c r="AS34" s="130"/>
      <c r="AT34" s="130"/>
      <c r="AU34" s="131">
        <f>SUM(AC34:AT34)</f>
        <v>1290</v>
      </c>
    </row>
    <row r="35" spans="1:47" ht="15" customHeight="1">
      <c r="A35" s="301" t="s">
        <v>30</v>
      </c>
      <c r="B35" s="278"/>
      <c r="C35" s="231" t="s">
        <v>988</v>
      </c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97"/>
      <c r="AP35" s="120"/>
      <c r="AQ35" s="97"/>
      <c r="AR35" s="97"/>
      <c r="AS35" s="97">
        <v>150</v>
      </c>
      <c r="AT35" s="97"/>
      <c r="AU35" s="120">
        <f>SUM(AC35:AT35)</f>
        <v>150</v>
      </c>
    </row>
    <row r="36" spans="1:47" ht="15" customHeight="1">
      <c r="A36" s="301" t="s">
        <v>31</v>
      </c>
      <c r="B36" s="278"/>
      <c r="C36" s="302" t="s">
        <v>955</v>
      </c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4"/>
      <c r="AC36" s="305"/>
      <c r="AD36" s="306"/>
      <c r="AE36" s="306"/>
      <c r="AF36" s="307"/>
      <c r="AG36" s="305"/>
      <c r="AH36" s="306"/>
      <c r="AI36" s="306"/>
      <c r="AJ36" s="307"/>
      <c r="AK36" s="305"/>
      <c r="AL36" s="306"/>
      <c r="AM36" s="306"/>
      <c r="AN36" s="307"/>
      <c r="AO36" s="130"/>
      <c r="AP36" s="130">
        <v>43630</v>
      </c>
      <c r="AQ36" s="130"/>
      <c r="AR36" s="130"/>
      <c r="AS36" s="130"/>
      <c r="AT36" s="130"/>
      <c r="AU36" s="131">
        <f t="shared" si="0"/>
        <v>43630</v>
      </c>
    </row>
    <row r="37" spans="1:47" ht="15" customHeight="1">
      <c r="A37" s="301" t="s">
        <v>32</v>
      </c>
      <c r="B37" s="278"/>
      <c r="C37" s="302" t="s">
        <v>989</v>
      </c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4"/>
      <c r="AC37" s="305">
        <v>10265</v>
      </c>
      <c r="AD37" s="306"/>
      <c r="AE37" s="306"/>
      <c r="AF37" s="307"/>
      <c r="AG37" s="305">
        <v>2958</v>
      </c>
      <c r="AH37" s="306"/>
      <c r="AI37" s="306"/>
      <c r="AJ37" s="307"/>
      <c r="AK37" s="305">
        <v>20040</v>
      </c>
      <c r="AL37" s="306"/>
      <c r="AM37" s="306"/>
      <c r="AN37" s="307"/>
      <c r="AO37" s="130"/>
      <c r="AP37" s="130"/>
      <c r="AQ37" s="130">
        <v>349</v>
      </c>
      <c r="AR37" s="130"/>
      <c r="AS37" s="130"/>
      <c r="AT37" s="130"/>
      <c r="AU37" s="131">
        <f t="shared" si="0"/>
        <v>33612</v>
      </c>
    </row>
    <row r="38" spans="1:47" ht="15" customHeight="1">
      <c r="A38" s="301" t="s">
        <v>33</v>
      </c>
      <c r="B38" s="278"/>
      <c r="C38" s="302" t="s">
        <v>956</v>
      </c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4"/>
      <c r="AC38" s="305"/>
      <c r="AD38" s="306"/>
      <c r="AE38" s="306"/>
      <c r="AF38" s="307"/>
      <c r="AG38" s="305"/>
      <c r="AH38" s="306"/>
      <c r="AI38" s="306"/>
      <c r="AJ38" s="307"/>
      <c r="AK38" s="305"/>
      <c r="AL38" s="306"/>
      <c r="AM38" s="306"/>
      <c r="AN38" s="307"/>
      <c r="AO38" s="130">
        <v>684</v>
      </c>
      <c r="AP38" s="130"/>
      <c r="AQ38" s="130"/>
      <c r="AR38" s="130"/>
      <c r="AS38" s="130"/>
      <c r="AT38" s="130"/>
      <c r="AU38" s="131">
        <f t="shared" si="0"/>
        <v>684</v>
      </c>
    </row>
    <row r="39" spans="1:47" ht="15" customHeight="1">
      <c r="A39" s="301" t="s">
        <v>34</v>
      </c>
      <c r="B39" s="278"/>
      <c r="C39" s="302" t="s">
        <v>957</v>
      </c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  <c r="AA39" s="303"/>
      <c r="AB39" s="304"/>
      <c r="AC39" s="305"/>
      <c r="AD39" s="306"/>
      <c r="AE39" s="306"/>
      <c r="AF39" s="307"/>
      <c r="AG39" s="305"/>
      <c r="AH39" s="306"/>
      <c r="AI39" s="306"/>
      <c r="AJ39" s="307"/>
      <c r="AK39" s="305"/>
      <c r="AL39" s="306"/>
      <c r="AM39" s="306"/>
      <c r="AN39" s="307"/>
      <c r="AO39" s="130">
        <v>1930</v>
      </c>
      <c r="AP39" s="130"/>
      <c r="AQ39" s="130"/>
      <c r="AR39" s="130"/>
      <c r="AS39" s="130"/>
      <c r="AT39" s="130"/>
      <c r="AU39" s="131">
        <f t="shared" si="0"/>
        <v>1930</v>
      </c>
    </row>
    <row r="40" spans="1:47" ht="15" customHeight="1">
      <c r="A40" s="301" t="s">
        <v>35</v>
      </c>
      <c r="B40" s="278"/>
      <c r="C40" s="311" t="s">
        <v>958</v>
      </c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  <c r="AB40" s="313"/>
      <c r="AC40" s="305"/>
      <c r="AD40" s="306"/>
      <c r="AE40" s="306"/>
      <c r="AF40" s="307"/>
      <c r="AG40" s="305"/>
      <c r="AH40" s="306"/>
      <c r="AI40" s="306"/>
      <c r="AJ40" s="307"/>
      <c r="AK40" s="305"/>
      <c r="AL40" s="306"/>
      <c r="AM40" s="306"/>
      <c r="AN40" s="307"/>
      <c r="AO40" s="130">
        <v>2913</v>
      </c>
      <c r="AP40" s="130"/>
      <c r="AQ40" s="130"/>
      <c r="AR40" s="130"/>
      <c r="AS40" s="130"/>
      <c r="AT40" s="130"/>
      <c r="AU40" s="131">
        <f t="shared" si="0"/>
        <v>2913</v>
      </c>
    </row>
    <row r="41" spans="1:47" ht="15" customHeight="1">
      <c r="A41" s="301" t="s">
        <v>36</v>
      </c>
      <c r="B41" s="278"/>
      <c r="C41" s="302" t="s">
        <v>959</v>
      </c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  <c r="AA41" s="303"/>
      <c r="AB41" s="304"/>
      <c r="AC41" s="305"/>
      <c r="AD41" s="306"/>
      <c r="AE41" s="306"/>
      <c r="AF41" s="307"/>
      <c r="AG41" s="305"/>
      <c r="AH41" s="306"/>
      <c r="AI41" s="306"/>
      <c r="AJ41" s="307"/>
      <c r="AK41" s="305"/>
      <c r="AL41" s="306"/>
      <c r="AM41" s="306"/>
      <c r="AN41" s="307"/>
      <c r="AO41" s="130">
        <v>2348</v>
      </c>
      <c r="AP41" s="130"/>
      <c r="AQ41" s="130"/>
      <c r="AR41" s="130"/>
      <c r="AS41" s="130"/>
      <c r="AT41" s="130"/>
      <c r="AU41" s="131">
        <f t="shared" si="0"/>
        <v>2348</v>
      </c>
    </row>
    <row r="42" spans="1:47" ht="15" customHeight="1">
      <c r="A42" s="301" t="s">
        <v>37</v>
      </c>
      <c r="B42" s="278"/>
      <c r="C42" s="308" t="s">
        <v>990</v>
      </c>
      <c r="D42" s="309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  <c r="AA42" s="309"/>
      <c r="AB42" s="310"/>
      <c r="AC42" s="305">
        <v>1877</v>
      </c>
      <c r="AD42" s="306"/>
      <c r="AE42" s="306"/>
      <c r="AF42" s="307"/>
      <c r="AG42" s="305">
        <v>417</v>
      </c>
      <c r="AH42" s="306"/>
      <c r="AI42" s="306"/>
      <c r="AJ42" s="307"/>
      <c r="AK42" s="305">
        <v>4551</v>
      </c>
      <c r="AL42" s="306"/>
      <c r="AM42" s="306"/>
      <c r="AN42" s="307"/>
      <c r="AO42" s="130"/>
      <c r="AP42" s="130"/>
      <c r="AQ42" s="130"/>
      <c r="AR42" s="130"/>
      <c r="AS42" s="130"/>
      <c r="AT42" s="130"/>
      <c r="AU42" s="131">
        <f t="shared" si="0"/>
        <v>6845</v>
      </c>
    </row>
    <row r="43" spans="1:47" s="105" customFormat="1" ht="15" customHeight="1">
      <c r="A43" s="301" t="s">
        <v>38</v>
      </c>
      <c r="B43" s="278"/>
      <c r="C43" s="302" t="s">
        <v>960</v>
      </c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4"/>
      <c r="AC43" s="305"/>
      <c r="AD43" s="306"/>
      <c r="AE43" s="306"/>
      <c r="AF43" s="307"/>
      <c r="AG43" s="305"/>
      <c r="AH43" s="306"/>
      <c r="AI43" s="306"/>
      <c r="AJ43" s="307"/>
      <c r="AK43" s="305"/>
      <c r="AL43" s="306"/>
      <c r="AM43" s="306"/>
      <c r="AN43" s="307"/>
      <c r="AO43" s="130"/>
      <c r="AP43" s="130"/>
      <c r="AQ43" s="130"/>
      <c r="AR43" s="130"/>
      <c r="AS43" s="130"/>
      <c r="AT43" s="130"/>
      <c r="AU43" s="131">
        <f t="shared" si="0"/>
        <v>0</v>
      </c>
    </row>
    <row r="44" spans="1:47" ht="15" customHeight="1">
      <c r="A44" s="301" t="s">
        <v>39</v>
      </c>
      <c r="B44" s="278"/>
      <c r="C44" s="302" t="s">
        <v>961</v>
      </c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  <c r="AA44" s="303"/>
      <c r="AB44" s="304"/>
      <c r="AC44" s="305"/>
      <c r="AD44" s="306"/>
      <c r="AE44" s="306"/>
      <c r="AF44" s="307"/>
      <c r="AG44" s="305"/>
      <c r="AH44" s="306"/>
      <c r="AI44" s="306"/>
      <c r="AJ44" s="307"/>
      <c r="AK44" s="305">
        <v>2461</v>
      </c>
      <c r="AL44" s="306"/>
      <c r="AM44" s="306"/>
      <c r="AN44" s="307"/>
      <c r="AO44" s="130">
        <v>8310</v>
      </c>
      <c r="AP44" s="130">
        <v>802</v>
      </c>
      <c r="AQ44" s="130"/>
      <c r="AR44" s="130"/>
      <c r="AS44" s="130"/>
      <c r="AT44" s="130"/>
      <c r="AU44" s="131">
        <f t="shared" si="0"/>
        <v>11573</v>
      </c>
    </row>
    <row r="45" spans="1:47" ht="15" customHeight="1">
      <c r="A45" s="301" t="s">
        <v>40</v>
      </c>
      <c r="B45" s="278"/>
      <c r="C45" s="302" t="s">
        <v>962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4"/>
      <c r="AC45" s="305">
        <f>SUM(AC8:AF44)</f>
        <v>108231</v>
      </c>
      <c r="AD45" s="306"/>
      <c r="AE45" s="306"/>
      <c r="AF45" s="307"/>
      <c r="AG45" s="305">
        <f>SUM(AG8:AJ44)</f>
        <v>22409</v>
      </c>
      <c r="AH45" s="306"/>
      <c r="AI45" s="306"/>
      <c r="AJ45" s="307"/>
      <c r="AK45" s="305">
        <f>SUM(AK8:AN44)</f>
        <v>55337</v>
      </c>
      <c r="AL45" s="306"/>
      <c r="AM45" s="306"/>
      <c r="AN45" s="307"/>
      <c r="AO45" s="130">
        <f aca="true" t="shared" si="1" ref="AO45:AU45">SUM(AO8:AO44)</f>
        <v>16185</v>
      </c>
      <c r="AP45" s="130">
        <f t="shared" si="1"/>
        <v>55373</v>
      </c>
      <c r="AQ45" s="130">
        <f t="shared" si="1"/>
        <v>6246</v>
      </c>
      <c r="AR45" s="130">
        <f t="shared" si="1"/>
        <v>7243</v>
      </c>
      <c r="AS45" s="130">
        <f t="shared" si="1"/>
        <v>5150</v>
      </c>
      <c r="AT45" s="130">
        <f t="shared" si="1"/>
        <v>47660</v>
      </c>
      <c r="AU45" s="131">
        <f t="shared" si="1"/>
        <v>323834</v>
      </c>
    </row>
    <row r="46" ht="12.75">
      <c r="AU46" s="42"/>
    </row>
  </sheetData>
  <sheetProtection/>
  <mergeCells count="201">
    <mergeCell ref="C19:AB19"/>
    <mergeCell ref="AC19:AF19"/>
    <mergeCell ref="AG19:AJ19"/>
    <mergeCell ref="AK19:AN19"/>
    <mergeCell ref="A16:B16"/>
    <mergeCell ref="C16:AB16"/>
    <mergeCell ref="AC16:AF16"/>
    <mergeCell ref="AG16:AJ16"/>
    <mergeCell ref="AK16:AN16"/>
    <mergeCell ref="A21:B21"/>
    <mergeCell ref="C21:AB21"/>
    <mergeCell ref="AC21:AF21"/>
    <mergeCell ref="AG21:AJ21"/>
    <mergeCell ref="AK21:AN21"/>
    <mergeCell ref="A1:AT1"/>
    <mergeCell ref="A2:AT2"/>
    <mergeCell ref="A4:AT4"/>
    <mergeCell ref="A5:AF5"/>
    <mergeCell ref="A6:AF6"/>
    <mergeCell ref="A23:B23"/>
    <mergeCell ref="C23:AB23"/>
    <mergeCell ref="AC23:AF23"/>
    <mergeCell ref="AG23:AJ23"/>
    <mergeCell ref="AK23:AN23"/>
    <mergeCell ref="A8:B8"/>
    <mergeCell ref="C8:AB8"/>
    <mergeCell ref="AC8:AF8"/>
    <mergeCell ref="AG8:AJ8"/>
    <mergeCell ref="AK8:AN8"/>
    <mergeCell ref="A22:B22"/>
    <mergeCell ref="C22:AB22"/>
    <mergeCell ref="AC22:AF22"/>
    <mergeCell ref="AG22:AJ22"/>
    <mergeCell ref="AK22:AN22"/>
    <mergeCell ref="A12:B12"/>
    <mergeCell ref="C12:AB12"/>
    <mergeCell ref="AC12:AF12"/>
    <mergeCell ref="AG12:AJ12"/>
    <mergeCell ref="AK12:AN12"/>
    <mergeCell ref="C20:AB20"/>
    <mergeCell ref="AC20:AF20"/>
    <mergeCell ref="AG20:AJ20"/>
    <mergeCell ref="AK20:AN20"/>
    <mergeCell ref="AK17:AN17"/>
    <mergeCell ref="A18:B18"/>
    <mergeCell ref="C18:AB18"/>
    <mergeCell ref="AC18:AF18"/>
    <mergeCell ref="AG18:AJ18"/>
    <mergeCell ref="A19:B19"/>
    <mergeCell ref="A7:B7"/>
    <mergeCell ref="C7:AB7"/>
    <mergeCell ref="AC7:AF7"/>
    <mergeCell ref="AG7:AJ7"/>
    <mergeCell ref="AK7:AN7"/>
    <mergeCell ref="A17:B17"/>
    <mergeCell ref="C17:AB17"/>
    <mergeCell ref="AC17:AF17"/>
    <mergeCell ref="C10:AB10"/>
    <mergeCell ref="AC10:AF10"/>
    <mergeCell ref="AG10:AJ10"/>
    <mergeCell ref="AK10:AN10"/>
    <mergeCell ref="A25:B25"/>
    <mergeCell ref="C25:AB25"/>
    <mergeCell ref="AC25:AF25"/>
    <mergeCell ref="AK18:AN18"/>
    <mergeCell ref="AK25:AN25"/>
    <mergeCell ref="A20:B20"/>
    <mergeCell ref="A15:B15"/>
    <mergeCell ref="C15:AB15"/>
    <mergeCell ref="AC15:AF15"/>
    <mergeCell ref="AG15:AJ15"/>
    <mergeCell ref="AK15:AN15"/>
    <mergeCell ref="A28:B28"/>
    <mergeCell ref="C28:AB28"/>
    <mergeCell ref="AC28:AF28"/>
    <mergeCell ref="AG17:AJ17"/>
    <mergeCell ref="AK28:AN28"/>
    <mergeCell ref="A24:B24"/>
    <mergeCell ref="C24:AB24"/>
    <mergeCell ref="AC24:AF24"/>
    <mergeCell ref="AG24:AJ24"/>
    <mergeCell ref="AK24:AN24"/>
    <mergeCell ref="A31:B31"/>
    <mergeCell ref="C31:AB31"/>
    <mergeCell ref="AC31:AF31"/>
    <mergeCell ref="AG25:AJ25"/>
    <mergeCell ref="AK31:AN31"/>
    <mergeCell ref="A26:B26"/>
    <mergeCell ref="C26:AB26"/>
    <mergeCell ref="AC26:AF26"/>
    <mergeCell ref="AG26:AJ26"/>
    <mergeCell ref="AK26:AN26"/>
    <mergeCell ref="A33:B33"/>
    <mergeCell ref="C33:AB33"/>
    <mergeCell ref="AC33:AF33"/>
    <mergeCell ref="AG28:AJ28"/>
    <mergeCell ref="AK33:AN33"/>
    <mergeCell ref="C29:AB29"/>
    <mergeCell ref="AC29:AF29"/>
    <mergeCell ref="AG29:AJ29"/>
    <mergeCell ref="AK29:AN29"/>
    <mergeCell ref="A35:B35"/>
    <mergeCell ref="C34:AB34"/>
    <mergeCell ref="AC34:AF34"/>
    <mergeCell ref="AG31:AJ31"/>
    <mergeCell ref="AK34:AN34"/>
    <mergeCell ref="AK39:AN39"/>
    <mergeCell ref="A32:B32"/>
    <mergeCell ref="C32:AB32"/>
    <mergeCell ref="AC32:AF32"/>
    <mergeCell ref="AG32:AJ32"/>
    <mergeCell ref="AK32:AN32"/>
    <mergeCell ref="A36:B36"/>
    <mergeCell ref="C36:AB36"/>
    <mergeCell ref="AC36:AF36"/>
    <mergeCell ref="AG33:AJ33"/>
    <mergeCell ref="AG41:AJ41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K38:AN38"/>
    <mergeCell ref="A39:B39"/>
    <mergeCell ref="C39:AB39"/>
    <mergeCell ref="AC39:AF39"/>
    <mergeCell ref="AG39:AJ39"/>
    <mergeCell ref="C42:AB42"/>
    <mergeCell ref="A40:B40"/>
    <mergeCell ref="C40:AB40"/>
    <mergeCell ref="AC40:AF40"/>
    <mergeCell ref="AG40:AJ40"/>
    <mergeCell ref="AK40:AN40"/>
    <mergeCell ref="AK41:AN41"/>
    <mergeCell ref="A41:B41"/>
    <mergeCell ref="C41:AB41"/>
    <mergeCell ref="AC41:AF41"/>
    <mergeCell ref="A45:B45"/>
    <mergeCell ref="C45:AB45"/>
    <mergeCell ref="AC45:AF45"/>
    <mergeCell ref="AG45:AJ45"/>
    <mergeCell ref="AK45:AN45"/>
    <mergeCell ref="A42:B42"/>
    <mergeCell ref="C43:AB43"/>
    <mergeCell ref="AC42:AF42"/>
    <mergeCell ref="AG42:AJ42"/>
    <mergeCell ref="AK42:AN42"/>
    <mergeCell ref="AK11:AN11"/>
    <mergeCell ref="AK14:AN14"/>
    <mergeCell ref="AK30:AN30"/>
    <mergeCell ref="A13:B13"/>
    <mergeCell ref="C13:AB13"/>
    <mergeCell ref="A44:B44"/>
    <mergeCell ref="C44:AB44"/>
    <mergeCell ref="AC44:AF44"/>
    <mergeCell ref="AG44:AJ44"/>
    <mergeCell ref="AK44:AN44"/>
    <mergeCell ref="A43:B43"/>
    <mergeCell ref="AC43:AF43"/>
    <mergeCell ref="AG43:AJ43"/>
    <mergeCell ref="AK43:AN43"/>
    <mergeCell ref="A9:B9"/>
    <mergeCell ref="C9:AB9"/>
    <mergeCell ref="AC9:AF9"/>
    <mergeCell ref="AG9:AJ9"/>
    <mergeCell ref="AK9:AN9"/>
    <mergeCell ref="A11:B11"/>
    <mergeCell ref="C11:AB11"/>
    <mergeCell ref="AC11:AF11"/>
    <mergeCell ref="AG11:AJ11"/>
    <mergeCell ref="A10:B10"/>
    <mergeCell ref="AC13:AF13"/>
    <mergeCell ref="AG13:AJ13"/>
    <mergeCell ref="AK13:AN13"/>
    <mergeCell ref="A14:B14"/>
    <mergeCell ref="C14:AB14"/>
    <mergeCell ref="AC14:AF14"/>
    <mergeCell ref="AG14:AJ14"/>
    <mergeCell ref="AK37:AN37"/>
    <mergeCell ref="A27:B27"/>
    <mergeCell ref="C27:AB27"/>
    <mergeCell ref="AC27:AF27"/>
    <mergeCell ref="AG27:AJ27"/>
    <mergeCell ref="AK27:AN27"/>
    <mergeCell ref="AG36:AJ36"/>
    <mergeCell ref="AG34:AJ34"/>
    <mergeCell ref="AK36:AN36"/>
    <mergeCell ref="A29:B29"/>
    <mergeCell ref="AT3:AU3"/>
    <mergeCell ref="C35:AB35"/>
    <mergeCell ref="AC35:AF35"/>
    <mergeCell ref="AG35:AJ35"/>
    <mergeCell ref="AK35:AN35"/>
    <mergeCell ref="A34:B34"/>
    <mergeCell ref="A30:B30"/>
    <mergeCell ref="C30:AB30"/>
    <mergeCell ref="AC30:AF30"/>
    <mergeCell ref="AG30:A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Header>&amp;R6. számú mellékelt a 6/2016.(IV.27.) számú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6"/>
  <sheetViews>
    <sheetView view="pageBreakPreview" zoomScale="60" zoomScalePageLayoutView="0" workbookViewId="0" topLeftCell="A1">
      <selection activeCell="AR1" sqref="AR1:AS1"/>
    </sheetView>
  </sheetViews>
  <sheetFormatPr defaultColWidth="9.00390625" defaultRowHeight="12.75"/>
  <cols>
    <col min="1" max="40" width="2.75390625" style="41" customWidth="1"/>
    <col min="41" max="41" width="10.25390625" style="41" customWidth="1"/>
    <col min="42" max="42" width="9.875" style="41" customWidth="1"/>
    <col min="43" max="43" width="11.00390625" style="41" customWidth="1"/>
    <col min="44" max="44" width="11.375" style="41" customWidth="1"/>
    <col min="45" max="45" width="10.125" style="41" customWidth="1"/>
    <col min="46" max="16384" width="9.125" style="41" customWidth="1"/>
  </cols>
  <sheetData>
    <row r="1" spans="44:45" ht="12.75">
      <c r="AR1" s="328"/>
      <c r="AS1" s="328"/>
    </row>
    <row r="2" spans="1:44" ht="31.5" customHeight="1">
      <c r="A2" s="324" t="s">
        <v>458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</row>
    <row r="3" spans="1:44" ht="31.5" customHeight="1">
      <c r="A3" s="325" t="s">
        <v>966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</row>
    <row r="4" spans="1:44" ht="25.5" customHeight="1">
      <c r="A4" s="249" t="s">
        <v>967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</row>
    <row r="5" spans="1:32" ht="19.5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</row>
    <row r="6" spans="1:32" ht="15.75" customHeight="1">
      <c r="A6" s="326"/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</row>
    <row r="7" spans="1:45" ht="57.75" customHeight="1">
      <c r="A7" s="255" t="s">
        <v>459</v>
      </c>
      <c r="B7" s="256"/>
      <c r="C7" s="257" t="s">
        <v>933</v>
      </c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318" t="s">
        <v>991</v>
      </c>
      <c r="AD7" s="319"/>
      <c r="AE7" s="319"/>
      <c r="AF7" s="320"/>
      <c r="AG7" s="318" t="s">
        <v>992</v>
      </c>
      <c r="AH7" s="319"/>
      <c r="AI7" s="319"/>
      <c r="AJ7" s="320"/>
      <c r="AK7" s="318" t="s">
        <v>480</v>
      </c>
      <c r="AL7" s="319"/>
      <c r="AM7" s="319"/>
      <c r="AN7" s="320"/>
      <c r="AO7" s="129" t="s">
        <v>993</v>
      </c>
      <c r="AP7" s="129" t="s">
        <v>994</v>
      </c>
      <c r="AQ7" s="129" t="s">
        <v>995</v>
      </c>
      <c r="AR7" s="129" t="s">
        <v>996</v>
      </c>
      <c r="AS7" s="129" t="s">
        <v>156</v>
      </c>
    </row>
    <row r="8" spans="1:45" s="47" customFormat="1" ht="21" customHeight="1">
      <c r="A8" s="301" t="s">
        <v>0</v>
      </c>
      <c r="B8" s="278"/>
      <c r="C8" s="321" t="s">
        <v>942</v>
      </c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3"/>
      <c r="AC8" s="305">
        <v>4334</v>
      </c>
      <c r="AD8" s="306"/>
      <c r="AE8" s="306"/>
      <c r="AF8" s="307"/>
      <c r="AG8" s="305">
        <v>5000</v>
      </c>
      <c r="AH8" s="306"/>
      <c r="AI8" s="306"/>
      <c r="AJ8" s="307"/>
      <c r="AK8" s="305">
        <v>66</v>
      </c>
      <c r="AL8" s="306"/>
      <c r="AM8" s="306"/>
      <c r="AN8" s="307"/>
      <c r="AO8" s="130">
        <v>1204</v>
      </c>
      <c r="AP8" s="130"/>
      <c r="AQ8" s="130"/>
      <c r="AR8" s="130"/>
      <c r="AS8" s="131">
        <f aca="true" t="shared" si="0" ref="AS8:AS35">SUM(AC8:AR8)</f>
        <v>10604</v>
      </c>
    </row>
    <row r="9" spans="1:45" s="47" customFormat="1" ht="21" customHeight="1">
      <c r="A9" s="301" t="s">
        <v>1</v>
      </c>
      <c r="B9" s="278"/>
      <c r="C9" s="302" t="s">
        <v>943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4"/>
      <c r="AC9" s="305"/>
      <c r="AD9" s="306"/>
      <c r="AE9" s="306"/>
      <c r="AF9" s="307"/>
      <c r="AG9" s="305"/>
      <c r="AH9" s="306"/>
      <c r="AI9" s="306"/>
      <c r="AJ9" s="307"/>
      <c r="AK9" s="305"/>
      <c r="AL9" s="306"/>
      <c r="AM9" s="306"/>
      <c r="AN9" s="307"/>
      <c r="AO9" s="130">
        <v>38</v>
      </c>
      <c r="AP9" s="130"/>
      <c r="AQ9" s="130"/>
      <c r="AR9" s="130"/>
      <c r="AS9" s="131">
        <f t="shared" si="0"/>
        <v>38</v>
      </c>
    </row>
    <row r="10" spans="1:45" s="47" customFormat="1" ht="21" customHeight="1">
      <c r="A10" s="301" t="s">
        <v>2</v>
      </c>
      <c r="B10" s="278"/>
      <c r="C10" s="302" t="s">
        <v>975</v>
      </c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4"/>
      <c r="AC10" s="305"/>
      <c r="AD10" s="306"/>
      <c r="AE10" s="306"/>
      <c r="AF10" s="307"/>
      <c r="AG10" s="305"/>
      <c r="AH10" s="306"/>
      <c r="AI10" s="306"/>
      <c r="AJ10" s="307"/>
      <c r="AK10" s="305"/>
      <c r="AL10" s="306"/>
      <c r="AM10" s="306"/>
      <c r="AN10" s="307"/>
      <c r="AO10" s="130">
        <v>2480</v>
      </c>
      <c r="AP10" s="130"/>
      <c r="AQ10" s="130"/>
      <c r="AR10" s="130"/>
      <c r="AS10" s="131">
        <f t="shared" si="0"/>
        <v>2480</v>
      </c>
    </row>
    <row r="11" spans="1:45" s="47" customFormat="1" ht="21" customHeight="1">
      <c r="A11" s="301" t="s">
        <v>3</v>
      </c>
      <c r="B11" s="278"/>
      <c r="C11" s="302" t="s">
        <v>997</v>
      </c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4"/>
      <c r="AC11" s="305">
        <v>140845</v>
      </c>
      <c r="AD11" s="306"/>
      <c r="AE11" s="306"/>
      <c r="AF11" s="307"/>
      <c r="AG11" s="305">
        <v>755</v>
      </c>
      <c r="AH11" s="306"/>
      <c r="AI11" s="306"/>
      <c r="AJ11" s="307"/>
      <c r="AK11" s="305"/>
      <c r="AL11" s="306"/>
      <c r="AM11" s="306"/>
      <c r="AN11" s="307"/>
      <c r="AO11" s="130"/>
      <c r="AP11" s="130"/>
      <c r="AQ11" s="130"/>
      <c r="AR11" s="130"/>
      <c r="AS11" s="131">
        <f t="shared" si="0"/>
        <v>141600</v>
      </c>
    </row>
    <row r="12" spans="1:45" s="47" customFormat="1" ht="21" customHeight="1">
      <c r="A12" s="301" t="s">
        <v>9</v>
      </c>
      <c r="B12" s="278"/>
      <c r="C12" s="302" t="s">
        <v>976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4"/>
      <c r="AC12" s="305"/>
      <c r="AD12" s="306"/>
      <c r="AE12" s="306"/>
      <c r="AF12" s="307"/>
      <c r="AG12" s="305"/>
      <c r="AH12" s="306"/>
      <c r="AI12" s="306"/>
      <c r="AJ12" s="307"/>
      <c r="AK12" s="305"/>
      <c r="AL12" s="306"/>
      <c r="AM12" s="306"/>
      <c r="AN12" s="307"/>
      <c r="AO12" s="130"/>
      <c r="AP12" s="130"/>
      <c r="AQ12" s="130"/>
      <c r="AR12" s="130">
        <v>4948</v>
      </c>
      <c r="AS12" s="131">
        <f t="shared" si="0"/>
        <v>4948</v>
      </c>
    </row>
    <row r="13" spans="1:45" s="47" customFormat="1" ht="21" customHeight="1">
      <c r="A13" s="301" t="s">
        <v>10</v>
      </c>
      <c r="B13" s="278"/>
      <c r="C13" s="302" t="s">
        <v>977</v>
      </c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4"/>
      <c r="AC13" s="305"/>
      <c r="AD13" s="306"/>
      <c r="AE13" s="306"/>
      <c r="AF13" s="307"/>
      <c r="AG13" s="305"/>
      <c r="AH13" s="306"/>
      <c r="AI13" s="306"/>
      <c r="AJ13" s="307"/>
      <c r="AK13" s="305"/>
      <c r="AL13" s="306"/>
      <c r="AM13" s="306"/>
      <c r="AN13" s="307"/>
      <c r="AO13" s="130"/>
      <c r="AP13" s="130"/>
      <c r="AQ13" s="130"/>
      <c r="AR13" s="130">
        <v>71440</v>
      </c>
      <c r="AS13" s="131">
        <f t="shared" si="0"/>
        <v>71440</v>
      </c>
    </row>
    <row r="14" spans="1:256" ht="21" customHeight="1">
      <c r="A14" s="301" t="s">
        <v>11</v>
      </c>
      <c r="B14" s="278"/>
      <c r="C14" s="302" t="s">
        <v>945</v>
      </c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4"/>
      <c r="AC14" s="305">
        <v>21857</v>
      </c>
      <c r="AD14" s="306"/>
      <c r="AE14" s="306"/>
      <c r="AF14" s="307"/>
      <c r="AG14" s="305"/>
      <c r="AH14" s="306"/>
      <c r="AI14" s="306"/>
      <c r="AJ14" s="307"/>
      <c r="AK14" s="305"/>
      <c r="AL14" s="306"/>
      <c r="AM14" s="306"/>
      <c r="AN14" s="307"/>
      <c r="AO14" s="130"/>
      <c r="AP14" s="130"/>
      <c r="AQ14" s="130"/>
      <c r="AR14" s="130"/>
      <c r="AS14" s="131">
        <f t="shared" si="0"/>
        <v>21857</v>
      </c>
      <c r="IV14" s="42"/>
    </row>
    <row r="15" spans="1:45" s="46" customFormat="1" ht="21" customHeight="1">
      <c r="A15" s="301" t="s">
        <v>4</v>
      </c>
      <c r="B15" s="278"/>
      <c r="C15" s="302" t="s">
        <v>946</v>
      </c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4"/>
      <c r="AC15" s="314">
        <v>42512</v>
      </c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130">
        <v>791</v>
      </c>
      <c r="AP15" s="130"/>
      <c r="AQ15" s="130"/>
      <c r="AR15" s="130"/>
      <c r="AS15" s="131">
        <f t="shared" si="0"/>
        <v>43303</v>
      </c>
    </row>
    <row r="16" spans="1:45" s="46" customFormat="1" ht="21" customHeight="1">
      <c r="A16" s="301" t="s">
        <v>12</v>
      </c>
      <c r="B16" s="278"/>
      <c r="C16" s="302" t="s">
        <v>998</v>
      </c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130">
        <v>2229</v>
      </c>
      <c r="AP16" s="130"/>
      <c r="AQ16" s="130"/>
      <c r="AR16" s="130"/>
      <c r="AS16" s="131">
        <f t="shared" si="0"/>
        <v>2229</v>
      </c>
    </row>
    <row r="17" spans="1:45" ht="21" customHeight="1">
      <c r="A17" s="301" t="s">
        <v>5</v>
      </c>
      <c r="B17" s="278"/>
      <c r="C17" s="302" t="s">
        <v>999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4"/>
      <c r="AC17" s="305"/>
      <c r="AD17" s="306"/>
      <c r="AE17" s="306"/>
      <c r="AF17" s="307"/>
      <c r="AG17" s="305"/>
      <c r="AH17" s="306"/>
      <c r="AI17" s="306"/>
      <c r="AJ17" s="307"/>
      <c r="AK17" s="305"/>
      <c r="AL17" s="306"/>
      <c r="AM17" s="306"/>
      <c r="AN17" s="307"/>
      <c r="AO17" s="130"/>
      <c r="AP17" s="130"/>
      <c r="AQ17" s="130">
        <v>341</v>
      </c>
      <c r="AR17" s="130"/>
      <c r="AS17" s="131">
        <f t="shared" si="0"/>
        <v>341</v>
      </c>
    </row>
    <row r="18" spans="1:45" ht="21" customHeight="1">
      <c r="A18" s="301" t="s">
        <v>13</v>
      </c>
      <c r="B18" s="278"/>
      <c r="C18" s="302" t="s">
        <v>1000</v>
      </c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4"/>
      <c r="AC18" s="305"/>
      <c r="AD18" s="306"/>
      <c r="AE18" s="306"/>
      <c r="AF18" s="307"/>
      <c r="AG18" s="305"/>
      <c r="AH18" s="306"/>
      <c r="AI18" s="306"/>
      <c r="AJ18" s="307"/>
      <c r="AK18" s="305"/>
      <c r="AL18" s="306"/>
      <c r="AM18" s="306"/>
      <c r="AN18" s="307"/>
      <c r="AO18" s="130">
        <v>462</v>
      </c>
      <c r="AP18" s="130"/>
      <c r="AQ18" s="130"/>
      <c r="AR18" s="130"/>
      <c r="AS18" s="131">
        <f t="shared" si="0"/>
        <v>462</v>
      </c>
    </row>
    <row r="19" spans="1:45" ht="21" customHeight="1">
      <c r="A19" s="301" t="s">
        <v>14</v>
      </c>
      <c r="B19" s="278"/>
      <c r="C19" s="302" t="s">
        <v>1001</v>
      </c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4"/>
      <c r="AC19" s="305"/>
      <c r="AD19" s="306"/>
      <c r="AE19" s="306"/>
      <c r="AF19" s="307"/>
      <c r="AG19" s="305"/>
      <c r="AH19" s="306"/>
      <c r="AI19" s="306"/>
      <c r="AJ19" s="307"/>
      <c r="AK19" s="305"/>
      <c r="AL19" s="306"/>
      <c r="AM19" s="306"/>
      <c r="AN19" s="307"/>
      <c r="AO19" s="130"/>
      <c r="AP19" s="130"/>
      <c r="AQ19" s="130">
        <v>494</v>
      </c>
      <c r="AR19" s="130"/>
      <c r="AS19" s="131">
        <f t="shared" si="0"/>
        <v>494</v>
      </c>
    </row>
    <row r="20" spans="1:45" ht="21" customHeight="1">
      <c r="A20" s="301" t="s">
        <v>15</v>
      </c>
      <c r="B20" s="278"/>
      <c r="C20" s="302" t="s">
        <v>1009</v>
      </c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4"/>
      <c r="AC20" s="305"/>
      <c r="AD20" s="306"/>
      <c r="AE20" s="306"/>
      <c r="AF20" s="307"/>
      <c r="AG20" s="305"/>
      <c r="AH20" s="306"/>
      <c r="AI20" s="306"/>
      <c r="AJ20" s="307"/>
      <c r="AK20" s="305"/>
      <c r="AL20" s="306"/>
      <c r="AM20" s="306"/>
      <c r="AN20" s="307"/>
      <c r="AO20" s="130">
        <v>1555</v>
      </c>
      <c r="AP20" s="130"/>
      <c r="AQ20" s="130"/>
      <c r="AR20" s="130"/>
      <c r="AS20" s="131">
        <f t="shared" si="0"/>
        <v>1555</v>
      </c>
    </row>
    <row r="21" spans="1:256" ht="21" customHeight="1">
      <c r="A21" s="301" t="s">
        <v>16</v>
      </c>
      <c r="B21" s="278"/>
      <c r="C21" s="302" t="s">
        <v>1002</v>
      </c>
      <c r="D21" s="303"/>
      <c r="E21" s="303"/>
      <c r="F21" s="303"/>
      <c r="G21" s="303"/>
      <c r="H21" s="303"/>
      <c r="I21" s="303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4"/>
      <c r="AC21" s="305"/>
      <c r="AD21" s="306"/>
      <c r="AE21" s="306"/>
      <c r="AF21" s="307"/>
      <c r="AG21" s="305"/>
      <c r="AH21" s="306"/>
      <c r="AI21" s="306"/>
      <c r="AJ21" s="307"/>
      <c r="AK21" s="305"/>
      <c r="AL21" s="306"/>
      <c r="AM21" s="306"/>
      <c r="AN21" s="307"/>
      <c r="AO21" s="130"/>
      <c r="AP21" s="130">
        <v>150</v>
      </c>
      <c r="AQ21" s="130"/>
      <c r="AR21" s="130"/>
      <c r="AS21" s="131">
        <f t="shared" si="0"/>
        <v>150</v>
      </c>
      <c r="IV21" s="42"/>
    </row>
    <row r="22" spans="1:45" ht="21" customHeight="1">
      <c r="A22" s="301" t="s">
        <v>17</v>
      </c>
      <c r="B22" s="278"/>
      <c r="C22" s="302" t="s">
        <v>1003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4"/>
      <c r="AC22" s="305"/>
      <c r="AD22" s="306"/>
      <c r="AE22" s="306"/>
      <c r="AF22" s="307"/>
      <c r="AG22" s="305"/>
      <c r="AH22" s="306"/>
      <c r="AI22" s="306"/>
      <c r="AJ22" s="307"/>
      <c r="AK22" s="305"/>
      <c r="AL22" s="306"/>
      <c r="AM22" s="306"/>
      <c r="AN22" s="307"/>
      <c r="AO22" s="130"/>
      <c r="AP22" s="130">
        <v>29</v>
      </c>
      <c r="AQ22" s="130">
        <v>900</v>
      </c>
      <c r="AR22" s="130"/>
      <c r="AS22" s="131">
        <f t="shared" si="0"/>
        <v>929</v>
      </c>
    </row>
    <row r="23" spans="1:45" ht="21" customHeight="1">
      <c r="A23" s="301" t="s">
        <v>18</v>
      </c>
      <c r="B23" s="278"/>
      <c r="C23" s="302" t="s">
        <v>986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4"/>
      <c r="AC23" s="305">
        <v>4586</v>
      </c>
      <c r="AD23" s="306"/>
      <c r="AE23" s="306"/>
      <c r="AF23" s="307"/>
      <c r="AG23" s="305"/>
      <c r="AH23" s="306"/>
      <c r="AI23" s="306"/>
      <c r="AJ23" s="307"/>
      <c r="AK23" s="305"/>
      <c r="AL23" s="306"/>
      <c r="AM23" s="306"/>
      <c r="AN23" s="307"/>
      <c r="AO23" s="130"/>
      <c r="AP23" s="130"/>
      <c r="AQ23" s="130"/>
      <c r="AR23" s="130"/>
      <c r="AS23" s="131">
        <f t="shared" si="0"/>
        <v>4586</v>
      </c>
    </row>
    <row r="24" spans="1:45" ht="21" customHeight="1">
      <c r="A24" s="301" t="s">
        <v>19</v>
      </c>
      <c r="B24" s="278"/>
      <c r="C24" s="302" t="s">
        <v>1004</v>
      </c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4"/>
      <c r="AC24" s="305">
        <v>106</v>
      </c>
      <c r="AD24" s="306"/>
      <c r="AE24" s="306"/>
      <c r="AF24" s="307"/>
      <c r="AG24" s="305"/>
      <c r="AH24" s="306"/>
      <c r="AI24" s="306"/>
      <c r="AJ24" s="307"/>
      <c r="AK24" s="305"/>
      <c r="AL24" s="306"/>
      <c r="AM24" s="306"/>
      <c r="AN24" s="307"/>
      <c r="AO24" s="130"/>
      <c r="AP24" s="130"/>
      <c r="AQ24" s="130"/>
      <c r="AR24" s="130"/>
      <c r="AS24" s="131">
        <f t="shared" si="0"/>
        <v>106</v>
      </c>
    </row>
    <row r="25" spans="1:45" ht="21" customHeight="1">
      <c r="A25" s="301" t="s">
        <v>20</v>
      </c>
      <c r="B25" s="278"/>
      <c r="C25" s="302" t="s">
        <v>1005</v>
      </c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4"/>
      <c r="AC25" s="305"/>
      <c r="AD25" s="306"/>
      <c r="AE25" s="306"/>
      <c r="AF25" s="307"/>
      <c r="AG25" s="305"/>
      <c r="AH25" s="306"/>
      <c r="AI25" s="306"/>
      <c r="AJ25" s="307"/>
      <c r="AK25" s="305"/>
      <c r="AL25" s="306"/>
      <c r="AM25" s="306"/>
      <c r="AN25" s="307"/>
      <c r="AO25" s="130"/>
      <c r="AP25" s="130"/>
      <c r="AQ25" s="130">
        <v>2000</v>
      </c>
      <c r="AR25" s="130"/>
      <c r="AS25" s="131">
        <f t="shared" si="0"/>
        <v>2000</v>
      </c>
    </row>
    <row r="26" spans="1:45" ht="21" customHeight="1">
      <c r="A26" s="301" t="s">
        <v>21</v>
      </c>
      <c r="B26" s="278"/>
      <c r="C26" s="302" t="s">
        <v>955</v>
      </c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4"/>
      <c r="AC26" s="305">
        <v>398</v>
      </c>
      <c r="AD26" s="306"/>
      <c r="AE26" s="306"/>
      <c r="AF26" s="307"/>
      <c r="AG26" s="305"/>
      <c r="AH26" s="306"/>
      <c r="AI26" s="306"/>
      <c r="AJ26" s="307"/>
      <c r="AK26" s="305"/>
      <c r="AL26" s="306"/>
      <c r="AM26" s="306"/>
      <c r="AN26" s="307"/>
      <c r="AO26" s="130"/>
      <c r="AP26" s="130"/>
      <c r="AQ26" s="130"/>
      <c r="AR26" s="130"/>
      <c r="AS26" s="131">
        <f t="shared" si="0"/>
        <v>398</v>
      </c>
    </row>
    <row r="27" spans="1:45" ht="21" customHeight="1">
      <c r="A27" s="301" t="s">
        <v>22</v>
      </c>
      <c r="B27" s="278"/>
      <c r="C27" s="308" t="s">
        <v>989</v>
      </c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10"/>
      <c r="AC27" s="305"/>
      <c r="AD27" s="306"/>
      <c r="AE27" s="306"/>
      <c r="AF27" s="307"/>
      <c r="AG27" s="305"/>
      <c r="AH27" s="306"/>
      <c r="AI27" s="306"/>
      <c r="AJ27" s="307"/>
      <c r="AK27" s="305"/>
      <c r="AL27" s="306"/>
      <c r="AM27" s="306"/>
      <c r="AN27" s="307"/>
      <c r="AO27" s="130">
        <v>11015</v>
      </c>
      <c r="AP27" s="130"/>
      <c r="AQ27" s="130"/>
      <c r="AR27" s="130"/>
      <c r="AS27" s="131">
        <f t="shared" si="0"/>
        <v>11015</v>
      </c>
    </row>
    <row r="28" spans="1:45" ht="21" customHeight="1">
      <c r="A28" s="301" t="s">
        <v>23</v>
      </c>
      <c r="B28" s="278"/>
      <c r="C28" s="302" t="s">
        <v>957</v>
      </c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4"/>
      <c r="AC28" s="305">
        <v>1520</v>
      </c>
      <c r="AD28" s="306"/>
      <c r="AE28" s="306"/>
      <c r="AF28" s="307"/>
      <c r="AG28" s="305"/>
      <c r="AH28" s="306"/>
      <c r="AI28" s="306"/>
      <c r="AJ28" s="307"/>
      <c r="AK28" s="305"/>
      <c r="AL28" s="306"/>
      <c r="AM28" s="306"/>
      <c r="AN28" s="307"/>
      <c r="AO28" s="130"/>
      <c r="AP28" s="130"/>
      <c r="AQ28" s="130"/>
      <c r="AR28" s="130"/>
      <c r="AS28" s="131">
        <f t="shared" si="0"/>
        <v>1520</v>
      </c>
    </row>
    <row r="29" spans="1:45" ht="21" customHeight="1">
      <c r="A29" s="301" t="s">
        <v>24</v>
      </c>
      <c r="B29" s="278"/>
      <c r="C29" s="302" t="s">
        <v>1006</v>
      </c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4"/>
      <c r="AC29" s="305"/>
      <c r="AD29" s="306"/>
      <c r="AE29" s="306"/>
      <c r="AF29" s="307"/>
      <c r="AG29" s="305"/>
      <c r="AH29" s="306"/>
      <c r="AI29" s="306"/>
      <c r="AJ29" s="307"/>
      <c r="AK29" s="305"/>
      <c r="AL29" s="306"/>
      <c r="AM29" s="306"/>
      <c r="AN29" s="307"/>
      <c r="AO29" s="130">
        <v>726</v>
      </c>
      <c r="AP29" s="130"/>
      <c r="AQ29" s="130"/>
      <c r="AR29" s="130"/>
      <c r="AS29" s="131">
        <f t="shared" si="0"/>
        <v>726</v>
      </c>
    </row>
    <row r="30" spans="1:45" ht="21" customHeight="1">
      <c r="A30" s="301" t="s">
        <v>25</v>
      </c>
      <c r="B30" s="278"/>
      <c r="C30" s="302" t="s">
        <v>990</v>
      </c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4"/>
      <c r="AC30" s="305"/>
      <c r="AD30" s="306"/>
      <c r="AE30" s="306"/>
      <c r="AF30" s="307"/>
      <c r="AG30" s="305"/>
      <c r="AH30" s="306"/>
      <c r="AI30" s="306"/>
      <c r="AJ30" s="307"/>
      <c r="AK30" s="305"/>
      <c r="AL30" s="306"/>
      <c r="AM30" s="306"/>
      <c r="AN30" s="307"/>
      <c r="AO30" s="130">
        <v>3881</v>
      </c>
      <c r="AP30" s="130"/>
      <c r="AQ30" s="130"/>
      <c r="AR30" s="130"/>
      <c r="AS30" s="131">
        <f t="shared" si="0"/>
        <v>3881</v>
      </c>
    </row>
    <row r="31" spans="1:45" ht="21" customHeight="1">
      <c r="A31" s="301" t="s">
        <v>26</v>
      </c>
      <c r="B31" s="278"/>
      <c r="C31" s="302" t="s">
        <v>961</v>
      </c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4"/>
      <c r="AC31" s="305"/>
      <c r="AD31" s="306"/>
      <c r="AE31" s="306"/>
      <c r="AF31" s="307"/>
      <c r="AG31" s="305"/>
      <c r="AH31" s="306"/>
      <c r="AI31" s="306"/>
      <c r="AJ31" s="307"/>
      <c r="AK31" s="305"/>
      <c r="AL31" s="306"/>
      <c r="AM31" s="306"/>
      <c r="AN31" s="307"/>
      <c r="AO31" s="130"/>
      <c r="AP31" s="130">
        <v>595</v>
      </c>
      <c r="AQ31" s="130"/>
      <c r="AR31" s="130"/>
      <c r="AS31" s="131">
        <f t="shared" si="0"/>
        <v>595</v>
      </c>
    </row>
    <row r="32" spans="1:45" ht="24.75" customHeight="1">
      <c r="A32" s="301" t="s">
        <v>27</v>
      </c>
      <c r="B32" s="278"/>
      <c r="C32" s="302" t="s">
        <v>1007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4"/>
      <c r="AC32" s="305"/>
      <c r="AD32" s="306"/>
      <c r="AE32" s="306"/>
      <c r="AF32" s="307"/>
      <c r="AG32" s="305"/>
      <c r="AH32" s="306"/>
      <c r="AI32" s="306"/>
      <c r="AJ32" s="307"/>
      <c r="AK32" s="305">
        <v>591</v>
      </c>
      <c r="AL32" s="306"/>
      <c r="AM32" s="306"/>
      <c r="AN32" s="307"/>
      <c r="AO32" s="130"/>
      <c r="AP32" s="130"/>
      <c r="AQ32" s="130"/>
      <c r="AR32" s="130"/>
      <c r="AS32" s="131">
        <f t="shared" si="0"/>
        <v>591</v>
      </c>
    </row>
    <row r="33" spans="1:45" s="105" customFormat="1" ht="29.25" customHeight="1">
      <c r="A33" s="301" t="s">
        <v>28</v>
      </c>
      <c r="B33" s="278"/>
      <c r="C33" s="302" t="s">
        <v>1008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4"/>
      <c r="AC33" s="305"/>
      <c r="AD33" s="306"/>
      <c r="AE33" s="306"/>
      <c r="AF33" s="307"/>
      <c r="AG33" s="305"/>
      <c r="AH33" s="306"/>
      <c r="AI33" s="306"/>
      <c r="AJ33" s="307"/>
      <c r="AK33" s="305">
        <v>29949</v>
      </c>
      <c r="AL33" s="306"/>
      <c r="AM33" s="306"/>
      <c r="AN33" s="307"/>
      <c r="AO33" s="130">
        <v>110</v>
      </c>
      <c r="AP33" s="130"/>
      <c r="AQ33" s="130"/>
      <c r="AR33" s="130"/>
      <c r="AS33" s="131">
        <f t="shared" si="0"/>
        <v>30059</v>
      </c>
    </row>
    <row r="34" spans="1:45" ht="21" customHeight="1">
      <c r="A34" s="301" t="s">
        <v>29</v>
      </c>
      <c r="B34" s="278"/>
      <c r="C34" s="302" t="s">
        <v>961</v>
      </c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4"/>
      <c r="AC34" s="305"/>
      <c r="AD34" s="306"/>
      <c r="AE34" s="306"/>
      <c r="AF34" s="307"/>
      <c r="AG34" s="305"/>
      <c r="AH34" s="306"/>
      <c r="AI34" s="306"/>
      <c r="AJ34" s="307"/>
      <c r="AK34" s="305"/>
      <c r="AL34" s="306"/>
      <c r="AM34" s="306"/>
      <c r="AN34" s="307"/>
      <c r="AO34" s="130"/>
      <c r="AP34" s="130"/>
      <c r="AQ34" s="130"/>
      <c r="AR34" s="130"/>
      <c r="AS34" s="131">
        <f t="shared" si="0"/>
        <v>0</v>
      </c>
    </row>
    <row r="35" spans="1:45" ht="21" customHeight="1">
      <c r="A35" s="301" t="s">
        <v>30</v>
      </c>
      <c r="B35" s="278"/>
      <c r="C35" s="302" t="s">
        <v>156</v>
      </c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4"/>
      <c r="AC35" s="305">
        <f>SUM(AC8:AF34)</f>
        <v>216158</v>
      </c>
      <c r="AD35" s="306"/>
      <c r="AE35" s="306"/>
      <c r="AF35" s="307"/>
      <c r="AG35" s="305">
        <f>SUM(AG8:AJ34)</f>
        <v>5755</v>
      </c>
      <c r="AH35" s="306"/>
      <c r="AI35" s="306"/>
      <c r="AJ35" s="307"/>
      <c r="AK35" s="305">
        <f>SUM(AK8:AN34)</f>
        <v>30606</v>
      </c>
      <c r="AL35" s="306"/>
      <c r="AM35" s="306"/>
      <c r="AN35" s="307"/>
      <c r="AO35" s="130">
        <f>SUM(AO8:AO34)</f>
        <v>24491</v>
      </c>
      <c r="AP35" s="130">
        <f>SUM(AP8:AP34)</f>
        <v>774</v>
      </c>
      <c r="AQ35" s="130">
        <f>SUM(AQ8:AQ34)</f>
        <v>3735</v>
      </c>
      <c r="AR35" s="130">
        <f>SUM(AR8:AR34)</f>
        <v>76388</v>
      </c>
      <c r="AS35" s="131">
        <f t="shared" si="0"/>
        <v>357907</v>
      </c>
    </row>
    <row r="36" ht="12.75">
      <c r="AS36" s="42"/>
    </row>
  </sheetData>
  <sheetProtection/>
  <mergeCells count="151">
    <mergeCell ref="AC7:AF7"/>
    <mergeCell ref="AC9:AF9"/>
    <mergeCell ref="AK7:AN7"/>
    <mergeCell ref="AK9:AN9"/>
    <mergeCell ref="A2:AR2"/>
    <mergeCell ref="A3:AR3"/>
    <mergeCell ref="A4:AR4"/>
    <mergeCell ref="A5:AF5"/>
    <mergeCell ref="A6:AF6"/>
    <mergeCell ref="A7:B7"/>
    <mergeCell ref="C7:AB7"/>
    <mergeCell ref="AK15:AN15"/>
    <mergeCell ref="AG7:AJ7"/>
    <mergeCell ref="AK13:AN13"/>
    <mergeCell ref="A8:B8"/>
    <mergeCell ref="C8:AB8"/>
    <mergeCell ref="AC8:AF8"/>
    <mergeCell ref="AG8:AJ8"/>
    <mergeCell ref="AK8:AN8"/>
    <mergeCell ref="A9:B9"/>
    <mergeCell ref="C9:AB9"/>
    <mergeCell ref="A15:B15"/>
    <mergeCell ref="AG9:AJ9"/>
    <mergeCell ref="C16:AB16"/>
    <mergeCell ref="AC16:AF16"/>
    <mergeCell ref="AG16:AJ16"/>
    <mergeCell ref="AK16:AN16"/>
    <mergeCell ref="AK11:AN11"/>
    <mergeCell ref="C15:AB15"/>
    <mergeCell ref="AC15:AF15"/>
    <mergeCell ref="AG15:AJ15"/>
    <mergeCell ref="AG20:AJ20"/>
    <mergeCell ref="A14:B14"/>
    <mergeCell ref="C14:AB14"/>
    <mergeCell ref="AC14:AF14"/>
    <mergeCell ref="AG14:AJ14"/>
    <mergeCell ref="AK14:AN14"/>
    <mergeCell ref="C18:AB18"/>
    <mergeCell ref="AC18:AF18"/>
    <mergeCell ref="AG18:AJ18"/>
    <mergeCell ref="AK18:AN18"/>
    <mergeCell ref="AK23:AN23"/>
    <mergeCell ref="A16:B16"/>
    <mergeCell ref="A21:B21"/>
    <mergeCell ref="C21:AB21"/>
    <mergeCell ref="AC21:AF21"/>
    <mergeCell ref="AG21:AJ21"/>
    <mergeCell ref="AK21:AN21"/>
    <mergeCell ref="A20:B20"/>
    <mergeCell ref="C20:AB20"/>
    <mergeCell ref="AC20:AF20"/>
    <mergeCell ref="A24:B24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6:AN26"/>
    <mergeCell ref="C24:AB24"/>
    <mergeCell ref="AC24:AF24"/>
    <mergeCell ref="AG24:AJ24"/>
    <mergeCell ref="AK24:AN24"/>
    <mergeCell ref="A25:B25"/>
    <mergeCell ref="C25:AB25"/>
    <mergeCell ref="AC25:AF25"/>
    <mergeCell ref="AG25:AJ25"/>
    <mergeCell ref="AK25:AN25"/>
    <mergeCell ref="AK29:AN29"/>
    <mergeCell ref="A27:B27"/>
    <mergeCell ref="C26:AB26"/>
    <mergeCell ref="AC27:AF27"/>
    <mergeCell ref="AG27:AJ27"/>
    <mergeCell ref="AK27:AN27"/>
    <mergeCell ref="C27:AB27"/>
    <mergeCell ref="A26:B26"/>
    <mergeCell ref="AC26:AF26"/>
    <mergeCell ref="AG26:AJ26"/>
    <mergeCell ref="AK31:AN31"/>
    <mergeCell ref="A28:B28"/>
    <mergeCell ref="C28:AB28"/>
    <mergeCell ref="AC28:AF28"/>
    <mergeCell ref="AG28:AJ28"/>
    <mergeCell ref="AK28:AN28"/>
    <mergeCell ref="A29:B29"/>
    <mergeCell ref="C29:AB29"/>
    <mergeCell ref="AC29:AF29"/>
    <mergeCell ref="AG29:AJ29"/>
    <mergeCell ref="AK33:AN33"/>
    <mergeCell ref="A30:B30"/>
    <mergeCell ref="C30:AB30"/>
    <mergeCell ref="AC30:AF30"/>
    <mergeCell ref="AG30:AJ30"/>
    <mergeCell ref="AK30:AN30"/>
    <mergeCell ref="A31:B31"/>
    <mergeCell ref="C31:AB31"/>
    <mergeCell ref="AC31:AF31"/>
    <mergeCell ref="AG31:AJ31"/>
    <mergeCell ref="A35:B35"/>
    <mergeCell ref="C35:AB35"/>
    <mergeCell ref="AC35:AF35"/>
    <mergeCell ref="AG35:AJ35"/>
    <mergeCell ref="AK35:AN35"/>
    <mergeCell ref="A32:B32"/>
    <mergeCell ref="C32:AB32"/>
    <mergeCell ref="AC32:AF32"/>
    <mergeCell ref="AG32:AJ32"/>
    <mergeCell ref="AK32:AN32"/>
    <mergeCell ref="AG11:AJ11"/>
    <mergeCell ref="A34:B34"/>
    <mergeCell ref="C34:AB34"/>
    <mergeCell ref="AC34:AF34"/>
    <mergeCell ref="AG34:AJ34"/>
    <mergeCell ref="AK34:AN34"/>
    <mergeCell ref="A33:B33"/>
    <mergeCell ref="C33:AB33"/>
    <mergeCell ref="AC33:AF33"/>
    <mergeCell ref="AG33:AJ33"/>
    <mergeCell ref="AK10:AN10"/>
    <mergeCell ref="A12:B12"/>
    <mergeCell ref="C12:AB12"/>
    <mergeCell ref="AC12:AF12"/>
    <mergeCell ref="AG12:AJ12"/>
    <mergeCell ref="AC17:AF17"/>
    <mergeCell ref="AK12:AN12"/>
    <mergeCell ref="A11:B11"/>
    <mergeCell ref="C11:AB11"/>
    <mergeCell ref="AC11:AF11"/>
    <mergeCell ref="AK20:AN20"/>
    <mergeCell ref="A13:B13"/>
    <mergeCell ref="C13:AB13"/>
    <mergeCell ref="AC13:AF13"/>
    <mergeCell ref="AG13:AJ13"/>
    <mergeCell ref="AK19:AN19"/>
    <mergeCell ref="AG17:AJ17"/>
    <mergeCell ref="AK17:AN17"/>
    <mergeCell ref="A18:B18"/>
    <mergeCell ref="A19:B19"/>
    <mergeCell ref="AR1:AS1"/>
    <mergeCell ref="C19:AB19"/>
    <mergeCell ref="AC19:AF19"/>
    <mergeCell ref="AG19:AJ19"/>
    <mergeCell ref="A10:B10"/>
    <mergeCell ref="C10:AB10"/>
    <mergeCell ref="AC10:AF10"/>
    <mergeCell ref="AG10:AJ10"/>
    <mergeCell ref="A17:B17"/>
    <mergeCell ref="C17:A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  <headerFooter>
    <oddHeader>&amp;R7. számú mellékelt a 6/2016.(IV.27.) számú rendelethez</oddHeader>
  </headerFooter>
  <colBreaks count="1" manualBreakCount="1">
    <brk id="4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23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K34" sqref="K34"/>
    </sheetView>
  </sheetViews>
  <sheetFormatPr defaultColWidth="9.00390625" defaultRowHeight="12.75"/>
  <cols>
    <col min="1" max="1" width="8.125" style="0" customWidth="1"/>
    <col min="2" max="2" width="69.75390625" style="0" customWidth="1"/>
    <col min="3" max="5" width="15.75390625" style="0" customWidth="1"/>
  </cols>
  <sheetData>
    <row r="2" spans="1:5" ht="29.25" customHeight="1">
      <c r="A2" s="329" t="s">
        <v>968</v>
      </c>
      <c r="B2" s="329"/>
      <c r="C2" s="329"/>
      <c r="D2" s="329"/>
      <c r="E2" s="329"/>
    </row>
    <row r="3" spans="1:5" ht="60">
      <c r="A3" s="1" t="s">
        <v>6</v>
      </c>
      <c r="B3" s="1" t="s">
        <v>7</v>
      </c>
      <c r="C3" s="1" t="s">
        <v>156</v>
      </c>
      <c r="D3" s="1" t="s">
        <v>329</v>
      </c>
      <c r="E3" s="1" t="s">
        <v>328</v>
      </c>
    </row>
    <row r="4" spans="1:5" ht="15">
      <c r="A4" s="1">
        <v>1</v>
      </c>
      <c r="B4" s="1">
        <v>2</v>
      </c>
      <c r="C4" s="1">
        <v>3</v>
      </c>
      <c r="D4" s="1">
        <v>3</v>
      </c>
      <c r="E4" s="1">
        <v>3</v>
      </c>
    </row>
    <row r="5" spans="1:5" ht="12.75">
      <c r="A5" s="2" t="s">
        <v>0</v>
      </c>
      <c r="B5" s="3" t="s">
        <v>157</v>
      </c>
      <c r="C5" s="4">
        <v>281518</v>
      </c>
      <c r="D5" s="8">
        <v>281451</v>
      </c>
      <c r="E5" s="8">
        <v>67</v>
      </c>
    </row>
    <row r="6" spans="1:5" ht="12.75">
      <c r="A6" s="2" t="s">
        <v>1</v>
      </c>
      <c r="B6" s="3" t="s">
        <v>158</v>
      </c>
      <c r="C6" s="4">
        <v>276174</v>
      </c>
      <c r="D6" s="8">
        <v>232851</v>
      </c>
      <c r="E6" s="8">
        <v>43323</v>
      </c>
    </row>
    <row r="7" spans="1:5" ht="12.75">
      <c r="A7" s="5" t="s">
        <v>2</v>
      </c>
      <c r="B7" s="6" t="s">
        <v>159</v>
      </c>
      <c r="C7" s="7">
        <v>5344</v>
      </c>
      <c r="D7" s="9">
        <v>48600</v>
      </c>
      <c r="E7" s="9">
        <v>-43256</v>
      </c>
    </row>
    <row r="8" spans="1:5" ht="12.75">
      <c r="A8" s="2" t="s">
        <v>3</v>
      </c>
      <c r="B8" s="3" t="s">
        <v>160</v>
      </c>
      <c r="C8" s="4">
        <v>76389</v>
      </c>
      <c r="D8" s="8">
        <v>32591</v>
      </c>
      <c r="E8" s="8">
        <v>43798</v>
      </c>
    </row>
    <row r="9" spans="1:5" ht="12.75">
      <c r="A9" s="2" t="s">
        <v>9</v>
      </c>
      <c r="B9" s="3" t="s">
        <v>161</v>
      </c>
      <c r="C9" s="4">
        <v>47660</v>
      </c>
      <c r="D9" s="8">
        <v>47660</v>
      </c>
      <c r="E9" s="8"/>
    </row>
    <row r="10" spans="1:5" ht="12.75">
      <c r="A10" s="5" t="s">
        <v>10</v>
      </c>
      <c r="B10" s="6" t="s">
        <v>162</v>
      </c>
      <c r="C10" s="7">
        <v>28729</v>
      </c>
      <c r="D10" s="9">
        <v>-15069</v>
      </c>
      <c r="E10" s="9">
        <v>43798</v>
      </c>
    </row>
    <row r="11" spans="1:5" ht="12.75">
      <c r="A11" s="5" t="s">
        <v>11</v>
      </c>
      <c r="B11" s="6" t="s">
        <v>163</v>
      </c>
      <c r="C11" s="7">
        <v>34073</v>
      </c>
      <c r="D11" s="9">
        <v>33531</v>
      </c>
      <c r="E11" s="9">
        <v>542</v>
      </c>
    </row>
    <row r="12" spans="1:5" ht="12.75">
      <c r="A12" s="2" t="s">
        <v>4</v>
      </c>
      <c r="B12" s="3" t="s">
        <v>164</v>
      </c>
      <c r="C12" s="4"/>
      <c r="D12" s="8"/>
      <c r="E12" s="8"/>
    </row>
    <row r="13" spans="1:5" ht="12.75">
      <c r="A13" s="2" t="s">
        <v>12</v>
      </c>
      <c r="B13" s="3" t="s">
        <v>165</v>
      </c>
      <c r="C13" s="4"/>
      <c r="D13" s="8"/>
      <c r="E13" s="8"/>
    </row>
    <row r="14" spans="1:5" ht="12.75">
      <c r="A14" s="5" t="s">
        <v>5</v>
      </c>
      <c r="B14" s="6" t="s">
        <v>166</v>
      </c>
      <c r="C14" s="7"/>
      <c r="D14" s="9"/>
      <c r="E14" s="9"/>
    </row>
    <row r="15" spans="1:5" ht="12.75">
      <c r="A15" s="2" t="s">
        <v>13</v>
      </c>
      <c r="B15" s="3" t="s">
        <v>167</v>
      </c>
      <c r="C15" s="4"/>
      <c r="D15" s="8"/>
      <c r="E15" s="8"/>
    </row>
    <row r="16" spans="1:5" ht="12.75">
      <c r="A16" s="2" t="s">
        <v>14</v>
      </c>
      <c r="B16" s="3" t="s">
        <v>168</v>
      </c>
      <c r="C16" s="4"/>
      <c r="D16" s="8"/>
      <c r="E16" s="8"/>
    </row>
    <row r="17" spans="1:5" ht="12.75">
      <c r="A17" s="5" t="s">
        <v>15</v>
      </c>
      <c r="B17" s="6" t="s">
        <v>169</v>
      </c>
      <c r="C17" s="7"/>
      <c r="D17" s="9"/>
      <c r="E17" s="9"/>
    </row>
    <row r="18" spans="1:5" ht="12.75">
      <c r="A18" s="5" t="s">
        <v>16</v>
      </c>
      <c r="B18" s="6" t="s">
        <v>170</v>
      </c>
      <c r="C18" s="7"/>
      <c r="D18" s="9"/>
      <c r="E18" s="9"/>
    </row>
    <row r="19" spans="1:5" ht="12.75">
      <c r="A19" s="5" t="s">
        <v>17</v>
      </c>
      <c r="B19" s="6" t="s">
        <v>171</v>
      </c>
      <c r="C19" s="7">
        <v>34073</v>
      </c>
      <c r="D19" s="9">
        <v>33531</v>
      </c>
      <c r="E19" s="9">
        <v>542</v>
      </c>
    </row>
    <row r="20" spans="1:5" ht="12.75">
      <c r="A20" s="5" t="s">
        <v>18</v>
      </c>
      <c r="B20" s="6" t="s">
        <v>172</v>
      </c>
      <c r="C20" s="7">
        <v>13294</v>
      </c>
      <c r="D20" s="9">
        <v>12752</v>
      </c>
      <c r="E20" s="9">
        <v>542</v>
      </c>
    </row>
    <row r="21" spans="1:5" ht="12.75">
      <c r="A21" s="5" t="s">
        <v>19</v>
      </c>
      <c r="B21" s="6" t="s">
        <v>173</v>
      </c>
      <c r="C21" s="7">
        <v>20779</v>
      </c>
      <c r="D21" s="9">
        <v>20779</v>
      </c>
      <c r="E21" s="9"/>
    </row>
    <row r="22" spans="1:5" ht="25.5">
      <c r="A22" s="5" t="s">
        <v>20</v>
      </c>
      <c r="B22" s="6" t="s">
        <v>174</v>
      </c>
      <c r="C22" s="7">
        <v>0</v>
      </c>
      <c r="D22" s="9">
        <v>0</v>
      </c>
      <c r="E22" s="9">
        <v>0</v>
      </c>
    </row>
    <row r="23" spans="1:5" ht="12.75">
      <c r="A23" s="5" t="s">
        <v>21</v>
      </c>
      <c r="B23" s="6" t="s">
        <v>175</v>
      </c>
      <c r="C23" s="7">
        <v>0</v>
      </c>
      <c r="D23" s="9">
        <v>0</v>
      </c>
      <c r="E23" s="9">
        <v>0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2" r:id="rId1"/>
  <headerFooter alignWithMargins="0">
    <oddHeader>&amp;R8. számú mellékelt a 6/2016.(IV.27.) számú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titkarsag</cp:lastModifiedBy>
  <cp:lastPrinted>2016-05-03T07:30:10Z</cp:lastPrinted>
  <dcterms:created xsi:type="dcterms:W3CDTF">2010-05-29T08:47:41Z</dcterms:created>
  <dcterms:modified xsi:type="dcterms:W3CDTF">2016-05-03T07:30:13Z</dcterms:modified>
  <cp:category/>
  <cp:version/>
  <cp:contentType/>
  <cp:contentStatus/>
</cp:coreProperties>
</file>