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5025" activeTab="4"/>
  </bookViews>
  <sheets>
    <sheet name="ámk" sheetId="1" r:id="rId1"/>
    <sheet name="szak" sheetId="2" r:id="rId2"/>
    <sheet name="önkormányzat" sheetId="3" r:id="rId3"/>
    <sheet name="hivatal" sheetId="4" r:id="rId4"/>
    <sheet name="összesen" sheetId="5" r:id="rId5"/>
    <sheet name="melléklet2" sheetId="6" r:id="rId6"/>
    <sheet name="melléklet3" sheetId="7" r:id="rId7"/>
    <sheet name="melléklet4" sheetId="8" r:id="rId8"/>
    <sheet name="melléklet5" sheetId="9" r:id="rId9"/>
    <sheet name="melléklet6" sheetId="10" r:id="rId10"/>
    <sheet name="melléklet7" sheetId="11" r:id="rId11"/>
    <sheet name="melléklet8" sheetId="12" r:id="rId12"/>
    <sheet name="melléklet9" sheetId="13" r:id="rId13"/>
    <sheet name="melléklet10" sheetId="14" r:id="rId14"/>
    <sheet name="melléklet11" sheetId="15" r:id="rId15"/>
    <sheet name="Munka1" sheetId="16" r:id="rId16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C52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képviselők, biz.tagok</t>
        </r>
      </text>
    </comment>
  </commentList>
</comments>
</file>

<file path=xl/comments5.xml><?xml version="1.0" encoding="utf-8"?>
<comments xmlns="http://schemas.openxmlformats.org/spreadsheetml/2006/main">
  <authors>
    <author>penzugy_01</author>
  </authors>
  <commentList>
    <comment ref="M3" authorId="0">
      <text>
        <r>
          <rPr>
            <b/>
            <sz val="9"/>
            <rFont val="Tahoma"/>
            <family val="2"/>
          </rPr>
          <t>penzugy_01:</t>
        </r>
        <r>
          <rPr>
            <sz val="9"/>
            <rFont val="Tahoma"/>
            <family val="2"/>
          </rPr>
          <t xml:space="preserve">
+ 409.000 T.eszk beszer</t>
        </r>
      </text>
    </comment>
  </commentList>
</comments>
</file>

<file path=xl/comments7.xml><?xml version="1.0" encoding="utf-8"?>
<comments xmlns="http://schemas.openxmlformats.org/spreadsheetml/2006/main">
  <authors>
    <author>penzugy_01</author>
  </authors>
  <commentList>
    <comment ref="K10" authorId="0">
      <text>
        <r>
          <rPr>
            <b/>
            <sz val="9"/>
            <rFont val="Tahoma"/>
            <family val="2"/>
          </rPr>
          <t>penzugy_01:</t>
        </r>
        <r>
          <rPr>
            <sz val="9"/>
            <rFont val="Tahoma"/>
            <family val="2"/>
          </rPr>
          <t xml:space="preserve">
+ 409.000 T.eszk beszer</t>
        </r>
      </text>
    </comment>
  </commentList>
</comments>
</file>

<file path=xl/sharedStrings.xml><?xml version="1.0" encoding="utf-8"?>
<sst xmlns="http://schemas.openxmlformats.org/spreadsheetml/2006/main" count="1932" uniqueCount="752">
  <si>
    <t>Megvalósítási terv</t>
  </si>
  <si>
    <t>Önállóan működő költségvetési szervek költségvetése</t>
  </si>
  <si>
    <t>főkönyvi szám</t>
  </si>
  <si>
    <t>megnevezés</t>
  </si>
  <si>
    <t>kiadás E Ft-ban</t>
  </si>
  <si>
    <t>bevétel E Ft-ban</t>
  </si>
  <si>
    <t>vásárolt élelmezés</t>
  </si>
  <si>
    <t>DOLOGI KIADÁSOK ÖSSZESEN</t>
  </si>
  <si>
    <t>intézményi ellátási díj bevétel</t>
  </si>
  <si>
    <t>Kiszámlázott termékek és szolg.Áfája</t>
  </si>
  <si>
    <t>Intézményi működési bevételek összesen</t>
  </si>
  <si>
    <t>Intézményfinanszírozás</t>
  </si>
  <si>
    <t>BEVÉTELEK ÖSSZESEN</t>
  </si>
  <si>
    <t>Alaptevékenységei: az alapítő okiratban szakmai alapfeladatként meghatározott tevékenységei szakfeladatonként</t>
  </si>
  <si>
    <t>Óvodai nevelés, ellátás</t>
  </si>
  <si>
    <t>Személyi juttatások összesen</t>
  </si>
  <si>
    <t>Munkaadókat terhelő járulékok összesen</t>
  </si>
  <si>
    <t>KIADÁSOK ÖSSZESEN</t>
  </si>
  <si>
    <t>Intézményfinanszírozás összesen</t>
  </si>
  <si>
    <t>Sajátos nevelési igényű gyermekek óvoda</t>
  </si>
  <si>
    <t>Bölcsődei ellátás</t>
  </si>
  <si>
    <t>Vásárolt élelmezés</t>
  </si>
  <si>
    <t>bérleti és lízing díjbevétel</t>
  </si>
  <si>
    <t>kiszámlázott termékek és szolgáltatások Áfa</t>
  </si>
  <si>
    <t>Intézményi működési bevételek összesen.</t>
  </si>
  <si>
    <t>Gyermekjóléti szolgáltatás</t>
  </si>
  <si>
    <t>Szociális étkeztetés</t>
  </si>
  <si>
    <t>szolgáltatások ellenértéke</t>
  </si>
  <si>
    <t>Házi segítségnyújtás</t>
  </si>
  <si>
    <t>Külső személyi juttatások összesen</t>
  </si>
  <si>
    <t>Családsegítés</t>
  </si>
  <si>
    <t>könyvtári szolgáltatások</t>
  </si>
  <si>
    <t>közművelődési tevékenységek</t>
  </si>
  <si>
    <t>külső szeményi juttatások</t>
  </si>
  <si>
    <t>Áru-és készletértékesítés</t>
  </si>
  <si>
    <t>kiszámlázott termékek és szolgáltatások áfá-ja</t>
  </si>
  <si>
    <t>igazgatási szolgáltatás díjbevétel</t>
  </si>
  <si>
    <t>kiszámlázott termékek és szolgálttások áfá-ja</t>
  </si>
  <si>
    <t>kiszámlázott termékek és szolgáltatások áfa</t>
  </si>
  <si>
    <t>közutak, hidak alaputak üzemeltetése, fenntartása</t>
  </si>
  <si>
    <t>intézményi működési bevételek összesen</t>
  </si>
  <si>
    <t>beruh.c.egyéb pe.átad.háztartásoknak</t>
  </si>
  <si>
    <t>műk.c.egyéb pe.átad.összesen</t>
  </si>
  <si>
    <t>Közvilágítás</t>
  </si>
  <si>
    <t>Önkomrányzatok elszámolásai a költségvetési szerveikkel</t>
  </si>
  <si>
    <t>Háziorvosi ügyeleti ellátás</t>
  </si>
  <si>
    <t>műk.c.támog.ért.bev.TB alaptól</t>
  </si>
  <si>
    <t>műk.c.támog.ért.bev.TB alaptól összesen</t>
  </si>
  <si>
    <t>KIADÁSOK ÖSSZESEN:</t>
  </si>
  <si>
    <t>műk.c.támog.ért.bev.elk.áll.pénzalaptól</t>
  </si>
  <si>
    <t>műk.c.támog.ért.bev.elk. alaptól összesen</t>
  </si>
  <si>
    <t>dologi kiadások összesen</t>
  </si>
  <si>
    <t>Köztemető-fenntartás és működtetés</t>
  </si>
  <si>
    <t>Alaptevékenységei: az alapító okiratban szakmai alapfeladatként meghatározott tevékenységei szakfeladatonként</t>
  </si>
  <si>
    <t>Állami támogatás (feladatfinanszírozás) Önk</t>
  </si>
  <si>
    <t>Állami támogatás összesen</t>
  </si>
  <si>
    <t>szociális ellátások</t>
  </si>
  <si>
    <t>állami támogatás</t>
  </si>
  <si>
    <t>intézményfinanszírozás óvoda</t>
  </si>
  <si>
    <t>intézményfinanszírozás ezüstág</t>
  </si>
  <si>
    <t>intézményfinanszírozás művház</t>
  </si>
  <si>
    <t>intézményfinanszírozás ph</t>
  </si>
  <si>
    <t>Személyi juttatások
 összesen</t>
  </si>
  <si>
    <t>Munkaadókat terhelő
 járulékok összesen</t>
  </si>
  <si>
    <t>Önkormányzat</t>
  </si>
  <si>
    <t>ÖSSZESEN:</t>
  </si>
  <si>
    <t>főkönyvi
 szám</t>
  </si>
  <si>
    <t>kiadás
 E Ft-ban</t>
  </si>
  <si>
    <t>bevétel
 E Ft-ban</t>
  </si>
  <si>
    <t>bevétel 
E Ft-ban</t>
  </si>
  <si>
    <t>főkönyvi 
szám</t>
  </si>
  <si>
    <t>kiadás 
E Ft-ban</t>
  </si>
  <si>
    <t>főkönyvi
szám</t>
  </si>
  <si>
    <t>kiadás működési</t>
  </si>
  <si>
    <t>bevétel működési</t>
  </si>
  <si>
    <t>Beruházások</t>
  </si>
  <si>
    <t>kiadás fejlesztési</t>
  </si>
  <si>
    <t>bevétel fejlesztési</t>
  </si>
  <si>
    <t>ÖSSZESEN</t>
  </si>
  <si>
    <t>Dologi kiadások</t>
  </si>
  <si>
    <t>Ellátottak pénzbeli juttatásai</t>
  </si>
  <si>
    <t>adatok: E Ft-ban</t>
  </si>
  <si>
    <t>SZAKFELADAT</t>
  </si>
  <si>
    <t>Bevételek összesen</t>
  </si>
  <si>
    <t>Eredeti ei.</t>
  </si>
  <si>
    <t>Eredeti ei</t>
  </si>
  <si>
    <t>Szakfeladat</t>
  </si>
  <si>
    <t>Kiadások
 összesen</t>
  </si>
  <si>
    <t>Kiadások összesen:</t>
  </si>
  <si>
    <t>K312</t>
  </si>
  <si>
    <t>K332</t>
  </si>
  <si>
    <t>K351</t>
  </si>
  <si>
    <t>B405</t>
  </si>
  <si>
    <t>B406</t>
  </si>
  <si>
    <t>K311</t>
  </si>
  <si>
    <t>Szakmai anyagok beszerzése</t>
  </si>
  <si>
    <t>K2</t>
  </si>
  <si>
    <t>Üzemeltetési anyagok beszerzése</t>
  </si>
  <si>
    <t>K11</t>
  </si>
  <si>
    <t>a, gyógyszerbeszerzés</t>
  </si>
  <si>
    <t xml:space="preserve">c, könyv- folyóirat </t>
  </si>
  <si>
    <t>e, szakmai feladatok</t>
  </si>
  <si>
    <t>b, irodaszer</t>
  </si>
  <si>
    <t>e, munkaruha</t>
  </si>
  <si>
    <t>nem adatátv.c. távközlés</t>
  </si>
  <si>
    <t>K322</t>
  </si>
  <si>
    <t>Egyéb kommunikációs szolgáltatások</t>
  </si>
  <si>
    <t>gázdíj</t>
  </si>
  <si>
    <t>villamosenergia</t>
  </si>
  <si>
    <t>vízdíj</t>
  </si>
  <si>
    <t>K331</t>
  </si>
  <si>
    <t>Közüzemi díjak</t>
  </si>
  <si>
    <t>karbantartási, kisjavítási szolgáltatások</t>
  </si>
  <si>
    <t>K334</t>
  </si>
  <si>
    <t>K336</t>
  </si>
  <si>
    <t>Egyéb szolgáltatási díjak</t>
  </si>
  <si>
    <t>K337</t>
  </si>
  <si>
    <t>működési c. előzetesen felsz. Áfa</t>
  </si>
  <si>
    <t>Működési c. előzetesen felsz. Áfa</t>
  </si>
  <si>
    <t>a, illetmények</t>
  </si>
  <si>
    <t>K1101</t>
  </si>
  <si>
    <t>K1106</t>
  </si>
  <si>
    <t>jubileumi jutalom</t>
  </si>
  <si>
    <t>K1107</t>
  </si>
  <si>
    <t>béren kívüli juttatások</t>
  </si>
  <si>
    <t>K1109</t>
  </si>
  <si>
    <t>közlekedési költségtérítés</t>
  </si>
  <si>
    <t>a, szociális hozzájárulási adó</t>
  </si>
  <si>
    <t>c, korkedvezmény-biztosítási járulék</t>
  </si>
  <si>
    <t>d, egészségügyi hozzájárulás</t>
  </si>
  <si>
    <t>e, táppénz hozzájárulás</t>
  </si>
  <si>
    <t>f, egyéb járulék</t>
  </si>
  <si>
    <t>g, munkáltatót terhelő szja</t>
  </si>
  <si>
    <t>Karbantartási, kisjavítási szolgáltatások</t>
  </si>
  <si>
    <t>Működési célú előzetesen felsz. Áfa</t>
  </si>
  <si>
    <t>K11Személyi juttatások
 összesen</t>
  </si>
  <si>
    <t>K2 Munkaadókat terhelő
 járulékok összesen</t>
  </si>
  <si>
    <t>K1104</t>
  </si>
  <si>
    <t>Készenléti ügyeleti helyettesítési díj</t>
  </si>
  <si>
    <t>K1110</t>
  </si>
  <si>
    <t>Egyéb költségtérítések</t>
  </si>
  <si>
    <t>Ellátási díjak</t>
  </si>
  <si>
    <t>B4</t>
  </si>
  <si>
    <t>Működési bevételek</t>
  </si>
  <si>
    <t>K12</t>
  </si>
  <si>
    <t>Külső személyi juttatások</t>
  </si>
  <si>
    <t>B402</t>
  </si>
  <si>
    <t>K123</t>
  </si>
  <si>
    <t>042130</t>
  </si>
  <si>
    <t>B401</t>
  </si>
  <si>
    <t>B403</t>
  </si>
  <si>
    <t>c, könyv-folyóirat beszerzés</t>
  </si>
  <si>
    <t>e, szakmai feladataok</t>
  </si>
  <si>
    <t>K84</t>
  </si>
  <si>
    <t>d, üzemanyag beszerzés</t>
  </si>
  <si>
    <t>K511</t>
  </si>
  <si>
    <t>B72</t>
  </si>
  <si>
    <t>B16</t>
  </si>
  <si>
    <t>Villamos áram</t>
  </si>
  <si>
    <t>Szakmai tevékenységet segítő szolgáltatások</t>
  </si>
  <si>
    <t>Szakmai tev. Segítő szolgáltatások</t>
  </si>
  <si>
    <t>K122</t>
  </si>
  <si>
    <t>Munkanélküli aktív korúak ellátásai</t>
  </si>
  <si>
    <t>K45</t>
  </si>
  <si>
    <t>foglalkoztatással, munkanélk.kapcs.ellátások</t>
  </si>
  <si>
    <t>Lakásfenntartással, lakhatással összegfüggő ellátások</t>
  </si>
  <si>
    <t>c, lakásfennt.tám(Szoctv.38.§(1)bek.a)ésb)</t>
  </si>
  <si>
    <t>K46</t>
  </si>
  <si>
    <t>Lakhatással kapcsolatos elltások</t>
  </si>
  <si>
    <t>Betegséggel kapcsolatos pénzbeli elltások, támogatások</t>
  </si>
  <si>
    <t>Fogyatékossággal összefüggő pénzbeli ellátások, támogatások</t>
  </si>
  <si>
    <t>i, helyi megállap.áp.díj Szoctv.43/B.</t>
  </si>
  <si>
    <t>K44</t>
  </si>
  <si>
    <t>Betegséggel kapcsolatos ellátások</t>
  </si>
  <si>
    <t>g, helyi önk.által folyósított ellátások</t>
  </si>
  <si>
    <t>K48</t>
  </si>
  <si>
    <t>p, átmeneti segély Szoctv.45§</t>
  </si>
  <si>
    <t>q, temetési segély Szoctv.46§</t>
  </si>
  <si>
    <t>Egyéb nem intézményi elltások</t>
  </si>
  <si>
    <t>Betegséggel kapcsolatos pénzbeli ellátások,támogatások</t>
  </si>
  <si>
    <t>j, helyi megáll.közgyógy.el.Szoctv.50§.(3)bek</t>
  </si>
  <si>
    <t>v, köztemetés Szoctv.48§</t>
  </si>
  <si>
    <t>Start-munka program- Téli közfoglalkoztatás</t>
  </si>
  <si>
    <t>Hosszabb időtartamú közfoglalkoztatás</t>
  </si>
  <si>
    <t>Sportlétesítmények működtetése és fejlesztése</t>
  </si>
  <si>
    <t>Önkormányzatok és önkormányzati hivatalok joglakotó és általános igazg.tev.</t>
  </si>
  <si>
    <t>K121</t>
  </si>
  <si>
    <t>Választott tisztségviselők juttatásai</t>
  </si>
  <si>
    <t>Egyéb dologi kiadások</t>
  </si>
  <si>
    <t>K355</t>
  </si>
  <si>
    <t>K352</t>
  </si>
  <si>
    <t>Fizetendő általános forgalmi adó</t>
  </si>
  <si>
    <t>K4</t>
  </si>
  <si>
    <t>egyéb költségtérítések</t>
  </si>
  <si>
    <t>nem saját foglalkoztatottnak egyéb jutt</t>
  </si>
  <si>
    <t>egyéb külső személyi juttatás</t>
  </si>
  <si>
    <t>B410</t>
  </si>
  <si>
    <t>egyéb műk.bev. 1-2 ft-os kerekítsé</t>
  </si>
  <si>
    <t>K335</t>
  </si>
  <si>
    <t>Közvetített szolgáltatások</t>
  </si>
  <si>
    <t>Ifjúság-egészségügyi gondozás védőnői szolg.+ takarító</t>
  </si>
  <si>
    <t>közvetített szolgáltatások ellenértéke</t>
  </si>
  <si>
    <t>K342</t>
  </si>
  <si>
    <t>egyéb dologi kiadások 1-2 ft-os</t>
  </si>
  <si>
    <t>reklám- és propaganda kiadás</t>
  </si>
  <si>
    <t>gyermekjóléti</t>
  </si>
  <si>
    <t>szociális étkezés</t>
  </si>
  <si>
    <t>házi segítség</t>
  </si>
  <si>
    <t>időskorúak nappali</t>
  </si>
  <si>
    <t>demens napp</t>
  </si>
  <si>
    <t>szakmai dolg</t>
  </si>
  <si>
    <t>int.üzemelt</t>
  </si>
  <si>
    <t>áru és készletértékesítés</t>
  </si>
  <si>
    <t>közvetített szolgáltatások</t>
  </si>
  <si>
    <t>műk.c.támbev.áht-n belül</t>
  </si>
  <si>
    <t>c, magánszemélyek kommunális adója</t>
  </si>
  <si>
    <t>B34</t>
  </si>
  <si>
    <t>Vagyoni típusú adók</t>
  </si>
  <si>
    <t>g, helyi iparűzési adó állandó jelleggel</t>
  </si>
  <si>
    <t>B35</t>
  </si>
  <si>
    <t>Termékek és szolgáltatások adói</t>
  </si>
  <si>
    <t>b, gépjárműadó önkr. Megillető rész</t>
  </si>
  <si>
    <t>B354</t>
  </si>
  <si>
    <t>Gépjárműadók</t>
  </si>
  <si>
    <t>i, talajterhelési díj</t>
  </si>
  <si>
    <t xml:space="preserve">B355 </t>
  </si>
  <si>
    <t>Egyéb áruhasználati és szolgáltatási adók</t>
  </si>
  <si>
    <t>B36</t>
  </si>
  <si>
    <t>Egyéb közhatalmi bevételek</t>
  </si>
  <si>
    <t>k, szabálysértési bírság</t>
  </si>
  <si>
    <t>m, egyéb késedelmi és mezőőri</t>
  </si>
  <si>
    <t xml:space="preserve">foglalkoztatást helyettesítő támogatás </t>
  </si>
  <si>
    <t>KÖZHATALMI BEVÉTELEK</t>
  </si>
  <si>
    <t>B3</t>
  </si>
  <si>
    <t>B1</t>
  </si>
  <si>
    <t>ÖNKORMÁNYZATOK MŰKÖDÉSI TÁMOG.</t>
  </si>
  <si>
    <t>Külső személyi juttatások támop</t>
  </si>
  <si>
    <t>B116</t>
  </si>
  <si>
    <t>B25</t>
  </si>
  <si>
    <t>egyéb felhalm.c.támog áht-n belül</t>
  </si>
  <si>
    <t>*</t>
  </si>
  <si>
    <t>K71</t>
  </si>
  <si>
    <t>ingatlanok felújítása</t>
  </si>
  <si>
    <t>K74</t>
  </si>
  <si>
    <t>felújítások előzetes felsz. Áfa</t>
  </si>
  <si>
    <t>egyéb felhalmozási célú tám. Áht-n belül</t>
  </si>
  <si>
    <t>helyi önkormányzatok kiegészítő támogatásai</t>
  </si>
  <si>
    <t>TE beszerzés</t>
  </si>
  <si>
    <t>K12Külső személyi
 juttatások összesen</t>
  </si>
  <si>
    <t>K31 készletbeszerzés</t>
  </si>
  <si>
    <t>K32 kommunikációs szolgáltatások</t>
  </si>
  <si>
    <t>K33 Szolgáltatási kiadások</t>
  </si>
  <si>
    <t>K35 Különféle befizetések és egyéb dologi kiadások</t>
  </si>
  <si>
    <t>K4 Ellátottak pénzbeli juttatásai</t>
  </si>
  <si>
    <t>B11 Önkormányzatok működési támogatásai</t>
  </si>
  <si>
    <t>B3 Közhatalmi bevételek</t>
  </si>
  <si>
    <t>B4 Működési bevételek</t>
  </si>
  <si>
    <t>B6 Működési célú átvett pénzeszközök</t>
  </si>
  <si>
    <t>K5 egyéb működési célú kiadások</t>
  </si>
  <si>
    <t>K6 Beruházások</t>
  </si>
  <si>
    <t>K7 Felújítások</t>
  </si>
  <si>
    <t xml:space="preserve">K8 egyéb felhalmozási c. kiadások
</t>
  </si>
  <si>
    <t>B116 Helyi önkormányzatok kiegészítő tám</t>
  </si>
  <si>
    <t>B16 egyéb működési 
c. támogatások</t>
  </si>
  <si>
    <t>B25 felhalmozási
c. támogatások</t>
  </si>
  <si>
    <t>B116 helyi önk.kieg.tám</t>
  </si>
  <si>
    <t>B7 Felhalmozási c. átvett pénzeszk</t>
  </si>
  <si>
    <t>K9 finanszírozási kiadások</t>
  </si>
  <si>
    <t>K34 kiküldetések
reklám- és propaganda</t>
  </si>
  <si>
    <t>B8 finanszírozási
bevételek</t>
  </si>
  <si>
    <t>Közhatalmi bevételek</t>
  </si>
  <si>
    <t>Külső személyi juttatás</t>
  </si>
  <si>
    <t>Felújítások</t>
  </si>
  <si>
    <t>Önkormányzatok működési támogatásai</t>
  </si>
  <si>
    <t>Helyi önkormányzatok kieg.tám műk.</t>
  </si>
  <si>
    <t>Egyéb műk.c. támogatások</t>
  </si>
  <si>
    <t>Műk.c.átvett pénzeszköz</t>
  </si>
  <si>
    <t>Felhal. C. támogatások</t>
  </si>
  <si>
    <t>Helyi önkormányzatok kieg. Tám fejl.</t>
  </si>
  <si>
    <t>Felhal.c. átvett pénzeszközök</t>
  </si>
  <si>
    <t xml:space="preserve">finanszírozási bevételek </t>
  </si>
  <si>
    <t>finanszírozási bevételek pénzbaradvány feljesztési célra</t>
  </si>
  <si>
    <t>Egyéb műk.c. kiadások</t>
  </si>
  <si>
    <t>Egyéb felhalm.c. kiadások</t>
  </si>
  <si>
    <t>áfa</t>
  </si>
  <si>
    <t>B8 finanszírozási bevételek pénzmaradvány</t>
  </si>
  <si>
    <t>Szabadkígyós Község Önkormányzat 2015. évi költségvetési rendeletének megalapozásához</t>
  </si>
  <si>
    <t xml:space="preserve"> ÖNKORMÁNYZATI HIVATAL</t>
  </si>
  <si>
    <t>Önkormányzatok igazgatási tevékenysége</t>
  </si>
  <si>
    <t>SZABADKÍGYÓS KÖZSÉG ÖNKORMÁNYZAT</t>
  </si>
  <si>
    <t>Növénytermesztés, állattenyésztéssel kapcsolatos költségek</t>
  </si>
  <si>
    <t>Személyi juttatások összesen:</t>
  </si>
  <si>
    <t>K22</t>
  </si>
  <si>
    <t>Szociális hozzájárulási adó</t>
  </si>
  <si>
    <t>Bérleti díj</t>
  </si>
  <si>
    <t>K333</t>
  </si>
  <si>
    <t>Bérleti és lízing díjak</t>
  </si>
  <si>
    <t>pénzügyi szolgáltatások</t>
  </si>
  <si>
    <t>Kiküldetések kiadási</t>
  </si>
  <si>
    <t>K341</t>
  </si>
  <si>
    <t>Kiküldetések kiadás összesen</t>
  </si>
  <si>
    <t>reklámtevékenység</t>
  </si>
  <si>
    <t>reklámtevékenység összesen</t>
  </si>
  <si>
    <t>Szociális Alapszolgáltató Központ</t>
  </si>
  <si>
    <t>szakmai anyag</t>
  </si>
  <si>
    <t>Vízdíj</t>
  </si>
  <si>
    <t>ÁLTALÁNOS MŰVELŐDÉSI KÖZPONT</t>
  </si>
  <si>
    <t>állami támogatás (intézményfinanszírozás)</t>
  </si>
  <si>
    <t xml:space="preserve"> Óvodai-bölcsődei intézményi étkeztetés</t>
  </si>
  <si>
    <t>Iskolai intézményi étkeztetés</t>
  </si>
  <si>
    <t>a, illetmények 5 fő</t>
  </si>
  <si>
    <t>hajtó-kenőanyag</t>
  </si>
  <si>
    <t>önkormányzati kiegészítés (intézményfin.)</t>
  </si>
  <si>
    <t>nem saját munkavállaló külső</t>
  </si>
  <si>
    <t>a, illetmények,3 gyermekgondozó</t>
  </si>
  <si>
    <t>munkaruha</t>
  </si>
  <si>
    <t>Munkahelyi étkeztetés</t>
  </si>
  <si>
    <t>állami támogatás (intézményfinansz)</t>
  </si>
  <si>
    <t>önkormányzati kiegészítés</t>
  </si>
  <si>
    <t>BEVÉTELEK ÖSSZESEN:</t>
  </si>
  <si>
    <t>a, illetmények 5 óvónő,3 dajka,1karb,1titkár
1fő technikai kisegítő</t>
  </si>
  <si>
    <t>a, illetmények 2fő
1fő technikai kisegítő</t>
  </si>
  <si>
    <t>a, illetmények 1fő</t>
  </si>
  <si>
    <t>vásárolt élelmezés összesen:</t>
  </si>
  <si>
    <t>a, illetmények ,7 fő</t>
  </si>
  <si>
    <t>Állami támogatás</t>
  </si>
  <si>
    <t>Vállalkozási tev.</t>
  </si>
  <si>
    <t>bérleti- és lizing díjak</t>
  </si>
  <si>
    <t>bérleti- és lizing díjak összesen</t>
  </si>
  <si>
    <t xml:space="preserve">egyéb dologi </t>
  </si>
  <si>
    <t>egyéb dologi összesen</t>
  </si>
  <si>
    <t>Műk.c.tám.ért.fejezettől</t>
  </si>
  <si>
    <t>hajtó-és kenőanyag</t>
  </si>
  <si>
    <t>külső személyi juttatás</t>
  </si>
  <si>
    <t>adatátviteli c.távközl.díj</t>
  </si>
  <si>
    <t>áfa befizetés</t>
  </si>
  <si>
    <t>egyéb dologi kiadások</t>
  </si>
  <si>
    <t>Ivóvízminőség Közép-Békés önrész</t>
  </si>
  <si>
    <t xml:space="preserve">műk.c. pée.átadás </t>
  </si>
  <si>
    <t>dareh műk.hj</t>
  </si>
  <si>
    <t>közép-békési térség műk.hj</t>
  </si>
  <si>
    <t>Arany J. tehetséggondozás</t>
  </si>
  <si>
    <t>műk.c. pée.átadás összesen</t>
  </si>
  <si>
    <t>továbbszámlázott szolgáltatás</t>
  </si>
  <si>
    <t>továbbszámlázott szolg.</t>
  </si>
  <si>
    <t>Felh.c.tám.bevétel kölcsön visszatérülés</t>
  </si>
  <si>
    <t>B73</t>
  </si>
  <si>
    <t>Felh.c. pée.átv.háztartásoktól</t>
  </si>
  <si>
    <t>műk.c.pée.átvétel egyéb szervezettől</t>
  </si>
  <si>
    <t>idegenforgalmi adó</t>
  </si>
  <si>
    <t>Állami támogatás (feladatfinanszírozás) SZAK</t>
  </si>
  <si>
    <t>Állami támogatás (feladatfinanszírozás) ÁMK</t>
  </si>
  <si>
    <t>Tel.önk.szociális feladatainak támogatása</t>
  </si>
  <si>
    <t>B111</t>
  </si>
  <si>
    <t>Fogorvosi alapellátás</t>
  </si>
  <si>
    <t>egészségkárosodottak rszs</t>
  </si>
  <si>
    <t>5 éven belül nyugd.rszs</t>
  </si>
  <si>
    <t>foglalkoztatási mentesség rszs</t>
  </si>
  <si>
    <t>iskoláztatási támogatás</t>
  </si>
  <si>
    <t>szociális tűzifa</t>
  </si>
  <si>
    <t>Civil szervezetek program- és egyéb támogatások</t>
  </si>
  <si>
    <t>működési c. pée.átadás non-profit szerv.</t>
  </si>
  <si>
    <t>szociális hj. Adó</t>
  </si>
  <si>
    <t>szolgáltatás bevétel</t>
  </si>
  <si>
    <t>múzeumi közművelődési tevékenység</t>
  </si>
  <si>
    <t>vegyszerbeszerzés</t>
  </si>
  <si>
    <t>szakmai anyag beszerzés</t>
  </si>
  <si>
    <t>villamosenergia díj</t>
  </si>
  <si>
    <t>közüzemi díjak</t>
  </si>
  <si>
    <t>karbantartási díj</t>
  </si>
  <si>
    <t>bérleti díj</t>
  </si>
  <si>
    <t>polgármester illetménye</t>
  </si>
  <si>
    <t>költségtérítés és cafetéria</t>
  </si>
  <si>
    <t>alpolgármester illetmény</t>
  </si>
  <si>
    <t xml:space="preserve">költségtérítés </t>
  </si>
  <si>
    <t>nem ingatlan bérbeadása, üzemeltetése</t>
  </si>
  <si>
    <t>ingatlan felújítás konyha</t>
  </si>
  <si>
    <t>ingatlan felújítás áfája</t>
  </si>
  <si>
    <t>önkormányzatok, valamint többcélú önk.tám</t>
  </si>
  <si>
    <t>felh.c. tám. Bevétel</t>
  </si>
  <si>
    <t>reklám- éspropaganda kiadás</t>
  </si>
  <si>
    <t>szolgáltatások</t>
  </si>
  <si>
    <t xml:space="preserve">egyéb felh.c.tám.kölcs.házt </t>
  </si>
  <si>
    <t>egyéb felh.pée átv.házt.</t>
  </si>
  <si>
    <t>bérleti és lizing díj</t>
  </si>
  <si>
    <t>Polgármesteri Hivatal</t>
  </si>
  <si>
    <t>Általános Művelődési Központ</t>
  </si>
  <si>
    <t>Vállalkozási tevékenység</t>
  </si>
  <si>
    <t>intézményfinanszírozás</t>
  </si>
  <si>
    <t>Kiadás összesen</t>
  </si>
  <si>
    <t>Bevétel összesen</t>
  </si>
  <si>
    <t>költségvetési hiány</t>
  </si>
  <si>
    <t xml:space="preserve">2. melléklet </t>
  </si>
  <si>
    <t>SZABADKÍGYÓS KÖZSÉG ÖNKORMÁNYZAT 2015. ÉVI BEVÉTELEINEK ALAKULÁSA</t>
  </si>
  <si>
    <t>SZABADKÍGYÓS KÖZSÉG ÖNKORMÁNYZAT 2015. ÉVI KIADÁSAINAK ALAKULÁSA</t>
  </si>
  <si>
    <t xml:space="preserve">3. melléklet </t>
  </si>
  <si>
    <t>k312</t>
  </si>
  <si>
    <t>MUNKARUHA</t>
  </si>
  <si>
    <t>Szántóföldi kultúrák 2015:</t>
  </si>
  <si>
    <t>Növény</t>
  </si>
  <si>
    <t>Terület</t>
  </si>
  <si>
    <t>Inputanyag</t>
  </si>
  <si>
    <t>Költség (mennyiség/ha)</t>
  </si>
  <si>
    <t>Tavaszi talajmunkák</t>
  </si>
  <si>
    <t>Nyári-őszi munkák</t>
  </si>
  <si>
    <t>Őszi árpa</t>
  </si>
  <si>
    <t>5,5 ha</t>
  </si>
  <si>
    <t>műtrágya</t>
  </si>
  <si>
    <t>200 kg/ha</t>
  </si>
  <si>
    <t>2x műtrágyaszórás</t>
  </si>
  <si>
    <t>aratás, bálázás,</t>
  </si>
  <si>
    <t>gyomírtószer</t>
  </si>
  <si>
    <t>1x permetezés</t>
  </si>
  <si>
    <t>szállítás, tárcsázás, szántás</t>
  </si>
  <si>
    <t>Őszi zab</t>
  </si>
  <si>
    <t>5 ha</t>
  </si>
  <si>
    <t>1x</t>
  </si>
  <si>
    <t>rovarölő</t>
  </si>
  <si>
    <t>2x</t>
  </si>
  <si>
    <t>2x permetezés</t>
  </si>
  <si>
    <t>Őszi búza</t>
  </si>
  <si>
    <t>3,5 ha</t>
  </si>
  <si>
    <t>gombaölő</t>
  </si>
  <si>
    <t>gyomírtó</t>
  </si>
  <si>
    <t>Kukorica (takarmány)</t>
  </si>
  <si>
    <t>29 ha</t>
  </si>
  <si>
    <t>vetőmag 70e szem/ha</t>
  </si>
  <si>
    <t>70.000 szem/ha</t>
  </si>
  <si>
    <t>szántó elmunkálása</t>
  </si>
  <si>
    <t>magágy készítés, vetés</t>
  </si>
  <si>
    <t>Tavaszi zab</t>
  </si>
  <si>
    <t>2,05 ha</t>
  </si>
  <si>
    <t>vetőmag</t>
  </si>
  <si>
    <t>350 kg</t>
  </si>
  <si>
    <t>talajfertőtlenítés, vetés</t>
  </si>
  <si>
    <t>200 kg</t>
  </si>
  <si>
    <t>műtrágyaszórás</t>
  </si>
  <si>
    <t>Lucerna</t>
  </si>
  <si>
    <t>2,67 ha</t>
  </si>
  <si>
    <t>kaszálás, rendsodrás</t>
  </si>
  <si>
    <t>Napraforgó</t>
  </si>
  <si>
    <t>3,35 ha</t>
  </si>
  <si>
    <t>bérmunkaszámla szerint</t>
  </si>
  <si>
    <t>Kertészeti kultúrák</t>
  </si>
  <si>
    <t>6,5 ha</t>
  </si>
  <si>
    <t>4. melléklet</t>
  </si>
  <si>
    <t>gyógyszerbeszerzés</t>
  </si>
  <si>
    <t>hajtó- és kenőanyag</t>
  </si>
  <si>
    <t>Beruházási kiadások</t>
  </si>
  <si>
    <t>beruházási kiadások vállalkozási tevékenys.</t>
  </si>
  <si>
    <t>ÖNKORMÁNYZAT VÁLLALKOZÁSI TEVÉKENYSÉGE</t>
  </si>
  <si>
    <t>2015 tervezete</t>
  </si>
  <si>
    <t>010000 Növénytermesztés, állattenyésztés és kapcsolódó szolgáltatások</t>
  </si>
  <si>
    <t>Bemutató mérleg</t>
  </si>
  <si>
    <t>6 melléklet</t>
  </si>
  <si>
    <t>Állatok tervezete 2014-2015</t>
  </si>
  <si>
    <t>Szarvasmarha (Aberdeen Angus)</t>
  </si>
  <si>
    <t>Egyedlétszám:</t>
  </si>
  <si>
    <t>2014.08. hónapban: összesen 141 db</t>
  </si>
  <si>
    <t>2014.09. hónapban: összesen 149 db</t>
  </si>
  <si>
    <t>2014.10. hónapban: összesen 173 db</t>
  </si>
  <si>
    <t>2014.11. hónapban: összesen 180 db</t>
  </si>
  <si>
    <t>2014.12. hónapban: összesen 189 db</t>
  </si>
  <si>
    <t>Ebből:</t>
  </si>
  <si>
    <t>Borjú (0-6 hónap)</t>
  </si>
  <si>
    <t>52 db</t>
  </si>
  <si>
    <t>Üsző (6-12 hónap)</t>
  </si>
  <si>
    <t>9 db</t>
  </si>
  <si>
    <t>Üsző (12-24 hónap)</t>
  </si>
  <si>
    <t>33 db</t>
  </si>
  <si>
    <t xml:space="preserve"> </t>
  </si>
  <si>
    <t>Hízómarha (6-12 hónap)</t>
  </si>
  <si>
    <t>2 db</t>
  </si>
  <si>
    <t>Tenyészbika</t>
  </si>
  <si>
    <t>Tehén</t>
  </si>
  <si>
    <t>91 db</t>
  </si>
  <si>
    <t>Az Aberdeen Angus fajta Skócia legelőterületeiről származik. Kis testű húsmarhafajta.</t>
  </si>
  <si>
    <t>Igénytelen, gazdaságos, jó legelőhasznosítású szarvasmarha.</t>
  </si>
  <si>
    <t>A genetikailag rögzített tulajdonsága révén, hogy finom rostú, jól erezett húst fejlesszen.</t>
  </si>
  <si>
    <t xml:space="preserve">Az állatok speciálisan alkalmasak natúr marhahús termelésére, de a visszafogott táplálás miatt </t>
  </si>
  <si>
    <t xml:space="preserve">kisebb mértékű a felhízás, hogy a korai elzsírosodást elkerüljék. </t>
  </si>
  <si>
    <t>A talajviszonyok figyelembe vételével ez a fajta egész évben, a szabadban tartható.</t>
  </si>
  <si>
    <t xml:space="preserve">A szarvasmarhs-tenyésztés hasznosítási iránya a hústermelés, így a tartási adatszolgáltatáshoz </t>
  </si>
  <si>
    <t xml:space="preserve">igazítva történt a fajtakiválasztás. </t>
  </si>
  <si>
    <t>Az Angus fajta alkalmas a szürkemarha tartáshoz hasonló tartási körülmények melletti tenyész-</t>
  </si>
  <si>
    <t>tésre, ami jövedelmezőbbé teszi a termelést --&gt; rideg tartás.</t>
  </si>
  <si>
    <t xml:space="preserve">A tenyésztés kettős célú: </t>
  </si>
  <si>
    <t>* hústermelés:</t>
  </si>
  <si>
    <t>előhízlelt borjú</t>
  </si>
  <si>
    <t>kihízlalt bika</t>
  </si>
  <si>
    <t>* törzsállomány növelése</t>
  </si>
  <si>
    <t>A születendő borjak leválasztása után az üszőborjak továbbtenyésztésre, a bikák hízlalásra</t>
  </si>
  <si>
    <t>kerülnek.</t>
  </si>
  <si>
    <t>Az előző év tapasztalata alapján közel 50%-os szaporulat nemek közti megoszlása.</t>
  </si>
  <si>
    <t>Az elvárt ellés 1 db tehenenként, azaz éves szinten 91 db.</t>
  </si>
  <si>
    <t>A takarmányozás módja:</t>
  </si>
  <si>
    <t>* legeltetés (7 hónapig abrak nélkül)</t>
  </si>
  <si>
    <t>* téli istállózó tartás (abrak, illetve széna)</t>
  </si>
  <si>
    <t>* intenzív tartás (csak hízóbikáknál)</t>
  </si>
  <si>
    <t xml:space="preserve">
</t>
  </si>
  <si>
    <t>Takarmányszükséglet kiszámítás 189 állat esetén:</t>
  </si>
  <si>
    <t>Havi szükséglet:</t>
  </si>
  <si>
    <t>Éves szükséglete 1 marhának:</t>
  </si>
  <si>
    <t>Összes évi:</t>
  </si>
  <si>
    <t>Kukorica</t>
  </si>
  <si>
    <t>135 kg</t>
  </si>
  <si>
    <t>1.620 kg</t>
  </si>
  <si>
    <t>306.180 kg</t>
  </si>
  <si>
    <t>Széna</t>
  </si>
  <si>
    <t>5,5 bála</t>
  </si>
  <si>
    <t>1.040 bála</t>
  </si>
  <si>
    <t>Szalma</t>
  </si>
  <si>
    <t>1,7 bála</t>
  </si>
  <si>
    <t>321 bála</t>
  </si>
  <si>
    <t>Takarmány borsó</t>
  </si>
  <si>
    <t>13 kg</t>
  </si>
  <si>
    <t>156 kg</t>
  </si>
  <si>
    <t>29.484 kg</t>
  </si>
  <si>
    <t>Árpa</t>
  </si>
  <si>
    <t>4 kg</t>
  </si>
  <si>
    <t>48 kg</t>
  </si>
  <si>
    <t>9.072 kg</t>
  </si>
  <si>
    <t>Búza</t>
  </si>
  <si>
    <t>3 kg</t>
  </si>
  <si>
    <t>36 kg</t>
  </si>
  <si>
    <t>6.804 kg</t>
  </si>
  <si>
    <t>Szaporulat esetén szoptató marhákra és borjakra számítva szükséges többlet 91 borjú esetén:</t>
  </si>
  <si>
    <t>147.420 kg</t>
  </si>
  <si>
    <t>501 bála</t>
  </si>
  <si>
    <t>155 bála</t>
  </si>
  <si>
    <t>14.196 kg</t>
  </si>
  <si>
    <t>4.368 kg</t>
  </si>
  <si>
    <t>3.276 kg</t>
  </si>
  <si>
    <t>Takarmányszükséglet kiszámítás 189 marha + 91 borjú esetén:</t>
  </si>
  <si>
    <t>453.600 kg</t>
  </si>
  <si>
    <t>1.541 bála</t>
  </si>
  <si>
    <t>476 bála</t>
  </si>
  <si>
    <t>43.680 kg</t>
  </si>
  <si>
    <t>13.440 kg</t>
  </si>
  <si>
    <t>10.080 kg</t>
  </si>
  <si>
    <t>A tervezett bevétel a bikaborjak eladásából származik. A 2014.decemberi piaci árak alapján</t>
  </si>
  <si>
    <t xml:space="preserve">kb. 100.000 Ft/db, azaz 3.300.000 Ft bevétel származhat belőle. Az üsző borjak a meglévő </t>
  </si>
  <si>
    <t>tehén állomány pótlására, fiatalítására hasznosíthatók. A kieső idősebb teheneket vágásra</t>
  </si>
  <si>
    <t>értékesítjük. Ebből bevétel 100.000-200.000 Ft/db származhat. Az eladáson kívül anyatehén</t>
  </si>
  <si>
    <t>támogatásból folyik be összeg.</t>
  </si>
  <si>
    <t>Nyilvántartással és állategészségüggyel kapcsolatos kiadások (ENAR, gyógyszerek, oltások, stb)</t>
  </si>
  <si>
    <t>Fenntartáshoz kapcsolódó költségek</t>
  </si>
  <si>
    <t>Szükséges eszközök (kézi szerszámok, stb) beszerzése.</t>
  </si>
  <si>
    <t>Takarmányok (széna, abrakkeverék) vásárlása szükség szerint (a csökkentett gyepterület miatt)</t>
  </si>
  <si>
    <t>Trágya kiszállítással kapcsolatos költségek.</t>
  </si>
  <si>
    <t>Gyepterületek bérleti díja.</t>
  </si>
  <si>
    <t>Fejlesztéssel kapcsolatos beruházás: tenyészbika vásárlás, 650.000 Ft/db.</t>
  </si>
  <si>
    <t>Ló (Lipicai)</t>
  </si>
  <si>
    <t>2014.08. hónapban: összesen 55db</t>
  </si>
  <si>
    <t>2014.09. hónapban: összesen 54db</t>
  </si>
  <si>
    <t>2014.10. hónapban: összesen 53db</t>
  </si>
  <si>
    <t>2014.11. hónapban: összesen 53db</t>
  </si>
  <si>
    <t>2014.12. hónapban: összesen 53db</t>
  </si>
  <si>
    <t>Állatállomány korcsoportonként 2014. december 31.-én</t>
  </si>
  <si>
    <t>tenyész kancák: 19 állat</t>
  </si>
  <si>
    <t>tenyész mén: 2 állat</t>
  </si>
  <si>
    <t>kanca csikó (5 évnél fiatalabb): 9 állat</t>
  </si>
  <si>
    <t>mén csikó (5 évnél fiatalabb): 10 állat</t>
  </si>
  <si>
    <t>herélt: 11 állat</t>
  </si>
  <si>
    <t>Összesen: 51 állat</t>
  </si>
  <si>
    <t>Bértartott: 1 db</t>
  </si>
  <si>
    <t xml:space="preserve"> Fedezőmének adatai: </t>
  </si>
  <si>
    <t>Conversano Cédrus</t>
  </si>
  <si>
    <t>3550 Favory XXVI-5</t>
  </si>
  <si>
    <t>Takarmányszükséglet kiszámítás 53 ló esetén:</t>
  </si>
  <si>
    <t>Éves szükséglete 1 lónak:</t>
  </si>
  <si>
    <t>58 kg</t>
  </si>
  <si>
    <t>696 kg</t>
  </si>
  <si>
    <t>36.888 kg</t>
  </si>
  <si>
    <t>1 bála</t>
  </si>
  <si>
    <t>12 bála</t>
  </si>
  <si>
    <t>636 bála</t>
  </si>
  <si>
    <t>Zab</t>
  </si>
  <si>
    <t>33 kg</t>
  </si>
  <si>
    <t>396 kg</t>
  </si>
  <si>
    <t>20.988 kg</t>
  </si>
  <si>
    <t>Bevételként az eladott lovak árát tudjuk figyelembe venni. Támogatásban a minősített kancák</t>
  </si>
  <si>
    <t>vesznek részt. Őshonos támogatás,</t>
  </si>
  <si>
    <t>Takarmányozással, fenntartással kapcsolatos költségek, állatorvosi költségek, csikóbélyegzési</t>
  </si>
  <si>
    <t>és nyilvántartási költségek. Fedeztetéssel kapcsolatban felmerülő költségek, ménbérlet, kötelező</t>
  </si>
  <si>
    <t>oltások, szerszám vásárlás (kötőfék-kötél, szíjak, kantár és egyéb eszközök).</t>
  </si>
  <si>
    <t>Juh (Magyar Merinó)</t>
  </si>
  <si>
    <t>2014.08. hónapban: összesen 275db</t>
  </si>
  <si>
    <t>2014.09. hónapban: összesen 275db</t>
  </si>
  <si>
    <t>2014.10. hónapban: összesen 272db</t>
  </si>
  <si>
    <t>2012.11. hónapban: összesen 271db</t>
  </si>
  <si>
    <t>2014.12. hónapban: összesen 268 db + 80 db bárány</t>
  </si>
  <si>
    <t xml:space="preserve">anyajuh: </t>
  </si>
  <si>
    <t>193 db</t>
  </si>
  <si>
    <t>tenyész kos: 5 db</t>
  </si>
  <si>
    <t>jerke (még nem ellett): 70 db</t>
  </si>
  <si>
    <t>bárány: 80 db, ebből kos 20 db</t>
  </si>
  <si>
    <t>A Magyar Merinó anyák feje középhosszú, a kosoké durvább, szélesebb.A homlok széles és kissé</t>
  </si>
  <si>
    <t xml:space="preserve">minimális része gomb vagy sarló alakú kisebb szarvat visel. Az anyák esetében a szarvatlanság </t>
  </si>
  <si>
    <t>kívánatos. A kosok szarvatlanok (suták), vagy szabályos csigás szarvúak.</t>
  </si>
  <si>
    <t xml:space="preserve">A fajtára 1,2 – 1,5 szaporulat jellemző. Ez azt jelenti, hogy 3 évente 2 szaporulat. Kifejlett korban </t>
  </si>
  <si>
    <t>az anyák 50-60 kg, a kosok 85-110 kg súlyúak.</t>
  </si>
  <si>
    <t xml:space="preserve">A juhtartó egyik fő célja a bárányhízlalás, illetve eladás mellett a törzsállomány megnövelése. </t>
  </si>
  <si>
    <t xml:space="preserve">A viszonylag magas bárányátvételi ár miatt célszerű inkább eladni a bárányt és a jövedelmet </t>
  </si>
  <si>
    <t xml:space="preserve">felnőtt tenyészállatra fordítani. Így elkerülhető a belterjes gazdálkodás és a vásárolt anyaállatok </t>
  </si>
  <si>
    <t>azonnal termelésbe vonhatóak.</t>
  </si>
  <si>
    <t>Az előző évek tapasztalata alapján a várható bárányszaporulat az anyaállatlétszám kb.: 70%-a.</t>
  </si>
  <si>
    <t>Ez részben az elöregedett állomány eredménye, illetve sok az elhullás.</t>
  </si>
  <si>
    <t>Várható szaporulat 2015-ben: kb.: 200 db.</t>
  </si>
  <si>
    <t xml:space="preserve">Takarmányszükséglet: 1évre a 348 db juh </t>
  </si>
  <si>
    <t>16 kg</t>
  </si>
  <si>
    <t>192 kg</t>
  </si>
  <si>
    <t>66.816 kg</t>
  </si>
  <si>
    <t>2 bála</t>
  </si>
  <si>
    <t>696 bála</t>
  </si>
  <si>
    <t>348 bála</t>
  </si>
  <si>
    <t>Báránytáp</t>
  </si>
  <si>
    <t>1 kg</t>
  </si>
  <si>
    <t>12 kg</t>
  </si>
  <si>
    <t>4.176 kg</t>
  </si>
  <si>
    <t>Szaporulat esetén szoptató anyák és bárányokra számítva szükséges többlet 200 bárány esetén:</t>
  </si>
  <si>
    <t>38.400 kg</t>
  </si>
  <si>
    <t>400 bála</t>
  </si>
  <si>
    <t>200 bála</t>
  </si>
  <si>
    <t>2.400 kg</t>
  </si>
  <si>
    <t>Takarmányszükséglet: 1évre a 348 db juh + 200 db szaporulat, összesen: 548db</t>
  </si>
  <si>
    <t>105.216 kg</t>
  </si>
  <si>
    <t>1.096 bála</t>
  </si>
  <si>
    <t>548 bála</t>
  </si>
  <si>
    <t>6.576 kg</t>
  </si>
  <si>
    <t>A tervezett bevételek a bárányok értékesítéséből származnak. Értékesíteni a kosbárányokat</t>
  </si>
  <si>
    <t>tervezzük. Általában 20.000-25.000 Ft közötti áron történik az eladásuk. Az anya állományt</t>
  </si>
  <si>
    <t xml:space="preserve">figyelembe véve kb. 50% hímivarú bárány arányt feltételezve megközelítőleg 100 kos bárányt </t>
  </si>
  <si>
    <t xml:space="preserve">éertékesítünk, összesen 2.500.000 Ft értékben. A jerkebárányokkal pótoljuk és fiatalítjuk az </t>
  </si>
  <si>
    <t>anya állományt, ez kb 100 bárányt jelent. Bevételünk származhat még a leselejtezett anyák</t>
  </si>
  <si>
    <t xml:space="preserve">értékesítéséből. Továbbá a juhok támogatási rendszeréből, ami a 2015 évben elérheti az </t>
  </si>
  <si>
    <t>anyánkénti 3000-3500 Ft-ot. Ez az összeg kb 700.000 Ft-ot tehet ki, + szerkezetátalakítási</t>
  </si>
  <si>
    <t xml:space="preserve">támogatás. </t>
  </si>
  <si>
    <t>Költségként jelentkezik a birkák nyírása, amit a gyapjú értékesítése teljes mértékben fedezni</t>
  </si>
  <si>
    <t>szokott. További költségek az állatorvosi, nyilvántartási költségek merülnek fel.</t>
  </si>
  <si>
    <t>Takarmányozással (gyepterületek bérleti díja is), fentartással kapcsolatos költségek.</t>
  </si>
  <si>
    <t>Tenyészkos vásárlása 2015-ben 2-3 db tenyészállat, 90.000-100.000 Ft áron.</t>
  </si>
  <si>
    <t>Telepi karbantartási munkák --&gt;épület, vízvezeték, villamossági karbantartás.</t>
  </si>
  <si>
    <t>Trágya kiszállítással kapcsolatos költségek 300.000-400.000 Ft</t>
  </si>
  <si>
    <t>Eszközbeszerzés: kézi szerszámok kb 100.000 Ft.</t>
  </si>
  <si>
    <t>5 melléklet</t>
  </si>
  <si>
    <t>Állami támogatások:</t>
  </si>
  <si>
    <t>köznevelési feladatokra</t>
  </si>
  <si>
    <t>gyermekétkeztetés üzemeltetési támogatása</t>
  </si>
  <si>
    <t>bölcsődei ellátás támogatása</t>
  </si>
  <si>
    <t>könyvtári és közművelődési feladatok támogatása</t>
  </si>
  <si>
    <t>kiadás</t>
  </si>
  <si>
    <t>bevétel</t>
  </si>
  <si>
    <t>kiegészítés</t>
  </si>
  <si>
    <t>Önkormányzati hivatal működésének támogatása</t>
  </si>
  <si>
    <t>Zöldterület</t>
  </si>
  <si>
    <t>közvilágítás</t>
  </si>
  <si>
    <t>köztemető</t>
  </si>
  <si>
    <t>közutak</t>
  </si>
  <si>
    <t>egyéb önkormányzati feladatok</t>
  </si>
  <si>
    <t>lakott külterület</t>
  </si>
  <si>
    <t>üdülőhelyi feladatok támogatás</t>
  </si>
  <si>
    <t>kiegészítő támogatás</t>
  </si>
  <si>
    <t>szociális feladatok</t>
  </si>
  <si>
    <t>bevétel saját</t>
  </si>
  <si>
    <t>külső bizottsági tagok t.díja 22.250.-Ft/hó</t>
  </si>
  <si>
    <t>képviselők tiszteletdíja 44500.--Ft/hó</t>
  </si>
  <si>
    <t>Megnevezés</t>
  </si>
  <si>
    <t>Működési célú pénzeszköz átadás államháztartáson  belül</t>
  </si>
  <si>
    <t>Működési célú pénzeszköz átadás államháztartáson belül összesen:</t>
  </si>
  <si>
    <t>Pénzeszköz átadás mindösszesen:</t>
  </si>
  <si>
    <t>7. melléklet a ……./2015.(………)Ör.rendelethez</t>
  </si>
  <si>
    <t>Szabadkígyós Község Önkormányzat 2015. évi pénzeszköz átadási kötelezettségei</t>
  </si>
  <si>
    <t>ivóvízminőségjavító társulás eu önerő alap 2015. évi</t>
  </si>
  <si>
    <t>Beruházások összesen:</t>
  </si>
  <si>
    <t>Felújítás</t>
  </si>
  <si>
    <t>Felújítások összesen:</t>
  </si>
  <si>
    <t>Mindösszesen:</t>
  </si>
  <si>
    <t>8. melléklet a ……./2015.(………)Ör.rendelethez</t>
  </si>
  <si>
    <t>Szabadkígyós Község Önkormányzat 2015. évi felhalmozási kiadásai</t>
  </si>
  <si>
    <t>Előirányzat-felhasználási ütemterv</t>
  </si>
  <si>
    <t>2015. évre</t>
  </si>
  <si>
    <t>(ezer forintban)</t>
  </si>
  <si>
    <t>BEVÉTELEK</t>
  </si>
  <si>
    <t>I.hó</t>
  </si>
  <si>
    <t>II.hó</t>
  </si>
  <si>
    <t>III.hó</t>
  </si>
  <si>
    <t>IV.hó</t>
  </si>
  <si>
    <t>V.hó</t>
  </si>
  <si>
    <t>VI.hó</t>
  </si>
  <si>
    <t>VII.hó</t>
  </si>
  <si>
    <t>VIII.hó</t>
  </si>
  <si>
    <t>IX.hó</t>
  </si>
  <si>
    <t>X.hó</t>
  </si>
  <si>
    <t>XI.hó</t>
  </si>
  <si>
    <t>XII.hó</t>
  </si>
  <si>
    <t>Összesen</t>
  </si>
  <si>
    <t>Önk.műk.támogatása</t>
  </si>
  <si>
    <t>Átvett pénzeszköz</t>
  </si>
  <si>
    <t xml:space="preserve">      fejlesztési célra</t>
  </si>
  <si>
    <t xml:space="preserve">      működési célra</t>
  </si>
  <si>
    <t>Műk.c. támogatások</t>
  </si>
  <si>
    <t>Kiegészítő támogatás</t>
  </si>
  <si>
    <t>fejlesztési célra</t>
  </si>
  <si>
    <t>működési célra</t>
  </si>
  <si>
    <t>Bevételek összesen:</t>
  </si>
  <si>
    <t>KIADÁSOK</t>
  </si>
  <si>
    <t>Személyi juttatás</t>
  </si>
  <si>
    <t>Munkaadókat terh. Járulék</t>
  </si>
  <si>
    <t>Ellátottak pénzbeli juttatás</t>
  </si>
  <si>
    <t>Egyéb műk. C. kiadás</t>
  </si>
  <si>
    <t>9.melléklet a ……./2015.(………)Ör.rendelethez</t>
  </si>
  <si>
    <t>2015. évi és azt követő kötelezettségvállalásai</t>
  </si>
  <si>
    <t xml:space="preserve">Intézmény </t>
  </si>
  <si>
    <t>A hosszú távú kötelezettség-vállalás megnevezése</t>
  </si>
  <si>
    <t>követő év</t>
  </si>
  <si>
    <t>összesen</t>
  </si>
  <si>
    <t>megnevezése</t>
  </si>
  <si>
    <t>évben</t>
  </si>
  <si>
    <t>Ivóvízminőség-javító Önkormányzti társulás</t>
  </si>
  <si>
    <t>10. melléklet a ……./2015.(………)Ör.rendelethez</t>
  </si>
  <si>
    <t>Szabadkígyós Község Önkormányzat</t>
  </si>
  <si>
    <t>Bevétel adatok Eft-ban</t>
  </si>
  <si>
    <t>Helyi adóból származó bevételek</t>
  </si>
  <si>
    <t>Gépjárműadó</t>
  </si>
  <si>
    <t>Kamatbevétel</t>
  </si>
  <si>
    <t>Saját bevételek összesen:</t>
  </si>
  <si>
    <t>11. melléklet a ……./2015.(………)Ör.rendelethez</t>
  </si>
  <si>
    <t>Szabadkígyós Község Önkormányzata saját bevételeinek részletezése az adósságot keletkeztető ügyletekből származó 2015. évi fizetési kötelezettség megállapításához</t>
  </si>
  <si>
    <t>Civil szervezeteknek támogatás</t>
  </si>
  <si>
    <t xml:space="preserve">Nonprofit Kft megállapodás alapján </t>
  </si>
  <si>
    <t>TDM közhaszn. Egyesület. Körös-völgyi hullad</t>
  </si>
  <si>
    <t>Körösvölgyi hulladék Kondoros</t>
  </si>
  <si>
    <t>Dareh hozzájárulás</t>
  </si>
  <si>
    <t>Közép-békés ivóvíz hj</t>
  </si>
  <si>
    <t>Arany János Tehetséggondozás támogatás</t>
  </si>
  <si>
    <t>Vállalkozási tevékenység beruházási kiadásai</t>
  </si>
  <si>
    <t>(tenyészállatok vásárlása)</t>
  </si>
  <si>
    <t>Napközi konyha felújítása</t>
  </si>
  <si>
    <t>Intézm.fin.</t>
  </si>
  <si>
    <t>Fejl.c.tám</t>
  </si>
  <si>
    <t>Egyéb felh.c. kiadás</t>
  </si>
  <si>
    <t>a, illetmények 8 fő</t>
  </si>
  <si>
    <t>a, illetmények 10 fő</t>
  </si>
  <si>
    <t>a, illetmények  1fő</t>
  </si>
  <si>
    <t>Önkormányzati vagyonnal való gazdálkodással kapcsolatos feladatok vízmű</t>
  </si>
  <si>
    <t>Város- községgazdálkodási szolgáltatás fecskeház</t>
  </si>
  <si>
    <t>a, illetmények 4fő</t>
  </si>
  <si>
    <t>inkubátorház</t>
  </si>
  <si>
    <t>a, illetmények 58fő</t>
  </si>
  <si>
    <t>a, illetmények 30 fő</t>
  </si>
  <si>
    <t>Zöldterület kezelés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</si>
</sst>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  <numFmt numFmtId="166" formatCode="#,##0_ ;\-#,##0\ 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</numFmts>
  <fonts count="4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color indexed="8"/>
      <name val="Calibri"/>
      <family val="2"/>
    </font>
    <font>
      <sz val="10"/>
      <name val="Arial"/>
      <family val="0"/>
    </font>
    <font>
      <b/>
      <i/>
      <u val="single"/>
      <sz val="12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>
        <color indexed="63"/>
      </top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/>
      <top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8" fillId="7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16" fillId="4" borderId="0" applyNumberFormat="0" applyBorder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0" xfId="40" applyNumberFormat="1" applyFont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64" fontId="0" fillId="0" borderId="11" xfId="40" applyNumberFormat="1" applyFont="1" applyBorder="1" applyAlignment="1">
      <alignment/>
    </xf>
    <xf numFmtId="164" fontId="0" fillId="0" borderId="12" xfId="40" applyNumberFormat="1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40" applyNumberFormat="1" applyFont="1" applyBorder="1" applyAlignment="1">
      <alignment/>
    </xf>
    <xf numFmtId="164" fontId="0" fillId="0" borderId="0" xfId="0" applyNumberFormat="1" applyAlignment="1">
      <alignment/>
    </xf>
    <xf numFmtId="164" fontId="4" fillId="0" borderId="10" xfId="40" applyNumberFormat="1" applyFont="1" applyBorder="1" applyAlignment="1">
      <alignment/>
    </xf>
    <xf numFmtId="0" fontId="0" fillId="0" borderId="14" xfId="0" applyBorder="1" applyAlignment="1">
      <alignment/>
    </xf>
    <xf numFmtId="164" fontId="0" fillId="0" borderId="15" xfId="40" applyNumberFormat="1" applyFont="1" applyBorder="1" applyAlignment="1">
      <alignment/>
    </xf>
    <xf numFmtId="164" fontId="0" fillId="0" borderId="16" xfId="4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164" fontId="0" fillId="0" borderId="17" xfId="4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64" fontId="1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24" borderId="10" xfId="0" applyFill="1" applyBorder="1" applyAlignment="1">
      <alignment/>
    </xf>
    <xf numFmtId="164" fontId="0" fillId="24" borderId="10" xfId="4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4" fontId="0" fillId="0" borderId="10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0" fontId="1" fillId="0" borderId="15" xfId="0" applyFont="1" applyBorder="1" applyAlignment="1">
      <alignment/>
    </xf>
    <xf numFmtId="164" fontId="0" fillId="0" borderId="15" xfId="40" applyNumberFormat="1" applyFont="1" applyBorder="1" applyAlignment="1">
      <alignment/>
    </xf>
    <xf numFmtId="164" fontId="0" fillId="0" borderId="16" xfId="40" applyNumberFormat="1" applyFont="1" applyBorder="1" applyAlignment="1">
      <alignment/>
    </xf>
    <xf numFmtId="0" fontId="0" fillId="0" borderId="18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1" fillId="25" borderId="0" xfId="0" applyFont="1" applyFill="1" applyAlignment="1">
      <alignment/>
    </xf>
    <xf numFmtId="0" fontId="0" fillId="25" borderId="0" xfId="0" applyFill="1" applyAlignment="1">
      <alignment/>
    </xf>
    <xf numFmtId="0" fontId="1" fillId="0" borderId="15" xfId="0" applyFont="1" applyBorder="1" applyAlignment="1">
      <alignment/>
    </xf>
    <xf numFmtId="0" fontId="0" fillId="0" borderId="19" xfId="0" applyBorder="1" applyAlignment="1">
      <alignment/>
    </xf>
    <xf numFmtId="164" fontId="0" fillId="0" borderId="20" xfId="40" applyNumberFormat="1" applyFont="1" applyBorder="1" applyAlignment="1">
      <alignment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164" fontId="0" fillId="0" borderId="19" xfId="40" applyNumberFormat="1" applyFont="1" applyBorder="1" applyAlignment="1">
      <alignment/>
    </xf>
    <xf numFmtId="164" fontId="0" fillId="0" borderId="18" xfId="4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25" borderId="0" xfId="0" applyFont="1" applyFill="1" applyAlignment="1">
      <alignment/>
    </xf>
    <xf numFmtId="0" fontId="8" fillId="0" borderId="13" xfId="0" applyFont="1" applyBorder="1" applyAlignment="1">
      <alignment/>
    </xf>
    <xf numFmtId="0" fontId="7" fillId="0" borderId="24" xfId="0" applyFont="1" applyBorder="1" applyAlignment="1">
      <alignment/>
    </xf>
    <xf numFmtId="164" fontId="8" fillId="0" borderId="24" xfId="0" applyNumberFormat="1" applyFont="1" applyBorder="1" applyAlignment="1">
      <alignment/>
    </xf>
    <xf numFmtId="0" fontId="9" fillId="0" borderId="24" xfId="0" applyFont="1" applyBorder="1" applyAlignment="1">
      <alignment/>
    </xf>
    <xf numFmtId="164" fontId="4" fillId="0" borderId="24" xfId="40" applyNumberFormat="1" applyFont="1" applyBorder="1" applyAlignment="1">
      <alignment/>
    </xf>
    <xf numFmtId="164" fontId="4" fillId="0" borderId="12" xfId="4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64" fontId="8" fillId="0" borderId="24" xfId="40" applyNumberFormat="1" applyFont="1" applyBorder="1" applyAlignment="1">
      <alignment/>
    </xf>
    <xf numFmtId="0" fontId="10" fillId="0" borderId="24" xfId="0" applyFont="1" applyBorder="1" applyAlignment="1">
      <alignment/>
    </xf>
    <xf numFmtId="164" fontId="11" fillId="0" borderId="24" xfId="40" applyNumberFormat="1" applyFont="1" applyBorder="1" applyAlignment="1">
      <alignment/>
    </xf>
    <xf numFmtId="0" fontId="1" fillId="0" borderId="21" xfId="0" applyFont="1" applyBorder="1" applyAlignment="1">
      <alignment/>
    </xf>
    <xf numFmtId="164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7" fillId="0" borderId="25" xfId="0" applyFont="1" applyBorder="1" applyAlignment="1">
      <alignment/>
    </xf>
    <xf numFmtId="164" fontId="8" fillId="0" borderId="26" xfId="0" applyNumberFormat="1" applyFont="1" applyBorder="1" applyAlignment="1">
      <alignment/>
    </xf>
    <xf numFmtId="164" fontId="8" fillId="0" borderId="12" xfId="40" applyNumberFormat="1" applyFont="1" applyBorder="1" applyAlignment="1">
      <alignment/>
    </xf>
    <xf numFmtId="164" fontId="4" fillId="0" borderId="12" xfId="40" applyNumberFormat="1" applyFont="1" applyBorder="1" applyAlignment="1">
      <alignment/>
    </xf>
    <xf numFmtId="0" fontId="4" fillId="0" borderId="13" xfId="0" applyFont="1" applyBorder="1" applyAlignment="1">
      <alignment/>
    </xf>
    <xf numFmtId="49" fontId="1" fillId="25" borderId="0" xfId="0" applyNumberFormat="1" applyFont="1" applyFill="1" applyAlignment="1">
      <alignment/>
    </xf>
    <xf numFmtId="0" fontId="7" fillId="0" borderId="13" xfId="0" applyFont="1" applyBorder="1" applyAlignment="1">
      <alignment/>
    </xf>
    <xf numFmtId="164" fontId="7" fillId="0" borderId="12" xfId="40" applyNumberFormat="1" applyFont="1" applyBorder="1" applyAlignment="1">
      <alignment/>
    </xf>
    <xf numFmtId="0" fontId="7" fillId="0" borderId="27" xfId="0" applyFont="1" applyBorder="1" applyAlignment="1">
      <alignment/>
    </xf>
    <xf numFmtId="164" fontId="7" fillId="0" borderId="28" xfId="40" applyNumberFormat="1" applyFont="1" applyBorder="1" applyAlignment="1">
      <alignment/>
    </xf>
    <xf numFmtId="0" fontId="4" fillId="0" borderId="24" xfId="0" applyFont="1" applyBorder="1" applyAlignment="1">
      <alignment/>
    </xf>
    <xf numFmtId="0" fontId="9" fillId="0" borderId="24" xfId="0" applyFont="1" applyBorder="1" applyAlignment="1">
      <alignment/>
    </xf>
    <xf numFmtId="0" fontId="1" fillId="25" borderId="0" xfId="0" applyFont="1" applyFill="1" applyBorder="1" applyAlignment="1">
      <alignment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/>
    </xf>
    <xf numFmtId="164" fontId="8" fillId="0" borderId="10" xfId="40" applyNumberFormat="1" applyFont="1" applyBorder="1" applyAlignment="1">
      <alignment/>
    </xf>
    <xf numFmtId="0" fontId="7" fillId="0" borderId="24" xfId="0" applyFont="1" applyBorder="1" applyAlignment="1">
      <alignment/>
    </xf>
    <xf numFmtId="0" fontId="1" fillId="0" borderId="0" xfId="0" applyFont="1" applyAlignment="1">
      <alignment horizontal="center"/>
    </xf>
    <xf numFmtId="164" fontId="0" fillId="0" borderId="10" xfId="40" applyNumberFormat="1" applyFont="1" applyBorder="1" applyAlignment="1">
      <alignment horizontal="center"/>
    </xf>
    <xf numFmtId="164" fontId="0" fillId="0" borderId="11" xfId="40" applyNumberFormat="1" applyFont="1" applyBorder="1" applyAlignment="1">
      <alignment horizontal="center"/>
    </xf>
    <xf numFmtId="0" fontId="4" fillId="0" borderId="0" xfId="0" applyFont="1" applyAlignment="1">
      <alignment/>
    </xf>
    <xf numFmtId="164" fontId="4" fillId="0" borderId="0" xfId="40" applyNumberFormat="1" applyFont="1" applyAlignment="1">
      <alignment/>
    </xf>
    <xf numFmtId="0" fontId="16" fillId="0" borderId="0" xfId="0" applyFont="1" applyAlignment="1">
      <alignment/>
    </xf>
    <xf numFmtId="164" fontId="16" fillId="0" borderId="0" xfId="40" applyNumberFormat="1" applyFont="1" applyAlignment="1">
      <alignment/>
    </xf>
    <xf numFmtId="164" fontId="8" fillId="0" borderId="0" xfId="40" applyNumberFormat="1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5" xfId="0" applyFont="1" applyBorder="1" applyAlignment="1">
      <alignment/>
    </xf>
    <xf numFmtId="164" fontId="11" fillId="0" borderId="15" xfId="40" applyNumberFormat="1" applyFont="1" applyBorder="1" applyAlignment="1">
      <alignment/>
    </xf>
    <xf numFmtId="164" fontId="8" fillId="0" borderId="10" xfId="40" applyNumberFormat="1" applyFont="1" applyBorder="1" applyAlignment="1">
      <alignment/>
    </xf>
    <xf numFmtId="164" fontId="0" fillId="0" borderId="10" xfId="40" applyNumberFormat="1" applyFont="1" applyBorder="1" applyAlignment="1">
      <alignment/>
    </xf>
    <xf numFmtId="164" fontId="1" fillId="0" borderId="10" xfId="4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4" fontId="4" fillId="0" borderId="0" xfId="40" applyNumberFormat="1" applyFont="1" applyBorder="1" applyAlignment="1">
      <alignment/>
    </xf>
    <xf numFmtId="164" fontId="4" fillId="0" borderId="0" xfId="40" applyNumberFormat="1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11" xfId="4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9" fillId="0" borderId="11" xfId="0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1" xfId="40" applyNumberFormat="1" applyFont="1" applyBorder="1" applyAlignment="1">
      <alignment/>
    </xf>
    <xf numFmtId="0" fontId="4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164" fontId="0" fillId="24" borderId="10" xfId="4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24" borderId="10" xfId="0" applyFont="1" applyFill="1" applyBorder="1" applyAlignment="1">
      <alignment/>
    </xf>
    <xf numFmtId="0" fontId="1" fillId="0" borderId="30" xfId="0" applyFont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164" fontId="0" fillId="0" borderId="19" xfId="40" applyNumberFormat="1" applyFont="1" applyBorder="1" applyAlignment="1">
      <alignment/>
    </xf>
    <xf numFmtId="164" fontId="1" fillId="0" borderId="17" xfId="40" applyNumberFormat="1" applyFont="1" applyBorder="1" applyAlignment="1">
      <alignment/>
    </xf>
    <xf numFmtId="164" fontId="0" fillId="0" borderId="36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164" fontId="1" fillId="0" borderId="37" xfId="40" applyNumberFormat="1" applyFont="1" applyBorder="1" applyAlignment="1">
      <alignment/>
    </xf>
    <xf numFmtId="0" fontId="1" fillId="0" borderId="38" xfId="0" applyFont="1" applyBorder="1" applyAlignment="1">
      <alignment/>
    </xf>
    <xf numFmtId="164" fontId="1" fillId="0" borderId="13" xfId="40" applyNumberFormat="1" applyFont="1" applyBorder="1" applyAlignment="1">
      <alignment/>
    </xf>
    <xf numFmtId="164" fontId="7" fillId="0" borderId="12" xfId="40" applyNumberFormat="1" applyFont="1" applyBorder="1" applyAlignment="1">
      <alignment/>
    </xf>
    <xf numFmtId="164" fontId="0" fillId="0" borderId="0" xfId="40" applyNumberFormat="1" applyFont="1" applyAlignment="1">
      <alignment/>
    </xf>
    <xf numFmtId="164" fontId="1" fillId="0" borderId="0" xfId="4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1" fillId="0" borderId="39" xfId="0" applyFont="1" applyBorder="1" applyAlignment="1">
      <alignment horizontal="center" wrapText="1"/>
    </xf>
    <xf numFmtId="164" fontId="0" fillId="0" borderId="21" xfId="40" applyNumberFormat="1" applyFont="1" applyBorder="1" applyAlignment="1">
      <alignment/>
    </xf>
    <xf numFmtId="0" fontId="0" fillId="0" borderId="10" xfId="40" applyNumberFormat="1" applyFont="1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center"/>
    </xf>
    <xf numFmtId="164" fontId="7" fillId="0" borderId="10" xfId="40" applyNumberFormat="1" applyFont="1" applyBorder="1" applyAlignment="1">
      <alignment/>
    </xf>
    <xf numFmtId="0" fontId="1" fillId="0" borderId="11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0" fillId="0" borderId="15" xfId="40" applyNumberFormat="1" applyFont="1" applyFill="1" applyBorder="1" applyAlignment="1">
      <alignment/>
    </xf>
    <xf numFmtId="164" fontId="1" fillId="24" borderId="10" xfId="4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0" xfId="0" applyFill="1" applyBorder="1" applyAlignment="1">
      <alignment/>
    </xf>
    <xf numFmtId="164" fontId="7" fillId="0" borderId="24" xfId="40" applyNumberFormat="1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5" fillId="0" borderId="10" xfId="40" applyNumberFormat="1" applyFont="1" applyBorder="1" applyAlignment="1">
      <alignment/>
    </xf>
    <xf numFmtId="164" fontId="6" fillId="0" borderId="10" xfId="40" applyNumberFormat="1" applyFont="1" applyBorder="1" applyAlignment="1">
      <alignment/>
    </xf>
    <xf numFmtId="0" fontId="0" fillId="0" borderId="15" xfId="0" applyFill="1" applyBorder="1" applyAlignment="1">
      <alignment/>
    </xf>
    <xf numFmtId="164" fontId="9" fillId="0" borderId="12" xfId="40" applyNumberFormat="1" applyFont="1" applyBorder="1" applyAlignment="1">
      <alignment/>
    </xf>
    <xf numFmtId="0" fontId="4" fillId="0" borderId="0" xfId="0" applyFont="1" applyAlignment="1">
      <alignment/>
    </xf>
    <xf numFmtId="164" fontId="1" fillId="0" borderId="40" xfId="40" applyNumberFormat="1" applyFont="1" applyBorder="1" applyAlignment="1">
      <alignment/>
    </xf>
    <xf numFmtId="0" fontId="1" fillId="24" borderId="11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9" fillId="2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2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164" fontId="0" fillId="0" borderId="40" xfId="4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41" xfId="0" applyFont="1" applyBorder="1" applyAlignment="1">
      <alignment horizontal="center" wrapText="1"/>
    </xf>
    <xf numFmtId="164" fontId="0" fillId="0" borderId="42" xfId="40" applyNumberFormat="1" applyFont="1" applyBorder="1" applyAlignment="1">
      <alignment/>
    </xf>
    <xf numFmtId="164" fontId="4" fillId="0" borderId="43" xfId="40" applyNumberFormat="1" applyFont="1" applyBorder="1" applyAlignment="1">
      <alignment/>
    </xf>
    <xf numFmtId="164" fontId="0" fillId="0" borderId="44" xfId="4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0" fontId="17" fillId="0" borderId="22" xfId="0" applyFont="1" applyBorder="1" applyAlignment="1">
      <alignment horizontal="center"/>
    </xf>
    <xf numFmtId="0" fontId="17" fillId="0" borderId="23" xfId="0" applyFont="1" applyFill="1" applyBorder="1" applyAlignment="1">
      <alignment wrapText="1"/>
    </xf>
    <xf numFmtId="0" fontId="17" fillId="0" borderId="23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0" fontId="17" fillId="0" borderId="39" xfId="0" applyFont="1" applyBorder="1" applyAlignment="1">
      <alignment wrapText="1"/>
    </xf>
    <xf numFmtId="0" fontId="17" fillId="0" borderId="23" xfId="0" applyFont="1" applyBorder="1" applyAlignment="1">
      <alignment wrapText="1"/>
    </xf>
    <xf numFmtId="0" fontId="17" fillId="0" borderId="23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17" fillId="0" borderId="34" xfId="0" applyFont="1" applyBorder="1" applyAlignment="1">
      <alignment horizontal="center"/>
    </xf>
    <xf numFmtId="0" fontId="2" fillId="0" borderId="26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19" fillId="0" borderId="26" xfId="0" applyFont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17" xfId="0" applyFont="1" applyBorder="1" applyAlignment="1">
      <alignment wrapText="1"/>
    </xf>
    <xf numFmtId="164" fontId="2" fillId="0" borderId="10" xfId="40" applyNumberFormat="1" applyFont="1" applyBorder="1" applyAlignment="1">
      <alignment/>
    </xf>
    <xf numFmtId="164" fontId="2" fillId="0" borderId="21" xfId="4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17" fillId="0" borderId="17" xfId="0" applyNumberFormat="1" applyFont="1" applyBorder="1" applyAlignment="1">
      <alignment/>
    </xf>
    <xf numFmtId="164" fontId="2" fillId="0" borderId="11" xfId="40" applyNumberFormat="1" applyFont="1" applyBorder="1" applyAlignment="1">
      <alignment/>
    </xf>
    <xf numFmtId="164" fontId="2" fillId="0" borderId="48" xfId="40" applyNumberFormat="1" applyFont="1" applyBorder="1" applyAlignment="1">
      <alignment/>
    </xf>
    <xf numFmtId="0" fontId="2" fillId="0" borderId="11" xfId="0" applyFont="1" applyBorder="1" applyAlignment="1">
      <alignment/>
    </xf>
    <xf numFmtId="0" fontId="17" fillId="0" borderId="13" xfId="0" applyFont="1" applyBorder="1" applyAlignment="1">
      <alignment/>
    </xf>
    <xf numFmtId="164" fontId="17" fillId="0" borderId="24" xfId="40" applyNumberFormat="1" applyFont="1" applyBorder="1" applyAlignment="1">
      <alignment/>
    </xf>
    <xf numFmtId="164" fontId="17" fillId="0" borderId="12" xfId="0" applyNumberFormat="1" applyFont="1" applyBorder="1" applyAlignment="1">
      <alignment/>
    </xf>
    <xf numFmtId="0" fontId="17" fillId="0" borderId="39" xfId="0" applyFont="1" applyFill="1" applyBorder="1" applyAlignment="1">
      <alignment wrapText="1"/>
    </xf>
    <xf numFmtId="164" fontId="0" fillId="0" borderId="10" xfId="40" applyNumberFormat="1" applyFont="1" applyBorder="1" applyAlignment="1">
      <alignment/>
    </xf>
    <xf numFmtId="164" fontId="7" fillId="0" borderId="0" xfId="4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10" xfId="4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64" fontId="0" fillId="0" borderId="10" xfId="40" applyNumberFormat="1" applyFont="1" applyBorder="1" applyAlignment="1">
      <alignment/>
    </xf>
    <xf numFmtId="0" fontId="1" fillId="0" borderId="10" xfId="0" applyFont="1" applyBorder="1" applyAlignment="1">
      <alignment/>
    </xf>
    <xf numFmtId="164" fontId="1" fillId="0" borderId="10" xfId="40" applyNumberFormat="1" applyFont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164" fontId="0" fillId="0" borderId="10" xfId="40" applyNumberFormat="1" applyFont="1" applyBorder="1" applyAlignment="1">
      <alignment horizontal="center" vertical="center" wrapText="1"/>
    </xf>
    <xf numFmtId="164" fontId="6" fillId="0" borderId="10" xfId="4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64" fontId="4" fillId="0" borderId="0" xfId="40" applyNumberFormat="1" applyFont="1" applyBorder="1" applyAlignment="1">
      <alignment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26" xfId="0" applyBorder="1" applyAlignment="1">
      <alignment/>
    </xf>
    <xf numFmtId="164" fontId="0" fillId="0" borderId="10" xfId="40" applyNumberFormat="1" applyFont="1" applyBorder="1" applyAlignment="1">
      <alignment horizontal="center"/>
    </xf>
    <xf numFmtId="164" fontId="1" fillId="0" borderId="10" xfId="40" applyNumberFormat="1" applyFont="1" applyBorder="1" applyAlignment="1">
      <alignment horizontal="center"/>
    </xf>
    <xf numFmtId="164" fontId="1" fillId="0" borderId="10" xfId="40" applyNumberFormat="1" applyFont="1" applyBorder="1" applyAlignment="1">
      <alignment horizontal="left" vertical="center" wrapText="1"/>
    </xf>
    <xf numFmtId="2" fontId="0" fillId="0" borderId="11" xfId="40" applyNumberFormat="1" applyFont="1" applyBorder="1" applyAlignment="1">
      <alignment/>
    </xf>
    <xf numFmtId="2" fontId="0" fillId="0" borderId="0" xfId="40" applyNumberFormat="1" applyFont="1" applyAlignment="1">
      <alignment/>
    </xf>
    <xf numFmtId="164" fontId="0" fillId="0" borderId="10" xfId="40" applyNumberFormat="1" applyFont="1" applyBorder="1" applyAlignment="1">
      <alignment horizontal="left" vertical="center" wrapText="1"/>
    </xf>
    <xf numFmtId="164" fontId="1" fillId="0" borderId="10" xfId="40" applyNumberFormat="1" applyFont="1" applyBorder="1" applyAlignment="1">
      <alignment horizontal="left" vertical="center" wrapText="1"/>
    </xf>
    <xf numFmtId="164" fontId="1" fillId="0" borderId="14" xfId="40" applyNumberFormat="1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164" fontId="1" fillId="0" borderId="10" xfId="0" applyNumberFormat="1" applyFont="1" applyBorder="1" applyAlignment="1">
      <alignment/>
    </xf>
    <xf numFmtId="164" fontId="0" fillId="24" borderId="0" xfId="40" applyNumberFormat="1" applyFont="1" applyFill="1" applyBorder="1" applyAlignment="1">
      <alignment/>
    </xf>
    <xf numFmtId="0" fontId="4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4" fontId="4" fillId="0" borderId="15" xfId="40" applyNumberFormat="1" applyFont="1" applyBorder="1" applyAlignment="1">
      <alignment/>
    </xf>
    <xf numFmtId="164" fontId="4" fillId="0" borderId="16" xfId="40" applyNumberFormat="1" applyFont="1" applyBorder="1" applyAlignment="1">
      <alignment/>
    </xf>
    <xf numFmtId="164" fontId="4" fillId="0" borderId="29" xfId="40" applyNumberFormat="1" applyFont="1" applyBorder="1" applyAlignment="1">
      <alignment/>
    </xf>
    <xf numFmtId="164" fontId="4" fillId="0" borderId="49" xfId="40" applyNumberFormat="1" applyFont="1" applyBorder="1" applyAlignment="1">
      <alignment/>
    </xf>
    <xf numFmtId="0" fontId="6" fillId="25" borderId="15" xfId="0" applyFont="1" applyFill="1" applyBorder="1" applyAlignment="1">
      <alignment/>
    </xf>
    <xf numFmtId="0" fontId="22" fillId="0" borderId="0" xfId="54" applyFont="1">
      <alignment/>
      <protection/>
    </xf>
    <xf numFmtId="0" fontId="21" fillId="0" borderId="0" xfId="54" applyFont="1">
      <alignment/>
      <protection/>
    </xf>
    <xf numFmtId="0" fontId="23" fillId="0" borderId="10" xfId="54" applyFont="1" applyBorder="1">
      <alignment/>
      <protection/>
    </xf>
    <xf numFmtId="0" fontId="21" fillId="0" borderId="10" xfId="54" applyFont="1" applyBorder="1">
      <alignment/>
      <protection/>
    </xf>
    <xf numFmtId="0" fontId="21" fillId="0" borderId="10" xfId="54" applyFont="1" applyBorder="1" applyAlignment="1">
      <alignment horizontal="left"/>
      <protection/>
    </xf>
    <xf numFmtId="0" fontId="1" fillId="0" borderId="10" xfId="0" applyFont="1" applyBorder="1" applyAlignment="1">
      <alignment/>
    </xf>
    <xf numFmtId="164" fontId="1" fillId="0" borderId="0" xfId="4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1" fillId="0" borderId="0" xfId="54">
      <alignment/>
      <protection/>
    </xf>
    <xf numFmtId="0" fontId="25" fillId="0" borderId="0" xfId="54" applyFont="1">
      <alignment/>
      <protection/>
    </xf>
    <xf numFmtId="0" fontId="24" fillId="0" borderId="0" xfId="55" applyFont="1" applyBorder="1" applyAlignment="1">
      <alignment horizontal="left"/>
      <protection/>
    </xf>
    <xf numFmtId="0" fontId="21" fillId="0" borderId="0" xfId="54" applyFont="1" applyAlignment="1">
      <alignment/>
      <protection/>
    </xf>
    <xf numFmtId="0" fontId="21" fillId="0" borderId="0" xfId="54" applyFill="1" applyBorder="1">
      <alignment/>
      <protection/>
    </xf>
    <xf numFmtId="164" fontId="0" fillId="0" borderId="40" xfId="40" applyNumberFormat="1" applyFont="1" applyBorder="1" applyAlignment="1">
      <alignment/>
    </xf>
    <xf numFmtId="2" fontId="0" fillId="0" borderId="11" xfId="40" applyNumberFormat="1" applyFont="1" applyBorder="1" applyAlignment="1">
      <alignment/>
    </xf>
    <xf numFmtId="164" fontId="0" fillId="0" borderId="11" xfId="40" applyNumberFormat="1" applyFont="1" applyBorder="1" applyAlignment="1">
      <alignment/>
    </xf>
    <xf numFmtId="2" fontId="0" fillId="0" borderId="0" xfId="40" applyNumberFormat="1" applyFont="1" applyAlignment="1">
      <alignment/>
    </xf>
    <xf numFmtId="164" fontId="0" fillId="0" borderId="0" xfId="40" applyNumberFormat="1" applyFont="1" applyAlignment="1">
      <alignment/>
    </xf>
    <xf numFmtId="164" fontId="0" fillId="24" borderId="10" xfId="40" applyNumberFormat="1" applyFont="1" applyFill="1" applyBorder="1" applyAlignment="1">
      <alignment/>
    </xf>
    <xf numFmtId="164" fontId="0" fillId="0" borderId="15" xfId="40" applyNumberFormat="1" applyFont="1" applyBorder="1" applyAlignment="1">
      <alignment/>
    </xf>
    <xf numFmtId="164" fontId="0" fillId="0" borderId="16" xfId="4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24" xfId="40" applyNumberFormat="1" applyFont="1" applyBorder="1" applyAlignment="1">
      <alignment/>
    </xf>
    <xf numFmtId="164" fontId="4" fillId="0" borderId="12" xfId="40" applyNumberFormat="1" applyFont="1" applyBorder="1" applyAlignment="1">
      <alignment/>
    </xf>
    <xf numFmtId="0" fontId="5" fillId="0" borderId="0" xfId="0" applyFont="1" applyAlignment="1">
      <alignment/>
    </xf>
    <xf numFmtId="0" fontId="26" fillId="0" borderId="0" xfId="54" applyFont="1" applyAlignment="1">
      <alignment/>
      <protection/>
    </xf>
    <xf numFmtId="0" fontId="21" fillId="0" borderId="0" xfId="54" applyFont="1">
      <alignment/>
      <protection/>
    </xf>
    <xf numFmtId="0" fontId="21" fillId="0" borderId="10" xfId="54" applyFont="1" applyBorder="1" applyAlignment="1">
      <alignment/>
      <protection/>
    </xf>
    <xf numFmtId="0" fontId="21" fillId="0" borderId="10" xfId="54" applyNumberFormat="1" applyFont="1" applyBorder="1">
      <alignment/>
      <protection/>
    </xf>
    <xf numFmtId="0" fontId="21" fillId="0" borderId="10" xfId="54" applyFont="1" applyFill="1" applyBorder="1" applyAlignment="1">
      <alignment/>
      <protection/>
    </xf>
    <xf numFmtId="0" fontId="21" fillId="0" borderId="0" xfId="54" applyFont="1" applyFill="1" applyBorder="1" applyAlignment="1">
      <alignment/>
      <protection/>
    </xf>
    <xf numFmtId="0" fontId="21" fillId="0" borderId="0" xfId="54" applyFont="1" applyBorder="1" applyAlignment="1">
      <alignment wrapText="1"/>
      <protection/>
    </xf>
    <xf numFmtId="0" fontId="21" fillId="0" borderId="0" xfId="54" applyFont="1" applyBorder="1" applyAlignment="1">
      <alignment/>
      <protection/>
    </xf>
    <xf numFmtId="0" fontId="21" fillId="0" borderId="21" xfId="54" applyFont="1" applyBorder="1" applyAlignment="1">
      <alignment/>
      <protection/>
    </xf>
    <xf numFmtId="0" fontId="21" fillId="0" borderId="50" xfId="54" applyFont="1" applyBorder="1" applyAlignment="1">
      <alignment/>
      <protection/>
    </xf>
    <xf numFmtId="0" fontId="21" fillId="0" borderId="40" xfId="54" applyFont="1" applyBorder="1" applyAlignment="1">
      <alignment/>
      <protection/>
    </xf>
    <xf numFmtId="0" fontId="21" fillId="0" borderId="21" xfId="54" applyFont="1" applyBorder="1" applyAlignment="1">
      <alignment horizontal="right"/>
      <protection/>
    </xf>
    <xf numFmtId="0" fontId="21" fillId="0" borderId="40" xfId="54" applyFont="1" applyBorder="1" applyAlignment="1">
      <alignment horizontal="right"/>
      <protection/>
    </xf>
    <xf numFmtId="0" fontId="21" fillId="0" borderId="50" xfId="54" applyFont="1" applyBorder="1" applyAlignment="1">
      <alignment horizontal="right"/>
      <protection/>
    </xf>
    <xf numFmtId="0" fontId="21" fillId="0" borderId="10" xfId="54" applyFont="1" applyBorder="1" applyAlignment="1">
      <alignment horizontal="right"/>
      <protection/>
    </xf>
    <xf numFmtId="0" fontId="21" fillId="0" borderId="21" xfId="54" applyFont="1" applyFill="1" applyBorder="1" applyAlignment="1">
      <alignment/>
      <protection/>
    </xf>
    <xf numFmtId="0" fontId="21" fillId="0" borderId="40" xfId="54" applyFont="1" applyFill="1" applyBorder="1" applyAlignment="1">
      <alignment/>
      <protection/>
    </xf>
    <xf numFmtId="0" fontId="21" fillId="0" borderId="51" xfId="54" applyFont="1" applyBorder="1" applyAlignment="1">
      <alignment/>
      <protection/>
    </xf>
    <xf numFmtId="0" fontId="21" fillId="0" borderId="48" xfId="54" applyFont="1" applyFill="1" applyBorder="1" applyAlignment="1">
      <alignment/>
      <protection/>
    </xf>
    <xf numFmtId="0" fontId="21" fillId="0" borderId="52" xfId="54" applyFont="1" applyFill="1" applyBorder="1" applyAlignment="1">
      <alignment/>
      <protection/>
    </xf>
    <xf numFmtId="0" fontId="21" fillId="0" borderId="48" xfId="54" applyFont="1" applyBorder="1" applyAlignment="1">
      <alignment horizontal="right"/>
      <protection/>
    </xf>
    <xf numFmtId="0" fontId="21" fillId="0" borderId="52" xfId="54" applyFont="1" applyBorder="1" applyAlignment="1">
      <alignment horizontal="right"/>
      <protection/>
    </xf>
    <xf numFmtId="0" fontId="21" fillId="0" borderId="51" xfId="54" applyFont="1" applyBorder="1" applyAlignment="1">
      <alignment horizontal="right"/>
      <protection/>
    </xf>
    <xf numFmtId="0" fontId="21" fillId="0" borderId="51" xfId="54" applyFont="1" applyFill="1" applyBorder="1" applyAlignment="1">
      <alignment/>
      <protection/>
    </xf>
    <xf numFmtId="0" fontId="21" fillId="0" borderId="0" xfId="54" applyFont="1" applyAlignment="1">
      <alignment wrapText="1"/>
      <protection/>
    </xf>
    <xf numFmtId="0" fontId="21" fillId="0" borderId="0" xfId="54" applyFont="1" applyBorder="1" applyAlignment="1">
      <alignment horizontal="right"/>
      <protection/>
    </xf>
    <xf numFmtId="0" fontId="21" fillId="0" borderId="0" xfId="54" applyFont="1" applyFill="1" applyBorder="1" applyAlignment="1">
      <alignment horizontal="righ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164" fontId="0" fillId="0" borderId="0" xfId="40" applyNumberFormat="1" applyFont="1" applyAlignment="1">
      <alignment/>
    </xf>
    <xf numFmtId="164" fontId="1" fillId="0" borderId="0" xfId="40" applyNumberFormat="1" applyFont="1" applyAlignment="1">
      <alignment/>
    </xf>
    <xf numFmtId="164" fontId="1" fillId="0" borderId="0" xfId="0" applyNumberFormat="1" applyFont="1" applyAlignment="1">
      <alignment/>
    </xf>
    <xf numFmtId="0" fontId="28" fillId="0" borderId="53" xfId="0" applyFont="1" applyBorder="1" applyAlignment="1">
      <alignment horizontal="center"/>
    </xf>
    <xf numFmtId="164" fontId="0" fillId="0" borderId="0" xfId="40" applyNumberFormat="1" applyFont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40" applyNumberFormat="1" applyFont="1" applyBorder="1" applyAlignment="1">
      <alignment/>
    </xf>
    <xf numFmtId="164" fontId="1" fillId="0" borderId="0" xfId="40" applyNumberFormat="1" applyFont="1" applyBorder="1" applyAlignment="1">
      <alignment/>
    </xf>
    <xf numFmtId="0" fontId="0" fillId="0" borderId="54" xfId="0" applyBorder="1" applyAlignment="1">
      <alignment/>
    </xf>
    <xf numFmtId="3" fontId="28" fillId="0" borderId="55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0" fillId="0" borderId="60" xfId="0" applyNumberFormat="1" applyBorder="1" applyAlignment="1">
      <alignment/>
    </xf>
    <xf numFmtId="0" fontId="0" fillId="0" borderId="61" xfId="0" applyBorder="1" applyAlignment="1">
      <alignment/>
    </xf>
    <xf numFmtId="0" fontId="28" fillId="0" borderId="62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64" xfId="0" applyFont="1" applyBorder="1" applyAlignment="1">
      <alignment horizontal="center"/>
    </xf>
    <xf numFmtId="0" fontId="0" fillId="0" borderId="65" xfId="0" applyBorder="1" applyAlignment="1">
      <alignment/>
    </xf>
    <xf numFmtId="3" fontId="28" fillId="0" borderId="65" xfId="0" applyNumberFormat="1" applyFont="1" applyBorder="1" applyAlignment="1">
      <alignment/>
    </xf>
    <xf numFmtId="0" fontId="0" fillId="0" borderId="66" xfId="0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0" fontId="0" fillId="0" borderId="66" xfId="0" applyFont="1" applyBorder="1" applyAlignment="1">
      <alignment/>
    </xf>
    <xf numFmtId="3" fontId="0" fillId="0" borderId="69" xfId="0" applyNumberFormat="1" applyBorder="1" applyAlignment="1">
      <alignment/>
    </xf>
    <xf numFmtId="0" fontId="28" fillId="0" borderId="70" xfId="0" applyFont="1" applyBorder="1" applyAlignment="1">
      <alignment/>
    </xf>
    <xf numFmtId="3" fontId="28" fillId="0" borderId="71" xfId="0" applyNumberFormat="1" applyFont="1" applyBorder="1" applyAlignment="1">
      <alignment/>
    </xf>
    <xf numFmtId="3" fontId="28" fillId="0" borderId="72" xfId="0" applyNumberFormat="1" applyFont="1" applyBorder="1" applyAlignment="1">
      <alignment/>
    </xf>
    <xf numFmtId="3" fontId="29" fillId="0" borderId="72" xfId="0" applyNumberFormat="1" applyFont="1" applyBorder="1" applyAlignment="1">
      <alignment/>
    </xf>
    <xf numFmtId="3" fontId="28" fillId="0" borderId="73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28" fillId="0" borderId="61" xfId="0" applyNumberFormat="1" applyFont="1" applyBorder="1" applyAlignment="1">
      <alignment/>
    </xf>
    <xf numFmtId="3" fontId="28" fillId="0" borderId="62" xfId="0" applyNumberFormat="1" applyFont="1" applyBorder="1" applyAlignment="1">
      <alignment/>
    </xf>
    <xf numFmtId="3" fontId="28" fillId="0" borderId="63" xfId="0" applyNumberFormat="1" applyFont="1" applyBorder="1" applyAlignment="1">
      <alignment/>
    </xf>
    <xf numFmtId="3" fontId="28" fillId="0" borderId="64" xfId="0" applyNumberFormat="1" applyFont="1" applyBorder="1" applyAlignment="1">
      <alignment/>
    </xf>
    <xf numFmtId="3" fontId="28" fillId="0" borderId="53" xfId="0" applyNumberFormat="1" applyFont="1" applyBorder="1" applyAlignment="1">
      <alignment/>
    </xf>
    <xf numFmtId="0" fontId="0" fillId="0" borderId="65" xfId="0" applyFont="1" applyBorder="1" applyAlignment="1">
      <alignment/>
    </xf>
    <xf numFmtId="0" fontId="0" fillId="0" borderId="66" xfId="0" applyBorder="1" applyAlignment="1">
      <alignment wrapText="1"/>
    </xf>
    <xf numFmtId="0" fontId="28" fillId="0" borderId="53" xfId="0" applyFont="1" applyBorder="1" applyAlignment="1">
      <alignment/>
    </xf>
    <xf numFmtId="0" fontId="0" fillId="0" borderId="77" xfId="0" applyFont="1" applyBorder="1" applyAlignment="1">
      <alignment/>
    </xf>
    <xf numFmtId="0" fontId="0" fillId="0" borderId="31" xfId="0" applyFont="1" applyBorder="1" applyAlignment="1">
      <alignment/>
    </xf>
    <xf numFmtId="0" fontId="0" fillId="26" borderId="31" xfId="0" applyFill="1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9" xfId="0" applyBorder="1" applyAlignment="1">
      <alignment horizontal="center"/>
    </xf>
    <xf numFmtId="0" fontId="28" fillId="0" borderId="80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29" xfId="0" applyBorder="1" applyAlignment="1">
      <alignment/>
    </xf>
    <xf numFmtId="0" fontId="0" fillId="26" borderId="29" xfId="0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83" xfId="0" applyBorder="1" applyAlignment="1">
      <alignment/>
    </xf>
    <xf numFmtId="0" fontId="30" fillId="0" borderId="84" xfId="0" applyFont="1" applyBorder="1" applyAlignment="1">
      <alignment/>
    </xf>
    <xf numFmtId="0" fontId="30" fillId="0" borderId="18" xfId="0" applyFont="1" applyBorder="1" applyAlignment="1">
      <alignment/>
    </xf>
    <xf numFmtId="0" fontId="30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164" fontId="21" fillId="0" borderId="10" xfId="40" applyNumberFormat="1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0" fontId="30" fillId="0" borderId="33" xfId="0" applyFont="1" applyBorder="1" applyAlignment="1">
      <alignment/>
    </xf>
    <xf numFmtId="0" fontId="30" fillId="0" borderId="0" xfId="0" applyFont="1" applyBorder="1" applyAlignment="1">
      <alignment/>
    </xf>
    <xf numFmtId="0" fontId="30" fillId="26" borderId="0" xfId="0" applyFont="1" applyFill="1" applyBorder="1" applyAlignment="1">
      <alignment/>
    </xf>
    <xf numFmtId="0" fontId="30" fillId="0" borderId="85" xfId="0" applyFont="1" applyBorder="1" applyAlignment="1">
      <alignment/>
    </xf>
    <xf numFmtId="0" fontId="30" fillId="0" borderId="86" xfId="0" applyFont="1" applyBorder="1" applyAlignment="1">
      <alignment/>
    </xf>
    <xf numFmtId="164" fontId="30" fillId="26" borderId="10" xfId="40" applyNumberFormat="1" applyFont="1" applyFill="1" applyBorder="1" applyAlignment="1">
      <alignment horizontal="left"/>
    </xf>
    <xf numFmtId="164" fontId="30" fillId="0" borderId="10" xfId="40" applyNumberFormat="1" applyFont="1" applyBorder="1" applyAlignment="1">
      <alignment horizontal="left"/>
    </xf>
    <xf numFmtId="164" fontId="0" fillId="0" borderId="10" xfId="40" applyNumberFormat="1" applyFont="1" applyBorder="1" applyAlignment="1">
      <alignment horizontal="left"/>
    </xf>
    <xf numFmtId="164" fontId="30" fillId="26" borderId="86" xfId="40" applyNumberFormat="1" applyFont="1" applyFill="1" applyBorder="1" applyAlignment="1">
      <alignment/>
    </xf>
    <xf numFmtId="164" fontId="30" fillId="0" borderId="86" xfId="40" applyNumberFormat="1" applyFont="1" applyBorder="1" applyAlignment="1">
      <alignment/>
    </xf>
    <xf numFmtId="164" fontId="30" fillId="0" borderId="76" xfId="40" applyNumberFormat="1" applyFont="1" applyBorder="1" applyAlignment="1">
      <alignment/>
    </xf>
    <xf numFmtId="164" fontId="0" fillId="0" borderId="15" xfId="40" applyNumberFormat="1" applyFont="1" applyBorder="1" applyAlignment="1">
      <alignment/>
    </xf>
    <xf numFmtId="164" fontId="30" fillId="0" borderId="0" xfId="40" applyNumberFormat="1" applyFont="1" applyBorder="1" applyAlignment="1">
      <alignment/>
    </xf>
    <xf numFmtId="164" fontId="30" fillId="0" borderId="87" xfId="40" applyNumberFormat="1" applyFont="1" applyBorder="1" applyAlignment="1">
      <alignment/>
    </xf>
    <xf numFmtId="0" fontId="0" fillId="0" borderId="88" xfId="0" applyBorder="1" applyAlignment="1">
      <alignment horizontal="center"/>
    </xf>
    <xf numFmtId="164" fontId="30" fillId="0" borderId="20" xfId="0" applyNumberFormat="1" applyFont="1" applyBorder="1" applyAlignment="1">
      <alignment/>
    </xf>
    <xf numFmtId="164" fontId="30" fillId="0" borderId="89" xfId="0" applyNumberFormat="1" applyFont="1" applyBorder="1" applyAlignment="1">
      <alignment/>
    </xf>
    <xf numFmtId="0" fontId="2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6" fillId="0" borderId="0" xfId="54" applyFont="1" applyAlignment="1">
      <alignment/>
      <protection/>
    </xf>
    <xf numFmtId="0" fontId="21" fillId="0" borderId="10" xfId="54" applyFont="1" applyBorder="1" applyAlignment="1">
      <alignment/>
      <protection/>
    </xf>
    <xf numFmtId="0" fontId="21" fillId="0" borderId="10" xfId="54" applyFont="1" applyFill="1" applyBorder="1" applyAlignment="1">
      <alignment/>
      <protection/>
    </xf>
    <xf numFmtId="0" fontId="21" fillId="0" borderId="0" xfId="54" applyFont="1" applyAlignment="1">
      <alignment/>
      <protection/>
    </xf>
    <xf numFmtId="0" fontId="26" fillId="0" borderId="0" xfId="54" applyFont="1" applyAlignment="1">
      <alignment horizontal="center"/>
      <protection/>
    </xf>
    <xf numFmtId="0" fontId="21" fillId="0" borderId="51" xfId="54" applyFont="1" applyBorder="1" applyAlignment="1">
      <alignment/>
      <protection/>
    </xf>
    <xf numFmtId="0" fontId="21" fillId="0" borderId="0" xfId="54" applyFont="1" applyFill="1" applyBorder="1" applyAlignment="1">
      <alignment/>
      <protection/>
    </xf>
    <xf numFmtId="0" fontId="21" fillId="0" borderId="0" xfId="54" applyFont="1" applyFill="1" applyBorder="1" applyAlignment="1">
      <alignment wrapText="1"/>
      <protection/>
    </xf>
    <xf numFmtId="0" fontId="21" fillId="0" borderId="10" xfId="54" applyFont="1" applyBorder="1" applyAlignment="1">
      <alignment horizontal="right"/>
      <protection/>
    </xf>
    <xf numFmtId="0" fontId="21" fillId="0" borderId="21" xfId="54" applyFont="1" applyBorder="1" applyAlignment="1">
      <alignment/>
      <protection/>
    </xf>
    <xf numFmtId="0" fontId="21" fillId="0" borderId="50" xfId="54" applyFont="1" applyBorder="1" applyAlignment="1">
      <alignment/>
      <protection/>
    </xf>
    <xf numFmtId="0" fontId="21" fillId="0" borderId="40" xfId="54" applyFont="1" applyBorder="1" applyAlignment="1">
      <alignment/>
      <protection/>
    </xf>
    <xf numFmtId="0" fontId="21" fillId="0" borderId="21" xfId="54" applyFont="1" applyBorder="1" applyAlignment="1">
      <alignment horizontal="right"/>
      <protection/>
    </xf>
    <xf numFmtId="0" fontId="21" fillId="0" borderId="40" xfId="54" applyFont="1" applyBorder="1" applyAlignment="1">
      <alignment horizontal="right"/>
      <protection/>
    </xf>
    <xf numFmtId="0" fontId="21" fillId="0" borderId="50" xfId="54" applyFont="1" applyBorder="1" applyAlignment="1">
      <alignment horizontal="right"/>
      <protection/>
    </xf>
    <xf numFmtId="0" fontId="21" fillId="0" borderId="0" xfId="54" applyFont="1" applyBorder="1" applyAlignment="1">
      <alignment/>
      <protection/>
    </xf>
    <xf numFmtId="0" fontId="21" fillId="0" borderId="0" xfId="54" applyFont="1" applyFill="1" applyBorder="1" applyAlignment="1">
      <alignment horizontal="right"/>
      <protection/>
    </xf>
    <xf numFmtId="0" fontId="21" fillId="0" borderId="0" xfId="54" applyFont="1" applyBorder="1" applyAlignment="1">
      <alignment horizontal="right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Border="1" applyAlignment="1">
      <alignment horizontal="left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3"/>
  <sheetViews>
    <sheetView zoomScalePageLayoutView="0" workbookViewId="0" topLeftCell="A1">
      <selection activeCell="F252" sqref="F252"/>
    </sheetView>
  </sheetViews>
  <sheetFormatPr defaultColWidth="9.140625" defaultRowHeight="15"/>
  <cols>
    <col min="1" max="1" width="10.140625" style="0" customWidth="1"/>
    <col min="2" max="2" width="39.00390625" style="0" bestFit="1" customWidth="1"/>
    <col min="3" max="3" width="11.00390625" style="0" customWidth="1"/>
    <col min="4" max="4" width="15.00390625" style="0" customWidth="1"/>
  </cols>
  <sheetData>
    <row r="1" spans="1:4" ht="15">
      <c r="A1" s="408" t="s">
        <v>0</v>
      </c>
      <c r="B1" s="408"/>
      <c r="C1" s="408"/>
      <c r="D1" s="408"/>
    </row>
    <row r="2" spans="1:4" ht="15">
      <c r="A2" s="408" t="s">
        <v>286</v>
      </c>
      <c r="B2" s="408"/>
      <c r="C2" s="408"/>
      <c r="D2" s="408"/>
    </row>
    <row r="3" spans="1:4" ht="15">
      <c r="A3" s="408" t="s">
        <v>1</v>
      </c>
      <c r="B3" s="408"/>
      <c r="C3" s="408"/>
      <c r="D3" s="408"/>
    </row>
    <row r="5" spans="1:4" ht="15">
      <c r="A5" s="408" t="s">
        <v>306</v>
      </c>
      <c r="B5" s="408"/>
      <c r="C5" s="408"/>
      <c r="D5" s="408"/>
    </row>
    <row r="6" spans="1:4" ht="28.5" customHeight="1">
      <c r="A6" s="409" t="s">
        <v>53</v>
      </c>
      <c r="B6" s="409"/>
      <c r="C6" s="409"/>
      <c r="D6" s="409"/>
    </row>
    <row r="7" spans="1:4" ht="28.5" customHeight="1">
      <c r="A7" s="102"/>
      <c r="B7" s="102"/>
      <c r="C7" s="102"/>
      <c r="D7" s="102"/>
    </row>
    <row r="9" spans="1:2" ht="15">
      <c r="A9" s="55">
        <v>96010</v>
      </c>
      <c r="B9" s="55" t="s">
        <v>308</v>
      </c>
    </row>
    <row r="10" spans="1:5" ht="30">
      <c r="A10" s="53" t="s">
        <v>66</v>
      </c>
      <c r="B10" s="54" t="s">
        <v>3</v>
      </c>
      <c r="C10" s="53" t="s">
        <v>67</v>
      </c>
      <c r="D10" s="53" t="s">
        <v>68</v>
      </c>
      <c r="E10" s="234" t="s">
        <v>240</v>
      </c>
    </row>
    <row r="11" spans="1:4" ht="15">
      <c r="A11" s="53"/>
      <c r="B11" s="235" t="s">
        <v>304</v>
      </c>
      <c r="C11" s="225">
        <v>70</v>
      </c>
      <c r="D11" s="53"/>
    </row>
    <row r="12" spans="1:4" ht="15">
      <c r="A12" s="53" t="s">
        <v>89</v>
      </c>
      <c r="B12" s="145" t="s">
        <v>97</v>
      </c>
      <c r="C12" s="53">
        <f>SUM(C11)</f>
        <v>70</v>
      </c>
      <c r="D12" s="53"/>
    </row>
    <row r="13" spans="1:4" ht="15">
      <c r="A13" s="53"/>
      <c r="B13" s="145"/>
      <c r="C13" s="53"/>
      <c r="D13" s="53"/>
    </row>
    <row r="14" spans="1:4" ht="15">
      <c r="A14" s="3"/>
      <c r="B14" s="146" t="s">
        <v>305</v>
      </c>
      <c r="C14" s="225">
        <v>125</v>
      </c>
      <c r="D14" s="53"/>
    </row>
    <row r="15" spans="1:4" ht="15">
      <c r="A15" s="146" t="s">
        <v>110</v>
      </c>
      <c r="B15" s="2" t="s">
        <v>111</v>
      </c>
      <c r="C15" s="53">
        <f>SUM(C14)</f>
        <v>125</v>
      </c>
      <c r="D15" s="53"/>
    </row>
    <row r="16" spans="1:4" ht="15">
      <c r="A16" s="53"/>
      <c r="B16" s="145"/>
      <c r="C16" s="53"/>
      <c r="D16" s="53"/>
    </row>
    <row r="17" spans="1:4" ht="15">
      <c r="A17" s="53"/>
      <c r="B17" s="54"/>
      <c r="C17" s="53"/>
      <c r="D17" s="53"/>
    </row>
    <row r="18" spans="1:4" ht="15">
      <c r="A18" s="3" t="s">
        <v>90</v>
      </c>
      <c r="B18" s="3" t="s">
        <v>6</v>
      </c>
      <c r="C18" s="4">
        <v>4847</v>
      </c>
      <c r="D18" s="4"/>
    </row>
    <row r="19" spans="1:4" ht="15">
      <c r="A19" s="3"/>
      <c r="B19" s="2" t="s">
        <v>6</v>
      </c>
      <c r="C19" s="233">
        <f>SUM(C18)</f>
        <v>4847</v>
      </c>
      <c r="D19" s="4"/>
    </row>
    <row r="20" spans="1:4" ht="15">
      <c r="A20" s="3"/>
      <c r="B20" s="3"/>
      <c r="C20" s="4"/>
      <c r="D20" s="4"/>
    </row>
    <row r="21" spans="1:4" ht="15">
      <c r="A21" s="3" t="s">
        <v>91</v>
      </c>
      <c r="B21" s="146" t="s">
        <v>117</v>
      </c>
      <c r="C21" s="4">
        <v>1361</v>
      </c>
      <c r="D21" s="4"/>
    </row>
    <row r="22" spans="1:4" ht="15">
      <c r="A22" s="3"/>
      <c r="B22" s="2" t="s">
        <v>118</v>
      </c>
      <c r="C22" s="233">
        <f>SUM(C21)</f>
        <v>1361</v>
      </c>
      <c r="D22" s="4"/>
    </row>
    <row r="23" spans="1:4" ht="15">
      <c r="A23" s="3"/>
      <c r="B23" s="2" t="s">
        <v>7</v>
      </c>
      <c r="C23" s="233">
        <f>C22+C19+C15+C12</f>
        <v>6403</v>
      </c>
      <c r="D23" s="4"/>
    </row>
    <row r="24" spans="1:4" ht="15.75" thickBot="1">
      <c r="A24" s="10"/>
      <c r="B24" s="14"/>
      <c r="C24" s="11"/>
      <c r="D24" s="11"/>
    </row>
    <row r="25" spans="1:4" ht="15.75" thickBot="1">
      <c r="A25" s="56"/>
      <c r="B25" s="57" t="s">
        <v>17</v>
      </c>
      <c r="C25" s="58">
        <f>C23</f>
        <v>6403</v>
      </c>
      <c r="D25" s="12"/>
    </row>
    <row r="26" spans="3:4" ht="15">
      <c r="C26" s="5"/>
      <c r="D26" s="5"/>
    </row>
    <row r="27" spans="1:4" ht="15">
      <c r="A27" s="3" t="s">
        <v>92</v>
      </c>
      <c r="B27" s="6" t="s">
        <v>8</v>
      </c>
      <c r="C27" s="4"/>
      <c r="D27" s="4">
        <v>2000</v>
      </c>
    </row>
    <row r="28" spans="1:4" ht="15">
      <c r="A28" s="3" t="s">
        <v>93</v>
      </c>
      <c r="B28" s="6" t="s">
        <v>9</v>
      </c>
      <c r="C28" s="4"/>
      <c r="D28" s="4">
        <v>540</v>
      </c>
    </row>
    <row r="29" spans="1:4" ht="15">
      <c r="A29" s="3"/>
      <c r="B29" s="7" t="s">
        <v>10</v>
      </c>
      <c r="C29" s="4"/>
      <c r="D29" s="233">
        <f>SUM(D27:D28)</f>
        <v>2540</v>
      </c>
    </row>
    <row r="30" spans="1:4" ht="15">
      <c r="A30" s="3"/>
      <c r="B30" s="3"/>
      <c r="C30" s="4"/>
      <c r="D30" s="4"/>
    </row>
    <row r="31" spans="1:4" ht="15">
      <c r="A31" s="3"/>
      <c r="B31" s="3" t="s">
        <v>307</v>
      </c>
      <c r="C31" s="4"/>
      <c r="D31" s="4">
        <v>3863</v>
      </c>
    </row>
    <row r="32" spans="1:4" ht="15">
      <c r="A32" s="3"/>
      <c r="B32" s="3"/>
      <c r="C32" s="4"/>
      <c r="D32" s="4"/>
    </row>
    <row r="33" spans="1:4" ht="15.75" thickBot="1">
      <c r="A33" s="3"/>
      <c r="B33" s="2"/>
      <c r="C33" s="4"/>
      <c r="D33" s="4">
        <f>SUM(D31:D32)</f>
        <v>3863</v>
      </c>
    </row>
    <row r="34" spans="1:4" ht="15.75" thickBot="1">
      <c r="A34" s="13"/>
      <c r="B34" s="59" t="s">
        <v>12</v>
      </c>
      <c r="C34" s="60"/>
      <c r="D34" s="61">
        <f>D29+D33</f>
        <v>6403</v>
      </c>
    </row>
    <row r="35" spans="1:4" ht="15">
      <c r="A35" s="18"/>
      <c r="B35" s="105"/>
      <c r="C35" s="106"/>
      <c r="D35" s="106"/>
    </row>
    <row r="36" spans="1:4" ht="15">
      <c r="A36" s="18"/>
      <c r="B36" s="105"/>
      <c r="C36" s="106"/>
      <c r="D36" s="106"/>
    </row>
    <row r="37" spans="1:4" ht="15">
      <c r="A37" s="18"/>
      <c r="B37" s="105"/>
      <c r="C37" s="106"/>
      <c r="D37" s="106"/>
    </row>
    <row r="38" spans="1:4" ht="15">
      <c r="A38" s="18"/>
      <c r="B38" s="105"/>
      <c r="C38" s="106"/>
      <c r="D38" s="106"/>
    </row>
    <row r="39" spans="1:4" ht="15">
      <c r="A39" s="18"/>
      <c r="B39" s="105"/>
      <c r="C39" s="106"/>
      <c r="D39" s="106"/>
    </row>
    <row r="40" spans="1:4" ht="15">
      <c r="A40" s="18"/>
      <c r="B40" s="105"/>
      <c r="C40" s="106"/>
      <c r="D40" s="106"/>
    </row>
    <row r="41" spans="1:4" ht="15">
      <c r="A41" s="18"/>
      <c r="B41" s="105"/>
      <c r="C41" s="106"/>
      <c r="D41" s="106"/>
    </row>
    <row r="42" spans="1:4" ht="15">
      <c r="A42" s="18"/>
      <c r="B42" s="105"/>
      <c r="C42" s="106"/>
      <c r="D42" s="106"/>
    </row>
    <row r="43" spans="1:4" ht="15">
      <c r="A43" s="18"/>
      <c r="B43" s="105"/>
      <c r="C43" s="106"/>
      <c r="D43" s="106"/>
    </row>
    <row r="44" spans="1:4" ht="15">
      <c r="A44" s="18"/>
      <c r="B44" s="105"/>
      <c r="C44" s="106"/>
      <c r="D44" s="106"/>
    </row>
    <row r="45" spans="1:4" ht="15">
      <c r="A45" s="18"/>
      <c r="B45" s="105"/>
      <c r="C45" s="106"/>
      <c r="D45" s="106"/>
    </row>
    <row r="46" spans="1:4" ht="15">
      <c r="A46" s="18"/>
      <c r="B46" s="105"/>
      <c r="C46" s="106"/>
      <c r="D46" s="106"/>
    </row>
    <row r="47" spans="1:4" ht="15">
      <c r="A47" s="18"/>
      <c r="B47" s="105"/>
      <c r="C47" s="106"/>
      <c r="D47" s="106"/>
    </row>
    <row r="48" spans="1:2" ht="15">
      <c r="A48" s="55">
        <v>96020</v>
      </c>
      <c r="B48" s="55" t="s">
        <v>309</v>
      </c>
    </row>
    <row r="49" spans="1:5" ht="30">
      <c r="A49" s="53" t="s">
        <v>66</v>
      </c>
      <c r="B49" s="54" t="s">
        <v>3</v>
      </c>
      <c r="C49" s="53" t="s">
        <v>67</v>
      </c>
      <c r="D49" s="53" t="s">
        <v>68</v>
      </c>
      <c r="E49" s="234" t="s">
        <v>240</v>
      </c>
    </row>
    <row r="50" spans="1:4" ht="15">
      <c r="A50" s="53" t="s">
        <v>120</v>
      </c>
      <c r="B50" s="148" t="s">
        <v>310</v>
      </c>
      <c r="C50" s="225">
        <v>9829</v>
      </c>
      <c r="D50" s="53"/>
    </row>
    <row r="51" spans="1:4" ht="15">
      <c r="A51" s="53" t="s">
        <v>121</v>
      </c>
      <c r="B51" s="148" t="s">
        <v>122</v>
      </c>
      <c r="C51" s="53"/>
      <c r="D51" s="53"/>
    </row>
    <row r="52" spans="1:4" ht="15">
      <c r="A52" s="53" t="s">
        <v>123</v>
      </c>
      <c r="B52" s="148" t="s">
        <v>124</v>
      </c>
      <c r="C52" s="53"/>
      <c r="D52" s="53"/>
    </row>
    <row r="53" spans="1:4" ht="15">
      <c r="A53" s="53" t="s">
        <v>125</v>
      </c>
      <c r="B53" s="148" t="s">
        <v>126</v>
      </c>
      <c r="C53" s="53"/>
      <c r="D53" s="53"/>
    </row>
    <row r="54" spans="1:4" ht="15">
      <c r="A54" s="3" t="s">
        <v>139</v>
      </c>
      <c r="B54" s="3" t="s">
        <v>193</v>
      </c>
      <c r="C54" s="53"/>
      <c r="D54" s="53"/>
    </row>
    <row r="55" spans="1:4" ht="15">
      <c r="A55" s="3"/>
      <c r="B55" s="2" t="s">
        <v>15</v>
      </c>
      <c r="C55" s="53">
        <f>SUM(C50:C54)</f>
        <v>9829</v>
      </c>
      <c r="D55" s="53"/>
    </row>
    <row r="56" spans="1:4" ht="15">
      <c r="A56" s="3"/>
      <c r="B56" s="2"/>
      <c r="C56" s="53"/>
      <c r="D56" s="53"/>
    </row>
    <row r="57" spans="1:4" ht="15">
      <c r="A57" s="153"/>
      <c r="B57" s="148" t="s">
        <v>293</v>
      </c>
      <c r="C57" s="225">
        <v>2654</v>
      </c>
      <c r="D57" s="53"/>
    </row>
    <row r="58" spans="1:4" ht="15">
      <c r="A58" s="3" t="s">
        <v>292</v>
      </c>
      <c r="B58" s="2" t="s">
        <v>16</v>
      </c>
      <c r="C58" s="53">
        <f>SUM(C57)</f>
        <v>2654</v>
      </c>
      <c r="D58" s="53"/>
    </row>
    <row r="59" spans="1:4" ht="15">
      <c r="A59" s="3"/>
      <c r="B59" s="2"/>
      <c r="C59" s="53"/>
      <c r="D59" s="53"/>
    </row>
    <row r="60" spans="1:4" ht="15">
      <c r="A60" s="3"/>
      <c r="B60" s="2"/>
      <c r="C60" s="53"/>
      <c r="D60" s="53"/>
    </row>
    <row r="61" spans="1:4" ht="15">
      <c r="A61" s="3"/>
      <c r="B61" s="2"/>
      <c r="C61" s="53"/>
      <c r="D61" s="53"/>
    </row>
    <row r="62" spans="1:4" ht="15">
      <c r="A62" s="53"/>
      <c r="B62" s="235" t="s">
        <v>315</v>
      </c>
      <c r="C62" s="225">
        <v>75</v>
      </c>
      <c r="D62" s="53"/>
    </row>
    <row r="63" spans="1:4" ht="15">
      <c r="A63" s="53"/>
      <c r="B63" s="235" t="s">
        <v>304</v>
      </c>
      <c r="C63" s="225">
        <v>600</v>
      </c>
      <c r="D63" s="53"/>
    </row>
    <row r="64" spans="1:4" ht="15">
      <c r="A64" s="53" t="s">
        <v>89</v>
      </c>
      <c r="B64" s="145" t="s">
        <v>97</v>
      </c>
      <c r="C64" s="53">
        <f>SUM(C62:C63)</f>
        <v>675</v>
      </c>
      <c r="D64" s="53"/>
    </row>
    <row r="65" spans="1:4" ht="15">
      <c r="A65" s="53"/>
      <c r="B65" s="145"/>
      <c r="C65" s="53"/>
      <c r="D65" s="53"/>
    </row>
    <row r="66" spans="1:4" ht="15">
      <c r="A66" s="53"/>
      <c r="B66" s="145" t="s">
        <v>107</v>
      </c>
      <c r="C66" s="225">
        <v>1000</v>
      </c>
      <c r="D66" s="53"/>
    </row>
    <row r="67" spans="1:4" ht="15">
      <c r="A67" s="53"/>
      <c r="B67" s="145" t="s">
        <v>108</v>
      </c>
      <c r="C67" s="225">
        <v>330</v>
      </c>
      <c r="D67" s="53"/>
    </row>
    <row r="68" spans="1:4" ht="15">
      <c r="A68" s="3"/>
      <c r="B68" s="146" t="s">
        <v>305</v>
      </c>
      <c r="C68" s="225">
        <v>200</v>
      </c>
      <c r="D68" s="53"/>
    </row>
    <row r="69" spans="1:4" ht="15">
      <c r="A69" s="146" t="s">
        <v>110</v>
      </c>
      <c r="B69" s="2" t="s">
        <v>111</v>
      </c>
      <c r="C69" s="53">
        <f>SUM(C66:C68)</f>
        <v>1530</v>
      </c>
      <c r="D69" s="53"/>
    </row>
    <row r="70" spans="1:4" ht="15">
      <c r="A70" s="53"/>
      <c r="B70" s="145"/>
      <c r="C70" s="53"/>
      <c r="D70" s="53"/>
    </row>
    <row r="71" spans="1:4" ht="15">
      <c r="A71" s="53"/>
      <c r="B71" s="54"/>
      <c r="C71" s="53"/>
      <c r="D71" s="53"/>
    </row>
    <row r="72" spans="1:4" ht="15">
      <c r="A72" s="3" t="s">
        <v>90</v>
      </c>
      <c r="B72" s="3" t="s">
        <v>6</v>
      </c>
      <c r="C72" s="4">
        <v>10804</v>
      </c>
      <c r="D72" s="4"/>
    </row>
    <row r="73" spans="1:4" ht="15">
      <c r="A73" s="3"/>
      <c r="B73" s="2" t="s">
        <v>6</v>
      </c>
      <c r="C73" s="233">
        <f>SUM(C72)</f>
        <v>10804</v>
      </c>
      <c r="D73" s="4"/>
    </row>
    <row r="74" spans="1:4" ht="15">
      <c r="A74" s="3"/>
      <c r="B74" s="3"/>
      <c r="C74" s="4"/>
      <c r="D74" s="4"/>
    </row>
    <row r="75" spans="1:4" ht="15">
      <c r="A75" s="3" t="s">
        <v>91</v>
      </c>
      <c r="B75" s="146" t="s">
        <v>117</v>
      </c>
      <c r="C75" s="4">
        <v>3512</v>
      </c>
      <c r="D75" s="4"/>
    </row>
    <row r="76" spans="1:4" ht="15">
      <c r="A76" s="3"/>
      <c r="B76" s="2" t="s">
        <v>118</v>
      </c>
      <c r="C76" s="233">
        <f>SUM(C75)</f>
        <v>3512</v>
      </c>
      <c r="D76" s="4"/>
    </row>
    <row r="77" spans="1:4" ht="15">
      <c r="A77" s="3"/>
      <c r="B77" s="2" t="s">
        <v>7</v>
      </c>
      <c r="C77" s="233">
        <f>C76+C73+C69+C64</f>
        <v>16521</v>
      </c>
      <c r="D77" s="4"/>
    </row>
    <row r="78" spans="1:4" ht="15.75" thickBot="1">
      <c r="A78" s="10"/>
      <c r="B78" s="14"/>
      <c r="C78" s="11"/>
      <c r="D78" s="11"/>
    </row>
    <row r="79" spans="1:4" ht="15.75" thickBot="1">
      <c r="A79" s="56"/>
      <c r="B79" s="57" t="s">
        <v>17</v>
      </c>
      <c r="C79" s="58">
        <f>C77+C55+C58</f>
        <v>29004</v>
      </c>
      <c r="D79" s="12"/>
    </row>
    <row r="80" spans="3:4" ht="15">
      <c r="C80" s="5"/>
      <c r="D80" s="5"/>
    </row>
    <row r="81" spans="1:4" ht="15">
      <c r="A81" s="3" t="s">
        <v>92</v>
      </c>
      <c r="B81" s="6" t="s">
        <v>8</v>
      </c>
      <c r="C81" s="4"/>
      <c r="D81" s="4">
        <v>3937</v>
      </c>
    </row>
    <row r="82" spans="1:4" ht="15">
      <c r="A82" s="3" t="s">
        <v>93</v>
      </c>
      <c r="B82" s="6" t="s">
        <v>9</v>
      </c>
      <c r="C82" s="4"/>
      <c r="D82" s="4">
        <v>1063</v>
      </c>
    </row>
    <row r="83" spans="1:4" ht="15">
      <c r="A83" s="3"/>
      <c r="B83" s="7" t="s">
        <v>10</v>
      </c>
      <c r="C83" s="4"/>
      <c r="D83" s="233">
        <f>SUM(D81:D82)</f>
        <v>5000</v>
      </c>
    </row>
    <row r="84" spans="1:4" ht="15">
      <c r="A84" s="3"/>
      <c r="B84" s="3"/>
      <c r="C84" s="4"/>
      <c r="D84" s="4"/>
    </row>
    <row r="85" spans="1:4" ht="15">
      <c r="A85" s="3"/>
      <c r="B85" s="3" t="s">
        <v>307</v>
      </c>
      <c r="C85" s="4"/>
      <c r="D85" s="4">
        <v>19971</v>
      </c>
    </row>
    <row r="86" spans="1:4" ht="15">
      <c r="A86" s="3"/>
      <c r="B86" s="3"/>
      <c r="C86" s="4"/>
      <c r="D86" s="4"/>
    </row>
    <row r="87" spans="1:4" ht="15.75" thickBot="1">
      <c r="A87" s="3"/>
      <c r="B87" s="2"/>
      <c r="C87" s="4"/>
      <c r="D87" s="4">
        <f>SUM(D85:D86)</f>
        <v>19971</v>
      </c>
    </row>
    <row r="88" spans="1:4" ht="15.75" thickBot="1">
      <c r="A88" s="13"/>
      <c r="B88" s="59" t="s">
        <v>12</v>
      </c>
      <c r="C88" s="60"/>
      <c r="D88" s="61">
        <f>D83+D87</f>
        <v>24971</v>
      </c>
    </row>
    <row r="89" spans="1:4" ht="15">
      <c r="A89" s="18"/>
      <c r="B89" s="105"/>
      <c r="C89" s="106"/>
      <c r="D89" s="106"/>
    </row>
    <row r="90" spans="1:4" ht="15">
      <c r="A90" s="18"/>
      <c r="B90" s="105"/>
      <c r="C90" s="106"/>
      <c r="D90" s="106"/>
    </row>
    <row r="91" spans="1:4" ht="15">
      <c r="A91" s="18"/>
      <c r="B91" s="105"/>
      <c r="C91" s="106"/>
      <c r="D91" s="106"/>
    </row>
    <row r="92" spans="1:4" ht="15">
      <c r="A92" s="18"/>
      <c r="B92" s="105"/>
      <c r="C92" s="106"/>
      <c r="D92" s="106"/>
    </row>
    <row r="93" spans="1:4" ht="15">
      <c r="A93" s="18"/>
      <c r="B93" s="105"/>
      <c r="C93" s="106"/>
      <c r="D93" s="106"/>
    </row>
    <row r="94" spans="1:4" ht="15">
      <c r="A94" s="18"/>
      <c r="B94" s="105"/>
      <c r="C94" s="106"/>
      <c r="D94" s="106"/>
    </row>
    <row r="95" spans="1:4" ht="15">
      <c r="A95" s="18"/>
      <c r="B95" s="105"/>
      <c r="C95" s="106"/>
      <c r="D95" s="106"/>
    </row>
    <row r="96" spans="1:4" ht="15">
      <c r="A96" s="18"/>
      <c r="B96" s="105"/>
      <c r="C96" s="106"/>
      <c r="D96" s="106"/>
    </row>
    <row r="97" spans="1:2" ht="15">
      <c r="A97" s="55">
        <v>91110</v>
      </c>
      <c r="B97" s="55" t="s">
        <v>14</v>
      </c>
    </row>
    <row r="98" spans="1:5" ht="30">
      <c r="A98" s="53" t="s">
        <v>70</v>
      </c>
      <c r="B98" s="54" t="s">
        <v>3</v>
      </c>
      <c r="C98" s="53" t="s">
        <v>67</v>
      </c>
      <c r="D98" s="53" t="s">
        <v>68</v>
      </c>
      <c r="E98" s="234" t="s">
        <v>240</v>
      </c>
    </row>
    <row r="99" spans="1:4" ht="45">
      <c r="A99" s="53" t="s">
        <v>120</v>
      </c>
      <c r="B99" s="239" t="s">
        <v>320</v>
      </c>
      <c r="C99" s="223">
        <v>24029</v>
      </c>
      <c r="D99" s="53"/>
    </row>
    <row r="100" spans="1:4" ht="15">
      <c r="A100" s="53" t="s">
        <v>123</v>
      </c>
      <c r="B100" s="148" t="s">
        <v>124</v>
      </c>
      <c r="C100" s="223">
        <v>0</v>
      </c>
      <c r="D100" s="53"/>
    </row>
    <row r="101" spans="1:4" ht="15">
      <c r="A101" s="53" t="s">
        <v>125</v>
      </c>
      <c r="B101" s="148" t="s">
        <v>126</v>
      </c>
      <c r="C101" s="223">
        <v>200</v>
      </c>
      <c r="D101" s="53"/>
    </row>
    <row r="102" spans="1:4" ht="15">
      <c r="A102" s="3"/>
      <c r="B102" s="3"/>
      <c r="C102" s="151"/>
      <c r="D102" s="4"/>
    </row>
    <row r="103" spans="1:4" ht="15">
      <c r="A103" s="3" t="s">
        <v>98</v>
      </c>
      <c r="B103" s="2" t="s">
        <v>15</v>
      </c>
      <c r="C103" s="233">
        <f>SUM(C99:C102)</f>
        <v>24229</v>
      </c>
      <c r="D103" s="4"/>
    </row>
    <row r="104" spans="1:4" ht="15">
      <c r="A104" s="3"/>
      <c r="B104" s="2"/>
      <c r="C104" s="4"/>
      <c r="D104" s="4"/>
    </row>
    <row r="105" spans="1:4" ht="15">
      <c r="A105" s="3"/>
      <c r="B105" s="146" t="s">
        <v>127</v>
      </c>
      <c r="C105" s="4">
        <v>6542</v>
      </c>
      <c r="D105" s="4"/>
    </row>
    <row r="106" spans="1:4" ht="15">
      <c r="A106" s="3"/>
      <c r="B106" s="146" t="s">
        <v>128</v>
      </c>
      <c r="C106" s="4"/>
      <c r="D106" s="4"/>
    </row>
    <row r="107" spans="1:4" ht="15">
      <c r="A107" s="3"/>
      <c r="B107" s="146" t="s">
        <v>129</v>
      </c>
      <c r="C107" s="4"/>
      <c r="D107" s="4"/>
    </row>
    <row r="108" spans="1:4" ht="15">
      <c r="A108" s="3"/>
      <c r="B108" s="146" t="s">
        <v>130</v>
      </c>
      <c r="C108" s="4">
        <v>120</v>
      </c>
      <c r="D108" s="4"/>
    </row>
    <row r="109" spans="1:4" ht="15">
      <c r="A109" s="3"/>
      <c r="B109" s="146" t="s">
        <v>131</v>
      </c>
      <c r="C109" s="4"/>
      <c r="D109" s="4"/>
    </row>
    <row r="110" spans="1:4" ht="15">
      <c r="A110" s="3"/>
      <c r="B110" s="3" t="s">
        <v>132</v>
      </c>
      <c r="C110" s="4"/>
      <c r="D110" s="4"/>
    </row>
    <row r="111" spans="1:4" ht="15">
      <c r="A111" s="3" t="s">
        <v>96</v>
      </c>
      <c r="B111" s="2" t="s">
        <v>16</v>
      </c>
      <c r="C111" s="29">
        <f>SUM(C105:C110)</f>
        <v>6662</v>
      </c>
      <c r="D111" s="4"/>
    </row>
    <row r="112" spans="1:4" ht="15">
      <c r="A112" s="3"/>
      <c r="B112" s="2"/>
      <c r="C112" s="4"/>
      <c r="D112" s="4"/>
    </row>
    <row r="113" spans="1:4" ht="15">
      <c r="A113" s="3"/>
      <c r="B113" s="146" t="s">
        <v>99</v>
      </c>
      <c r="C113" s="4">
        <v>5</v>
      </c>
      <c r="D113" s="4"/>
    </row>
    <row r="114" spans="1:4" ht="15">
      <c r="A114" s="3"/>
      <c r="B114" s="146" t="s">
        <v>100</v>
      </c>
      <c r="C114" s="4">
        <v>20</v>
      </c>
      <c r="D114" s="4"/>
    </row>
    <row r="115" spans="1:4" ht="15">
      <c r="A115" s="3"/>
      <c r="B115" s="146" t="s">
        <v>101</v>
      </c>
      <c r="C115" s="4">
        <v>400</v>
      </c>
      <c r="D115" s="4"/>
    </row>
    <row r="116" spans="1:4" ht="15">
      <c r="A116" s="3" t="s">
        <v>94</v>
      </c>
      <c r="B116" s="2" t="s">
        <v>95</v>
      </c>
      <c r="C116" s="29">
        <f>SUM(C113:C115)</f>
        <v>425</v>
      </c>
      <c r="D116" s="4"/>
    </row>
    <row r="117" spans="1:4" ht="15">
      <c r="A117" s="3"/>
      <c r="B117" s="3"/>
      <c r="C117" s="4"/>
      <c r="D117" s="4"/>
    </row>
    <row r="118" spans="1:4" ht="15">
      <c r="A118" s="3"/>
      <c r="B118" s="3" t="s">
        <v>311</v>
      </c>
      <c r="C118" s="4">
        <v>100</v>
      </c>
      <c r="D118" s="4"/>
    </row>
    <row r="119" spans="1:4" ht="15">
      <c r="A119" s="3"/>
      <c r="B119" s="3" t="s">
        <v>102</v>
      </c>
      <c r="C119" s="4">
        <v>195</v>
      </c>
      <c r="D119" s="4"/>
    </row>
    <row r="120" spans="1:4" ht="15">
      <c r="A120" s="3"/>
      <c r="B120" s="3" t="s">
        <v>103</v>
      </c>
      <c r="C120" s="4">
        <v>100</v>
      </c>
      <c r="D120" s="4"/>
    </row>
    <row r="121" spans="1:4" ht="15">
      <c r="A121" s="3" t="s">
        <v>89</v>
      </c>
      <c r="B121" s="2" t="s">
        <v>97</v>
      </c>
      <c r="C121" s="29">
        <f>SUM(C118:C120)</f>
        <v>395</v>
      </c>
      <c r="D121" s="4"/>
    </row>
    <row r="122" spans="1:4" ht="15">
      <c r="A122" s="3"/>
      <c r="B122" s="2"/>
      <c r="C122" s="4"/>
      <c r="D122" s="4"/>
    </row>
    <row r="123" spans="1:4" ht="15">
      <c r="A123" s="3"/>
      <c r="B123" s="146" t="s">
        <v>107</v>
      </c>
      <c r="C123" s="4">
        <v>1900</v>
      </c>
      <c r="D123" s="4"/>
    </row>
    <row r="124" spans="1:4" ht="15">
      <c r="A124" s="3"/>
      <c r="B124" s="146" t="s">
        <v>108</v>
      </c>
      <c r="C124" s="4">
        <v>1000</v>
      </c>
      <c r="D124" s="4"/>
    </row>
    <row r="125" spans="1:4" ht="15">
      <c r="A125" s="3"/>
      <c r="B125" s="146" t="s">
        <v>109</v>
      </c>
      <c r="C125" s="4">
        <v>350</v>
      </c>
      <c r="D125" s="4"/>
    </row>
    <row r="126" spans="1:4" ht="15">
      <c r="A126" s="3" t="s">
        <v>110</v>
      </c>
      <c r="B126" s="2" t="s">
        <v>111</v>
      </c>
      <c r="C126" s="29">
        <f>SUM(C123:C125)</f>
        <v>3250</v>
      </c>
      <c r="D126" s="4"/>
    </row>
    <row r="127" spans="1:4" ht="15">
      <c r="A127" s="3"/>
      <c r="B127" s="2"/>
      <c r="C127" s="29"/>
      <c r="D127" s="4"/>
    </row>
    <row r="128" spans="1:4" ht="15">
      <c r="A128" s="3"/>
      <c r="B128" s="146" t="s">
        <v>112</v>
      </c>
      <c r="C128" s="147">
        <v>500</v>
      </c>
      <c r="D128" s="4"/>
    </row>
    <row r="129" spans="1:4" ht="15">
      <c r="A129" s="3" t="s">
        <v>113</v>
      </c>
      <c r="B129" s="2" t="s">
        <v>112</v>
      </c>
      <c r="C129" s="29">
        <f>SUM(C128)</f>
        <v>500</v>
      </c>
      <c r="D129" s="4"/>
    </row>
    <row r="130" spans="1:4" ht="15">
      <c r="A130" s="3"/>
      <c r="B130" s="2"/>
      <c r="C130" s="29"/>
      <c r="D130" s="4"/>
    </row>
    <row r="131" spans="1:4" ht="15">
      <c r="A131" s="3"/>
      <c r="B131" s="3" t="s">
        <v>115</v>
      </c>
      <c r="C131" s="4">
        <v>600</v>
      </c>
      <c r="D131" s="4"/>
    </row>
    <row r="132" spans="1:4" ht="15">
      <c r="A132" s="3" t="s">
        <v>116</v>
      </c>
      <c r="B132" s="145" t="s">
        <v>115</v>
      </c>
      <c r="C132" s="29">
        <f>SUM(C131)</f>
        <v>600</v>
      </c>
      <c r="D132" s="4"/>
    </row>
    <row r="133" spans="1:4" ht="15">
      <c r="A133" s="3"/>
      <c r="B133" s="3"/>
      <c r="C133" s="4"/>
      <c r="D133" s="4"/>
    </row>
    <row r="134" spans="1:4" ht="15">
      <c r="A134" s="3"/>
      <c r="B134" s="146" t="s">
        <v>117</v>
      </c>
      <c r="C134" s="4">
        <v>1396</v>
      </c>
      <c r="D134" s="4"/>
    </row>
    <row r="135" spans="1:4" ht="15">
      <c r="A135" s="3" t="s">
        <v>91</v>
      </c>
      <c r="B135" s="2" t="s">
        <v>118</v>
      </c>
      <c r="C135" s="29">
        <f>SUM(C134)</f>
        <v>1396</v>
      </c>
      <c r="D135" s="4"/>
    </row>
    <row r="136" spans="1:4" ht="15">
      <c r="A136" s="10"/>
      <c r="B136" s="14"/>
      <c r="C136" s="29"/>
      <c r="D136" s="11"/>
    </row>
    <row r="137" spans="1:4" ht="15">
      <c r="A137" s="10"/>
      <c r="B137" s="14" t="s">
        <v>79</v>
      </c>
      <c r="C137" s="109">
        <f>C116+C121+C126+C129+C132+C135</f>
        <v>6566</v>
      </c>
      <c r="D137" s="11"/>
    </row>
    <row r="138" spans="1:4" ht="15.75" thickBot="1">
      <c r="A138" s="10"/>
      <c r="B138" s="10"/>
      <c r="C138" s="11"/>
      <c r="D138" s="11"/>
    </row>
    <row r="139" spans="1:4" ht="15.75" thickBot="1">
      <c r="A139" s="13"/>
      <c r="B139" s="64" t="s">
        <v>17</v>
      </c>
      <c r="C139" s="65">
        <f>C111+C103+C137</f>
        <v>37457</v>
      </c>
      <c r="D139" s="12"/>
    </row>
    <row r="140" spans="1:4" ht="15">
      <c r="A140" s="110"/>
      <c r="B140" s="146" t="s">
        <v>57</v>
      </c>
      <c r="C140" s="4"/>
      <c r="D140" s="4">
        <v>32113</v>
      </c>
    </row>
    <row r="141" spans="1:4" ht="15">
      <c r="A141" s="110"/>
      <c r="B141" s="146" t="s">
        <v>312</v>
      </c>
      <c r="C141" s="4"/>
      <c r="D141" s="4"/>
    </row>
    <row r="142" spans="1:4" ht="15.75" thickBot="1">
      <c r="A142" s="10"/>
      <c r="B142" s="14"/>
      <c r="C142" s="11"/>
      <c r="D142" s="11">
        <f>SUM(D140:D141)</f>
        <v>32113</v>
      </c>
    </row>
    <row r="143" spans="1:4" ht="15.75" thickBot="1">
      <c r="A143" s="13"/>
      <c r="B143" s="59" t="s">
        <v>12</v>
      </c>
      <c r="C143" s="60"/>
      <c r="D143" s="61">
        <f>D142</f>
        <v>32113</v>
      </c>
    </row>
    <row r="145" spans="1:2" ht="15">
      <c r="A145" s="55">
        <v>91120</v>
      </c>
      <c r="B145" s="55" t="s">
        <v>19</v>
      </c>
    </row>
    <row r="146" spans="1:5" ht="30">
      <c r="A146" s="53" t="s">
        <v>66</v>
      </c>
      <c r="B146" s="54" t="s">
        <v>3</v>
      </c>
      <c r="C146" s="53" t="s">
        <v>67</v>
      </c>
      <c r="D146" s="53" t="s">
        <v>68</v>
      </c>
      <c r="E146" s="234" t="s">
        <v>240</v>
      </c>
    </row>
    <row r="147" spans="1:4" ht="15">
      <c r="A147" s="53" t="s">
        <v>161</v>
      </c>
      <c r="B147" s="148" t="s">
        <v>313</v>
      </c>
      <c r="C147" s="236">
        <v>1000</v>
      </c>
      <c r="D147" s="53"/>
    </row>
    <row r="148" spans="1:4" ht="15">
      <c r="A148" s="53"/>
      <c r="B148" s="148"/>
      <c r="C148" s="236"/>
      <c r="D148" s="53"/>
    </row>
    <row r="149" spans="1:4" ht="15">
      <c r="A149" s="3" t="s">
        <v>144</v>
      </c>
      <c r="B149" s="2" t="s">
        <v>271</v>
      </c>
      <c r="C149" s="233">
        <f>SUM(C147:C148)</f>
        <v>1000</v>
      </c>
      <c r="D149" s="4"/>
    </row>
    <row r="150" spans="1:4" ht="15">
      <c r="A150" s="3"/>
      <c r="B150" s="2"/>
      <c r="C150" s="4"/>
      <c r="D150" s="4"/>
    </row>
    <row r="151" spans="1:4" ht="15">
      <c r="A151" s="3"/>
      <c r="B151" s="146" t="s">
        <v>127</v>
      </c>
      <c r="C151" s="4">
        <v>270</v>
      </c>
      <c r="D151" s="4"/>
    </row>
    <row r="152" spans="1:4" ht="15">
      <c r="A152" s="3"/>
      <c r="B152" s="146" t="s">
        <v>129</v>
      </c>
      <c r="C152" s="4"/>
      <c r="D152" s="4"/>
    </row>
    <row r="153" spans="1:4" ht="15">
      <c r="A153" s="3"/>
      <c r="B153" s="3" t="s">
        <v>132</v>
      </c>
      <c r="C153" s="4"/>
      <c r="D153" s="4"/>
    </row>
    <row r="154" spans="1:4" ht="15">
      <c r="A154" s="3" t="s">
        <v>96</v>
      </c>
      <c r="B154" s="2" t="s">
        <v>16</v>
      </c>
      <c r="C154" s="29">
        <f>SUM(C151:C153)</f>
        <v>270</v>
      </c>
      <c r="D154" s="4"/>
    </row>
    <row r="155" spans="1:4" ht="16.5" customHeight="1">
      <c r="A155" s="3"/>
      <c r="B155" s="2"/>
      <c r="C155" s="4"/>
      <c r="D155" s="4"/>
    </row>
    <row r="156" spans="1:4" ht="15">
      <c r="A156" s="3"/>
      <c r="B156" s="3" t="s">
        <v>115</v>
      </c>
      <c r="C156" s="4">
        <v>100</v>
      </c>
      <c r="D156" s="4"/>
    </row>
    <row r="157" spans="1:4" ht="15">
      <c r="A157" s="3" t="s">
        <v>116</v>
      </c>
      <c r="B157" s="145" t="s">
        <v>115</v>
      </c>
      <c r="C157" s="29">
        <f>SUM(C156)</f>
        <v>100</v>
      </c>
      <c r="D157" s="4"/>
    </row>
    <row r="158" spans="1:4" ht="15">
      <c r="A158" s="3"/>
      <c r="B158" s="3"/>
      <c r="C158" s="4"/>
      <c r="D158" s="4"/>
    </row>
    <row r="159" spans="1:4" ht="15">
      <c r="A159" s="3"/>
      <c r="B159" s="146" t="s">
        <v>117</v>
      </c>
      <c r="C159" s="4">
        <v>27</v>
      </c>
      <c r="D159" s="4"/>
    </row>
    <row r="160" spans="1:4" ht="15">
      <c r="A160" s="3" t="s">
        <v>91</v>
      </c>
      <c r="B160" s="2" t="s">
        <v>118</v>
      </c>
      <c r="C160" s="29">
        <f>SUM(C159)</f>
        <v>27</v>
      </c>
      <c r="D160" s="4"/>
    </row>
    <row r="161" spans="1:4" ht="15">
      <c r="A161" s="3"/>
      <c r="B161" s="3"/>
      <c r="C161" s="4"/>
      <c r="D161" s="4"/>
    </row>
    <row r="162" spans="1:4" ht="15">
      <c r="A162" s="3"/>
      <c r="B162" s="2" t="s">
        <v>7</v>
      </c>
      <c r="C162" s="4">
        <f>C160+C157</f>
        <v>127</v>
      </c>
      <c r="D162" s="4"/>
    </row>
    <row r="163" spans="1:4" ht="15.75" thickBot="1">
      <c r="A163" s="10"/>
      <c r="B163" s="14"/>
      <c r="C163" s="11"/>
      <c r="D163" s="11"/>
    </row>
    <row r="164" spans="1:4" ht="15.75" thickBot="1">
      <c r="A164" s="13"/>
      <c r="B164" s="57" t="s">
        <v>17</v>
      </c>
      <c r="C164" s="63">
        <f>C154+C149+C162</f>
        <v>1397</v>
      </c>
      <c r="D164" s="12"/>
    </row>
    <row r="165" spans="3:4" ht="15">
      <c r="C165" s="5"/>
      <c r="D165" s="5"/>
    </row>
    <row r="166" spans="1:4" ht="15">
      <c r="A166" s="3"/>
      <c r="B166" s="3"/>
      <c r="C166" s="4"/>
      <c r="D166" s="4"/>
    </row>
    <row r="167" spans="1:4" ht="15">
      <c r="A167" s="3"/>
      <c r="B167" s="17"/>
      <c r="C167" s="4"/>
      <c r="D167" s="4"/>
    </row>
    <row r="168" spans="1:4" ht="15">
      <c r="A168" s="3"/>
      <c r="B168" s="16"/>
      <c r="C168" s="4"/>
      <c r="D168" s="4"/>
    </row>
    <row r="169" spans="1:4" ht="15">
      <c r="A169" s="3"/>
      <c r="B169" s="2"/>
      <c r="C169" s="4"/>
      <c r="D169" s="4"/>
    </row>
    <row r="170" spans="1:4" ht="15.75" thickBot="1">
      <c r="A170" s="10"/>
      <c r="B170" s="10"/>
      <c r="C170" s="11"/>
      <c r="D170" s="11"/>
    </row>
    <row r="171" spans="1:4" ht="15.75" thickBot="1">
      <c r="A171" s="13"/>
      <c r="B171" s="59" t="s">
        <v>12</v>
      </c>
      <c r="C171" s="60"/>
      <c r="D171" s="61">
        <f>SUM(D169)</f>
        <v>0</v>
      </c>
    </row>
    <row r="172" spans="3:4" ht="15">
      <c r="C172" s="5"/>
      <c r="D172" s="5"/>
    </row>
    <row r="173" spans="3:4" ht="15">
      <c r="C173" s="5"/>
      <c r="D173" s="5"/>
    </row>
    <row r="174" spans="3:4" ht="15">
      <c r="C174" s="5"/>
      <c r="D174" s="5"/>
    </row>
    <row r="175" spans="3:4" ht="15">
      <c r="C175" s="5"/>
      <c r="D175" s="5"/>
    </row>
    <row r="176" spans="3:4" ht="15">
      <c r="C176" s="5"/>
      <c r="D176" s="5"/>
    </row>
    <row r="177" spans="3:4" ht="15">
      <c r="C177" s="5"/>
      <c r="D177" s="5"/>
    </row>
    <row r="178" spans="3:4" ht="15">
      <c r="C178" s="5"/>
      <c r="D178" s="5"/>
    </row>
    <row r="179" spans="3:4" ht="15">
      <c r="C179" s="5"/>
      <c r="D179" s="5"/>
    </row>
    <row r="180" spans="3:4" ht="15">
      <c r="C180" s="5"/>
      <c r="D180" s="5"/>
    </row>
    <row r="181" spans="3:4" ht="15">
      <c r="C181" s="5"/>
      <c r="D181" s="5"/>
    </row>
    <row r="182" spans="3:4" ht="15">
      <c r="C182" s="5"/>
      <c r="D182" s="5"/>
    </row>
    <row r="183" spans="3:4" ht="15">
      <c r="C183" s="5"/>
      <c r="D183" s="5"/>
    </row>
    <row r="184" spans="3:4" ht="15">
      <c r="C184" s="5"/>
      <c r="D184" s="5"/>
    </row>
    <row r="185" spans="3:4" ht="15">
      <c r="C185" s="5"/>
      <c r="D185" s="5"/>
    </row>
    <row r="186" spans="3:4" ht="15">
      <c r="C186" s="5"/>
      <c r="D186" s="5"/>
    </row>
    <row r="187" spans="3:4" ht="15">
      <c r="C187" s="5"/>
      <c r="D187" s="5"/>
    </row>
    <row r="188" spans="3:4" ht="15">
      <c r="C188" s="5"/>
      <c r="D188" s="5"/>
    </row>
    <row r="189" spans="3:4" ht="15">
      <c r="C189" s="5"/>
      <c r="D189" s="5"/>
    </row>
    <row r="190" spans="3:4" ht="15">
      <c r="C190" s="5"/>
      <c r="D190" s="5"/>
    </row>
    <row r="191" spans="3:4" ht="15">
      <c r="C191" s="5"/>
      <c r="D191" s="5"/>
    </row>
    <row r="192" spans="3:4" ht="15">
      <c r="C192" s="5"/>
      <c r="D192" s="5"/>
    </row>
    <row r="193" spans="1:4" ht="15">
      <c r="A193" s="55">
        <v>104030</v>
      </c>
      <c r="B193" s="55" t="s">
        <v>20</v>
      </c>
      <c r="C193" s="5"/>
      <c r="D193" s="5"/>
    </row>
    <row r="194" spans="1:5" ht="15">
      <c r="A194" s="2" t="s">
        <v>2</v>
      </c>
      <c r="B194" s="2" t="s">
        <v>3</v>
      </c>
      <c r="C194" s="2" t="s">
        <v>4</v>
      </c>
      <c r="D194" s="2" t="s">
        <v>5</v>
      </c>
      <c r="E194" s="25" t="s">
        <v>240</v>
      </c>
    </row>
    <row r="195" spans="1:4" ht="15">
      <c r="A195" s="53" t="s">
        <v>120</v>
      </c>
      <c r="B195" s="148" t="s">
        <v>314</v>
      </c>
      <c r="C195" s="4">
        <v>4392</v>
      </c>
      <c r="D195" s="4"/>
    </row>
    <row r="196" spans="1:4" ht="15">
      <c r="A196" s="53" t="s">
        <v>121</v>
      </c>
      <c r="B196" s="148" t="s">
        <v>122</v>
      </c>
      <c r="C196" s="4"/>
      <c r="D196" s="4"/>
    </row>
    <row r="197" spans="1:4" ht="15">
      <c r="A197" s="53" t="s">
        <v>123</v>
      </c>
      <c r="B197" s="148" t="s">
        <v>124</v>
      </c>
      <c r="C197" s="4"/>
      <c r="D197" s="4"/>
    </row>
    <row r="198" spans="1:4" ht="15">
      <c r="A198" s="53" t="s">
        <v>125</v>
      </c>
      <c r="B198" s="148" t="s">
        <v>126</v>
      </c>
      <c r="C198" s="4"/>
      <c r="D198" s="4"/>
    </row>
    <row r="199" spans="1:4" ht="15">
      <c r="A199" s="3" t="s">
        <v>98</v>
      </c>
      <c r="B199" s="2" t="s">
        <v>15</v>
      </c>
      <c r="C199" s="29">
        <f>SUM(C195:C198)</f>
        <v>4392</v>
      </c>
      <c r="D199" s="4"/>
    </row>
    <row r="200" spans="1:4" ht="15">
      <c r="A200" s="3"/>
      <c r="B200" s="3"/>
      <c r="C200" s="4"/>
      <c r="D200" s="4"/>
    </row>
    <row r="201" spans="1:4" ht="15">
      <c r="A201" s="3"/>
      <c r="B201" s="146" t="s">
        <v>127</v>
      </c>
      <c r="C201" s="158">
        <v>1063</v>
      </c>
      <c r="D201" s="4"/>
    </row>
    <row r="202" spans="1:4" ht="15">
      <c r="A202" s="3"/>
      <c r="B202" s="146" t="s">
        <v>129</v>
      </c>
      <c r="C202" s="4"/>
      <c r="D202" s="4"/>
    </row>
    <row r="203" spans="1:4" ht="15">
      <c r="A203" s="3"/>
      <c r="B203" s="3" t="s">
        <v>132</v>
      </c>
      <c r="C203" s="4"/>
      <c r="D203" s="4"/>
    </row>
    <row r="204" spans="1:4" ht="15">
      <c r="A204" s="3" t="s">
        <v>96</v>
      </c>
      <c r="B204" s="2" t="s">
        <v>16</v>
      </c>
      <c r="C204" s="29">
        <f>SUM(C201:C203)</f>
        <v>1063</v>
      </c>
      <c r="D204" s="4"/>
    </row>
    <row r="205" spans="1:4" ht="15">
      <c r="A205" s="3"/>
      <c r="B205" s="2"/>
      <c r="C205" s="4"/>
      <c r="D205" s="4"/>
    </row>
    <row r="206" spans="1:4" ht="15">
      <c r="A206" s="3"/>
      <c r="B206" s="146"/>
      <c r="C206" s="4"/>
      <c r="D206" s="4"/>
    </row>
    <row r="207" spans="1:4" ht="15">
      <c r="A207" s="3"/>
      <c r="B207" s="146" t="s">
        <v>101</v>
      </c>
      <c r="C207" s="4">
        <v>120</v>
      </c>
      <c r="D207" s="4"/>
    </row>
    <row r="208" spans="1:4" ht="15">
      <c r="A208" s="3" t="s">
        <v>94</v>
      </c>
      <c r="B208" s="2" t="s">
        <v>95</v>
      </c>
      <c r="C208" s="29">
        <f>SUM(C206:C207)</f>
        <v>120</v>
      </c>
      <c r="D208" s="4"/>
    </row>
    <row r="209" spans="1:4" ht="15">
      <c r="A209" s="3"/>
      <c r="B209" s="3"/>
      <c r="C209" s="4"/>
      <c r="D209" s="4"/>
    </row>
    <row r="210" spans="1:4" ht="15">
      <c r="A210" s="3"/>
      <c r="B210" s="3" t="s">
        <v>102</v>
      </c>
      <c r="C210" s="4">
        <v>0</v>
      </c>
      <c r="D210" s="4"/>
    </row>
    <row r="211" spans="1:4" ht="15">
      <c r="A211" s="3"/>
      <c r="B211" s="3" t="s">
        <v>103</v>
      </c>
      <c r="C211" s="4">
        <v>30</v>
      </c>
      <c r="D211" s="4"/>
    </row>
    <row r="212" spans="1:4" ht="15">
      <c r="A212" s="3" t="s">
        <v>89</v>
      </c>
      <c r="B212" s="2" t="s">
        <v>97</v>
      </c>
      <c r="C212" s="29">
        <f>SUM(C210:C211)</f>
        <v>30</v>
      </c>
      <c r="D212" s="4"/>
    </row>
    <row r="213" spans="1:4" ht="15">
      <c r="A213" s="3"/>
      <c r="B213" s="3"/>
      <c r="C213" s="4"/>
      <c r="D213" s="4"/>
    </row>
    <row r="214" spans="1:4" ht="15">
      <c r="A214" s="3"/>
      <c r="B214" s="3" t="s">
        <v>115</v>
      </c>
      <c r="C214" s="4">
        <v>224</v>
      </c>
      <c r="D214" s="4"/>
    </row>
    <row r="215" spans="1:4" ht="15">
      <c r="A215" s="3" t="s">
        <v>116</v>
      </c>
      <c r="B215" s="145" t="s">
        <v>115</v>
      </c>
      <c r="C215" s="233">
        <f>SUM(C214)</f>
        <v>224</v>
      </c>
      <c r="D215" s="4"/>
    </row>
    <row r="216" spans="1:4" ht="15">
      <c r="A216" s="3"/>
      <c r="B216" s="145"/>
      <c r="C216" s="4"/>
      <c r="D216" s="4"/>
    </row>
    <row r="217" spans="1:4" ht="15">
      <c r="A217" s="3"/>
      <c r="B217" s="146" t="s">
        <v>117</v>
      </c>
      <c r="C217" s="4">
        <v>100</v>
      </c>
      <c r="D217" s="4"/>
    </row>
    <row r="218" spans="1:4" ht="15">
      <c r="A218" s="3" t="s">
        <v>91</v>
      </c>
      <c r="B218" s="2" t="s">
        <v>118</v>
      </c>
      <c r="C218" s="29">
        <f>SUM(C217)</f>
        <v>100</v>
      </c>
      <c r="D218" s="4"/>
    </row>
    <row r="219" spans="1:4" ht="15">
      <c r="A219" s="3"/>
      <c r="B219" s="145"/>
      <c r="C219" s="4"/>
      <c r="D219" s="4"/>
    </row>
    <row r="220" spans="1:4" ht="15">
      <c r="A220" s="3"/>
      <c r="B220" s="2"/>
      <c r="C220" s="4"/>
      <c r="D220" s="4"/>
    </row>
    <row r="221" spans="1:4" ht="15">
      <c r="A221" s="3"/>
      <c r="B221" s="2" t="s">
        <v>7</v>
      </c>
      <c r="C221" s="233">
        <f>C215+C212+C208+C218</f>
        <v>474</v>
      </c>
      <c r="D221" s="4"/>
    </row>
    <row r="222" spans="1:4" ht="15.75" thickBot="1">
      <c r="A222" s="10"/>
      <c r="B222" s="14"/>
      <c r="C222" s="11"/>
      <c r="D222" s="11"/>
    </row>
    <row r="223" spans="1:4" ht="15.75" thickBot="1">
      <c r="A223" s="13"/>
      <c r="B223" s="64" t="s">
        <v>17</v>
      </c>
      <c r="C223" s="65">
        <f>C221+C204+C199</f>
        <v>5929</v>
      </c>
      <c r="D223" s="12"/>
    </row>
    <row r="224" spans="1:4" ht="15">
      <c r="A224" s="22"/>
      <c r="B224" s="97"/>
      <c r="C224" s="98"/>
      <c r="D224" s="24"/>
    </row>
    <row r="225" spans="1:4" ht="15">
      <c r="A225" s="3"/>
      <c r="B225" s="17" t="s">
        <v>307</v>
      </c>
      <c r="C225" s="4"/>
      <c r="D225" s="4">
        <v>5929</v>
      </c>
    </row>
    <row r="226" spans="1:4" ht="15">
      <c r="A226" s="3"/>
      <c r="B226" s="16"/>
      <c r="C226" s="4"/>
      <c r="D226" s="4"/>
    </row>
    <row r="227" spans="1:4" ht="15">
      <c r="A227" s="3"/>
      <c r="B227" s="3"/>
      <c r="C227" s="4"/>
      <c r="D227" s="21"/>
    </row>
    <row r="228" spans="1:4" ht="15">
      <c r="A228" s="3"/>
      <c r="B228" s="3"/>
      <c r="C228" s="4"/>
      <c r="D228" s="4"/>
    </row>
    <row r="229" spans="1:4" ht="15">
      <c r="A229" s="3"/>
      <c r="B229" s="2"/>
      <c r="C229" s="4"/>
      <c r="D229" s="4"/>
    </row>
    <row r="230" spans="1:4" ht="15.75" thickBot="1">
      <c r="A230" s="10"/>
      <c r="B230" s="10"/>
      <c r="C230" s="11"/>
      <c r="D230" s="11"/>
    </row>
    <row r="231" spans="1:4" ht="15.75" thickBot="1">
      <c r="A231" s="13"/>
      <c r="B231" s="59" t="s">
        <v>12</v>
      </c>
      <c r="C231" s="60"/>
      <c r="D231" s="61">
        <f>D225</f>
        <v>5929</v>
      </c>
    </row>
    <row r="232" spans="1:4" ht="15">
      <c r="A232" s="18"/>
      <c r="B232" s="105"/>
      <c r="C232" s="106"/>
      <c r="D232" s="106"/>
    </row>
    <row r="233" spans="1:4" ht="15">
      <c r="A233" s="18"/>
      <c r="B233" s="105"/>
      <c r="C233" s="106"/>
      <c r="D233" s="106"/>
    </row>
    <row r="234" spans="1:4" ht="15">
      <c r="A234" s="18"/>
      <c r="B234" s="105"/>
      <c r="C234" s="106"/>
      <c r="D234" s="106"/>
    </row>
    <row r="235" spans="1:4" ht="15">
      <c r="A235" s="18"/>
      <c r="B235" s="105"/>
      <c r="C235" s="106"/>
      <c r="D235" s="106"/>
    </row>
    <row r="236" spans="1:4" ht="15">
      <c r="A236" s="18"/>
      <c r="B236" s="105"/>
      <c r="C236" s="106"/>
      <c r="D236" s="106"/>
    </row>
    <row r="237" spans="1:4" ht="15">
      <c r="A237" s="18"/>
      <c r="B237" s="105"/>
      <c r="C237" s="106"/>
      <c r="D237" s="106"/>
    </row>
    <row r="238" spans="1:4" ht="15">
      <c r="A238" s="18"/>
      <c r="B238" s="105"/>
      <c r="C238" s="106"/>
      <c r="D238" s="106"/>
    </row>
    <row r="239" spans="1:4" ht="15">
      <c r="A239" s="18"/>
      <c r="B239" s="105"/>
      <c r="C239" s="106"/>
      <c r="D239" s="106"/>
    </row>
    <row r="240" spans="1:4" ht="15">
      <c r="A240" s="18"/>
      <c r="B240" s="105"/>
      <c r="C240" s="106"/>
      <c r="D240" s="106"/>
    </row>
    <row r="241" spans="1:4" ht="15">
      <c r="A241" s="18"/>
      <c r="B241" s="105"/>
      <c r="C241" s="106"/>
      <c r="D241" s="106"/>
    </row>
    <row r="243" spans="1:2" ht="15">
      <c r="A243" s="55"/>
      <c r="B243" s="55" t="s">
        <v>316</v>
      </c>
    </row>
    <row r="244" spans="1:4" ht="30">
      <c r="A244" s="53" t="s">
        <v>66</v>
      </c>
      <c r="B244" s="54" t="s">
        <v>3</v>
      </c>
      <c r="C244" s="53" t="s">
        <v>67</v>
      </c>
      <c r="D244" s="53" t="s">
        <v>68</v>
      </c>
    </row>
    <row r="245" spans="1:4" ht="15">
      <c r="A245" s="3" t="s">
        <v>90</v>
      </c>
      <c r="B245" s="3" t="s">
        <v>6</v>
      </c>
      <c r="C245" s="4">
        <v>2000</v>
      </c>
      <c r="D245" s="4"/>
    </row>
    <row r="246" spans="1:4" ht="15">
      <c r="A246" s="3"/>
      <c r="B246" s="2" t="s">
        <v>6</v>
      </c>
      <c r="C246" s="233">
        <f>SUM(C245)</f>
        <v>2000</v>
      </c>
      <c r="D246" s="4"/>
    </row>
    <row r="247" spans="1:4" ht="15">
      <c r="A247" s="3"/>
      <c r="B247" s="3"/>
      <c r="C247" s="4"/>
      <c r="D247" s="4"/>
    </row>
    <row r="248" spans="1:4" ht="15">
      <c r="A248" s="3" t="s">
        <v>91</v>
      </c>
      <c r="B248" s="146" t="s">
        <v>117</v>
      </c>
      <c r="C248" s="4">
        <v>540</v>
      </c>
      <c r="D248" s="4"/>
    </row>
    <row r="249" spans="1:4" ht="15">
      <c r="A249" s="3"/>
      <c r="B249" s="2" t="s">
        <v>118</v>
      </c>
      <c r="C249" s="233">
        <f>SUM(C248)</f>
        <v>540</v>
      </c>
      <c r="D249" s="4"/>
    </row>
    <row r="250" spans="1:4" ht="15">
      <c r="A250" s="3"/>
      <c r="B250" s="2" t="s">
        <v>7</v>
      </c>
      <c r="C250" s="233">
        <f>C249+C246</f>
        <v>2540</v>
      </c>
      <c r="D250" s="4"/>
    </row>
    <row r="251" spans="1:4" ht="15.75" thickBot="1">
      <c r="A251" s="10"/>
      <c r="B251" s="14"/>
      <c r="C251" s="11"/>
      <c r="D251" s="11"/>
    </row>
    <row r="252" spans="1:4" ht="15.75" thickBot="1">
      <c r="A252" s="56"/>
      <c r="B252" s="57" t="s">
        <v>17</v>
      </c>
      <c r="C252" s="58">
        <f>C250</f>
        <v>2540</v>
      </c>
      <c r="D252" s="12"/>
    </row>
    <row r="253" spans="3:4" ht="15">
      <c r="C253" s="5"/>
      <c r="D253" s="5"/>
    </row>
    <row r="254" spans="1:4" ht="15">
      <c r="A254" s="3" t="s">
        <v>92</v>
      </c>
      <c r="B254" s="6" t="s">
        <v>8</v>
      </c>
      <c r="C254" s="4"/>
      <c r="D254" s="4">
        <v>2000</v>
      </c>
    </row>
    <row r="255" spans="1:4" ht="15">
      <c r="A255" s="3" t="s">
        <v>93</v>
      </c>
      <c r="B255" s="6" t="s">
        <v>9</v>
      </c>
      <c r="C255" s="4"/>
      <c r="D255" s="4">
        <v>540</v>
      </c>
    </row>
    <row r="256" spans="1:4" ht="15">
      <c r="A256" s="3"/>
      <c r="B256" s="7" t="s">
        <v>10</v>
      </c>
      <c r="C256" s="4"/>
      <c r="D256" s="233">
        <f>SUM(D254:D255)</f>
        <v>2540</v>
      </c>
    </row>
    <row r="257" spans="1:4" ht="15">
      <c r="A257" s="3"/>
      <c r="B257" s="3"/>
      <c r="C257" s="4"/>
      <c r="D257" s="4"/>
    </row>
    <row r="258" spans="1:4" ht="15">
      <c r="A258" s="3"/>
      <c r="B258" s="3"/>
      <c r="C258" s="4"/>
      <c r="D258" s="4"/>
    </row>
    <row r="259" spans="1:4" ht="15">
      <c r="A259" s="3"/>
      <c r="B259" s="3"/>
      <c r="C259" s="4"/>
      <c r="D259" s="4"/>
    </row>
    <row r="260" spans="1:4" ht="15.75" thickBot="1">
      <c r="A260" s="3"/>
      <c r="B260" s="2"/>
      <c r="C260" s="4"/>
      <c r="D260" s="4">
        <f>SUM(D258:D259)</f>
        <v>0</v>
      </c>
    </row>
    <row r="261" spans="1:4" ht="15.75" thickBot="1">
      <c r="A261" s="13"/>
      <c r="B261" s="59" t="s">
        <v>12</v>
      </c>
      <c r="C261" s="60"/>
      <c r="D261" s="61">
        <f>D256+D260</f>
        <v>2540</v>
      </c>
    </row>
    <row r="263" spans="1:2" ht="15">
      <c r="A263" s="55">
        <v>82044</v>
      </c>
      <c r="B263" s="55" t="s">
        <v>31</v>
      </c>
    </row>
    <row r="264" spans="1:4" ht="30">
      <c r="A264" s="53" t="s">
        <v>70</v>
      </c>
      <c r="B264" s="54" t="s">
        <v>3</v>
      </c>
      <c r="C264" s="53" t="s">
        <v>67</v>
      </c>
      <c r="D264" s="53" t="s">
        <v>68</v>
      </c>
    </row>
    <row r="265" spans="1:4" ht="15">
      <c r="A265" s="3"/>
      <c r="B265" s="3"/>
      <c r="C265" s="4"/>
      <c r="D265" s="4"/>
    </row>
    <row r="266" spans="1:4" ht="15">
      <c r="A266" s="3"/>
      <c r="B266" s="146" t="s">
        <v>100</v>
      </c>
      <c r="C266" s="4">
        <v>252</v>
      </c>
      <c r="D266" s="4"/>
    </row>
    <row r="267" spans="1:4" ht="15">
      <c r="A267" s="96"/>
      <c r="B267" s="146" t="s">
        <v>101</v>
      </c>
      <c r="C267" s="4">
        <v>0</v>
      </c>
      <c r="D267" s="4"/>
    </row>
    <row r="268" spans="1:4" ht="15">
      <c r="A268" s="68" t="s">
        <v>94</v>
      </c>
      <c r="B268" s="42" t="s">
        <v>95</v>
      </c>
      <c r="C268" s="29">
        <f>SUM(C266:C267)</f>
        <v>252</v>
      </c>
      <c r="D268" s="4"/>
    </row>
    <row r="269" spans="1:4" ht="15">
      <c r="A269" s="2"/>
      <c r="B269" s="2"/>
      <c r="C269" s="29"/>
      <c r="D269" s="29"/>
    </row>
    <row r="270" spans="1:4" ht="15">
      <c r="A270" s="3"/>
      <c r="B270" s="146" t="s">
        <v>117</v>
      </c>
      <c r="C270" s="147">
        <v>68</v>
      </c>
      <c r="D270" s="29"/>
    </row>
    <row r="271" spans="1:4" ht="15">
      <c r="A271" s="10" t="s">
        <v>91</v>
      </c>
      <c r="B271" s="14" t="s">
        <v>118</v>
      </c>
      <c r="C271" s="29">
        <f>SUM(C270)</f>
        <v>68</v>
      </c>
      <c r="D271" s="4"/>
    </row>
    <row r="272" spans="1:4" ht="15">
      <c r="A272" s="3"/>
      <c r="B272" s="3"/>
      <c r="C272" s="4"/>
      <c r="D272" s="4"/>
    </row>
    <row r="273" spans="1:4" ht="15">
      <c r="A273" s="2"/>
      <c r="B273" s="2" t="s">
        <v>7</v>
      </c>
      <c r="C273" s="29">
        <f>C271+C268</f>
        <v>320</v>
      </c>
      <c r="D273" s="29"/>
    </row>
    <row r="274" spans="1:4" ht="15.75" thickBot="1">
      <c r="A274" s="10"/>
      <c r="B274" s="10"/>
      <c r="C274" s="11"/>
      <c r="D274" s="11"/>
    </row>
    <row r="275" spans="1:4" ht="15.75" thickBot="1">
      <c r="A275" s="56"/>
      <c r="B275" s="57" t="s">
        <v>17</v>
      </c>
      <c r="C275" s="63">
        <f>C273</f>
        <v>320</v>
      </c>
      <c r="D275" s="73"/>
    </row>
    <row r="276" spans="1:4" ht="15">
      <c r="A276" s="116"/>
      <c r="C276" s="5"/>
      <c r="D276" s="5"/>
    </row>
    <row r="277" spans="1:4" ht="15">
      <c r="A277" s="110"/>
      <c r="B277" s="3" t="s">
        <v>317</v>
      </c>
      <c r="C277" s="4"/>
      <c r="D277" s="4">
        <v>320</v>
      </c>
    </row>
    <row r="278" spans="1:4" ht="15.75" thickBot="1">
      <c r="A278" s="117"/>
      <c r="B278" s="118"/>
      <c r="C278" s="119"/>
      <c r="D278" s="119"/>
    </row>
    <row r="279" spans="1:4" ht="15.75" thickBot="1">
      <c r="A279" s="75"/>
      <c r="B279" s="59" t="s">
        <v>12</v>
      </c>
      <c r="C279" s="60"/>
      <c r="D279" s="61">
        <f>D277</f>
        <v>320</v>
      </c>
    </row>
    <row r="280" spans="1:4" ht="15">
      <c r="A280" s="108"/>
      <c r="B280" s="105"/>
      <c r="C280" s="106"/>
      <c r="D280" s="106"/>
    </row>
    <row r="281" spans="1:4" ht="15">
      <c r="A281" s="108"/>
      <c r="B281" s="105"/>
      <c r="C281" s="106"/>
      <c r="D281" s="106"/>
    </row>
    <row r="282" spans="1:4" ht="15">
      <c r="A282" s="108"/>
      <c r="B282" s="105"/>
      <c r="C282" s="106"/>
      <c r="D282" s="106"/>
    </row>
    <row r="283" spans="1:4" ht="15">
      <c r="A283" s="108"/>
      <c r="B283" s="105"/>
      <c r="C283" s="106"/>
      <c r="D283" s="106"/>
    </row>
    <row r="284" spans="1:4" ht="15">
      <c r="A284" s="108"/>
      <c r="B284" s="105"/>
      <c r="C284" s="106"/>
      <c r="D284" s="106"/>
    </row>
    <row r="285" spans="1:4" ht="15">
      <c r="A285" s="108"/>
      <c r="B285" s="105"/>
      <c r="C285" s="106"/>
      <c r="D285" s="106"/>
    </row>
    <row r="286" spans="1:4" ht="15">
      <c r="A286" s="108"/>
      <c r="B286" s="105"/>
      <c r="C286" s="106"/>
      <c r="D286" s="106"/>
    </row>
    <row r="287" spans="1:4" ht="15">
      <c r="A287" s="108"/>
      <c r="B287" s="105"/>
      <c r="C287" s="106"/>
      <c r="D287" s="106"/>
    </row>
    <row r="288" spans="1:4" ht="15">
      <c r="A288" s="108"/>
      <c r="B288" s="105"/>
      <c r="C288" s="106"/>
      <c r="D288" s="106"/>
    </row>
    <row r="289" spans="1:4" ht="15">
      <c r="A289" s="108"/>
      <c r="B289" s="105"/>
      <c r="C289" s="106"/>
      <c r="D289" s="106"/>
    </row>
    <row r="291" spans="1:2" ht="15">
      <c r="A291" s="55">
        <v>82092</v>
      </c>
      <c r="B291" s="55" t="s">
        <v>32</v>
      </c>
    </row>
    <row r="292" spans="1:2" ht="15">
      <c r="A292" s="1"/>
      <c r="B292" s="1"/>
    </row>
    <row r="293" spans="1:4" ht="30">
      <c r="A293" s="53" t="s">
        <v>70</v>
      </c>
      <c r="B293" s="54" t="s">
        <v>3</v>
      </c>
      <c r="C293" s="53" t="s">
        <v>67</v>
      </c>
      <c r="D293" s="53" t="s">
        <v>68</v>
      </c>
    </row>
    <row r="294" spans="1:4" ht="30">
      <c r="A294" s="153" t="s">
        <v>120</v>
      </c>
      <c r="B294" s="239" t="s">
        <v>321</v>
      </c>
      <c r="C294" s="4">
        <v>5039</v>
      </c>
      <c r="D294" s="4"/>
    </row>
    <row r="295" spans="1:4" ht="15">
      <c r="A295" s="152"/>
      <c r="C295" s="4"/>
      <c r="D295" s="4"/>
    </row>
    <row r="296" spans="1:4" ht="15">
      <c r="A296" s="153" t="s">
        <v>123</v>
      </c>
      <c r="B296" s="148" t="s">
        <v>124</v>
      </c>
      <c r="C296" s="4">
        <v>0</v>
      </c>
      <c r="D296" s="4"/>
    </row>
    <row r="297" spans="1:4" ht="15">
      <c r="A297" s="153" t="s">
        <v>125</v>
      </c>
      <c r="B297" s="148" t="s">
        <v>126</v>
      </c>
      <c r="C297" s="4">
        <v>100</v>
      </c>
      <c r="D297" s="4"/>
    </row>
    <row r="298" spans="1:4" ht="15">
      <c r="A298" s="3" t="s">
        <v>139</v>
      </c>
      <c r="B298" s="3" t="s">
        <v>140</v>
      </c>
      <c r="C298" s="4">
        <v>0</v>
      </c>
      <c r="D298" s="4"/>
    </row>
    <row r="299" spans="1:4" ht="15">
      <c r="A299" s="2"/>
      <c r="B299" s="2" t="s">
        <v>15</v>
      </c>
      <c r="C299" s="29">
        <f>SUM(C294:C298)</f>
        <v>5139</v>
      </c>
      <c r="D299" s="29"/>
    </row>
    <row r="300" spans="1:4" ht="15">
      <c r="A300" s="3"/>
      <c r="B300" s="3"/>
      <c r="C300" s="4"/>
      <c r="D300" s="4"/>
    </row>
    <row r="301" spans="1:4" ht="15">
      <c r="A301" s="3" t="s">
        <v>147</v>
      </c>
      <c r="B301" s="3" t="s">
        <v>236</v>
      </c>
      <c r="C301" s="4">
        <v>480</v>
      </c>
      <c r="D301" s="4"/>
    </row>
    <row r="302" spans="1:4" ht="15">
      <c r="A302" s="3"/>
      <c r="B302" s="3"/>
      <c r="C302" s="4"/>
      <c r="D302" s="4"/>
    </row>
    <row r="303" spans="1:4" ht="15">
      <c r="A303" s="2" t="s">
        <v>144</v>
      </c>
      <c r="B303" s="2" t="s">
        <v>33</v>
      </c>
      <c r="C303" s="29">
        <f>SUM(C301:C302)</f>
        <v>480</v>
      </c>
      <c r="D303" s="29"/>
    </row>
    <row r="304" spans="1:4" ht="15">
      <c r="A304" s="3"/>
      <c r="B304" s="2"/>
      <c r="C304" s="4"/>
      <c r="D304" s="4"/>
    </row>
    <row r="305" spans="1:4" ht="15">
      <c r="A305" s="3"/>
      <c r="B305" s="146" t="s">
        <v>127</v>
      </c>
      <c r="C305" s="4">
        <v>1517</v>
      </c>
      <c r="D305" s="4"/>
    </row>
    <row r="306" spans="1:4" ht="15">
      <c r="A306" s="3"/>
      <c r="B306" s="146" t="s">
        <v>128</v>
      </c>
      <c r="C306" s="4"/>
      <c r="D306" s="4"/>
    </row>
    <row r="307" spans="1:4" ht="15">
      <c r="A307" s="3"/>
      <c r="B307" s="146" t="s">
        <v>129</v>
      </c>
      <c r="C307" s="4"/>
      <c r="D307" s="4"/>
    </row>
    <row r="308" spans="1:4" ht="15">
      <c r="A308" s="3"/>
      <c r="B308" s="146" t="s">
        <v>130</v>
      </c>
      <c r="C308" s="4">
        <v>50</v>
      </c>
      <c r="D308" s="4"/>
    </row>
    <row r="309" spans="1:4" ht="15">
      <c r="A309" s="3"/>
      <c r="B309" s="146" t="s">
        <v>131</v>
      </c>
      <c r="C309" s="4"/>
      <c r="D309" s="4"/>
    </row>
    <row r="310" spans="1:4" ht="15">
      <c r="A310" s="3"/>
      <c r="B310" s="3" t="s">
        <v>132</v>
      </c>
      <c r="C310" s="4"/>
      <c r="D310" s="4"/>
    </row>
    <row r="311" spans="1:4" ht="15">
      <c r="A311" s="2" t="s">
        <v>96</v>
      </c>
      <c r="B311" s="2" t="s">
        <v>16</v>
      </c>
      <c r="C311" s="29">
        <f>SUM(C305:C310)</f>
        <v>1567</v>
      </c>
      <c r="D311" s="29"/>
    </row>
    <row r="312" spans="1:4" ht="15">
      <c r="A312" s="3"/>
      <c r="B312" s="2"/>
      <c r="C312" s="4"/>
      <c r="D312" s="4"/>
    </row>
    <row r="313" spans="1:4" ht="15">
      <c r="A313" s="3"/>
      <c r="B313" s="146" t="s">
        <v>100</v>
      </c>
      <c r="C313" s="4">
        <v>0</v>
      </c>
      <c r="D313" s="4"/>
    </row>
    <row r="314" spans="1:4" ht="15">
      <c r="A314" s="96"/>
      <c r="B314" s="146" t="s">
        <v>101</v>
      </c>
      <c r="C314" s="4">
        <v>600</v>
      </c>
      <c r="D314" s="4"/>
    </row>
    <row r="315" spans="1:4" ht="15">
      <c r="A315" s="68" t="s">
        <v>94</v>
      </c>
      <c r="B315" s="42" t="s">
        <v>95</v>
      </c>
      <c r="C315" s="29">
        <f>SUM(C313:C314)</f>
        <v>600</v>
      </c>
      <c r="D315" s="4"/>
    </row>
    <row r="316" spans="1:4" ht="15">
      <c r="A316" s="2"/>
      <c r="B316" s="2"/>
      <c r="C316" s="29"/>
      <c r="D316" s="29"/>
    </row>
    <row r="317" spans="1:4" ht="15">
      <c r="A317" s="2"/>
      <c r="B317" s="3" t="s">
        <v>102</v>
      </c>
      <c r="C317" s="4">
        <v>50</v>
      </c>
      <c r="D317" s="4"/>
    </row>
    <row r="318" spans="1:4" ht="15">
      <c r="A318" s="3"/>
      <c r="B318" s="3" t="s">
        <v>103</v>
      </c>
      <c r="C318" s="4">
        <v>20</v>
      </c>
      <c r="D318" s="4"/>
    </row>
    <row r="319" spans="1:4" ht="15">
      <c r="A319" s="3" t="s">
        <v>89</v>
      </c>
      <c r="B319" s="145" t="s">
        <v>97</v>
      </c>
      <c r="C319" s="29">
        <f>SUM(C317:C318)</f>
        <v>70</v>
      </c>
      <c r="D319" s="4"/>
    </row>
    <row r="320" spans="1:4" ht="15">
      <c r="A320" s="3"/>
      <c r="B320" s="3"/>
      <c r="C320" s="4"/>
      <c r="D320" s="4"/>
    </row>
    <row r="321" spans="1:4" ht="15">
      <c r="A321" s="3"/>
      <c r="B321" s="146" t="s">
        <v>112</v>
      </c>
      <c r="C321" s="4">
        <v>200</v>
      </c>
      <c r="D321" s="4"/>
    </row>
    <row r="322" spans="1:4" ht="15">
      <c r="A322" s="146" t="s">
        <v>113</v>
      </c>
      <c r="B322" s="2" t="s">
        <v>133</v>
      </c>
      <c r="C322" s="233">
        <f>SUM(C321)</f>
        <v>200</v>
      </c>
      <c r="D322" s="4"/>
    </row>
    <row r="323" spans="1:4" ht="15">
      <c r="A323" s="3"/>
      <c r="B323" s="3"/>
      <c r="C323" s="4"/>
      <c r="D323" s="4"/>
    </row>
    <row r="324" spans="1:4" ht="15">
      <c r="A324" s="10"/>
      <c r="B324" s="10"/>
      <c r="C324" s="4"/>
      <c r="D324" s="4"/>
    </row>
    <row r="325" spans="1:4" ht="15">
      <c r="A325" s="3"/>
      <c r="B325" s="3" t="s">
        <v>115</v>
      </c>
      <c r="C325" s="4">
        <v>500</v>
      </c>
      <c r="D325" s="4"/>
    </row>
    <row r="326" spans="1:4" ht="15">
      <c r="A326" s="3" t="s">
        <v>116</v>
      </c>
      <c r="B326" s="145" t="s">
        <v>115</v>
      </c>
      <c r="C326" s="237">
        <f>SUM(C324:C325)</f>
        <v>500</v>
      </c>
      <c r="D326" s="4"/>
    </row>
    <row r="327" spans="1:4" ht="15">
      <c r="A327" s="10"/>
      <c r="B327" s="155"/>
      <c r="C327" s="165"/>
      <c r="D327" s="4"/>
    </row>
    <row r="328" spans="1:4" ht="15">
      <c r="A328" s="3"/>
      <c r="B328" s="230" t="s">
        <v>298</v>
      </c>
      <c r="C328" s="165">
        <v>40</v>
      </c>
      <c r="D328" s="4"/>
    </row>
    <row r="329" spans="1:4" ht="15">
      <c r="A329" s="3" t="s">
        <v>299</v>
      </c>
      <c r="B329" s="232" t="s">
        <v>300</v>
      </c>
      <c r="C329" s="166">
        <f>SUM(C328)</f>
        <v>40</v>
      </c>
      <c r="D329" s="4"/>
    </row>
    <row r="330" spans="1:4" ht="15">
      <c r="A330" s="10"/>
      <c r="B330" s="155"/>
      <c r="C330" s="166"/>
      <c r="D330" s="4"/>
    </row>
    <row r="331" spans="1:4" ht="15">
      <c r="A331" s="3"/>
      <c r="B331" s="146" t="s">
        <v>117</v>
      </c>
      <c r="C331" s="147">
        <v>381</v>
      </c>
      <c r="D331" s="29"/>
    </row>
    <row r="332" spans="1:4" ht="15">
      <c r="A332" s="10" t="s">
        <v>91</v>
      </c>
      <c r="B332" s="14" t="s">
        <v>118</v>
      </c>
      <c r="C332" s="29">
        <f>SUM(C331)</f>
        <v>381</v>
      </c>
      <c r="D332" s="4"/>
    </row>
    <row r="333" spans="1:4" ht="15">
      <c r="A333" s="10"/>
      <c r="B333" s="14"/>
      <c r="C333" s="29"/>
      <c r="D333" s="4"/>
    </row>
    <row r="334" spans="1:4" ht="15">
      <c r="A334" s="31"/>
      <c r="B334" s="31" t="s">
        <v>188</v>
      </c>
      <c r="C334" s="147">
        <v>150</v>
      </c>
      <c r="D334" s="4"/>
    </row>
    <row r="335" spans="1:4" ht="15">
      <c r="A335" s="31" t="s">
        <v>189</v>
      </c>
      <c r="B335" s="160" t="s">
        <v>188</v>
      </c>
      <c r="C335" s="29">
        <f>SUM(C334)</f>
        <v>150</v>
      </c>
      <c r="D335" s="4"/>
    </row>
    <row r="336" spans="1:4" ht="15">
      <c r="A336" s="10"/>
      <c r="B336" s="14"/>
      <c r="C336" s="29"/>
      <c r="D336" s="4"/>
    </row>
    <row r="337" spans="1:4" ht="15.75" thickBot="1">
      <c r="A337" s="2"/>
      <c r="B337" s="2" t="s">
        <v>7</v>
      </c>
      <c r="C337" s="29">
        <f>C332+C326+C319+C315+C329+C335+C322</f>
        <v>1941</v>
      </c>
      <c r="D337" s="29"/>
    </row>
    <row r="338" spans="1:4" ht="15.75" thickBot="1">
      <c r="A338" s="56"/>
      <c r="B338" s="57" t="s">
        <v>17</v>
      </c>
      <c r="C338" s="63">
        <f>C311+C299+C337+C303</f>
        <v>9127</v>
      </c>
      <c r="D338" s="73"/>
    </row>
    <row r="339" spans="1:4" ht="15">
      <c r="A339" s="116"/>
      <c r="C339" s="5"/>
      <c r="D339" s="5"/>
    </row>
    <row r="340" spans="1:4" ht="15">
      <c r="A340" s="110" t="s">
        <v>146</v>
      </c>
      <c r="B340" s="3" t="s">
        <v>22</v>
      </c>
      <c r="C340" s="4"/>
      <c r="D340" s="4">
        <v>1600</v>
      </c>
    </row>
    <row r="341" spans="1:4" ht="15">
      <c r="A341" s="110" t="s">
        <v>93</v>
      </c>
      <c r="B341" s="3" t="s">
        <v>23</v>
      </c>
      <c r="C341" s="4"/>
      <c r="D341" s="4">
        <v>432</v>
      </c>
    </row>
    <row r="342" spans="1:4" ht="15">
      <c r="A342" s="110"/>
      <c r="B342" s="146" t="s">
        <v>317</v>
      </c>
      <c r="C342" s="4"/>
      <c r="D342" s="4">
        <v>2800</v>
      </c>
    </row>
    <row r="343" spans="1:4" ht="15">
      <c r="A343" s="110"/>
      <c r="B343" s="3"/>
      <c r="C343" s="4"/>
      <c r="D343" s="4"/>
    </row>
    <row r="344" spans="1:4" ht="15.75" thickBot="1">
      <c r="A344" s="110"/>
      <c r="B344" s="2" t="s">
        <v>24</v>
      </c>
      <c r="C344" s="4"/>
      <c r="D344" s="233">
        <f>SUM(D340:D342)</f>
        <v>4832</v>
      </c>
    </row>
    <row r="345" spans="1:4" ht="15.75" thickBot="1">
      <c r="A345" s="75"/>
      <c r="B345" s="59" t="s">
        <v>12</v>
      </c>
      <c r="C345" s="60"/>
      <c r="D345" s="61">
        <f>D344</f>
        <v>4832</v>
      </c>
    </row>
    <row r="346" spans="3:4" ht="15">
      <c r="C346" s="5"/>
      <c r="D346" s="5"/>
    </row>
    <row r="347" spans="3:4" ht="15">
      <c r="C347" s="5"/>
      <c r="D347" s="5"/>
    </row>
    <row r="348" spans="1:4" ht="15">
      <c r="A348" t="s">
        <v>98</v>
      </c>
      <c r="B348" s="66" t="s">
        <v>15</v>
      </c>
      <c r="C348" s="4">
        <f>C222+C299+C199+C55+C103</f>
        <v>43589</v>
      </c>
      <c r="D348" s="4"/>
    </row>
    <row r="349" spans="1:4" ht="15">
      <c r="A349" t="s">
        <v>144</v>
      </c>
      <c r="B349" s="66" t="s">
        <v>145</v>
      </c>
      <c r="C349" s="4">
        <f>C303+C149</f>
        <v>1480</v>
      </c>
      <c r="D349" s="4"/>
    </row>
    <row r="350" spans="1:4" ht="15">
      <c r="A350" t="s">
        <v>96</v>
      </c>
      <c r="B350" s="66" t="s">
        <v>16</v>
      </c>
      <c r="C350" s="4">
        <f>C58+C111+C154+C204+C311</f>
        <v>12216</v>
      </c>
      <c r="D350" s="4"/>
    </row>
    <row r="351" spans="1:4" ht="15">
      <c r="A351" t="s">
        <v>94</v>
      </c>
      <c r="B351" s="66" t="s">
        <v>95</v>
      </c>
      <c r="C351" s="4">
        <f>C116+C208+C268+C315</f>
        <v>1397</v>
      </c>
      <c r="D351" s="4"/>
    </row>
    <row r="352" spans="1:4" ht="15">
      <c r="A352" t="s">
        <v>89</v>
      </c>
      <c r="B352" s="66" t="s">
        <v>97</v>
      </c>
      <c r="C352" s="4">
        <f>C64+C121+C212+C319+C12</f>
        <v>1240</v>
      </c>
      <c r="D352" s="4"/>
    </row>
    <row r="353" spans="1:4" ht="15">
      <c r="A353" t="s">
        <v>105</v>
      </c>
      <c r="B353" s="66" t="s">
        <v>106</v>
      </c>
      <c r="C353" s="4"/>
      <c r="D353" s="4"/>
    </row>
    <row r="354" spans="1:4" ht="15">
      <c r="A354" t="s">
        <v>110</v>
      </c>
      <c r="B354" s="66" t="s">
        <v>111</v>
      </c>
      <c r="C354" s="4">
        <f>C15+C69+C126</f>
        <v>4905</v>
      </c>
      <c r="D354" s="4"/>
    </row>
    <row r="355" spans="1:4" ht="15">
      <c r="A355" s="3" t="s">
        <v>90</v>
      </c>
      <c r="B355" s="3" t="s">
        <v>6</v>
      </c>
      <c r="C355" s="4">
        <f>C19+C73+C246</f>
        <v>17651</v>
      </c>
      <c r="D355" s="4"/>
    </row>
    <row r="356" spans="1:4" ht="15">
      <c r="A356" s="146" t="s">
        <v>113</v>
      </c>
      <c r="B356" s="2" t="s">
        <v>133</v>
      </c>
      <c r="C356" s="4">
        <f>C129+C322</f>
        <v>700</v>
      </c>
      <c r="D356" s="4"/>
    </row>
    <row r="357" spans="1:4" ht="15">
      <c r="A357" t="s">
        <v>116</v>
      </c>
      <c r="B357" s="66" t="s">
        <v>115</v>
      </c>
      <c r="C357" s="4">
        <f>C132+C157+C215+C326</f>
        <v>1424</v>
      </c>
      <c r="D357" s="4"/>
    </row>
    <row r="358" spans="1:4" ht="15">
      <c r="A358" s="3" t="s">
        <v>299</v>
      </c>
      <c r="B358" s="232" t="s">
        <v>300</v>
      </c>
      <c r="C358" s="4">
        <f>C329</f>
        <v>40</v>
      </c>
      <c r="D358" s="4"/>
    </row>
    <row r="359" spans="1:4" ht="15">
      <c r="A359" t="s">
        <v>202</v>
      </c>
      <c r="B359" s="66" t="s">
        <v>204</v>
      </c>
      <c r="C359" s="4">
        <v>0</v>
      </c>
      <c r="D359" s="4"/>
    </row>
    <row r="360" spans="1:4" ht="15">
      <c r="A360" t="s">
        <v>91</v>
      </c>
      <c r="B360" s="66" t="s">
        <v>134</v>
      </c>
      <c r="C360" s="4">
        <f>C22+C76+C135+C160+C218+C249+C271+C332</f>
        <v>7385</v>
      </c>
      <c r="D360" s="4"/>
    </row>
    <row r="361" spans="1:4" ht="15">
      <c r="A361" t="s">
        <v>189</v>
      </c>
      <c r="B361" s="66" t="s">
        <v>203</v>
      </c>
      <c r="C361" s="4">
        <f>C335</f>
        <v>150</v>
      </c>
      <c r="D361" s="4"/>
    </row>
    <row r="362" spans="2:4" ht="15">
      <c r="B362" s="66" t="s">
        <v>7</v>
      </c>
      <c r="C362" s="156">
        <f>SUM(C351:C361)</f>
        <v>34892</v>
      </c>
      <c r="D362" s="3"/>
    </row>
    <row r="363" spans="2:4" ht="15">
      <c r="B363" s="3"/>
      <c r="C363" s="3"/>
      <c r="D363" s="3"/>
    </row>
    <row r="364" spans="2:4" ht="15.75" thickBot="1">
      <c r="B364" s="71" t="s">
        <v>17</v>
      </c>
      <c r="C364" s="70">
        <f>C362+C350+C349+C348</f>
        <v>92177</v>
      </c>
      <c r="D364" s="69"/>
    </row>
    <row r="366" spans="1:4" ht="15">
      <c r="A366" s="110" t="s">
        <v>146</v>
      </c>
      <c r="B366" s="3" t="s">
        <v>27</v>
      </c>
      <c r="D366" s="67">
        <f>D340</f>
        <v>1600</v>
      </c>
    </row>
    <row r="367" spans="1:4" ht="15">
      <c r="A367" s="3" t="s">
        <v>92</v>
      </c>
      <c r="B367" s="6" t="s">
        <v>8</v>
      </c>
      <c r="D367" s="67">
        <f>D27+D81+D254</f>
        <v>7937</v>
      </c>
    </row>
    <row r="368" spans="1:4" ht="15">
      <c r="A368" s="110" t="s">
        <v>93</v>
      </c>
      <c r="B368" s="3" t="s">
        <v>23</v>
      </c>
      <c r="D368" s="67">
        <f>D28+D82+D255+D341</f>
        <v>2575</v>
      </c>
    </row>
    <row r="369" spans="1:4" ht="15">
      <c r="A369" s="110"/>
      <c r="B369" s="146"/>
      <c r="D369" s="67">
        <f>SUM(D366:D368)</f>
        <v>12112</v>
      </c>
    </row>
    <row r="370" spans="1:4" ht="15">
      <c r="A370" s="110"/>
      <c r="B370" s="146" t="s">
        <v>57</v>
      </c>
      <c r="D370" s="67">
        <f>D31+D85+D140+D225+D277+D342</f>
        <v>64996</v>
      </c>
    </row>
    <row r="371" spans="1:4" ht="15">
      <c r="A371" s="110"/>
      <c r="B371" s="3"/>
      <c r="D371" s="3"/>
    </row>
    <row r="372" spans="1:4" ht="15">
      <c r="A372" s="110"/>
      <c r="B372" s="2" t="s">
        <v>24</v>
      </c>
      <c r="D372" s="156">
        <f>SUM(D369:D370)</f>
        <v>77108</v>
      </c>
    </row>
    <row r="373" spans="1:4" ht="15">
      <c r="A373" s="110"/>
      <c r="B373" s="3"/>
      <c r="D373" s="3"/>
    </row>
    <row r="374" ht="15">
      <c r="A374" s="110"/>
    </row>
    <row r="375" spans="1:4" ht="15">
      <c r="A375" s="110"/>
      <c r="B375" s="40" t="s">
        <v>319</v>
      </c>
      <c r="D375" s="238">
        <f>D372</f>
        <v>77108</v>
      </c>
    </row>
    <row r="377" spans="2:4" ht="15">
      <c r="B377" s="3" t="s">
        <v>318</v>
      </c>
      <c r="D377" s="238">
        <f>D375-C364</f>
        <v>-15069</v>
      </c>
    </row>
    <row r="379" spans="2:4" ht="15">
      <c r="B379" t="s">
        <v>11</v>
      </c>
      <c r="D379">
        <v>80065</v>
      </c>
    </row>
    <row r="382" ht="15">
      <c r="A382" t="s">
        <v>646</v>
      </c>
    </row>
    <row r="383" spans="1:3" ht="15">
      <c r="A383" t="s">
        <v>647</v>
      </c>
      <c r="C383">
        <v>32114567</v>
      </c>
    </row>
    <row r="384" spans="1:3" ht="15">
      <c r="A384" t="s">
        <v>648</v>
      </c>
      <c r="C384">
        <v>23834036</v>
      </c>
    </row>
    <row r="385" spans="1:3" ht="15">
      <c r="A385" t="s">
        <v>649</v>
      </c>
      <c r="C385">
        <v>5929200</v>
      </c>
    </row>
    <row r="386" spans="1:3" ht="15">
      <c r="A386" t="s">
        <v>650</v>
      </c>
      <c r="C386">
        <v>3119040</v>
      </c>
    </row>
    <row r="387" ht="15">
      <c r="C387" s="315">
        <f>SUM(C383:C386)</f>
        <v>64996843</v>
      </c>
    </row>
    <row r="391" spans="1:2" ht="15">
      <c r="A391" t="s">
        <v>651</v>
      </c>
      <c r="B391" s="20">
        <f>C364</f>
        <v>92177</v>
      </c>
    </row>
    <row r="392" spans="1:2" ht="15">
      <c r="A392" t="s">
        <v>652</v>
      </c>
      <c r="B392" s="20">
        <f>D369+D370</f>
        <v>77108</v>
      </c>
    </row>
    <row r="393" spans="1:2" ht="15">
      <c r="A393" t="s">
        <v>653</v>
      </c>
      <c r="B393" s="316">
        <f>B391-B392</f>
        <v>15069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&amp;L&amp;Z&amp;F&amp;C&amp;P&amp;R&amp;A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9"/>
  <sheetViews>
    <sheetView zoomScalePageLayoutView="0" workbookViewId="0" topLeftCell="A16">
      <selection activeCell="D2" sqref="D2"/>
    </sheetView>
  </sheetViews>
  <sheetFormatPr defaultColWidth="9.140625" defaultRowHeight="15"/>
  <cols>
    <col min="1" max="1" width="9.28125" style="0" bestFit="1" customWidth="1"/>
    <col min="2" max="2" width="41.00390625" style="0" bestFit="1" customWidth="1"/>
    <col min="3" max="3" width="9.8515625" style="0" bestFit="1" customWidth="1"/>
    <col min="4" max="4" width="15.421875" style="0" bestFit="1" customWidth="1"/>
  </cols>
  <sheetData>
    <row r="1" spans="1:29" ht="15">
      <c r="A1" s="430" t="s">
        <v>450</v>
      </c>
      <c r="B1" s="430"/>
      <c r="C1" s="271"/>
      <c r="D1" s="271" t="s">
        <v>454</v>
      </c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271"/>
      <c r="Z1" s="271"/>
      <c r="AA1" s="271"/>
      <c r="AB1" s="271"/>
      <c r="AC1" s="271"/>
    </row>
    <row r="2" spans="1:29" ht="15">
      <c r="A2" s="271"/>
      <c r="B2" s="272" t="s">
        <v>451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271"/>
      <c r="Z2" s="271"/>
      <c r="AA2" s="271"/>
      <c r="AB2" s="271"/>
      <c r="AC2" s="271"/>
    </row>
    <row r="3" spans="1:29" ht="15">
      <c r="A3" s="431" t="s">
        <v>452</v>
      </c>
      <c r="B3" s="431"/>
      <c r="C3" s="415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  <c r="V3" s="271"/>
      <c r="W3" s="271"/>
      <c r="X3" s="271"/>
      <c r="Y3" s="271"/>
      <c r="Z3" s="271"/>
      <c r="AA3" s="271"/>
      <c r="AB3" s="271"/>
      <c r="AC3" s="271"/>
    </row>
    <row r="4" spans="1:29" ht="15">
      <c r="A4" s="273"/>
      <c r="B4" s="273" t="s">
        <v>453</v>
      </c>
      <c r="C4" s="274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</row>
    <row r="5" spans="1:29" ht="15">
      <c r="A5" s="271"/>
      <c r="B5" s="271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  <c r="AC5" s="275"/>
    </row>
    <row r="6" spans="1:4" ht="15">
      <c r="A6" s="76" t="s">
        <v>148</v>
      </c>
      <c r="B6" s="55" t="s">
        <v>290</v>
      </c>
      <c r="D6" t="s">
        <v>326</v>
      </c>
    </row>
    <row r="7" spans="1:4" ht="30">
      <c r="A7" s="53" t="s">
        <v>70</v>
      </c>
      <c r="B7" s="54" t="s">
        <v>3</v>
      </c>
      <c r="C7" s="53" t="s">
        <v>67</v>
      </c>
      <c r="D7" s="53" t="s">
        <v>68</v>
      </c>
    </row>
    <row r="8" spans="1:4" ht="15">
      <c r="A8" s="153" t="s">
        <v>120</v>
      </c>
      <c r="B8" s="148" t="s">
        <v>119</v>
      </c>
      <c r="C8" s="226">
        <v>15185</v>
      </c>
      <c r="D8" s="53"/>
    </row>
    <row r="9" spans="1:4" ht="15">
      <c r="A9" s="153" t="s">
        <v>98</v>
      </c>
      <c r="B9" s="227" t="s">
        <v>291</v>
      </c>
      <c r="C9" s="229">
        <f>SUM(C8:C9)</f>
        <v>15185</v>
      </c>
      <c r="D9" s="53"/>
    </row>
    <row r="10" ht="15">
      <c r="D10" s="53"/>
    </row>
    <row r="11" spans="1:4" ht="15">
      <c r="A11" s="153"/>
      <c r="B11" s="148" t="s">
        <v>293</v>
      </c>
      <c r="C11" s="226">
        <v>4100</v>
      </c>
      <c r="D11" s="53"/>
    </row>
    <row r="12" spans="1:4" ht="15">
      <c r="A12" s="3" t="s">
        <v>292</v>
      </c>
      <c r="B12" s="2" t="s">
        <v>16</v>
      </c>
      <c r="C12" s="247">
        <f>SUM(C11)</f>
        <v>4100</v>
      </c>
      <c r="D12" s="53"/>
    </row>
    <row r="13" spans="1:4" ht="15">
      <c r="A13" s="3"/>
      <c r="B13" s="2"/>
      <c r="C13" s="247"/>
      <c r="D13" s="53"/>
    </row>
    <row r="14" spans="1:4" ht="15">
      <c r="A14" s="3"/>
      <c r="D14" s="53"/>
    </row>
    <row r="15" spans="1:4" ht="15">
      <c r="A15" s="53"/>
      <c r="B15" s="146" t="s">
        <v>446</v>
      </c>
      <c r="C15" s="250">
        <v>100</v>
      </c>
      <c r="D15" s="53"/>
    </row>
    <row r="16" spans="1:4" ht="15">
      <c r="A16" s="69"/>
      <c r="B16" s="146" t="s">
        <v>101</v>
      </c>
      <c r="C16" s="147">
        <v>4003</v>
      </c>
      <c r="D16" s="147"/>
    </row>
    <row r="17" spans="1:4" ht="15">
      <c r="A17" s="68" t="s">
        <v>94</v>
      </c>
      <c r="B17" s="42" t="s">
        <v>95</v>
      </c>
      <c r="C17" s="29">
        <f>SUM(C15:C16)</f>
        <v>4103</v>
      </c>
      <c r="D17" s="29"/>
    </row>
    <row r="18" spans="1:4" ht="15">
      <c r="A18" s="68"/>
      <c r="B18" s="42"/>
      <c r="C18" s="29"/>
      <c r="D18" s="29"/>
    </row>
    <row r="19" spans="1:4" ht="15">
      <c r="A19" s="68"/>
      <c r="B19" s="68" t="s">
        <v>447</v>
      </c>
      <c r="C19" s="147">
        <v>2000</v>
      </c>
      <c r="D19" s="29"/>
    </row>
    <row r="20" spans="1:4" ht="15">
      <c r="A20" s="3" t="s">
        <v>396</v>
      </c>
      <c r="B20" s="3" t="s">
        <v>315</v>
      </c>
      <c r="C20" s="147">
        <v>150</v>
      </c>
      <c r="D20" s="147"/>
    </row>
    <row r="21" spans="1:4" ht="15">
      <c r="A21" s="3"/>
      <c r="B21" s="268" t="s">
        <v>97</v>
      </c>
      <c r="C21" s="29">
        <f>SUM(C19:C20)</f>
        <v>2150</v>
      </c>
      <c r="D21" s="147"/>
    </row>
    <row r="22" spans="1:4" ht="15">
      <c r="A22" s="3"/>
      <c r="B22" s="3"/>
      <c r="C22" s="29"/>
      <c r="D22" s="147"/>
    </row>
    <row r="23" spans="1:4" ht="15">
      <c r="A23" s="3"/>
      <c r="B23" s="146" t="s">
        <v>108</v>
      </c>
      <c r="C23" s="147">
        <v>300</v>
      </c>
      <c r="D23" s="147"/>
    </row>
    <row r="24" spans="1:4" ht="15">
      <c r="A24" s="146" t="s">
        <v>110</v>
      </c>
      <c r="B24" s="2" t="s">
        <v>111</v>
      </c>
      <c r="C24" s="29">
        <f>SUM(C23)</f>
        <v>300</v>
      </c>
      <c r="D24" s="147"/>
    </row>
    <row r="25" spans="1:4" ht="15">
      <c r="A25" s="146"/>
      <c r="B25" s="2"/>
      <c r="C25" s="29"/>
      <c r="D25" s="147"/>
    </row>
    <row r="26" spans="1:4" ht="15">
      <c r="A26" s="146"/>
      <c r="B26" s="146" t="s">
        <v>327</v>
      </c>
      <c r="C26" s="147">
        <v>2750</v>
      </c>
      <c r="D26" s="147"/>
    </row>
    <row r="27" spans="1:4" ht="15">
      <c r="A27" s="146" t="s">
        <v>295</v>
      </c>
      <c r="B27" s="2" t="s">
        <v>328</v>
      </c>
      <c r="C27" s="29">
        <f>SUM(C26)</f>
        <v>2750</v>
      </c>
      <c r="D27" s="147"/>
    </row>
    <row r="28" spans="1:4" ht="15">
      <c r="A28" s="146"/>
      <c r="B28" s="2"/>
      <c r="C28" s="29"/>
      <c r="D28" s="147"/>
    </row>
    <row r="29" spans="1:4" ht="15">
      <c r="A29" s="3" t="s">
        <v>114</v>
      </c>
      <c r="B29" s="3" t="s">
        <v>159</v>
      </c>
      <c r="C29" s="147">
        <v>4000</v>
      </c>
      <c r="D29" s="147"/>
    </row>
    <row r="30" spans="1:4" ht="15">
      <c r="A30" s="3" t="s">
        <v>114</v>
      </c>
      <c r="B30" s="2" t="s">
        <v>159</v>
      </c>
      <c r="C30" s="29">
        <f>SUM(C29)</f>
        <v>4000</v>
      </c>
      <c r="D30" s="147"/>
    </row>
    <row r="31" spans="1:4" ht="15">
      <c r="A31" s="3"/>
      <c r="B31" s="3"/>
      <c r="C31" s="147"/>
      <c r="D31" s="147"/>
    </row>
    <row r="32" spans="1:4" ht="15">
      <c r="A32" s="3"/>
      <c r="B32" s="146" t="s">
        <v>117</v>
      </c>
      <c r="C32" s="29">
        <v>0</v>
      </c>
      <c r="D32" s="147"/>
    </row>
    <row r="33" spans="1:4" ht="15">
      <c r="A33" s="10" t="s">
        <v>91</v>
      </c>
      <c r="B33" s="14" t="s">
        <v>118</v>
      </c>
      <c r="C33" s="109">
        <f>SUM(C32)</f>
        <v>0</v>
      </c>
      <c r="D33" s="29"/>
    </row>
    <row r="34" spans="1:4" ht="15">
      <c r="A34" s="3"/>
      <c r="B34" s="3"/>
      <c r="C34" s="3"/>
      <c r="D34" s="276"/>
    </row>
    <row r="35" spans="1:4" ht="15">
      <c r="A35" s="3"/>
      <c r="B35" s="3" t="s">
        <v>329</v>
      </c>
      <c r="C35" s="245">
        <v>400</v>
      </c>
      <c r="D35" s="276"/>
    </row>
    <row r="36" spans="1:4" ht="15">
      <c r="A36" s="2" t="s">
        <v>189</v>
      </c>
      <c r="B36" s="2" t="s">
        <v>330</v>
      </c>
      <c r="C36" s="246">
        <f>SUM(C35)</f>
        <v>400</v>
      </c>
      <c r="D36" s="170"/>
    </row>
    <row r="37" spans="1:4" ht="15">
      <c r="A37" s="3"/>
      <c r="B37" s="3"/>
      <c r="C37" s="3"/>
      <c r="D37" s="276"/>
    </row>
    <row r="38" spans="1:4" ht="15">
      <c r="A38" s="244"/>
      <c r="B38" s="2" t="s">
        <v>7</v>
      </c>
      <c r="C38" s="29">
        <f>C33+C30+C24+C17+C36+C27+C21</f>
        <v>13703</v>
      </c>
      <c r="D38" s="147"/>
    </row>
    <row r="39" spans="1:4" ht="15">
      <c r="A39" s="2"/>
      <c r="B39" s="2"/>
      <c r="C39" s="29"/>
      <c r="D39" s="29"/>
    </row>
    <row r="40" spans="1:4" ht="15">
      <c r="A40" s="2"/>
      <c r="B40" s="1" t="s">
        <v>448</v>
      </c>
      <c r="C40" s="269">
        <v>1500</v>
      </c>
      <c r="D40" s="29"/>
    </row>
    <row r="41" spans="1:4" ht="15.75" thickBot="1">
      <c r="A41" s="10"/>
      <c r="B41" s="10"/>
      <c r="C41" s="277"/>
      <c r="D41" s="278"/>
    </row>
    <row r="42" spans="1:4" ht="15.75" thickBot="1">
      <c r="A42" s="56"/>
      <c r="B42" s="57" t="s">
        <v>17</v>
      </c>
      <c r="C42" s="63">
        <v>34488</v>
      </c>
      <c r="D42" s="73"/>
    </row>
    <row r="43" spans="1:4" ht="15">
      <c r="A43" s="116"/>
      <c r="C43" s="279"/>
      <c r="D43" s="280"/>
    </row>
    <row r="44" spans="1:4" ht="15">
      <c r="A44" s="110" t="s">
        <v>157</v>
      </c>
      <c r="B44" s="3" t="s">
        <v>331</v>
      </c>
      <c r="C44" s="147"/>
      <c r="D44" s="147">
        <v>26000</v>
      </c>
    </row>
    <row r="45" spans="1:4" ht="15">
      <c r="A45" s="110"/>
      <c r="B45" s="3"/>
      <c r="C45" s="147"/>
      <c r="D45" s="147"/>
    </row>
    <row r="46" spans="1:4" ht="15">
      <c r="A46" s="120" t="s">
        <v>149</v>
      </c>
      <c r="B46" s="31" t="s">
        <v>34</v>
      </c>
      <c r="C46" s="281"/>
      <c r="D46" s="281">
        <v>7000</v>
      </c>
    </row>
    <row r="47" spans="1:4" ht="15">
      <c r="A47" s="110" t="s">
        <v>93</v>
      </c>
      <c r="B47" s="6" t="s">
        <v>35</v>
      </c>
      <c r="C47" s="147"/>
      <c r="D47" s="147">
        <v>1488</v>
      </c>
    </row>
    <row r="48" spans="1:4" ht="15.75" thickBot="1">
      <c r="A48" s="22"/>
      <c r="B48" s="25" t="s">
        <v>10</v>
      </c>
      <c r="C48" s="282"/>
      <c r="D48" s="283">
        <f>SUM(D46:D47)</f>
        <v>8488</v>
      </c>
    </row>
    <row r="49" spans="1:4" ht="15.75" thickBot="1">
      <c r="A49" s="284"/>
      <c r="B49" s="59" t="s">
        <v>12</v>
      </c>
      <c r="C49" s="285"/>
      <c r="D49" s="286">
        <f>D48+D44</f>
        <v>34488</v>
      </c>
    </row>
  </sheetData>
  <sheetProtection/>
  <mergeCells count="2">
    <mergeCell ref="A1:B1"/>
    <mergeCell ref="A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H17" sqref="H17"/>
    </sheetView>
  </sheetViews>
  <sheetFormatPr defaultColWidth="9.140625" defaultRowHeight="15"/>
  <cols>
    <col min="8" max="8" width="11.57421875" style="0" bestFit="1" customWidth="1"/>
  </cols>
  <sheetData>
    <row r="1" ht="15">
      <c r="E1" t="s">
        <v>671</v>
      </c>
    </row>
    <row r="4" spans="1:9" ht="15.75">
      <c r="A4" s="402" t="s">
        <v>672</v>
      </c>
      <c r="B4" s="402"/>
      <c r="C4" s="402"/>
      <c r="D4" s="402"/>
      <c r="E4" s="402"/>
      <c r="F4" s="402"/>
      <c r="G4" s="402"/>
      <c r="H4" s="402"/>
      <c r="I4" s="402"/>
    </row>
    <row r="10" spans="1:8" ht="15">
      <c r="A10" s="318" t="s">
        <v>667</v>
      </c>
      <c r="H10" t="s">
        <v>81</v>
      </c>
    </row>
    <row r="13" ht="15">
      <c r="A13" s="318" t="s">
        <v>668</v>
      </c>
    </row>
    <row r="15" spans="1:8" ht="15">
      <c r="A15" t="s">
        <v>729</v>
      </c>
      <c r="H15" s="323">
        <v>2600</v>
      </c>
    </row>
    <row r="16" spans="1:8" ht="15">
      <c r="A16" t="s">
        <v>730</v>
      </c>
      <c r="H16" s="323">
        <v>0</v>
      </c>
    </row>
    <row r="17" spans="1:8" ht="15">
      <c r="A17" t="s">
        <v>732</v>
      </c>
      <c r="H17" s="323">
        <v>50</v>
      </c>
    </row>
    <row r="18" spans="1:8" ht="15">
      <c r="A18" t="s">
        <v>733</v>
      </c>
      <c r="H18" s="319">
        <v>170</v>
      </c>
    </row>
    <row r="19" spans="1:8" ht="15">
      <c r="A19" t="s">
        <v>734</v>
      </c>
      <c r="H19" s="319">
        <v>330</v>
      </c>
    </row>
    <row r="20" spans="1:8" ht="15">
      <c r="A20" t="s">
        <v>735</v>
      </c>
      <c r="H20" s="319">
        <v>150</v>
      </c>
    </row>
    <row r="21" ht="15">
      <c r="H21" s="319"/>
    </row>
    <row r="22" spans="1:8" ht="15">
      <c r="A22" s="318" t="s">
        <v>669</v>
      </c>
      <c r="H22" s="320">
        <f>SUM(H14:H20)</f>
        <v>3300</v>
      </c>
    </row>
    <row r="23" ht="15">
      <c r="H23" s="319"/>
    </row>
    <row r="25" spans="1:8" ht="15">
      <c r="A25" s="318" t="s">
        <v>670</v>
      </c>
      <c r="B25" s="318"/>
      <c r="C25" s="318"/>
      <c r="D25" s="318"/>
      <c r="E25" s="318"/>
      <c r="F25" s="318"/>
      <c r="G25" s="318"/>
      <c r="H25" s="321">
        <f>H22</f>
        <v>3300</v>
      </c>
    </row>
  </sheetData>
  <sheetProtection/>
  <mergeCells count="1">
    <mergeCell ref="A4:I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I19" sqref="I19"/>
    </sheetView>
  </sheetViews>
  <sheetFormatPr defaultColWidth="9.140625" defaultRowHeight="15"/>
  <cols>
    <col min="6" max="6" width="12.421875" style="0" customWidth="1"/>
    <col min="7" max="7" width="10.00390625" style="0" bestFit="1" customWidth="1"/>
  </cols>
  <sheetData>
    <row r="1" ht="15">
      <c r="E1" t="s">
        <v>678</v>
      </c>
    </row>
    <row r="5" spans="1:9" ht="15">
      <c r="A5" s="403" t="s">
        <v>679</v>
      </c>
      <c r="B5" s="403"/>
      <c r="C5" s="403"/>
      <c r="D5" s="403"/>
      <c r="E5" s="403"/>
      <c r="F5" s="403"/>
      <c r="G5" s="403"/>
      <c r="H5" s="403"/>
      <c r="I5" s="403"/>
    </row>
    <row r="8" ht="15">
      <c r="H8" t="s">
        <v>81</v>
      </c>
    </row>
    <row r="11" spans="1:7" ht="15">
      <c r="A11" s="324" t="s">
        <v>75</v>
      </c>
      <c r="B11" s="18"/>
      <c r="C11" s="18"/>
      <c r="D11" s="18"/>
      <c r="E11" s="18"/>
      <c r="F11" s="18"/>
      <c r="G11" s="18"/>
    </row>
    <row r="12" spans="1:7" ht="15">
      <c r="A12" s="18"/>
      <c r="B12" s="18"/>
      <c r="C12" s="18"/>
      <c r="D12" s="18"/>
      <c r="E12" s="18"/>
      <c r="F12" s="18"/>
      <c r="G12" s="325"/>
    </row>
    <row r="13" spans="1:7" ht="15">
      <c r="A13" s="18"/>
      <c r="B13" s="18" t="s">
        <v>673</v>
      </c>
      <c r="C13" s="18"/>
      <c r="D13" s="18"/>
      <c r="E13" s="18"/>
      <c r="F13" s="18"/>
      <c r="G13" s="325">
        <v>10546</v>
      </c>
    </row>
    <row r="14" spans="1:7" ht="15">
      <c r="A14" s="18"/>
      <c r="B14" s="18" t="s">
        <v>736</v>
      </c>
      <c r="C14" s="18"/>
      <c r="D14" s="18"/>
      <c r="E14" s="18"/>
      <c r="F14" s="18"/>
      <c r="G14" s="325">
        <v>1500</v>
      </c>
    </row>
    <row r="15" spans="1:7" ht="15">
      <c r="A15" s="18"/>
      <c r="B15" s="18" t="s">
        <v>737</v>
      </c>
      <c r="C15" s="18"/>
      <c r="D15" s="18"/>
      <c r="E15" s="18"/>
      <c r="F15" s="18"/>
      <c r="G15" s="325"/>
    </row>
    <row r="16" spans="1:7" ht="15">
      <c r="A16" s="18"/>
      <c r="B16" s="18"/>
      <c r="C16" s="18"/>
      <c r="D16" s="18"/>
      <c r="E16" s="18"/>
      <c r="F16" s="18"/>
      <c r="G16" s="325"/>
    </row>
    <row r="17" spans="1:7" ht="15">
      <c r="A17" s="18"/>
      <c r="B17" s="324" t="s">
        <v>674</v>
      </c>
      <c r="C17" s="324"/>
      <c r="D17" s="324"/>
      <c r="E17" s="324"/>
      <c r="F17" s="324"/>
      <c r="G17" s="326">
        <f>SUM(G12:G16)</f>
        <v>12046</v>
      </c>
    </row>
    <row r="18" spans="1:7" ht="15">
      <c r="A18" s="18"/>
      <c r="B18" s="18"/>
      <c r="C18" s="18"/>
      <c r="D18" s="18"/>
      <c r="E18" s="18"/>
      <c r="F18" s="18"/>
      <c r="G18" s="325"/>
    </row>
    <row r="19" spans="1:7" ht="15">
      <c r="A19" s="18"/>
      <c r="B19" s="18"/>
      <c r="C19" s="18"/>
      <c r="D19" s="18"/>
      <c r="E19" s="18"/>
      <c r="F19" s="18"/>
      <c r="G19" s="325"/>
    </row>
    <row r="20" spans="1:7" ht="15">
      <c r="A20" s="324" t="s">
        <v>675</v>
      </c>
      <c r="B20" s="18"/>
      <c r="C20" s="18"/>
      <c r="D20" s="18"/>
      <c r="E20" s="18"/>
      <c r="F20" s="18"/>
      <c r="G20" s="325">
        <v>0</v>
      </c>
    </row>
    <row r="21" spans="1:7" ht="15">
      <c r="A21" s="324"/>
      <c r="B21" s="18"/>
      <c r="C21" s="18"/>
      <c r="D21" s="18"/>
      <c r="E21" s="18"/>
      <c r="F21" s="18"/>
      <c r="G21" s="325"/>
    </row>
    <row r="22" spans="1:7" ht="15">
      <c r="A22" s="324"/>
      <c r="B22" s="18" t="s">
        <v>738</v>
      </c>
      <c r="C22" s="18"/>
      <c r="D22" s="18"/>
      <c r="E22" s="18"/>
      <c r="F22" s="18"/>
      <c r="G22" s="325">
        <v>37000</v>
      </c>
    </row>
    <row r="23" spans="1:7" ht="15">
      <c r="A23" s="18"/>
      <c r="B23" s="18"/>
      <c r="C23" s="18"/>
      <c r="D23" s="18"/>
      <c r="E23" s="18"/>
      <c r="F23" s="18"/>
      <c r="G23" s="325"/>
    </row>
    <row r="24" spans="1:7" ht="15">
      <c r="A24" s="18"/>
      <c r="B24" s="324" t="s">
        <v>676</v>
      </c>
      <c r="C24" s="18"/>
      <c r="D24" s="18"/>
      <c r="E24" s="18"/>
      <c r="F24" s="18"/>
      <c r="G24" s="326">
        <f>SUM(G20:G23)</f>
        <v>37000</v>
      </c>
    </row>
    <row r="25" spans="1:7" ht="15">
      <c r="A25" s="18"/>
      <c r="B25" s="18"/>
      <c r="C25" s="18"/>
      <c r="D25" s="18"/>
      <c r="E25" s="18"/>
      <c r="F25" s="18"/>
      <c r="G25" s="325"/>
    </row>
    <row r="26" spans="1:7" ht="15">
      <c r="A26" s="18"/>
      <c r="B26" s="18"/>
      <c r="C26" s="18"/>
      <c r="D26" s="18"/>
      <c r="E26" s="18"/>
      <c r="F26" s="18"/>
      <c r="G26" s="325"/>
    </row>
    <row r="27" spans="1:7" ht="15">
      <c r="A27" s="18"/>
      <c r="B27" s="324" t="s">
        <v>677</v>
      </c>
      <c r="C27" s="324"/>
      <c r="D27" s="324"/>
      <c r="E27" s="324"/>
      <c r="F27" s="324"/>
      <c r="G27" s="326">
        <f>G20+G17+G24</f>
        <v>49046</v>
      </c>
    </row>
    <row r="28" ht="15">
      <c r="G28" s="319"/>
    </row>
  </sheetData>
  <sheetProtection/>
  <mergeCells count="1">
    <mergeCell ref="A5:I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0">
      <selection activeCell="B26" sqref="B26:M26"/>
    </sheetView>
  </sheetViews>
  <sheetFormatPr defaultColWidth="9.140625" defaultRowHeight="15"/>
  <sheetData>
    <row r="1" ht="15">
      <c r="I1" t="s">
        <v>711</v>
      </c>
    </row>
    <row r="2" spans="1:14" ht="15">
      <c r="A2" s="404" t="s">
        <v>680</v>
      </c>
      <c r="B2" s="404"/>
      <c r="C2" s="404"/>
      <c r="D2" s="404"/>
      <c r="E2" s="404"/>
      <c r="F2" s="404"/>
      <c r="G2" s="404"/>
      <c r="H2" s="404"/>
      <c r="I2" s="404"/>
      <c r="J2" s="404"/>
      <c r="K2" s="404"/>
      <c r="L2" s="404"/>
      <c r="M2" s="404"/>
      <c r="N2" s="404"/>
    </row>
    <row r="3" spans="1:14" ht="15">
      <c r="A3" s="405" t="s">
        <v>681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</row>
    <row r="4" spans="1:14" ht="15">
      <c r="A4" s="404" t="s">
        <v>682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</row>
    <row r="5" ht="15.75" thickBot="1"/>
    <row r="6" spans="1:14" ht="15.75" thickBot="1">
      <c r="A6" s="322" t="s">
        <v>683</v>
      </c>
      <c r="B6" s="335" t="s">
        <v>684</v>
      </c>
      <c r="C6" s="336" t="s">
        <v>685</v>
      </c>
      <c r="D6" s="336" t="s">
        <v>686</v>
      </c>
      <c r="E6" s="336" t="s">
        <v>687</v>
      </c>
      <c r="F6" s="336" t="s">
        <v>688</v>
      </c>
      <c r="G6" s="336" t="s">
        <v>689</v>
      </c>
      <c r="H6" s="336" t="s">
        <v>690</v>
      </c>
      <c r="I6" s="336" t="s">
        <v>691</v>
      </c>
      <c r="J6" s="336" t="s">
        <v>692</v>
      </c>
      <c r="K6" s="336" t="s">
        <v>693</v>
      </c>
      <c r="L6" s="336" t="s">
        <v>694</v>
      </c>
      <c r="M6" s="337" t="s">
        <v>695</v>
      </c>
      <c r="N6" s="322" t="s">
        <v>696</v>
      </c>
    </row>
    <row r="7" spans="1:14" ht="15">
      <c r="A7" s="338" t="s">
        <v>697</v>
      </c>
      <c r="B7" s="330">
        <v>14021</v>
      </c>
      <c r="C7" s="330">
        <v>14021</v>
      </c>
      <c r="D7" s="330">
        <v>14021</v>
      </c>
      <c r="E7" s="330">
        <v>14021</v>
      </c>
      <c r="F7" s="330">
        <v>14021</v>
      </c>
      <c r="G7" s="330">
        <v>14021</v>
      </c>
      <c r="H7" s="330">
        <v>14021</v>
      </c>
      <c r="I7" s="330">
        <v>14021</v>
      </c>
      <c r="J7" s="330">
        <v>14021</v>
      </c>
      <c r="K7" s="330">
        <v>14021</v>
      </c>
      <c r="L7" s="330">
        <v>14021</v>
      </c>
      <c r="M7" s="330">
        <v>14019</v>
      </c>
      <c r="N7" s="339">
        <f aca="true" t="shared" si="0" ref="N7:N18">SUM(B7:M7)</f>
        <v>168250</v>
      </c>
    </row>
    <row r="8" spans="1:14" ht="15">
      <c r="A8" s="340" t="s">
        <v>270</v>
      </c>
      <c r="B8" s="329">
        <v>1218</v>
      </c>
      <c r="C8" s="329">
        <v>1218</v>
      </c>
      <c r="D8" s="329">
        <v>1218</v>
      </c>
      <c r="E8" s="329">
        <v>1218</v>
      </c>
      <c r="F8" s="329">
        <v>1218</v>
      </c>
      <c r="G8" s="329">
        <v>1218</v>
      </c>
      <c r="H8" s="329">
        <v>1218</v>
      </c>
      <c r="I8" s="329">
        <v>1218</v>
      </c>
      <c r="J8" s="329">
        <v>1218</v>
      </c>
      <c r="K8" s="329">
        <v>1218</v>
      </c>
      <c r="L8" s="329">
        <v>1218</v>
      </c>
      <c r="M8" s="329">
        <v>1218</v>
      </c>
      <c r="N8" s="339">
        <f t="shared" si="0"/>
        <v>14616</v>
      </c>
    </row>
    <row r="9" spans="1:14" ht="15">
      <c r="A9" s="327" t="s">
        <v>143</v>
      </c>
      <c r="B9" s="3">
        <v>3089</v>
      </c>
      <c r="C9" s="3">
        <v>3089</v>
      </c>
      <c r="D9" s="3">
        <v>3089</v>
      </c>
      <c r="E9" s="3">
        <v>3089</v>
      </c>
      <c r="F9" s="3">
        <v>3089</v>
      </c>
      <c r="G9" s="3">
        <v>3089</v>
      </c>
      <c r="H9" s="3">
        <v>3089</v>
      </c>
      <c r="I9" s="3">
        <v>3089</v>
      </c>
      <c r="J9" s="3">
        <v>3089</v>
      </c>
      <c r="K9" s="3">
        <v>3089</v>
      </c>
      <c r="L9" s="3">
        <v>3089</v>
      </c>
      <c r="M9" s="3">
        <v>3093</v>
      </c>
      <c r="N9" s="328">
        <f t="shared" si="0"/>
        <v>37072</v>
      </c>
    </row>
    <row r="10" spans="1:14" ht="15">
      <c r="A10" s="343" t="s">
        <v>698</v>
      </c>
      <c r="B10" s="330"/>
      <c r="C10" s="331"/>
      <c r="D10" s="331"/>
      <c r="E10" s="331"/>
      <c r="F10" s="331"/>
      <c r="G10" s="331"/>
      <c r="H10" s="331"/>
      <c r="I10" s="331"/>
      <c r="J10" s="331"/>
      <c r="K10" s="331"/>
      <c r="L10" s="331"/>
      <c r="M10" s="332"/>
      <c r="N10" s="339">
        <f t="shared" si="0"/>
        <v>0</v>
      </c>
    </row>
    <row r="11" spans="1:14" ht="15">
      <c r="A11" s="343" t="s">
        <v>699</v>
      </c>
      <c r="B11" s="333">
        <v>41</v>
      </c>
      <c r="C11" s="333">
        <v>41</v>
      </c>
      <c r="D11" s="333">
        <v>41</v>
      </c>
      <c r="E11" s="333">
        <v>41</v>
      </c>
      <c r="F11" s="333">
        <v>41</v>
      </c>
      <c r="G11" s="333">
        <v>41</v>
      </c>
      <c r="H11" s="333">
        <v>41</v>
      </c>
      <c r="I11" s="333">
        <v>41</v>
      </c>
      <c r="J11" s="333">
        <v>41</v>
      </c>
      <c r="K11" s="333">
        <v>41</v>
      </c>
      <c r="L11" s="333">
        <v>41</v>
      </c>
      <c r="M11" s="333">
        <v>44</v>
      </c>
      <c r="N11" s="339">
        <f t="shared" si="0"/>
        <v>495</v>
      </c>
    </row>
    <row r="12" spans="1:14" ht="15">
      <c r="A12" s="343" t="s">
        <v>700</v>
      </c>
      <c r="B12" s="333">
        <v>0</v>
      </c>
      <c r="C12" s="333">
        <v>0</v>
      </c>
      <c r="D12" s="333">
        <v>0</v>
      </c>
      <c r="E12" s="333">
        <v>0</v>
      </c>
      <c r="F12" s="333">
        <v>0</v>
      </c>
      <c r="G12" s="333">
        <v>0</v>
      </c>
      <c r="H12" s="333">
        <v>0</v>
      </c>
      <c r="I12" s="333">
        <v>0</v>
      </c>
      <c r="J12" s="333">
        <v>0</v>
      </c>
      <c r="K12" s="333">
        <v>0</v>
      </c>
      <c r="L12" s="333">
        <v>0</v>
      </c>
      <c r="M12" s="333">
        <v>0</v>
      </c>
      <c r="N12" s="339">
        <f t="shared" si="0"/>
        <v>0</v>
      </c>
    </row>
    <row r="13" spans="1:14" ht="15">
      <c r="A13" s="340" t="s">
        <v>701</v>
      </c>
      <c r="B13" s="333">
        <v>5379</v>
      </c>
      <c r="C13" s="333">
        <v>5379</v>
      </c>
      <c r="D13" s="333">
        <v>5379</v>
      </c>
      <c r="E13" s="333">
        <v>5379</v>
      </c>
      <c r="F13" s="333">
        <v>5379</v>
      </c>
      <c r="G13" s="333">
        <v>5379</v>
      </c>
      <c r="H13" s="333">
        <v>5379</v>
      </c>
      <c r="I13" s="333">
        <v>5379</v>
      </c>
      <c r="J13" s="333">
        <v>5379</v>
      </c>
      <c r="K13" s="333">
        <v>5379</v>
      </c>
      <c r="L13" s="333">
        <v>5379</v>
      </c>
      <c r="M13" s="333">
        <v>5390</v>
      </c>
      <c r="N13" s="339">
        <f t="shared" si="0"/>
        <v>64559</v>
      </c>
    </row>
    <row r="14" spans="1:14" ht="15">
      <c r="A14" s="340" t="s">
        <v>740</v>
      </c>
      <c r="B14" s="333">
        <v>3306</v>
      </c>
      <c r="C14" s="333">
        <v>3306</v>
      </c>
      <c r="D14" s="333">
        <v>3306</v>
      </c>
      <c r="E14" s="333">
        <v>3306</v>
      </c>
      <c r="F14" s="333">
        <v>3306</v>
      </c>
      <c r="G14" s="333">
        <v>3306</v>
      </c>
      <c r="H14" s="333">
        <v>3306</v>
      </c>
      <c r="I14" s="333">
        <v>3306</v>
      </c>
      <c r="J14" s="333">
        <v>3306</v>
      </c>
      <c r="K14" s="333">
        <v>3306</v>
      </c>
      <c r="L14" s="333">
        <v>3306</v>
      </c>
      <c r="M14" s="333">
        <v>3314</v>
      </c>
      <c r="N14" s="339">
        <f t="shared" si="0"/>
        <v>39680</v>
      </c>
    </row>
    <row r="15" spans="1:14" ht="15">
      <c r="A15" s="340" t="s">
        <v>702</v>
      </c>
      <c r="B15" s="333"/>
      <c r="C15" s="341"/>
      <c r="D15" s="341"/>
      <c r="E15" s="341"/>
      <c r="F15" s="341"/>
      <c r="G15" s="341"/>
      <c r="H15" s="341"/>
      <c r="I15" s="341"/>
      <c r="J15" s="341"/>
      <c r="K15" s="341"/>
      <c r="L15" s="341"/>
      <c r="M15" s="342"/>
      <c r="N15" s="339">
        <f t="shared" si="0"/>
        <v>0</v>
      </c>
    </row>
    <row r="16" spans="1:14" ht="15">
      <c r="A16" s="340" t="s">
        <v>703</v>
      </c>
      <c r="B16" s="333">
        <v>0</v>
      </c>
      <c r="C16" s="341">
        <v>0</v>
      </c>
      <c r="D16" s="341">
        <v>0</v>
      </c>
      <c r="E16" s="341">
        <v>0</v>
      </c>
      <c r="F16" s="341">
        <v>2000</v>
      </c>
      <c r="G16" s="341">
        <v>2000</v>
      </c>
      <c r="H16" s="341">
        <v>2000</v>
      </c>
      <c r="I16" s="341">
        <v>2000</v>
      </c>
      <c r="J16" s="341">
        <v>871</v>
      </c>
      <c r="K16" s="341">
        <v>0</v>
      </c>
      <c r="L16" s="341">
        <v>0</v>
      </c>
      <c r="M16" s="342">
        <v>0</v>
      </c>
      <c r="N16" s="339">
        <f t="shared" si="0"/>
        <v>8871</v>
      </c>
    </row>
    <row r="17" spans="1:14" ht="15">
      <c r="A17" s="340" t="s">
        <v>704</v>
      </c>
      <c r="B17" s="333">
        <v>4856</v>
      </c>
      <c r="C17" s="333">
        <v>4856</v>
      </c>
      <c r="D17" s="333">
        <v>4856</v>
      </c>
      <c r="E17" s="333">
        <v>4856</v>
      </c>
      <c r="F17" s="333">
        <v>4856</v>
      </c>
      <c r="G17" s="333">
        <v>4856</v>
      </c>
      <c r="H17" s="333">
        <v>4856</v>
      </c>
      <c r="I17" s="333">
        <v>4856</v>
      </c>
      <c r="J17" s="333">
        <v>4856</v>
      </c>
      <c r="K17" s="333">
        <v>4856</v>
      </c>
      <c r="L17" s="333">
        <v>4856</v>
      </c>
      <c r="M17" s="333">
        <v>4858</v>
      </c>
      <c r="N17" s="339">
        <f t="shared" si="0"/>
        <v>58274</v>
      </c>
    </row>
    <row r="18" spans="1:14" ht="15">
      <c r="A18" s="340" t="s">
        <v>739</v>
      </c>
      <c r="B18" s="333">
        <v>12361</v>
      </c>
      <c r="C18" s="333">
        <v>12361</v>
      </c>
      <c r="D18" s="333">
        <v>12361</v>
      </c>
      <c r="E18" s="333">
        <v>12361</v>
      </c>
      <c r="F18" s="333">
        <v>12361</v>
      </c>
      <c r="G18" s="333">
        <v>12361</v>
      </c>
      <c r="H18" s="333">
        <v>12361</v>
      </c>
      <c r="I18" s="333">
        <v>12361</v>
      </c>
      <c r="J18" s="333">
        <v>12361</v>
      </c>
      <c r="K18" s="333">
        <v>12361</v>
      </c>
      <c r="L18" s="333">
        <v>12361</v>
      </c>
      <c r="M18" s="333">
        <v>12363</v>
      </c>
      <c r="N18" s="339">
        <f t="shared" si="0"/>
        <v>148334</v>
      </c>
    </row>
    <row r="19" spans="1:14" ht="15.75" thickBot="1">
      <c r="A19" s="345" t="s">
        <v>705</v>
      </c>
      <c r="B19" s="346">
        <f aca="true" t="shared" si="1" ref="B19:M19">SUM(B7:B18)</f>
        <v>44271</v>
      </c>
      <c r="C19" s="347">
        <f t="shared" si="1"/>
        <v>44271</v>
      </c>
      <c r="D19" s="347">
        <f t="shared" si="1"/>
        <v>44271</v>
      </c>
      <c r="E19" s="347">
        <f t="shared" si="1"/>
        <v>44271</v>
      </c>
      <c r="F19" s="347">
        <f t="shared" si="1"/>
        <v>46271</v>
      </c>
      <c r="G19" s="347">
        <f t="shared" si="1"/>
        <v>46271</v>
      </c>
      <c r="H19" s="347">
        <f t="shared" si="1"/>
        <v>46271</v>
      </c>
      <c r="I19" s="347">
        <f t="shared" si="1"/>
        <v>46271</v>
      </c>
      <c r="J19" s="347">
        <f t="shared" si="1"/>
        <v>45142</v>
      </c>
      <c r="K19" s="348">
        <f t="shared" si="1"/>
        <v>44271</v>
      </c>
      <c r="L19" s="348">
        <f t="shared" si="1"/>
        <v>44271</v>
      </c>
      <c r="M19" s="349">
        <f t="shared" si="1"/>
        <v>44299</v>
      </c>
      <c r="N19" s="350">
        <f>SUM(N7:N18)</f>
        <v>540151</v>
      </c>
    </row>
    <row r="20" spans="1:14" ht="15.75" thickBot="1">
      <c r="A20" s="334"/>
      <c r="B20" s="351"/>
      <c r="C20" s="352"/>
      <c r="D20" s="352"/>
      <c r="E20" s="352"/>
      <c r="F20" s="352"/>
      <c r="G20" s="352"/>
      <c r="H20" s="352"/>
      <c r="I20" s="352"/>
      <c r="J20" s="352"/>
      <c r="K20" s="352"/>
      <c r="L20" s="352"/>
      <c r="M20" s="353"/>
      <c r="N20" s="354"/>
    </row>
    <row r="21" spans="1:14" ht="15.75" thickBot="1">
      <c r="A21" s="322" t="s">
        <v>706</v>
      </c>
      <c r="B21" s="355"/>
      <c r="C21" s="356"/>
      <c r="D21" s="356"/>
      <c r="E21" s="356"/>
      <c r="F21" s="356"/>
      <c r="G21" s="356"/>
      <c r="H21" s="356"/>
      <c r="I21" s="356"/>
      <c r="J21" s="356"/>
      <c r="K21" s="356"/>
      <c r="L21" s="356"/>
      <c r="M21" s="357"/>
      <c r="N21" s="358"/>
    </row>
    <row r="22" spans="1:14" ht="15">
      <c r="A22" s="359" t="s">
        <v>707</v>
      </c>
      <c r="B22" s="330">
        <v>12819</v>
      </c>
      <c r="C22" s="330">
        <v>12819</v>
      </c>
      <c r="D22" s="330">
        <v>12819</v>
      </c>
      <c r="E22" s="330">
        <v>12819</v>
      </c>
      <c r="F22" s="330">
        <v>12819</v>
      </c>
      <c r="G22" s="330">
        <v>12819</v>
      </c>
      <c r="H22" s="330">
        <v>12819</v>
      </c>
      <c r="I22" s="330">
        <v>12819</v>
      </c>
      <c r="J22" s="330">
        <v>12819</v>
      </c>
      <c r="K22" s="330">
        <v>12819</v>
      </c>
      <c r="L22" s="330">
        <v>12819</v>
      </c>
      <c r="M22" s="330">
        <v>12819</v>
      </c>
      <c r="N22" s="339">
        <f>SUM(B22:M22)</f>
        <v>153828</v>
      </c>
    </row>
    <row r="23" spans="1:14" ht="15">
      <c r="A23" s="340" t="s">
        <v>708</v>
      </c>
      <c r="B23" s="333">
        <v>2955</v>
      </c>
      <c r="C23" s="333">
        <v>2955</v>
      </c>
      <c r="D23" s="333">
        <v>2955</v>
      </c>
      <c r="E23" s="333">
        <v>2955</v>
      </c>
      <c r="F23" s="333">
        <v>2955</v>
      </c>
      <c r="G23" s="333">
        <v>2955</v>
      </c>
      <c r="H23" s="333">
        <v>2955</v>
      </c>
      <c r="I23" s="333">
        <v>2955</v>
      </c>
      <c r="J23" s="333">
        <v>2955</v>
      </c>
      <c r="K23" s="333">
        <v>2955</v>
      </c>
      <c r="L23" s="333">
        <v>2955</v>
      </c>
      <c r="M23" s="333">
        <v>2951</v>
      </c>
      <c r="N23" s="339">
        <f aca="true" t="shared" si="2" ref="N23:N30">SUM(B23:M23)</f>
        <v>35456</v>
      </c>
    </row>
    <row r="24" spans="1:14" ht="15">
      <c r="A24" s="340" t="s">
        <v>79</v>
      </c>
      <c r="B24" s="333">
        <v>10443</v>
      </c>
      <c r="C24" s="333">
        <v>10443</v>
      </c>
      <c r="D24" s="333">
        <v>10443</v>
      </c>
      <c r="E24" s="333">
        <v>10443</v>
      </c>
      <c r="F24" s="333">
        <v>12443</v>
      </c>
      <c r="G24" s="333">
        <v>12443</v>
      </c>
      <c r="H24" s="333">
        <v>12443</v>
      </c>
      <c r="I24" s="333">
        <v>10443</v>
      </c>
      <c r="J24" s="333">
        <v>10443</v>
      </c>
      <c r="K24" s="333">
        <v>10443</v>
      </c>
      <c r="L24" s="333">
        <v>10443</v>
      </c>
      <c r="M24" s="333">
        <v>10441</v>
      </c>
      <c r="N24" s="339">
        <f t="shared" si="2"/>
        <v>131314</v>
      </c>
    </row>
    <row r="25" spans="1:14" ht="60">
      <c r="A25" s="360" t="s">
        <v>709</v>
      </c>
      <c r="B25" s="333">
        <v>1573</v>
      </c>
      <c r="C25" s="333">
        <v>1573</v>
      </c>
      <c r="D25" s="333">
        <v>1573</v>
      </c>
      <c r="E25" s="333">
        <v>1573</v>
      </c>
      <c r="F25" s="333">
        <v>1573</v>
      </c>
      <c r="G25" s="333">
        <v>1573</v>
      </c>
      <c r="H25" s="333">
        <v>1573</v>
      </c>
      <c r="I25" s="333">
        <v>1573</v>
      </c>
      <c r="J25" s="333">
        <v>1573</v>
      </c>
      <c r="K25" s="333">
        <v>1573</v>
      </c>
      <c r="L25" s="333">
        <v>1573</v>
      </c>
      <c r="M25" s="333">
        <v>1570</v>
      </c>
      <c r="N25" s="339">
        <f t="shared" si="2"/>
        <v>18873</v>
      </c>
    </row>
    <row r="26" spans="1:14" ht="45">
      <c r="A26" s="360" t="s">
        <v>710</v>
      </c>
      <c r="B26" s="333">
        <v>275</v>
      </c>
      <c r="C26" s="333">
        <v>275</v>
      </c>
      <c r="D26" s="333">
        <v>275</v>
      </c>
      <c r="E26" s="333">
        <v>275</v>
      </c>
      <c r="F26" s="333">
        <v>275</v>
      </c>
      <c r="G26" s="333">
        <v>275</v>
      </c>
      <c r="H26" s="333">
        <v>275</v>
      </c>
      <c r="I26" s="333">
        <v>275</v>
      </c>
      <c r="J26" s="333">
        <v>275</v>
      </c>
      <c r="K26" s="333">
        <v>275</v>
      </c>
      <c r="L26" s="333">
        <v>275</v>
      </c>
      <c r="M26" s="333">
        <v>275</v>
      </c>
      <c r="N26" s="339">
        <f t="shared" si="2"/>
        <v>3300</v>
      </c>
    </row>
    <row r="27" spans="1:14" ht="45">
      <c r="A27" s="360" t="s">
        <v>741</v>
      </c>
      <c r="B27" s="333">
        <v>0</v>
      </c>
      <c r="C27" s="333">
        <v>0</v>
      </c>
      <c r="D27" s="333">
        <v>0</v>
      </c>
      <c r="E27" s="333">
        <v>0</v>
      </c>
      <c r="F27" s="333">
        <v>0</v>
      </c>
      <c r="G27" s="333">
        <v>0</v>
      </c>
      <c r="H27" s="333">
        <v>0</v>
      </c>
      <c r="I27" s="333">
        <v>0</v>
      </c>
      <c r="J27" s="333">
        <v>0</v>
      </c>
      <c r="K27" s="333">
        <v>10546</v>
      </c>
      <c r="L27" s="333">
        <v>0</v>
      </c>
      <c r="M27" s="344">
        <v>0</v>
      </c>
      <c r="N27" s="339">
        <f t="shared" si="2"/>
        <v>10546</v>
      </c>
    </row>
    <row r="28" spans="1:14" ht="15">
      <c r="A28" s="360" t="s">
        <v>675</v>
      </c>
      <c r="B28" s="333">
        <v>0</v>
      </c>
      <c r="C28" s="333">
        <v>0</v>
      </c>
      <c r="D28" s="333">
        <v>0</v>
      </c>
      <c r="E28" s="333">
        <v>0</v>
      </c>
      <c r="F28" s="333">
        <v>0</v>
      </c>
      <c r="G28" s="333">
        <v>18500</v>
      </c>
      <c r="H28" s="333">
        <v>18500</v>
      </c>
      <c r="I28" s="333">
        <v>0</v>
      </c>
      <c r="J28" s="333">
        <v>0</v>
      </c>
      <c r="K28" s="333">
        <v>0</v>
      </c>
      <c r="L28" s="333">
        <v>0</v>
      </c>
      <c r="M28" s="344">
        <v>0</v>
      </c>
      <c r="N28" s="339">
        <f t="shared" si="2"/>
        <v>37000</v>
      </c>
    </row>
    <row r="29" spans="1:14" ht="15">
      <c r="A29" s="340" t="s">
        <v>75</v>
      </c>
      <c r="B29" s="333">
        <v>0</v>
      </c>
      <c r="C29" s="341">
        <v>0</v>
      </c>
      <c r="D29" s="341">
        <v>0</v>
      </c>
      <c r="E29" s="341">
        <v>0</v>
      </c>
      <c r="F29" s="341">
        <v>500</v>
      </c>
      <c r="G29" s="341">
        <v>500</v>
      </c>
      <c r="H29" s="341">
        <v>500</v>
      </c>
      <c r="I29" s="341">
        <v>0</v>
      </c>
      <c r="J29" s="341">
        <v>0</v>
      </c>
      <c r="K29" s="341">
        <v>0</v>
      </c>
      <c r="L29" s="341">
        <v>0</v>
      </c>
      <c r="M29" s="342">
        <v>0</v>
      </c>
      <c r="N29" s="339">
        <f t="shared" si="2"/>
        <v>1500</v>
      </c>
    </row>
    <row r="30" spans="1:14" ht="15.75" thickBot="1">
      <c r="A30" s="334" t="s">
        <v>739</v>
      </c>
      <c r="B30" s="351">
        <v>12361</v>
      </c>
      <c r="C30" s="351">
        <v>12361</v>
      </c>
      <c r="D30" s="351">
        <v>12361</v>
      </c>
      <c r="E30" s="351">
        <v>12361</v>
      </c>
      <c r="F30" s="351">
        <v>12361</v>
      </c>
      <c r="G30" s="351">
        <v>12361</v>
      </c>
      <c r="H30" s="351">
        <v>12361</v>
      </c>
      <c r="I30" s="351">
        <v>12361</v>
      </c>
      <c r="J30" s="351">
        <v>12361</v>
      </c>
      <c r="K30" s="351">
        <v>12361</v>
      </c>
      <c r="L30" s="351">
        <v>12361</v>
      </c>
      <c r="M30" s="351">
        <v>12363</v>
      </c>
      <c r="N30" s="339">
        <f t="shared" si="2"/>
        <v>148334</v>
      </c>
    </row>
    <row r="31" spans="1:14" ht="15.75" thickBot="1">
      <c r="A31" s="361" t="s">
        <v>88</v>
      </c>
      <c r="B31" s="355">
        <f>SUM(B22:B30)</f>
        <v>40426</v>
      </c>
      <c r="C31" s="355">
        <f aca="true" t="shared" si="3" ref="C31:M31">SUM(C22:C30)</f>
        <v>40426</v>
      </c>
      <c r="D31" s="355">
        <f t="shared" si="3"/>
        <v>40426</v>
      </c>
      <c r="E31" s="355">
        <f t="shared" si="3"/>
        <v>40426</v>
      </c>
      <c r="F31" s="355">
        <f t="shared" si="3"/>
        <v>42926</v>
      </c>
      <c r="G31" s="355">
        <f t="shared" si="3"/>
        <v>61426</v>
      </c>
      <c r="H31" s="355">
        <f t="shared" si="3"/>
        <v>61426</v>
      </c>
      <c r="I31" s="355">
        <f t="shared" si="3"/>
        <v>40426</v>
      </c>
      <c r="J31" s="355">
        <f t="shared" si="3"/>
        <v>40426</v>
      </c>
      <c r="K31" s="355">
        <f t="shared" si="3"/>
        <v>50972</v>
      </c>
      <c r="L31" s="355">
        <f t="shared" si="3"/>
        <v>40426</v>
      </c>
      <c r="M31" s="355">
        <f t="shared" si="3"/>
        <v>40419</v>
      </c>
      <c r="N31" s="358">
        <f>SUM(N22:N30)</f>
        <v>540151</v>
      </c>
    </row>
  </sheetData>
  <sheetProtection/>
  <mergeCells count="3">
    <mergeCell ref="A2:N2"/>
    <mergeCell ref="A3:N3"/>
    <mergeCell ref="A4:N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8.57421875" style="0" customWidth="1"/>
    <col min="2" max="2" width="37.421875" style="0" customWidth="1"/>
    <col min="3" max="3" width="10.8515625" style="0" customWidth="1"/>
    <col min="4" max="4" width="11.8515625" style="0" bestFit="1" customWidth="1"/>
    <col min="8" max="8" width="11.8515625" style="0" bestFit="1" customWidth="1"/>
  </cols>
  <sheetData>
    <row r="1" ht="15">
      <c r="D1" t="s">
        <v>720</v>
      </c>
    </row>
    <row r="4" spans="1:8" ht="18.75">
      <c r="A4" s="406" t="s">
        <v>721</v>
      </c>
      <c r="B4" s="406"/>
      <c r="C4" s="406"/>
      <c r="D4" s="406"/>
      <c r="E4" s="406"/>
      <c r="F4" s="406"/>
      <c r="G4" s="406"/>
      <c r="H4" s="406"/>
    </row>
    <row r="5" spans="1:8" ht="18.75">
      <c r="A5" s="406" t="s">
        <v>712</v>
      </c>
      <c r="B5" s="406"/>
      <c r="C5" s="406"/>
      <c r="D5" s="406"/>
      <c r="E5" s="406"/>
      <c r="F5" s="406"/>
      <c r="G5" s="406"/>
      <c r="H5" s="406"/>
    </row>
    <row r="8" ht="15.75" thickBot="1"/>
    <row r="9" spans="1:8" ht="15">
      <c r="A9" s="362" t="s">
        <v>713</v>
      </c>
      <c r="B9" s="363" t="s">
        <v>714</v>
      </c>
      <c r="C9" s="364">
        <v>2014</v>
      </c>
      <c r="D9" s="365">
        <v>2015</v>
      </c>
      <c r="E9" s="366">
        <v>2016</v>
      </c>
      <c r="F9" s="367">
        <v>2017</v>
      </c>
      <c r="G9" s="368" t="s">
        <v>715</v>
      </c>
      <c r="H9" s="369" t="s">
        <v>716</v>
      </c>
    </row>
    <row r="10" spans="1:8" ht="15.75" thickBot="1">
      <c r="A10" s="370" t="s">
        <v>717</v>
      </c>
      <c r="B10" s="371"/>
      <c r="C10" s="372" t="s">
        <v>718</v>
      </c>
      <c r="D10" s="373" t="s">
        <v>718</v>
      </c>
      <c r="E10" s="399" t="s">
        <v>718</v>
      </c>
      <c r="F10" s="374" t="s">
        <v>718</v>
      </c>
      <c r="G10" s="375" t="s">
        <v>718</v>
      </c>
      <c r="H10" s="376"/>
    </row>
    <row r="11" spans="1:8" ht="15">
      <c r="A11" s="377" t="s">
        <v>64</v>
      </c>
      <c r="B11" s="389" t="s">
        <v>719</v>
      </c>
      <c r="C11" s="393">
        <v>21365</v>
      </c>
      <c r="D11" s="394">
        <v>10546</v>
      </c>
      <c r="E11" s="395"/>
      <c r="F11" s="396"/>
      <c r="G11" s="397"/>
      <c r="H11" s="398">
        <f>SUM(C11:G11)</f>
        <v>31911</v>
      </c>
    </row>
    <row r="12" spans="1:8" ht="15">
      <c r="A12" s="388" t="s">
        <v>64</v>
      </c>
      <c r="B12" s="3" t="s">
        <v>729</v>
      </c>
      <c r="C12" s="390">
        <v>2939</v>
      </c>
      <c r="D12" s="391">
        <v>2600</v>
      </c>
      <c r="E12" s="391">
        <v>2600</v>
      </c>
      <c r="F12" s="392">
        <v>2600</v>
      </c>
      <c r="G12" s="391">
        <v>2600</v>
      </c>
      <c r="H12" s="398">
        <f aca="true" t="shared" si="0" ref="H12:H17">SUM(C12:G12)</f>
        <v>13339</v>
      </c>
    </row>
    <row r="13" spans="1:8" ht="15">
      <c r="A13" s="388" t="s">
        <v>64</v>
      </c>
      <c r="B13" s="3" t="s">
        <v>730</v>
      </c>
      <c r="C13" s="390">
        <v>6000</v>
      </c>
      <c r="D13" s="391">
        <v>0</v>
      </c>
      <c r="E13" s="391">
        <v>0</v>
      </c>
      <c r="F13" s="392">
        <v>0</v>
      </c>
      <c r="G13" s="391">
        <v>0</v>
      </c>
      <c r="H13" s="398">
        <f t="shared" si="0"/>
        <v>6000</v>
      </c>
    </row>
    <row r="14" spans="1:8" ht="15">
      <c r="A14" s="388" t="s">
        <v>64</v>
      </c>
      <c r="B14" s="3" t="s">
        <v>732</v>
      </c>
      <c r="C14" s="390">
        <v>50</v>
      </c>
      <c r="D14" s="391">
        <v>50</v>
      </c>
      <c r="E14" s="391">
        <v>50</v>
      </c>
      <c r="F14" s="392">
        <v>50</v>
      </c>
      <c r="G14" s="391">
        <v>50</v>
      </c>
      <c r="H14" s="398">
        <f t="shared" si="0"/>
        <v>250</v>
      </c>
    </row>
    <row r="15" spans="1:8" ht="15">
      <c r="A15" s="388" t="s">
        <v>64</v>
      </c>
      <c r="B15" s="3" t="s">
        <v>733</v>
      </c>
      <c r="C15" s="390">
        <v>170</v>
      </c>
      <c r="D15" s="391">
        <v>170</v>
      </c>
      <c r="E15" s="391">
        <v>170</v>
      </c>
      <c r="F15" s="392">
        <v>170</v>
      </c>
      <c r="G15" s="391">
        <v>170</v>
      </c>
      <c r="H15" s="398">
        <f t="shared" si="0"/>
        <v>850</v>
      </c>
    </row>
    <row r="16" spans="1:8" ht="15">
      <c r="A16" s="388" t="s">
        <v>64</v>
      </c>
      <c r="B16" s="3" t="s">
        <v>734</v>
      </c>
      <c r="C16" s="390">
        <v>330</v>
      </c>
      <c r="D16" s="391">
        <v>330</v>
      </c>
      <c r="E16" s="391">
        <v>330</v>
      </c>
      <c r="F16" s="392">
        <v>330</v>
      </c>
      <c r="G16" s="391">
        <v>330</v>
      </c>
      <c r="H16" s="398">
        <f t="shared" si="0"/>
        <v>1650</v>
      </c>
    </row>
    <row r="17" spans="1:8" ht="15">
      <c r="A17" s="388" t="s">
        <v>64</v>
      </c>
      <c r="B17" s="3" t="s">
        <v>735</v>
      </c>
      <c r="C17" s="390">
        <v>150</v>
      </c>
      <c r="D17" s="391">
        <v>150</v>
      </c>
      <c r="E17" s="391">
        <v>150</v>
      </c>
      <c r="F17" s="392">
        <v>150</v>
      </c>
      <c r="G17" s="391">
        <v>150</v>
      </c>
      <c r="H17" s="398">
        <f t="shared" si="0"/>
        <v>750</v>
      </c>
    </row>
    <row r="18" spans="1:8" ht="15.75" thickBot="1">
      <c r="A18" s="378"/>
      <c r="B18" s="379"/>
      <c r="C18" s="400">
        <f aca="true" t="shared" si="1" ref="C18:H18">SUM(C11:C17)</f>
        <v>31004</v>
      </c>
      <c r="D18" s="400">
        <f t="shared" si="1"/>
        <v>13846</v>
      </c>
      <c r="E18" s="400">
        <f t="shared" si="1"/>
        <v>3300</v>
      </c>
      <c r="F18" s="400">
        <f t="shared" si="1"/>
        <v>3300</v>
      </c>
      <c r="G18" s="400">
        <f t="shared" si="1"/>
        <v>3300</v>
      </c>
      <c r="H18" s="401">
        <f t="shared" si="1"/>
        <v>54750</v>
      </c>
    </row>
    <row r="19" spans="1:8" ht="15">
      <c r="A19" s="385"/>
      <c r="B19" s="386"/>
      <c r="C19" s="387"/>
      <c r="D19" s="386"/>
      <c r="E19" s="386"/>
      <c r="F19" s="18"/>
      <c r="G19" s="386"/>
      <c r="H19" s="386"/>
    </row>
  </sheetData>
  <sheetProtection/>
  <mergeCells count="2">
    <mergeCell ref="A4:H4"/>
    <mergeCell ref="A5:H5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72.8515625" style="0" customWidth="1"/>
    <col min="2" max="2" width="10.00390625" style="0" bestFit="1" customWidth="1"/>
  </cols>
  <sheetData>
    <row r="1" ht="15">
      <c r="A1" t="s">
        <v>727</v>
      </c>
    </row>
    <row r="5" spans="1:3" ht="57.75" customHeight="1">
      <c r="A5" s="407" t="s">
        <v>728</v>
      </c>
      <c r="B5" s="407"/>
      <c r="C5" s="407"/>
    </row>
    <row r="9" spans="1:2" ht="45">
      <c r="A9" s="380" t="s">
        <v>667</v>
      </c>
      <c r="B9" s="381" t="s">
        <v>722</v>
      </c>
    </row>
    <row r="10" spans="1:2" ht="15">
      <c r="A10" s="3" t="s">
        <v>723</v>
      </c>
      <c r="B10" s="382">
        <v>10996</v>
      </c>
    </row>
    <row r="11" spans="1:2" ht="15">
      <c r="A11" s="3" t="s">
        <v>724</v>
      </c>
      <c r="B11" s="382">
        <v>3000</v>
      </c>
    </row>
    <row r="12" spans="1:2" ht="15">
      <c r="A12" s="3" t="s">
        <v>725</v>
      </c>
      <c r="B12" s="382">
        <v>2000</v>
      </c>
    </row>
    <row r="13" spans="1:2" ht="15">
      <c r="A13" s="383" t="s">
        <v>726</v>
      </c>
      <c r="B13" s="382">
        <f>SUM(B10:B12)</f>
        <v>15996</v>
      </c>
    </row>
    <row r="14" spans="1:2" ht="15">
      <c r="A14" s="384"/>
      <c r="B14" s="384"/>
    </row>
  </sheetData>
  <sheetProtection/>
  <mergeCells count="1">
    <mergeCell ref="A5:C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5"/>
  <sheetViews>
    <sheetView zoomScalePageLayoutView="0" workbookViewId="0" topLeftCell="A1">
      <selection activeCell="A3" sqref="A3:D3"/>
    </sheetView>
  </sheetViews>
  <sheetFormatPr defaultColWidth="9.140625" defaultRowHeight="15"/>
  <cols>
    <col min="1" max="1" width="13.28125" style="0" customWidth="1"/>
    <col min="2" max="2" width="39.00390625" style="0" bestFit="1" customWidth="1"/>
    <col min="3" max="3" width="14.28125" style="0" bestFit="1" customWidth="1"/>
    <col min="4" max="4" width="15.57421875" style="0" bestFit="1" customWidth="1"/>
    <col min="5" max="5" width="24.7109375" style="0" customWidth="1"/>
  </cols>
  <sheetData>
    <row r="1" spans="1:4" ht="15">
      <c r="A1" s="408" t="s">
        <v>0</v>
      </c>
      <c r="B1" s="408"/>
      <c r="C1" s="408"/>
      <c r="D1" s="408"/>
    </row>
    <row r="2" spans="1:4" ht="15">
      <c r="A2" s="408" t="s">
        <v>286</v>
      </c>
      <c r="B2" s="408"/>
      <c r="C2" s="408"/>
      <c r="D2" s="408"/>
    </row>
    <row r="3" spans="1:4" ht="15">
      <c r="A3" s="408" t="s">
        <v>1</v>
      </c>
      <c r="B3" s="408"/>
      <c r="C3" s="408"/>
      <c r="D3" s="408"/>
    </row>
    <row r="5" spans="1:4" ht="15">
      <c r="A5" s="408" t="s">
        <v>303</v>
      </c>
      <c r="B5" s="408"/>
      <c r="C5" s="408"/>
      <c r="D5" s="408"/>
    </row>
    <row r="6" spans="1:4" ht="28.5" customHeight="1">
      <c r="A6" s="409" t="s">
        <v>13</v>
      </c>
      <c r="B6" s="409"/>
      <c r="C6" s="409"/>
      <c r="D6" s="409"/>
    </row>
    <row r="8" spans="1:2" ht="15">
      <c r="A8" s="55">
        <v>104042</v>
      </c>
      <c r="B8" s="55" t="s">
        <v>25</v>
      </c>
    </row>
    <row r="9" spans="1:5" ht="30">
      <c r="A9" s="53" t="s">
        <v>70</v>
      </c>
      <c r="B9" s="54" t="s">
        <v>3</v>
      </c>
      <c r="C9" s="53" t="s">
        <v>67</v>
      </c>
      <c r="D9" s="53" t="s">
        <v>68</v>
      </c>
      <c r="E9" s="234"/>
    </row>
    <row r="10" spans="1:4" ht="15">
      <c r="A10" s="153" t="s">
        <v>120</v>
      </c>
      <c r="B10" s="148" t="s">
        <v>322</v>
      </c>
      <c r="C10" s="4">
        <v>2156</v>
      </c>
      <c r="D10" s="4"/>
    </row>
    <row r="11" spans="1:4" ht="15">
      <c r="A11" s="152" t="s">
        <v>137</v>
      </c>
      <c r="B11" t="s">
        <v>138</v>
      </c>
      <c r="C11" s="4"/>
      <c r="D11" s="4"/>
    </row>
    <row r="12" spans="1:4" ht="15">
      <c r="A12" s="153" t="s">
        <v>123</v>
      </c>
      <c r="B12" s="148" t="s">
        <v>124</v>
      </c>
      <c r="C12" s="4">
        <v>15</v>
      </c>
      <c r="D12" s="4"/>
    </row>
    <row r="13" spans="1:4" ht="15">
      <c r="A13" s="153" t="s">
        <v>125</v>
      </c>
      <c r="B13" s="148" t="s">
        <v>126</v>
      </c>
      <c r="C13" s="4">
        <v>0</v>
      </c>
      <c r="D13" s="4"/>
    </row>
    <row r="14" spans="1:4" ht="15">
      <c r="A14" s="3" t="s">
        <v>139</v>
      </c>
      <c r="B14" s="3" t="s">
        <v>140</v>
      </c>
      <c r="C14" s="4">
        <v>0</v>
      </c>
      <c r="D14" s="4"/>
    </row>
    <row r="15" spans="1:4" s="1" customFormat="1" ht="15">
      <c r="A15" s="2"/>
      <c r="B15" s="2" t="s">
        <v>15</v>
      </c>
      <c r="C15" s="29">
        <f>SUM(C10:C14)</f>
        <v>2171</v>
      </c>
      <c r="D15" s="29"/>
    </row>
    <row r="16" spans="1:4" ht="15">
      <c r="A16" s="3"/>
      <c r="B16" s="3"/>
      <c r="C16" s="4"/>
      <c r="D16" s="4"/>
    </row>
    <row r="17" spans="1:4" ht="15">
      <c r="A17" s="3"/>
      <c r="B17" s="146" t="s">
        <v>127</v>
      </c>
      <c r="C17" s="4">
        <v>571</v>
      </c>
      <c r="D17" s="4"/>
    </row>
    <row r="18" spans="1:4" ht="15">
      <c r="A18" s="3"/>
      <c r="B18" s="146" t="s">
        <v>128</v>
      </c>
      <c r="C18" s="4"/>
      <c r="D18" s="4"/>
    </row>
    <row r="19" spans="1:4" ht="15">
      <c r="A19" s="3"/>
      <c r="B19" s="146" t="s">
        <v>129</v>
      </c>
      <c r="C19" s="4"/>
      <c r="D19" s="4"/>
    </row>
    <row r="20" spans="1:4" ht="15">
      <c r="A20" s="3"/>
      <c r="B20" s="146" t="s">
        <v>130</v>
      </c>
      <c r="C20" s="4"/>
      <c r="D20" s="4"/>
    </row>
    <row r="21" spans="1:4" ht="15">
      <c r="A21" s="3"/>
      <c r="B21" s="146" t="s">
        <v>131</v>
      </c>
      <c r="C21" s="4"/>
      <c r="D21" s="4"/>
    </row>
    <row r="22" spans="1:4" ht="15">
      <c r="A22" s="3"/>
      <c r="B22" s="3" t="s">
        <v>132</v>
      </c>
      <c r="C22" s="4">
        <v>5</v>
      </c>
      <c r="D22" s="4"/>
    </row>
    <row r="23" spans="1:4" ht="15">
      <c r="A23" s="3"/>
      <c r="B23" s="3"/>
      <c r="C23" s="4"/>
      <c r="D23" s="4"/>
    </row>
    <row r="24" spans="1:4" s="1" customFormat="1" ht="15">
      <c r="A24" s="2" t="s">
        <v>96</v>
      </c>
      <c r="B24" s="2" t="s">
        <v>16</v>
      </c>
      <c r="C24" s="29">
        <f>SUM(C17:C23)</f>
        <v>576</v>
      </c>
      <c r="D24" s="29"/>
    </row>
    <row r="25" spans="1:4" ht="15">
      <c r="A25" s="3"/>
      <c r="B25" s="2"/>
      <c r="C25" s="4"/>
      <c r="D25" s="4"/>
    </row>
    <row r="26" spans="1:4" ht="15">
      <c r="A26" s="2"/>
      <c r="B26" s="3" t="s">
        <v>304</v>
      </c>
      <c r="C26" s="4">
        <v>40</v>
      </c>
      <c r="D26" s="4"/>
    </row>
    <row r="27" spans="1:4" ht="15">
      <c r="A27" s="3"/>
      <c r="B27" s="3" t="s">
        <v>103</v>
      </c>
      <c r="C27" s="4">
        <v>10</v>
      </c>
      <c r="D27" s="4"/>
    </row>
    <row r="28" spans="1:4" ht="15">
      <c r="A28" s="3" t="s">
        <v>89</v>
      </c>
      <c r="B28" s="145" t="s">
        <v>97</v>
      </c>
      <c r="C28" s="29">
        <f>SUM(C26:C27)</f>
        <v>50</v>
      </c>
      <c r="D28" s="4"/>
    </row>
    <row r="29" spans="1:4" ht="15">
      <c r="A29" s="3"/>
      <c r="B29" s="146" t="s">
        <v>108</v>
      </c>
      <c r="C29" s="4">
        <v>60</v>
      </c>
      <c r="D29" s="4"/>
    </row>
    <row r="30" spans="1:4" ht="15">
      <c r="A30" s="3"/>
      <c r="B30" s="146" t="s">
        <v>107</v>
      </c>
      <c r="C30" s="4">
        <v>200</v>
      </c>
      <c r="D30" s="4"/>
    </row>
    <row r="31" spans="1:4" ht="15">
      <c r="A31" s="3"/>
      <c r="B31" s="146" t="s">
        <v>305</v>
      </c>
      <c r="C31" s="4">
        <v>30</v>
      </c>
      <c r="D31" s="4"/>
    </row>
    <row r="32" spans="1:4" ht="15">
      <c r="A32" s="146" t="s">
        <v>110</v>
      </c>
      <c r="B32" s="2" t="s">
        <v>111</v>
      </c>
      <c r="C32" s="29">
        <f>SUM(C29:C31)</f>
        <v>290</v>
      </c>
      <c r="D32" s="4"/>
    </row>
    <row r="33" spans="1:4" ht="15">
      <c r="A33" s="146"/>
      <c r="B33" s="2"/>
      <c r="C33" s="29"/>
      <c r="D33" s="4"/>
    </row>
    <row r="34" spans="1:4" ht="15">
      <c r="A34" s="3"/>
      <c r="B34" s="146" t="s">
        <v>112</v>
      </c>
      <c r="C34" s="231">
        <v>100</v>
      </c>
      <c r="D34" s="4"/>
    </row>
    <row r="35" spans="1:4" ht="15">
      <c r="A35" s="146" t="s">
        <v>113</v>
      </c>
      <c r="B35" s="2" t="s">
        <v>133</v>
      </c>
      <c r="C35" s="29">
        <f>SUM(C34)</f>
        <v>100</v>
      </c>
      <c r="D35" s="4"/>
    </row>
    <row r="36" spans="1:4" ht="15">
      <c r="A36" s="146"/>
      <c r="B36" s="2"/>
      <c r="C36" s="29"/>
      <c r="D36" s="4"/>
    </row>
    <row r="37" spans="1:4" ht="15">
      <c r="A37" s="3"/>
      <c r="B37" s="230" t="s">
        <v>298</v>
      </c>
      <c r="C37" s="231">
        <v>40</v>
      </c>
      <c r="D37" s="4"/>
    </row>
    <row r="38" spans="1:4" ht="15">
      <c r="A38" s="3" t="s">
        <v>299</v>
      </c>
      <c r="B38" s="232" t="s">
        <v>300</v>
      </c>
      <c r="C38" s="29">
        <f>SUM(C37)</f>
        <v>40</v>
      </c>
      <c r="D38" s="4"/>
    </row>
    <row r="39" spans="1:4" ht="15">
      <c r="A39" s="3"/>
      <c r="B39" s="3"/>
      <c r="C39" s="4"/>
      <c r="D39" s="4"/>
    </row>
    <row r="40" spans="1:4" s="1" customFormat="1" ht="15">
      <c r="A40" s="3"/>
      <c r="B40" s="3" t="s">
        <v>115</v>
      </c>
      <c r="C40" s="147">
        <v>155</v>
      </c>
      <c r="D40" s="29"/>
    </row>
    <row r="41" spans="1:4" ht="15">
      <c r="A41" s="3" t="s">
        <v>116</v>
      </c>
      <c r="B41" s="145" t="s">
        <v>115</v>
      </c>
      <c r="C41" s="29">
        <f>SUM(C40)</f>
        <v>155</v>
      </c>
      <c r="D41" s="4"/>
    </row>
    <row r="42" spans="1:4" ht="15">
      <c r="A42" s="10"/>
      <c r="B42" s="155"/>
      <c r="C42" s="4"/>
      <c r="D42" s="4"/>
    </row>
    <row r="43" spans="1:4" s="1" customFormat="1" ht="15">
      <c r="A43" s="3"/>
      <c r="B43" s="146" t="s">
        <v>117</v>
      </c>
      <c r="C43" s="147">
        <v>144</v>
      </c>
      <c r="D43" s="29"/>
    </row>
    <row r="44" spans="1:4" ht="15">
      <c r="A44" s="10" t="s">
        <v>91</v>
      </c>
      <c r="B44" s="14" t="s">
        <v>118</v>
      </c>
      <c r="C44" s="29">
        <f>SUM(C43)</f>
        <v>144</v>
      </c>
      <c r="D44" s="4"/>
    </row>
    <row r="45" spans="1:4" ht="15">
      <c r="A45" s="3"/>
      <c r="B45" s="2"/>
      <c r="C45" s="4"/>
      <c r="D45" s="4"/>
    </row>
    <row r="46" spans="1:4" s="1" customFormat="1" ht="15.75" thickBot="1">
      <c r="A46" s="2"/>
      <c r="B46" s="2" t="s">
        <v>7</v>
      </c>
      <c r="C46" s="29">
        <f>C28+C32+C41+C44+C35+C38</f>
        <v>779</v>
      </c>
      <c r="D46" s="29"/>
    </row>
    <row r="47" spans="1:4" ht="15.75" thickBot="1">
      <c r="A47" s="56"/>
      <c r="B47" s="57" t="s">
        <v>17</v>
      </c>
      <c r="C47" s="63">
        <f>C24+C15+C46</f>
        <v>3526</v>
      </c>
      <c r="D47" s="73"/>
    </row>
    <row r="48" spans="2:4" ht="13.5" customHeight="1">
      <c r="B48" t="s">
        <v>325</v>
      </c>
      <c r="C48" s="5"/>
      <c r="D48" s="5">
        <v>1081</v>
      </c>
    </row>
    <row r="50" spans="1:2" ht="15">
      <c r="A50" s="55">
        <v>107051</v>
      </c>
      <c r="B50" s="55" t="s">
        <v>26</v>
      </c>
    </row>
    <row r="51" spans="1:5" ht="30">
      <c r="A51" s="53" t="s">
        <v>70</v>
      </c>
      <c r="B51" s="54" t="s">
        <v>3</v>
      </c>
      <c r="C51" s="53" t="s">
        <v>67</v>
      </c>
      <c r="D51" s="53" t="s">
        <v>69</v>
      </c>
      <c r="E51" s="234"/>
    </row>
    <row r="52" spans="1:5" ht="15">
      <c r="A52" s="153" t="s">
        <v>120</v>
      </c>
      <c r="B52" s="148" t="s">
        <v>322</v>
      </c>
      <c r="C52" s="225">
        <v>1500</v>
      </c>
      <c r="D52" s="53"/>
      <c r="E52" s="240"/>
    </row>
    <row r="53" spans="1:5" ht="15">
      <c r="A53" s="152" t="s">
        <v>137</v>
      </c>
      <c r="B53" t="s">
        <v>138</v>
      </c>
      <c r="C53" s="53"/>
      <c r="D53" s="53"/>
      <c r="E53" s="240"/>
    </row>
    <row r="54" spans="1:5" ht="15">
      <c r="A54" s="153" t="s">
        <v>123</v>
      </c>
      <c r="B54" s="148" t="s">
        <v>124</v>
      </c>
      <c r="C54" s="225">
        <v>15</v>
      </c>
      <c r="D54" s="53"/>
      <c r="E54" s="240"/>
    </row>
    <row r="55" spans="1:5" ht="15">
      <c r="A55" s="153" t="s">
        <v>125</v>
      </c>
      <c r="B55" s="148" t="s">
        <v>126</v>
      </c>
      <c r="C55" s="53"/>
      <c r="D55" s="53"/>
      <c r="E55" s="240"/>
    </row>
    <row r="56" spans="1:5" ht="15">
      <c r="A56" s="3" t="s">
        <v>139</v>
      </c>
      <c r="B56" s="3" t="s">
        <v>140</v>
      </c>
      <c r="C56" s="53"/>
      <c r="D56" s="53"/>
      <c r="E56" s="240"/>
    </row>
    <row r="57" spans="1:5" ht="15">
      <c r="A57" s="2"/>
      <c r="B57" s="2" t="s">
        <v>15</v>
      </c>
      <c r="C57" s="53">
        <f>SUM(C52:C54)</f>
        <v>1515</v>
      </c>
      <c r="D57" s="53"/>
      <c r="E57" s="240"/>
    </row>
    <row r="58" spans="1:5" ht="15">
      <c r="A58" s="53"/>
      <c r="B58" s="54"/>
      <c r="C58" s="53"/>
      <c r="D58" s="53"/>
      <c r="E58" s="240"/>
    </row>
    <row r="59" spans="1:5" ht="15">
      <c r="A59" s="3"/>
      <c r="B59" s="146" t="s">
        <v>127</v>
      </c>
      <c r="C59" s="225">
        <v>394</v>
      </c>
      <c r="D59" s="53"/>
      <c r="E59" s="240"/>
    </row>
    <row r="60" spans="1:5" ht="15">
      <c r="A60" s="3"/>
      <c r="B60" s="146" t="s">
        <v>128</v>
      </c>
      <c r="C60" s="53"/>
      <c r="D60" s="53"/>
      <c r="E60" s="240"/>
    </row>
    <row r="61" spans="1:5" ht="15">
      <c r="A61" s="3"/>
      <c r="B61" s="146" t="s">
        <v>129</v>
      </c>
      <c r="C61" s="53"/>
      <c r="D61" s="53"/>
      <c r="E61" s="240"/>
    </row>
    <row r="62" spans="1:5" ht="15">
      <c r="A62" s="3"/>
      <c r="B62" s="146" t="s">
        <v>130</v>
      </c>
      <c r="C62" s="53"/>
      <c r="D62" s="53"/>
      <c r="E62" s="240"/>
    </row>
    <row r="63" spans="1:5" ht="15">
      <c r="A63" s="3"/>
      <c r="B63" s="146" t="s">
        <v>131</v>
      </c>
      <c r="C63" s="53"/>
      <c r="D63" s="53"/>
      <c r="E63" s="240"/>
    </row>
    <row r="64" spans="1:5" ht="15">
      <c r="A64" s="3"/>
      <c r="B64" s="3" t="s">
        <v>132</v>
      </c>
      <c r="C64" s="225">
        <v>5</v>
      </c>
      <c r="D64" s="53"/>
      <c r="E64" s="240"/>
    </row>
    <row r="65" spans="1:5" ht="15">
      <c r="A65" s="3"/>
      <c r="B65" s="3"/>
      <c r="C65" s="53"/>
      <c r="D65" s="53"/>
      <c r="E65" s="240"/>
    </row>
    <row r="66" spans="1:5" ht="15">
      <c r="A66" s="2" t="s">
        <v>96</v>
      </c>
      <c r="B66" s="2" t="s">
        <v>16</v>
      </c>
      <c r="C66" s="53">
        <f>SUM(C59:C64)</f>
        <v>399</v>
      </c>
      <c r="D66" s="53"/>
      <c r="E66" s="240"/>
    </row>
    <row r="67" spans="1:5" ht="15">
      <c r="A67" s="2"/>
      <c r="B67" s="2"/>
      <c r="C67" s="53"/>
      <c r="D67" s="53"/>
      <c r="E67" s="240"/>
    </row>
    <row r="68" spans="1:5" ht="15">
      <c r="A68" s="2"/>
      <c r="B68" s="3" t="s">
        <v>304</v>
      </c>
      <c r="C68" s="225">
        <v>140</v>
      </c>
      <c r="D68" s="53"/>
      <c r="E68" s="240"/>
    </row>
    <row r="69" spans="1:5" ht="15">
      <c r="A69" s="3"/>
      <c r="B69" s="3" t="s">
        <v>103</v>
      </c>
      <c r="C69" s="225">
        <v>15</v>
      </c>
      <c r="D69" s="53"/>
      <c r="E69" s="240"/>
    </row>
    <row r="70" spans="1:5" ht="15">
      <c r="A70" s="3" t="s">
        <v>89</v>
      </c>
      <c r="B70" s="145" t="s">
        <v>97</v>
      </c>
      <c r="C70" s="53">
        <f>SUM(C68:C69)</f>
        <v>155</v>
      </c>
      <c r="D70" s="53"/>
      <c r="E70" s="240"/>
    </row>
    <row r="71" spans="1:5" ht="15">
      <c r="A71" s="3"/>
      <c r="B71" s="3"/>
      <c r="C71" s="53"/>
      <c r="D71" s="53"/>
      <c r="E71" s="240"/>
    </row>
    <row r="72" spans="1:5" ht="15">
      <c r="A72" s="3"/>
      <c r="B72" s="146" t="s">
        <v>108</v>
      </c>
      <c r="C72" s="225">
        <v>60</v>
      </c>
      <c r="D72" s="53"/>
      <c r="E72" s="240"/>
    </row>
    <row r="73" spans="1:5" ht="15">
      <c r="A73" s="3"/>
      <c r="B73" s="146" t="s">
        <v>107</v>
      </c>
      <c r="C73" s="225">
        <v>200</v>
      </c>
      <c r="D73" s="53"/>
      <c r="E73" s="240"/>
    </row>
    <row r="74" spans="1:4" ht="15">
      <c r="A74" s="3"/>
      <c r="B74" s="146" t="s">
        <v>305</v>
      </c>
      <c r="C74" s="225">
        <v>30</v>
      </c>
      <c r="D74" s="53"/>
    </row>
    <row r="75" spans="1:4" ht="15">
      <c r="A75" s="146" t="s">
        <v>110</v>
      </c>
      <c r="B75" s="2" t="s">
        <v>111</v>
      </c>
      <c r="C75" s="228">
        <f>SUM(C72:C74)</f>
        <v>290</v>
      </c>
      <c r="D75" s="53"/>
    </row>
    <row r="76" spans="1:4" ht="15">
      <c r="A76" s="146"/>
      <c r="B76" s="2"/>
      <c r="C76" s="228"/>
      <c r="D76" s="53"/>
    </row>
    <row r="77" spans="1:4" ht="15">
      <c r="A77" s="146"/>
      <c r="B77" s="230" t="s">
        <v>6</v>
      </c>
      <c r="C77" s="225">
        <v>6400</v>
      </c>
      <c r="D77" s="53"/>
    </row>
    <row r="78" spans="1:4" ht="15">
      <c r="A78" s="146" t="s">
        <v>90</v>
      </c>
      <c r="B78" s="2" t="s">
        <v>323</v>
      </c>
      <c r="C78" s="228">
        <f>SUM(C77)</f>
        <v>6400</v>
      </c>
      <c r="D78" s="53"/>
    </row>
    <row r="79" spans="1:4" ht="15">
      <c r="A79" s="146"/>
      <c r="B79" s="2"/>
      <c r="C79" s="228"/>
      <c r="D79" s="53"/>
    </row>
    <row r="80" spans="1:4" ht="15">
      <c r="A80" s="3"/>
      <c r="B80" s="146" t="s">
        <v>112</v>
      </c>
      <c r="C80" s="225">
        <v>140</v>
      </c>
      <c r="D80" s="53"/>
    </row>
    <row r="81" spans="1:4" ht="15">
      <c r="A81" s="146" t="s">
        <v>113</v>
      </c>
      <c r="B81" s="2" t="s">
        <v>133</v>
      </c>
      <c r="C81" s="228">
        <f>SUM(C80)</f>
        <v>140</v>
      </c>
      <c r="D81" s="53"/>
    </row>
    <row r="82" spans="1:4" ht="15">
      <c r="A82" s="146"/>
      <c r="B82" s="2"/>
      <c r="C82" s="53"/>
      <c r="D82" s="53"/>
    </row>
    <row r="83" spans="1:4" ht="15">
      <c r="A83" s="3"/>
      <c r="B83" s="230" t="s">
        <v>298</v>
      </c>
      <c r="C83" s="53">
        <v>0</v>
      </c>
      <c r="D83" s="53"/>
    </row>
    <row r="84" spans="1:4" ht="15">
      <c r="A84" s="3" t="s">
        <v>299</v>
      </c>
      <c r="B84" s="232" t="s">
        <v>300</v>
      </c>
      <c r="C84" s="225">
        <v>0</v>
      </c>
      <c r="D84" s="53"/>
    </row>
    <row r="85" spans="1:4" ht="15">
      <c r="A85" s="3"/>
      <c r="B85" s="3"/>
      <c r="C85" s="225"/>
      <c r="D85" s="53"/>
    </row>
    <row r="86" spans="1:4" ht="15">
      <c r="A86" s="3"/>
      <c r="B86" s="3" t="s">
        <v>115</v>
      </c>
      <c r="C86" s="225">
        <v>100</v>
      </c>
      <c r="D86" s="53"/>
    </row>
    <row r="87" spans="1:4" ht="15">
      <c r="A87" s="3" t="s">
        <v>116</v>
      </c>
      <c r="B87" s="145" t="s">
        <v>115</v>
      </c>
      <c r="C87" s="53">
        <f>SUM(C86)</f>
        <v>100</v>
      </c>
      <c r="D87" s="53"/>
    </row>
    <row r="88" spans="1:4" ht="15">
      <c r="A88" s="10"/>
      <c r="B88" s="155"/>
      <c r="C88" s="53"/>
      <c r="D88" s="53"/>
    </row>
    <row r="89" spans="1:4" ht="15">
      <c r="A89" s="3"/>
      <c r="B89" s="146" t="s">
        <v>117</v>
      </c>
      <c r="C89" s="4">
        <v>1913</v>
      </c>
      <c r="D89" s="4"/>
    </row>
    <row r="90" spans="1:4" s="1" customFormat="1" ht="15">
      <c r="A90" s="10" t="s">
        <v>91</v>
      </c>
      <c r="B90" s="14" t="s">
        <v>118</v>
      </c>
      <c r="C90" s="29">
        <f>SUM(C89)</f>
        <v>1913</v>
      </c>
      <c r="D90" s="29"/>
    </row>
    <row r="91" spans="1:4" ht="15">
      <c r="A91" s="3"/>
      <c r="B91" s="3"/>
      <c r="C91" s="4"/>
      <c r="D91" s="4"/>
    </row>
    <row r="92" spans="1:4" ht="15">
      <c r="A92" s="3"/>
      <c r="B92" s="146"/>
      <c r="C92" s="4"/>
      <c r="D92" s="4"/>
    </row>
    <row r="93" spans="1:4" ht="15">
      <c r="A93" s="10"/>
      <c r="B93" s="14"/>
      <c r="C93" s="29"/>
      <c r="D93" s="4"/>
    </row>
    <row r="94" spans="1:4" s="1" customFormat="1" ht="15">
      <c r="A94" s="2"/>
      <c r="B94" s="2"/>
      <c r="C94" s="29"/>
      <c r="D94" s="29"/>
    </row>
    <row r="95" spans="1:4" s="1" customFormat="1" ht="15">
      <c r="A95" s="2"/>
      <c r="B95" s="2" t="s">
        <v>7</v>
      </c>
      <c r="C95" s="29">
        <f>C90+C93+C75+C82+C87+C81+C78+C70</f>
        <v>8998</v>
      </c>
      <c r="D95" s="29"/>
    </row>
    <row r="96" spans="1:4" ht="15.75" thickBot="1">
      <c r="A96" s="10"/>
      <c r="B96" s="14"/>
      <c r="C96" s="11"/>
      <c r="D96" s="11"/>
    </row>
    <row r="97" spans="1:4" ht="15.75" thickBot="1">
      <c r="A97" s="56"/>
      <c r="B97" s="57" t="s">
        <v>17</v>
      </c>
      <c r="C97" s="58">
        <f>C95+C66+C57</f>
        <v>10912</v>
      </c>
      <c r="D97" s="73"/>
    </row>
    <row r="98" spans="3:4" ht="15">
      <c r="C98" s="5"/>
      <c r="D98" s="5"/>
    </row>
    <row r="99" spans="1:4" ht="15">
      <c r="A99" s="110"/>
      <c r="B99" s="6"/>
      <c r="C99" s="4"/>
      <c r="D99" s="4"/>
    </row>
    <row r="100" spans="1:4" ht="15">
      <c r="A100" s="110" t="s">
        <v>92</v>
      </c>
      <c r="B100" s="17" t="s">
        <v>141</v>
      </c>
      <c r="C100" s="4"/>
      <c r="D100" s="4">
        <v>5360</v>
      </c>
    </row>
    <row r="101" spans="1:4" ht="15">
      <c r="A101" s="110" t="s">
        <v>93</v>
      </c>
      <c r="B101" s="6" t="s">
        <v>9</v>
      </c>
      <c r="C101" s="4"/>
      <c r="D101" s="4">
        <v>1447</v>
      </c>
    </row>
    <row r="102" spans="1:4" s="114" customFormat="1" ht="15">
      <c r="A102" s="112" t="s">
        <v>142</v>
      </c>
      <c r="B102" s="7" t="s">
        <v>143</v>
      </c>
      <c r="C102" s="101"/>
      <c r="D102" s="101">
        <f>SUM(D99:D101)</f>
        <v>6807</v>
      </c>
    </row>
    <row r="103" spans="1:4" ht="15">
      <c r="A103" s="110"/>
      <c r="B103" s="3"/>
      <c r="C103" s="4"/>
      <c r="D103" s="4"/>
    </row>
    <row r="104" spans="1:4" ht="15">
      <c r="A104" s="110"/>
      <c r="B104" s="3" t="s">
        <v>325</v>
      </c>
      <c r="C104" s="4"/>
      <c r="D104" s="4">
        <v>2768</v>
      </c>
    </row>
    <row r="105" spans="1:4" ht="15">
      <c r="A105" s="110"/>
      <c r="B105" s="3"/>
      <c r="C105" s="4"/>
      <c r="D105" s="4"/>
    </row>
    <row r="106" spans="1:4" s="114" customFormat="1" ht="15">
      <c r="A106" s="112"/>
      <c r="B106" s="113"/>
      <c r="C106" s="101"/>
      <c r="D106" s="101"/>
    </row>
    <row r="107" spans="1:4" ht="15.75" thickBot="1">
      <c r="A107" s="111"/>
      <c r="B107" s="10"/>
      <c r="C107" s="11"/>
      <c r="D107" s="11"/>
    </row>
    <row r="108" spans="1:4" ht="15.75" thickBot="1">
      <c r="A108" s="75"/>
      <c r="B108" s="59" t="s">
        <v>12</v>
      </c>
      <c r="C108" s="60"/>
      <c r="D108" s="61">
        <f>D102+D106+D104</f>
        <v>9575</v>
      </c>
    </row>
    <row r="109" spans="1:4" ht="15">
      <c r="A109" s="108"/>
      <c r="B109" s="105"/>
      <c r="C109" s="106"/>
      <c r="D109" s="106"/>
    </row>
    <row r="110" spans="1:4" ht="15">
      <c r="A110" s="108"/>
      <c r="B110" s="105"/>
      <c r="C110" s="106"/>
      <c r="D110" s="106"/>
    </row>
    <row r="111" spans="1:4" ht="15">
      <c r="A111" s="108"/>
      <c r="B111" s="105"/>
      <c r="C111" s="106"/>
      <c r="D111" s="106"/>
    </row>
    <row r="112" spans="1:4" ht="15">
      <c r="A112" s="108"/>
      <c r="B112" s="105"/>
      <c r="C112" s="106"/>
      <c r="D112" s="106"/>
    </row>
    <row r="113" spans="1:4" ht="15">
      <c r="A113" s="108"/>
      <c r="B113" s="105"/>
      <c r="C113" s="106"/>
      <c r="D113" s="106"/>
    </row>
    <row r="114" spans="1:4" ht="15">
      <c r="A114" s="108"/>
      <c r="B114" s="105"/>
      <c r="C114" s="106"/>
      <c r="D114" s="106"/>
    </row>
    <row r="115" spans="1:4" ht="15">
      <c r="A115" s="108"/>
      <c r="B115" s="105"/>
      <c r="C115" s="106"/>
      <c r="D115" s="106"/>
    </row>
    <row r="116" spans="1:4" ht="15">
      <c r="A116" s="108"/>
      <c r="B116" s="105"/>
      <c r="C116" s="106"/>
      <c r="D116" s="106"/>
    </row>
    <row r="117" spans="1:4" ht="15">
      <c r="A117" s="108"/>
      <c r="B117" s="105"/>
      <c r="C117" s="106"/>
      <c r="D117" s="106"/>
    </row>
    <row r="118" spans="1:4" ht="15">
      <c r="A118" s="108"/>
      <c r="B118" s="105"/>
      <c r="C118" s="106"/>
      <c r="D118" s="106"/>
    </row>
    <row r="119" spans="1:4" ht="15">
      <c r="A119" s="18"/>
      <c r="B119" s="9"/>
      <c r="C119" s="19"/>
      <c r="D119" s="19"/>
    </row>
    <row r="120" spans="1:2" ht="15">
      <c r="A120" s="55">
        <v>107052</v>
      </c>
      <c r="B120" s="55" t="s">
        <v>28</v>
      </c>
    </row>
    <row r="121" spans="1:5" ht="30">
      <c r="A121" s="53" t="s">
        <v>70</v>
      </c>
      <c r="B121" s="54" t="s">
        <v>3</v>
      </c>
      <c r="C121" s="53" t="s">
        <v>67</v>
      </c>
      <c r="D121" s="53" t="s">
        <v>69</v>
      </c>
      <c r="E121" s="234"/>
    </row>
    <row r="122" spans="1:4" ht="15">
      <c r="A122" s="153" t="s">
        <v>120</v>
      </c>
      <c r="B122" s="148" t="s">
        <v>324</v>
      </c>
      <c r="C122" s="4">
        <v>9304</v>
      </c>
      <c r="D122" s="4"/>
    </row>
    <row r="123" spans="1:4" ht="15">
      <c r="A123" s="152" t="s">
        <v>137</v>
      </c>
      <c r="B123" t="s">
        <v>138</v>
      </c>
      <c r="C123" s="4"/>
      <c r="D123" s="4"/>
    </row>
    <row r="124" spans="1:4" ht="15">
      <c r="A124" s="153" t="s">
        <v>123</v>
      </c>
      <c r="B124" s="148" t="s">
        <v>124</v>
      </c>
      <c r="C124" s="4">
        <v>105</v>
      </c>
      <c r="D124" s="4"/>
    </row>
    <row r="125" spans="1:4" ht="15">
      <c r="A125" s="153" t="s">
        <v>125</v>
      </c>
      <c r="B125" s="148" t="s">
        <v>126</v>
      </c>
      <c r="C125" s="4"/>
      <c r="D125" s="4"/>
    </row>
    <row r="126" spans="1:4" ht="15">
      <c r="A126" s="3" t="s">
        <v>139</v>
      </c>
      <c r="B126" s="3" t="s">
        <v>140</v>
      </c>
      <c r="C126" s="4">
        <v>0</v>
      </c>
      <c r="D126" s="4"/>
    </row>
    <row r="127" spans="1:4" s="1" customFormat="1" ht="15">
      <c r="A127" s="2"/>
      <c r="B127" s="2" t="s">
        <v>15</v>
      </c>
      <c r="C127" s="29">
        <f>SUM(C122:C126)</f>
        <v>9409</v>
      </c>
      <c r="D127" s="29"/>
    </row>
    <row r="128" spans="1:4" ht="15">
      <c r="A128" s="3"/>
      <c r="B128" s="2"/>
      <c r="C128" s="4"/>
      <c r="D128" s="4"/>
    </row>
    <row r="129" spans="1:4" ht="15">
      <c r="A129" s="3"/>
      <c r="B129" s="3"/>
      <c r="C129" s="4"/>
      <c r="D129" s="4"/>
    </row>
    <row r="130" spans="1:4" ht="15">
      <c r="A130" s="3"/>
      <c r="B130" s="146" t="s">
        <v>127</v>
      </c>
      <c r="C130" s="4">
        <v>2512</v>
      </c>
      <c r="D130" s="4"/>
    </row>
    <row r="131" spans="1:4" ht="15">
      <c r="A131" s="3"/>
      <c r="B131" s="146" t="s">
        <v>128</v>
      </c>
      <c r="C131" s="4"/>
      <c r="D131" s="4"/>
    </row>
    <row r="132" spans="1:4" ht="15">
      <c r="A132" s="3"/>
      <c r="B132" s="146" t="s">
        <v>129</v>
      </c>
      <c r="C132" s="4"/>
      <c r="D132" s="4"/>
    </row>
    <row r="133" spans="1:4" ht="15">
      <c r="A133" s="3"/>
      <c r="B133" s="146" t="s">
        <v>130</v>
      </c>
      <c r="C133" s="4">
        <v>30</v>
      </c>
      <c r="D133" s="4"/>
    </row>
    <row r="134" spans="1:4" ht="15">
      <c r="A134" s="3"/>
      <c r="B134" s="146" t="s">
        <v>131</v>
      </c>
      <c r="C134" s="4"/>
      <c r="D134" s="4"/>
    </row>
    <row r="135" spans="1:4" ht="15">
      <c r="A135" s="3"/>
      <c r="B135" s="3" t="s">
        <v>132</v>
      </c>
      <c r="C135" s="4">
        <v>35</v>
      </c>
      <c r="D135" s="4"/>
    </row>
    <row r="136" spans="1:4" ht="15">
      <c r="A136" s="3"/>
      <c r="B136" s="3"/>
      <c r="C136" s="4"/>
      <c r="D136" s="4"/>
    </row>
    <row r="137" spans="1:4" s="1" customFormat="1" ht="15">
      <c r="A137" s="2" t="s">
        <v>96</v>
      </c>
      <c r="B137" s="2" t="s">
        <v>16</v>
      </c>
      <c r="C137" s="29">
        <f>SUM(C130:C136)</f>
        <v>2577</v>
      </c>
      <c r="D137" s="29"/>
    </row>
    <row r="138" spans="1:4" ht="15">
      <c r="A138" s="3"/>
      <c r="B138" s="2"/>
      <c r="C138" s="4"/>
      <c r="D138" s="4"/>
    </row>
    <row r="139" spans="1:4" ht="15">
      <c r="A139" s="96"/>
      <c r="B139" s="146" t="s">
        <v>101</v>
      </c>
      <c r="C139" s="4">
        <v>350</v>
      </c>
      <c r="D139" s="4"/>
    </row>
    <row r="140" spans="1:4" ht="15">
      <c r="A140" s="68" t="s">
        <v>94</v>
      </c>
      <c r="B140" s="42" t="s">
        <v>95</v>
      </c>
      <c r="C140" s="154">
        <f>SUM(C139)</f>
        <v>350</v>
      </c>
      <c r="D140" s="4"/>
    </row>
    <row r="141" spans="1:4" ht="15">
      <c r="A141" s="68"/>
      <c r="B141" s="42"/>
      <c r="C141" s="154"/>
      <c r="D141" s="4"/>
    </row>
    <row r="142" spans="1:4" ht="15">
      <c r="A142" s="3"/>
      <c r="C142" s="4"/>
      <c r="D142" s="4"/>
    </row>
    <row r="143" spans="1:4" s="1" customFormat="1" ht="15">
      <c r="A143" s="3"/>
      <c r="B143" s="3" t="s">
        <v>103</v>
      </c>
      <c r="C143" s="147">
        <v>105</v>
      </c>
      <c r="D143" s="29"/>
    </row>
    <row r="144" spans="1:4" ht="15">
      <c r="A144" s="3" t="s">
        <v>89</v>
      </c>
      <c r="B144" s="145" t="s">
        <v>97</v>
      </c>
      <c r="C144" s="29">
        <f>SUM(C142:C143)</f>
        <v>105</v>
      </c>
      <c r="D144" s="4"/>
    </row>
    <row r="145" spans="1:4" ht="15">
      <c r="A145" s="3"/>
      <c r="B145" s="145"/>
      <c r="C145" s="29"/>
      <c r="D145" s="4"/>
    </row>
    <row r="146" spans="1:4" ht="15">
      <c r="A146" s="3"/>
      <c r="B146" s="146" t="s">
        <v>108</v>
      </c>
      <c r="C146" s="231">
        <v>60</v>
      </c>
      <c r="D146" s="4"/>
    </row>
    <row r="147" spans="1:4" ht="15">
      <c r="A147" s="3"/>
      <c r="B147" s="146" t="s">
        <v>107</v>
      </c>
      <c r="C147" s="231">
        <v>200</v>
      </c>
      <c r="D147" s="4"/>
    </row>
    <row r="148" spans="1:4" ht="15">
      <c r="A148" s="3"/>
      <c r="B148" s="146" t="s">
        <v>305</v>
      </c>
      <c r="C148" s="231">
        <v>200</v>
      </c>
      <c r="D148" s="4"/>
    </row>
    <row r="149" spans="1:4" ht="15">
      <c r="A149" s="146" t="s">
        <v>110</v>
      </c>
      <c r="B149" s="2" t="s">
        <v>111</v>
      </c>
      <c r="C149" s="29">
        <f>SUM(C146:C148)</f>
        <v>460</v>
      </c>
      <c r="D149" s="4"/>
    </row>
    <row r="150" spans="1:4" ht="15">
      <c r="A150" s="3"/>
      <c r="B150" s="145"/>
      <c r="C150" s="29"/>
      <c r="D150" s="4"/>
    </row>
    <row r="151" spans="1:4" ht="15">
      <c r="A151" s="3"/>
      <c r="B151" s="3"/>
      <c r="C151" s="4"/>
      <c r="D151" s="4"/>
    </row>
    <row r="152" spans="1:4" s="1" customFormat="1" ht="15">
      <c r="A152" s="3"/>
      <c r="B152" s="3" t="s">
        <v>115</v>
      </c>
      <c r="C152" s="147">
        <v>100</v>
      </c>
      <c r="D152" s="29"/>
    </row>
    <row r="153" spans="1:4" ht="15">
      <c r="A153" s="3" t="s">
        <v>116</v>
      </c>
      <c r="B153" s="145" t="s">
        <v>115</v>
      </c>
      <c r="C153" s="29">
        <f>SUM(C152)</f>
        <v>100</v>
      </c>
      <c r="D153" s="4"/>
    </row>
    <row r="154" spans="1:4" ht="15">
      <c r="A154" s="10"/>
      <c r="B154" s="155"/>
      <c r="C154" s="4"/>
      <c r="D154" s="4"/>
    </row>
    <row r="155" spans="1:4" s="1" customFormat="1" ht="15">
      <c r="A155" s="3"/>
      <c r="B155" s="146" t="s">
        <v>117</v>
      </c>
      <c r="C155" s="147">
        <v>274</v>
      </c>
      <c r="D155" s="29"/>
    </row>
    <row r="156" spans="1:4" ht="15">
      <c r="A156" s="10" t="s">
        <v>91</v>
      </c>
      <c r="B156" s="14" t="s">
        <v>118</v>
      </c>
      <c r="C156" s="29">
        <f>SUM(C155)</f>
        <v>274</v>
      </c>
      <c r="D156" s="4"/>
    </row>
    <row r="157" spans="1:4" s="1" customFormat="1" ht="15">
      <c r="A157" s="2"/>
      <c r="B157" s="2" t="s">
        <v>7</v>
      </c>
      <c r="C157" s="29">
        <f>C156+C153+C144+C140+C149</f>
        <v>1289</v>
      </c>
      <c r="D157" s="29"/>
    </row>
    <row r="158" spans="1:4" ht="15.75" thickBot="1">
      <c r="A158" s="10"/>
      <c r="B158" s="14"/>
      <c r="C158" s="11"/>
      <c r="D158" s="11"/>
    </row>
    <row r="159" spans="1:4" ht="15.75" thickBot="1">
      <c r="A159" s="56"/>
      <c r="B159" s="57" t="s">
        <v>17</v>
      </c>
      <c r="C159" s="63">
        <f>C137+C127+C157</f>
        <v>13275</v>
      </c>
      <c r="D159" s="73"/>
    </row>
    <row r="160" spans="1:4" ht="15">
      <c r="A160" s="115"/>
      <c r="B160" s="18"/>
      <c r="C160" s="19"/>
      <c r="D160" s="19"/>
    </row>
    <row r="161" spans="1:4" ht="15">
      <c r="A161" s="110"/>
      <c r="B161" s="3" t="s">
        <v>325</v>
      </c>
      <c r="C161" s="4"/>
      <c r="D161" s="4">
        <v>5800</v>
      </c>
    </row>
    <row r="162" spans="1:4" ht="15">
      <c r="A162" s="110"/>
      <c r="B162" s="2"/>
      <c r="C162" s="4"/>
      <c r="D162" s="4"/>
    </row>
    <row r="163" spans="1:4" ht="15">
      <c r="A163" s="110"/>
      <c r="B163" s="3"/>
      <c r="C163" s="4"/>
      <c r="D163" s="4"/>
    </row>
    <row r="164" spans="1:4" ht="15">
      <c r="A164" s="110"/>
      <c r="B164" s="17"/>
      <c r="C164" s="4"/>
      <c r="D164" s="4"/>
    </row>
    <row r="165" spans="1:4" ht="15">
      <c r="A165" s="110"/>
      <c r="B165" s="15"/>
      <c r="C165" s="4"/>
      <c r="D165" s="4"/>
    </row>
    <row r="166" spans="1:4" ht="15">
      <c r="A166" s="110"/>
      <c r="B166" s="2"/>
      <c r="C166" s="4"/>
      <c r="D166" s="4"/>
    </row>
    <row r="167" spans="1:4" ht="15.75" thickBot="1">
      <c r="A167" s="10"/>
      <c r="B167" s="10"/>
      <c r="C167" s="11"/>
      <c r="D167" s="11"/>
    </row>
    <row r="168" spans="1:4" ht="15.75" thickBot="1">
      <c r="A168" s="75"/>
      <c r="B168" s="59" t="s">
        <v>12</v>
      </c>
      <c r="C168" s="60"/>
      <c r="D168" s="61">
        <f>SUM(D166)+D162+D164</f>
        <v>0</v>
      </c>
    </row>
    <row r="169" spans="1:4" ht="15">
      <c r="A169" s="108"/>
      <c r="B169" s="105"/>
      <c r="C169" s="106"/>
      <c r="D169" s="106"/>
    </row>
    <row r="170" spans="1:4" ht="15">
      <c r="A170" s="108"/>
      <c r="B170" s="105"/>
      <c r="C170" s="106"/>
      <c r="D170" s="106"/>
    </row>
    <row r="171" spans="1:4" ht="15">
      <c r="A171" s="108"/>
      <c r="B171" s="105"/>
      <c r="C171" s="106"/>
      <c r="D171" s="106"/>
    </row>
    <row r="172" spans="1:2" ht="15">
      <c r="A172" s="55">
        <v>107054</v>
      </c>
      <c r="B172" s="55" t="s">
        <v>30</v>
      </c>
    </row>
    <row r="173" spans="1:5" ht="30">
      <c r="A173" s="53" t="s">
        <v>66</v>
      </c>
      <c r="B173" s="54" t="s">
        <v>3</v>
      </c>
      <c r="C173" s="53" t="s">
        <v>67</v>
      </c>
      <c r="D173" s="53" t="s">
        <v>68</v>
      </c>
      <c r="E173" s="234"/>
    </row>
    <row r="174" spans="1:4" ht="15">
      <c r="A174" s="153" t="s">
        <v>120</v>
      </c>
      <c r="B174" s="148" t="s">
        <v>322</v>
      </c>
      <c r="C174" s="4">
        <v>2375</v>
      </c>
      <c r="D174" s="4"/>
    </row>
    <row r="175" spans="1:4" ht="15">
      <c r="A175" s="152" t="s">
        <v>137</v>
      </c>
      <c r="B175" t="s">
        <v>138</v>
      </c>
      <c r="C175" s="4"/>
      <c r="D175" s="4"/>
    </row>
    <row r="176" spans="1:4" ht="15">
      <c r="A176" s="153" t="s">
        <v>123</v>
      </c>
      <c r="B176" s="148" t="s">
        <v>124</v>
      </c>
      <c r="C176" s="4">
        <v>15</v>
      </c>
      <c r="D176" s="4"/>
    </row>
    <row r="177" spans="1:4" ht="15">
      <c r="A177" s="153" t="s">
        <v>125</v>
      </c>
      <c r="B177" s="148" t="s">
        <v>126</v>
      </c>
      <c r="C177" s="4">
        <v>25</v>
      </c>
      <c r="D177" s="4"/>
    </row>
    <row r="178" spans="1:4" ht="15">
      <c r="A178" s="3" t="s">
        <v>139</v>
      </c>
      <c r="B178" s="3" t="s">
        <v>140</v>
      </c>
      <c r="C178" s="4"/>
      <c r="D178" s="4"/>
    </row>
    <row r="179" spans="1:4" s="1" customFormat="1" ht="15">
      <c r="A179" s="2"/>
      <c r="B179" s="2" t="s">
        <v>15</v>
      </c>
      <c r="C179" s="29">
        <f>SUM(C174:C178)</f>
        <v>2415</v>
      </c>
      <c r="D179" s="29"/>
    </row>
    <row r="180" spans="1:4" ht="15">
      <c r="A180" s="3"/>
      <c r="B180" s="3"/>
      <c r="C180" s="4"/>
      <c r="D180" s="4"/>
    </row>
    <row r="181" spans="1:4" ht="15">
      <c r="A181" s="3"/>
      <c r="B181" s="146" t="s">
        <v>127</v>
      </c>
      <c r="C181" s="4">
        <v>630</v>
      </c>
      <c r="D181" s="4"/>
    </row>
    <row r="182" spans="1:4" ht="15">
      <c r="A182" s="3"/>
      <c r="B182" s="146" t="s">
        <v>128</v>
      </c>
      <c r="C182" s="4"/>
      <c r="D182" s="4"/>
    </row>
    <row r="183" spans="1:4" ht="15">
      <c r="A183" s="3"/>
      <c r="B183" s="146" t="s">
        <v>129</v>
      </c>
      <c r="C183" s="4"/>
      <c r="D183" s="4"/>
    </row>
    <row r="184" spans="1:4" ht="15">
      <c r="A184" s="3"/>
      <c r="B184" s="146" t="s">
        <v>130</v>
      </c>
      <c r="C184" s="4"/>
      <c r="D184" s="4"/>
    </row>
    <row r="185" spans="1:4" ht="15">
      <c r="A185" s="3"/>
      <c r="B185" s="146" t="s">
        <v>131</v>
      </c>
      <c r="C185" s="4"/>
      <c r="D185" s="4"/>
    </row>
    <row r="186" spans="1:4" ht="15">
      <c r="A186" s="3"/>
      <c r="B186" s="3" t="s">
        <v>132</v>
      </c>
      <c r="C186" s="4">
        <v>5</v>
      </c>
      <c r="D186" s="4"/>
    </row>
    <row r="187" spans="1:4" ht="15">
      <c r="A187" s="3"/>
      <c r="B187" s="3"/>
      <c r="C187" s="4"/>
      <c r="D187" s="4"/>
    </row>
    <row r="188" spans="1:4" s="1" customFormat="1" ht="15">
      <c r="A188" s="2" t="s">
        <v>96</v>
      </c>
      <c r="B188" s="2" t="s">
        <v>16</v>
      </c>
      <c r="C188" s="29">
        <f>SUM(C181:C187)</f>
        <v>635</v>
      </c>
      <c r="D188" s="29"/>
    </row>
    <row r="189" spans="1:4" ht="15">
      <c r="A189" s="3"/>
      <c r="B189" s="2"/>
      <c r="C189" s="4"/>
      <c r="D189" s="4"/>
    </row>
    <row r="190" spans="1:4" ht="15">
      <c r="A190" s="96"/>
      <c r="B190" s="146" t="s">
        <v>101</v>
      </c>
      <c r="C190" s="4">
        <v>50</v>
      </c>
      <c r="D190" s="4"/>
    </row>
    <row r="191" spans="1:4" ht="15">
      <c r="A191" s="68" t="s">
        <v>94</v>
      </c>
      <c r="B191" s="42" t="s">
        <v>95</v>
      </c>
      <c r="C191" s="29">
        <f>SUM(C190)</f>
        <v>50</v>
      </c>
      <c r="D191" s="4"/>
    </row>
    <row r="192" spans="1:4" ht="15">
      <c r="A192" s="68"/>
      <c r="B192" s="42"/>
      <c r="C192" s="29"/>
      <c r="D192" s="4"/>
    </row>
    <row r="193" spans="1:4" s="1" customFormat="1" ht="15">
      <c r="A193" s="3"/>
      <c r="B193" s="3" t="s">
        <v>103</v>
      </c>
      <c r="C193" s="147">
        <v>10</v>
      </c>
      <c r="D193" s="29"/>
    </row>
    <row r="194" spans="1:4" ht="15">
      <c r="A194" s="3" t="s">
        <v>89</v>
      </c>
      <c r="B194" s="145" t="s">
        <v>97</v>
      </c>
      <c r="C194" s="29">
        <f>SUM(C193:C193)</f>
        <v>10</v>
      </c>
      <c r="D194" s="4"/>
    </row>
    <row r="195" spans="1:4" ht="15">
      <c r="A195" s="3"/>
      <c r="B195" s="145"/>
      <c r="C195" s="29"/>
      <c r="D195" s="4"/>
    </row>
    <row r="196" spans="1:4" ht="15">
      <c r="A196" s="3"/>
      <c r="B196" s="230" t="s">
        <v>298</v>
      </c>
      <c r="C196" s="231">
        <v>10</v>
      </c>
      <c r="D196" s="4"/>
    </row>
    <row r="197" spans="1:4" ht="15">
      <c r="A197" s="3" t="s">
        <v>299</v>
      </c>
      <c r="B197" s="232" t="s">
        <v>300</v>
      </c>
      <c r="C197" s="29">
        <f>SUM(C196)</f>
        <v>10</v>
      </c>
      <c r="D197" s="4"/>
    </row>
    <row r="198" spans="1:4" ht="15">
      <c r="A198" s="3"/>
      <c r="B198" s="145"/>
      <c r="C198" s="29"/>
      <c r="D198" s="4"/>
    </row>
    <row r="199" spans="1:4" ht="15">
      <c r="A199" s="3"/>
      <c r="B199" s="146" t="s">
        <v>112</v>
      </c>
      <c r="C199" s="231">
        <v>170</v>
      </c>
      <c r="D199" s="4"/>
    </row>
    <row r="200" spans="1:4" ht="15">
      <c r="A200" s="146" t="s">
        <v>113</v>
      </c>
      <c r="B200" s="2" t="s">
        <v>133</v>
      </c>
      <c r="C200" s="29">
        <f>SUM(C199)</f>
        <v>170</v>
      </c>
      <c r="D200" s="4"/>
    </row>
    <row r="201" spans="1:4" ht="15">
      <c r="A201" s="3"/>
      <c r="B201" s="145"/>
      <c r="C201" s="29"/>
      <c r="D201" s="4"/>
    </row>
    <row r="202" spans="1:4" ht="15">
      <c r="A202" s="3"/>
      <c r="B202" s="146" t="s">
        <v>108</v>
      </c>
      <c r="C202" s="231">
        <v>60</v>
      </c>
      <c r="D202" s="4"/>
    </row>
    <row r="203" spans="1:4" ht="15">
      <c r="A203" s="3"/>
      <c r="B203" s="146" t="s">
        <v>107</v>
      </c>
      <c r="C203" s="231">
        <v>200</v>
      </c>
      <c r="D203" s="4"/>
    </row>
    <row r="204" spans="1:4" ht="15">
      <c r="A204" s="3"/>
      <c r="B204" s="146" t="s">
        <v>305</v>
      </c>
      <c r="C204" s="231">
        <v>30</v>
      </c>
      <c r="D204" s="4"/>
    </row>
    <row r="205" spans="1:4" ht="15">
      <c r="A205" s="146" t="s">
        <v>110</v>
      </c>
      <c r="B205" s="2" t="s">
        <v>111</v>
      </c>
      <c r="C205" s="29">
        <f>SUM(C202:C204)</f>
        <v>290</v>
      </c>
      <c r="D205" s="4"/>
    </row>
    <row r="206" spans="1:4" ht="15">
      <c r="A206" s="3"/>
      <c r="B206" s="3"/>
      <c r="C206" s="4"/>
      <c r="D206" s="4"/>
    </row>
    <row r="207" spans="1:4" ht="15">
      <c r="A207" s="3"/>
      <c r="B207" s="3" t="s">
        <v>115</v>
      </c>
      <c r="C207" s="4">
        <v>5</v>
      </c>
      <c r="D207" s="4"/>
    </row>
    <row r="208" spans="1:4" ht="15">
      <c r="A208" s="3" t="s">
        <v>116</v>
      </c>
      <c r="B208" s="145" t="s">
        <v>115</v>
      </c>
      <c r="C208" s="29">
        <f>SUM(C207)</f>
        <v>5</v>
      </c>
      <c r="D208" s="4"/>
    </row>
    <row r="209" spans="1:4" ht="15">
      <c r="A209" s="10"/>
      <c r="B209" s="155"/>
      <c r="C209" s="4"/>
      <c r="D209" s="4"/>
    </row>
    <row r="210" spans="1:4" ht="15">
      <c r="A210" s="3"/>
      <c r="B210" s="146" t="s">
        <v>117</v>
      </c>
      <c r="C210" s="4">
        <v>145</v>
      </c>
      <c r="D210" s="4"/>
    </row>
    <row r="211" spans="1:4" ht="15">
      <c r="A211" s="10" t="s">
        <v>91</v>
      </c>
      <c r="B211" s="14" t="s">
        <v>118</v>
      </c>
      <c r="C211" s="29">
        <f>SUM(C210)</f>
        <v>145</v>
      </c>
      <c r="D211" s="4"/>
    </row>
    <row r="212" spans="1:4" ht="15">
      <c r="A212" s="3"/>
      <c r="B212" s="3"/>
      <c r="C212" s="4"/>
      <c r="D212" s="4"/>
    </row>
    <row r="213" spans="1:4" ht="15">
      <c r="A213" s="3"/>
      <c r="B213" s="2"/>
      <c r="C213" s="4"/>
      <c r="D213" s="4"/>
    </row>
    <row r="214" spans="1:4" s="1" customFormat="1" ht="15">
      <c r="A214" s="2"/>
      <c r="B214" s="2" t="s">
        <v>7</v>
      </c>
      <c r="C214" s="29">
        <f>C191+C194+C208+C211+C205+C200+C197</f>
        <v>680</v>
      </c>
      <c r="D214" s="29"/>
    </row>
    <row r="215" spans="1:4" ht="15.75" thickBot="1">
      <c r="A215" s="10"/>
      <c r="B215" s="14"/>
      <c r="C215" s="11"/>
      <c r="D215" s="11"/>
    </row>
    <row r="216" spans="1:4" ht="15.75" thickBot="1">
      <c r="A216" s="56"/>
      <c r="B216" s="57" t="s">
        <v>17</v>
      </c>
      <c r="C216" s="63">
        <f>C188+C179+C214</f>
        <v>3730</v>
      </c>
      <c r="D216" s="73"/>
    </row>
    <row r="217" spans="2:4" ht="15">
      <c r="B217" t="s">
        <v>325</v>
      </c>
      <c r="C217" s="5"/>
      <c r="D217" s="5">
        <v>1080</v>
      </c>
    </row>
    <row r="220" spans="1:3" ht="15">
      <c r="A220" t="s">
        <v>98</v>
      </c>
      <c r="B220" s="66" t="s">
        <v>15</v>
      </c>
      <c r="C220" s="67">
        <f>C15+C57+C127+C179</f>
        <v>15510</v>
      </c>
    </row>
    <row r="221" spans="1:3" ht="15">
      <c r="A221" t="s">
        <v>96</v>
      </c>
      <c r="B221" s="66" t="s">
        <v>16</v>
      </c>
      <c r="C221" s="67">
        <f>C24+C66+C137+C188</f>
        <v>4187</v>
      </c>
    </row>
    <row r="222" spans="1:3" ht="15">
      <c r="A222" t="s">
        <v>94</v>
      </c>
      <c r="B222" s="66" t="s">
        <v>95</v>
      </c>
      <c r="C222" s="67">
        <f>C140+C191</f>
        <v>400</v>
      </c>
    </row>
    <row r="223" spans="1:3" ht="15">
      <c r="A223" t="s">
        <v>89</v>
      </c>
      <c r="B223" s="66" t="s">
        <v>97</v>
      </c>
      <c r="C223" s="67">
        <f>C28+C70+C144+C194</f>
        <v>320</v>
      </c>
    </row>
    <row r="224" spans="1:3" ht="15">
      <c r="A224" t="s">
        <v>110</v>
      </c>
      <c r="B224" s="66" t="s">
        <v>111</v>
      </c>
      <c r="C224" s="67">
        <f>C32+C75+C149+C205</f>
        <v>1330</v>
      </c>
    </row>
    <row r="225" spans="1:3" ht="15">
      <c r="A225" t="s">
        <v>90</v>
      </c>
      <c r="B225" s="66" t="s">
        <v>21</v>
      </c>
      <c r="C225" s="67">
        <f>C78</f>
        <v>6400</v>
      </c>
    </row>
    <row r="226" spans="1:3" ht="15">
      <c r="A226" t="s">
        <v>113</v>
      </c>
      <c r="B226" s="66" t="s">
        <v>133</v>
      </c>
      <c r="C226" s="67">
        <f>C35+C81+C200</f>
        <v>410</v>
      </c>
    </row>
    <row r="227" spans="1:3" ht="15">
      <c r="A227" s="3" t="s">
        <v>299</v>
      </c>
      <c r="B227" s="232" t="s">
        <v>300</v>
      </c>
      <c r="C227" s="67">
        <f>C38+C197</f>
        <v>50</v>
      </c>
    </row>
    <row r="228" spans="1:3" ht="15">
      <c r="A228" t="s">
        <v>116</v>
      </c>
      <c r="B228" s="66" t="s">
        <v>115</v>
      </c>
      <c r="C228" s="67">
        <f>C208+C153+C87+C41</f>
        <v>360</v>
      </c>
    </row>
    <row r="229" spans="1:3" ht="15">
      <c r="A229" t="s">
        <v>91</v>
      </c>
      <c r="B229" s="66" t="s">
        <v>134</v>
      </c>
      <c r="C229" s="67">
        <f>C211+C156+C90+C44</f>
        <v>2476</v>
      </c>
    </row>
    <row r="230" spans="2:3" ht="15">
      <c r="B230" s="66" t="s">
        <v>7</v>
      </c>
      <c r="C230" s="156">
        <f>SUM(C222:C229)</f>
        <v>11746</v>
      </c>
    </row>
    <row r="231" spans="2:3" ht="15">
      <c r="B231" s="3"/>
      <c r="C231" s="3"/>
    </row>
    <row r="232" spans="2:3" ht="15.75" thickBot="1">
      <c r="B232" s="71" t="s">
        <v>17</v>
      </c>
      <c r="C232" s="72">
        <f>C230+C221+C220</f>
        <v>31443</v>
      </c>
    </row>
    <row r="236" spans="1:4" ht="15">
      <c r="A236" s="110" t="s">
        <v>92</v>
      </c>
      <c r="B236" s="3" t="s">
        <v>141</v>
      </c>
      <c r="D236" s="67">
        <f>D100</f>
        <v>5360</v>
      </c>
    </row>
    <row r="237" spans="1:4" ht="15">
      <c r="A237" s="110" t="s">
        <v>93</v>
      </c>
      <c r="B237" s="3" t="s">
        <v>23</v>
      </c>
      <c r="D237" s="67">
        <f>D101</f>
        <v>1447</v>
      </c>
    </row>
    <row r="238" spans="1:4" ht="15">
      <c r="A238" s="110"/>
      <c r="B238" s="3"/>
      <c r="D238" s="3"/>
    </row>
    <row r="239" spans="1:4" ht="15">
      <c r="A239" s="110" t="s">
        <v>142</v>
      </c>
      <c r="B239" s="2" t="s">
        <v>143</v>
      </c>
      <c r="D239" s="156">
        <f>SUM(D236:D238)</f>
        <v>6807</v>
      </c>
    </row>
    <row r="240" spans="1:4" ht="15">
      <c r="A240" s="110"/>
      <c r="B240" s="3"/>
      <c r="D240" s="3"/>
    </row>
    <row r="242" spans="2:4" ht="15">
      <c r="B242" t="s">
        <v>12</v>
      </c>
      <c r="D242" s="20">
        <f>D239</f>
        <v>6807</v>
      </c>
    </row>
    <row r="243" spans="2:4" ht="15">
      <c r="B243" t="s">
        <v>57</v>
      </c>
      <c r="D243" s="142">
        <f>D48+D104+D161+D217</f>
        <v>10729</v>
      </c>
    </row>
    <row r="244" ht="15">
      <c r="D244" s="144">
        <f>SUM(D242:D243)</f>
        <v>17536</v>
      </c>
    </row>
    <row r="245" spans="2:4" ht="15">
      <c r="B245" t="s">
        <v>318</v>
      </c>
      <c r="D245" s="20">
        <f>D244-C232</f>
        <v>-13907</v>
      </c>
    </row>
    <row r="247" spans="1:2" ht="15">
      <c r="A247" t="s">
        <v>30</v>
      </c>
      <c r="B247" s="142">
        <v>1080720</v>
      </c>
    </row>
    <row r="248" spans="1:2" ht="15">
      <c r="A248" t="s">
        <v>205</v>
      </c>
      <c r="B248" s="142">
        <v>1080720</v>
      </c>
    </row>
    <row r="249" spans="1:2" ht="15">
      <c r="A249" t="s">
        <v>206</v>
      </c>
      <c r="B249" s="142">
        <v>2768000</v>
      </c>
    </row>
    <row r="250" spans="1:2" ht="15">
      <c r="A250" t="s">
        <v>207</v>
      </c>
      <c r="B250" s="142">
        <v>5800000</v>
      </c>
    </row>
    <row r="251" spans="1:2" ht="15">
      <c r="A251" t="s">
        <v>208</v>
      </c>
      <c r="B251" s="142">
        <v>0</v>
      </c>
    </row>
    <row r="252" spans="1:2" ht="15">
      <c r="A252" t="s">
        <v>209</v>
      </c>
      <c r="B252" s="142">
        <v>0</v>
      </c>
    </row>
    <row r="253" spans="1:2" ht="15">
      <c r="A253" t="s">
        <v>210</v>
      </c>
      <c r="B253" s="142">
        <v>0</v>
      </c>
    </row>
    <row r="254" spans="1:2" ht="15">
      <c r="A254" t="s">
        <v>211</v>
      </c>
      <c r="B254" s="142">
        <v>0</v>
      </c>
    </row>
    <row r="255" ht="15">
      <c r="B255" s="143">
        <f>SUM(B247:B254)</f>
        <v>10729440</v>
      </c>
    </row>
    <row r="256" ht="15">
      <c r="B256" s="142"/>
    </row>
    <row r="257" spans="2:4" ht="15">
      <c r="B257" s="142" t="s">
        <v>388</v>
      </c>
      <c r="D257">
        <v>24636</v>
      </c>
    </row>
    <row r="258" ht="15">
      <c r="B258" s="142"/>
    </row>
    <row r="259" spans="1:2" ht="15">
      <c r="A259" t="s">
        <v>651</v>
      </c>
      <c r="B259" s="142">
        <f>C232</f>
        <v>31443</v>
      </c>
    </row>
    <row r="260" spans="1:2" ht="15">
      <c r="A260" t="s">
        <v>652</v>
      </c>
      <c r="B260" s="142">
        <f>D239+D243</f>
        <v>17536</v>
      </c>
    </row>
    <row r="261" spans="1:2" ht="15">
      <c r="A261" t="s">
        <v>653</v>
      </c>
      <c r="B261" s="269">
        <f>B259-B260</f>
        <v>13907</v>
      </c>
    </row>
    <row r="262" ht="15">
      <c r="B262" s="142"/>
    </row>
    <row r="263" ht="15">
      <c r="B263" s="142"/>
    </row>
    <row r="264" spans="2:4" ht="15">
      <c r="B264" s="241"/>
      <c r="C264" s="242"/>
      <c r="D264" s="243"/>
    </row>
    <row r="265" spans="2:4" ht="15">
      <c r="B265" s="241"/>
      <c r="C265" s="242"/>
      <c r="D265" s="242"/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&amp;L&amp;Z&amp;F&amp;C&amp;P&amp;R&amp;A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11"/>
  <sheetViews>
    <sheetView zoomScalePageLayoutView="0" workbookViewId="0" topLeftCell="A1">
      <selection activeCell="E550" sqref="E550"/>
    </sheetView>
  </sheetViews>
  <sheetFormatPr defaultColWidth="9.140625" defaultRowHeight="15"/>
  <cols>
    <col min="1" max="1" width="13.8515625" style="0" customWidth="1"/>
    <col min="2" max="2" width="39.00390625" style="0" bestFit="1" customWidth="1"/>
    <col min="3" max="3" width="15.140625" style="0" bestFit="1" customWidth="1"/>
    <col min="4" max="4" width="15.7109375" style="0" bestFit="1" customWidth="1"/>
    <col min="5" max="5" width="11.00390625" style="0" bestFit="1" customWidth="1"/>
  </cols>
  <sheetData>
    <row r="1" spans="1:4" ht="15">
      <c r="A1" s="408" t="s">
        <v>0</v>
      </c>
      <c r="B1" s="408"/>
      <c r="C1" s="408"/>
      <c r="D1" s="408"/>
    </row>
    <row r="2" spans="1:4" ht="15">
      <c r="A2" s="408" t="s">
        <v>286</v>
      </c>
      <c r="B2" s="408"/>
      <c r="C2" s="408"/>
      <c r="D2" s="408"/>
    </row>
    <row r="3" spans="1:4" ht="15">
      <c r="A3" s="408" t="s">
        <v>1</v>
      </c>
      <c r="B3" s="408"/>
      <c r="C3" s="408"/>
      <c r="D3" s="408"/>
    </row>
    <row r="5" spans="1:4" ht="15">
      <c r="A5" s="408" t="s">
        <v>289</v>
      </c>
      <c r="B5" s="408"/>
      <c r="C5" s="408"/>
      <c r="D5" s="408"/>
    </row>
    <row r="6" spans="1:4" ht="28.5" customHeight="1">
      <c r="A6" s="409" t="s">
        <v>53</v>
      </c>
      <c r="B6" s="409"/>
      <c r="C6" s="409"/>
      <c r="D6" s="409"/>
    </row>
    <row r="9" spans="1:4" ht="15">
      <c r="A9" s="76" t="s">
        <v>148</v>
      </c>
      <c r="B9" s="55" t="s">
        <v>290</v>
      </c>
      <c r="D9" t="s">
        <v>326</v>
      </c>
    </row>
    <row r="10" spans="1:4" ht="30">
      <c r="A10" s="53" t="s">
        <v>70</v>
      </c>
      <c r="B10" s="54" t="s">
        <v>3</v>
      </c>
      <c r="C10" s="53" t="s">
        <v>67</v>
      </c>
      <c r="D10" s="53" t="s">
        <v>68</v>
      </c>
    </row>
    <row r="11" spans="1:4" ht="15">
      <c r="A11" s="153" t="s">
        <v>120</v>
      </c>
      <c r="B11" s="148" t="s">
        <v>743</v>
      </c>
      <c r="C11" s="226">
        <v>15185</v>
      </c>
      <c r="D11" s="53"/>
    </row>
    <row r="12" spans="1:4" ht="15">
      <c r="A12" s="153" t="s">
        <v>98</v>
      </c>
      <c r="B12" s="227" t="s">
        <v>291</v>
      </c>
      <c r="C12" s="229">
        <f>SUM(C11:C12)</f>
        <v>15185</v>
      </c>
      <c r="D12" s="53"/>
    </row>
    <row r="13" ht="15">
      <c r="D13" s="53"/>
    </row>
    <row r="14" spans="1:4" ht="15">
      <c r="A14" s="153"/>
      <c r="B14" s="148" t="s">
        <v>293</v>
      </c>
      <c r="C14" s="226">
        <v>4100</v>
      </c>
      <c r="D14" s="53"/>
    </row>
    <row r="15" spans="1:4" ht="15">
      <c r="A15" s="3" t="s">
        <v>292</v>
      </c>
      <c r="B15" s="2" t="s">
        <v>16</v>
      </c>
      <c r="C15" s="247">
        <f>SUM(C14)</f>
        <v>4100</v>
      </c>
      <c r="D15" s="53"/>
    </row>
    <row r="16" spans="1:4" ht="15">
      <c r="A16" s="3"/>
      <c r="B16" s="2"/>
      <c r="C16" s="247"/>
      <c r="D16" s="53"/>
    </row>
    <row r="17" spans="1:4" ht="15">
      <c r="A17" s="3"/>
      <c r="D17" s="53"/>
    </row>
    <row r="18" spans="1:4" ht="15">
      <c r="A18" s="53"/>
      <c r="B18" s="146" t="s">
        <v>446</v>
      </c>
      <c r="C18" s="250">
        <v>100</v>
      </c>
      <c r="D18" s="53"/>
    </row>
    <row r="19" spans="1:4" ht="15">
      <c r="A19" s="96"/>
      <c r="B19" s="146" t="s">
        <v>101</v>
      </c>
      <c r="C19" s="4">
        <v>4003</v>
      </c>
      <c r="D19" s="4"/>
    </row>
    <row r="20" spans="1:4" s="1" customFormat="1" ht="15">
      <c r="A20" s="68" t="s">
        <v>94</v>
      </c>
      <c r="B20" s="42" t="s">
        <v>95</v>
      </c>
      <c r="C20" s="29">
        <f>SUM(C18:C19)</f>
        <v>4103</v>
      </c>
      <c r="D20" s="29"/>
    </row>
    <row r="21" spans="1:4" s="1" customFormat="1" ht="15">
      <c r="A21" s="68"/>
      <c r="B21" s="42"/>
      <c r="C21" s="29"/>
      <c r="D21" s="29"/>
    </row>
    <row r="22" spans="1:4" s="1" customFormat="1" ht="15">
      <c r="A22" s="68"/>
      <c r="B22" s="68" t="s">
        <v>447</v>
      </c>
      <c r="C22" s="147">
        <v>2000</v>
      </c>
      <c r="D22" s="29"/>
    </row>
    <row r="23" spans="1:4" ht="15">
      <c r="A23" s="3" t="s">
        <v>396</v>
      </c>
      <c r="B23" s="3" t="s">
        <v>315</v>
      </c>
      <c r="C23" s="147">
        <v>150</v>
      </c>
      <c r="D23" s="4"/>
    </row>
    <row r="24" spans="1:4" ht="15">
      <c r="A24" s="3"/>
      <c r="B24" s="268" t="s">
        <v>97</v>
      </c>
      <c r="C24" s="29">
        <f>SUM(C22:C23)</f>
        <v>2150</v>
      </c>
      <c r="D24" s="4"/>
    </row>
    <row r="25" spans="1:4" ht="15">
      <c r="A25" s="3"/>
      <c r="B25" s="3"/>
      <c r="C25" s="29"/>
      <c r="D25" s="4"/>
    </row>
    <row r="26" spans="1:4" ht="15">
      <c r="A26" s="3"/>
      <c r="B26" s="146" t="s">
        <v>108</v>
      </c>
      <c r="C26" s="4">
        <v>300</v>
      </c>
      <c r="D26" s="4"/>
    </row>
    <row r="27" spans="1:4" ht="15">
      <c r="A27" s="146" t="s">
        <v>110</v>
      </c>
      <c r="B27" s="2" t="s">
        <v>111</v>
      </c>
      <c r="C27" s="29">
        <f>SUM(C26)</f>
        <v>300</v>
      </c>
      <c r="D27" s="4"/>
    </row>
    <row r="28" spans="1:4" ht="15">
      <c r="A28" s="146"/>
      <c r="B28" s="2"/>
      <c r="C28" s="29"/>
      <c r="D28" s="4"/>
    </row>
    <row r="29" spans="1:4" ht="15">
      <c r="A29" s="146"/>
      <c r="B29" s="146" t="s">
        <v>327</v>
      </c>
      <c r="C29" s="147">
        <v>2750</v>
      </c>
      <c r="D29" s="4"/>
    </row>
    <row r="30" spans="1:4" ht="15">
      <c r="A30" s="146" t="s">
        <v>295</v>
      </c>
      <c r="B30" s="2" t="s">
        <v>328</v>
      </c>
      <c r="C30" s="29">
        <f>SUM(C29)</f>
        <v>2750</v>
      </c>
      <c r="D30" s="4"/>
    </row>
    <row r="31" spans="1:4" ht="15">
      <c r="A31" s="146"/>
      <c r="B31" s="2"/>
      <c r="C31" s="29"/>
      <c r="D31" s="4"/>
    </row>
    <row r="32" spans="1:4" ht="15">
      <c r="A32" s="3" t="s">
        <v>114</v>
      </c>
      <c r="B32" s="3" t="s">
        <v>159</v>
      </c>
      <c r="C32" s="147">
        <v>4000</v>
      </c>
      <c r="D32" s="4"/>
    </row>
    <row r="33" spans="1:4" ht="15">
      <c r="A33" s="3" t="s">
        <v>114</v>
      </c>
      <c r="B33" s="2" t="s">
        <v>159</v>
      </c>
      <c r="C33" s="29">
        <f>SUM(C32)</f>
        <v>4000</v>
      </c>
      <c r="D33" s="4"/>
    </row>
    <row r="34" spans="1:4" ht="15">
      <c r="A34" s="3"/>
      <c r="B34" s="3"/>
      <c r="C34" s="4"/>
      <c r="D34" s="4"/>
    </row>
    <row r="35" spans="1:4" ht="15">
      <c r="A35" s="3"/>
      <c r="B35" s="146" t="s">
        <v>117</v>
      </c>
      <c r="C35" s="29">
        <v>0</v>
      </c>
      <c r="D35" s="4"/>
    </row>
    <row r="36" spans="1:4" s="1" customFormat="1" ht="15">
      <c r="A36" s="10" t="s">
        <v>91</v>
      </c>
      <c r="B36" s="14" t="s">
        <v>118</v>
      </c>
      <c r="C36" s="109">
        <f>SUM(C35)</f>
        <v>0</v>
      </c>
      <c r="D36" s="29"/>
    </row>
    <row r="37" spans="1:4" ht="15">
      <c r="A37" s="3"/>
      <c r="B37" s="3"/>
      <c r="C37" s="3"/>
      <c r="D37" s="181"/>
    </row>
    <row r="38" spans="1:4" ht="15">
      <c r="A38" s="3"/>
      <c r="B38" s="3" t="s">
        <v>329</v>
      </c>
      <c r="C38" s="245">
        <v>400</v>
      </c>
      <c r="D38" s="181"/>
    </row>
    <row r="39" spans="1:4" s="1" customFormat="1" ht="15">
      <c r="A39" s="2" t="s">
        <v>189</v>
      </c>
      <c r="B39" s="2" t="s">
        <v>330</v>
      </c>
      <c r="C39" s="246">
        <f>SUM(C38)</f>
        <v>400</v>
      </c>
      <c r="D39" s="170"/>
    </row>
    <row r="40" spans="1:4" ht="15">
      <c r="A40" s="3"/>
      <c r="B40" s="3"/>
      <c r="C40" s="3"/>
      <c r="D40" s="181"/>
    </row>
    <row r="41" spans="1:4" ht="15">
      <c r="A41" s="244"/>
      <c r="B41" s="2" t="s">
        <v>7</v>
      </c>
      <c r="C41" s="29">
        <f>C36+C33+C27+C20+C39+C30+C24</f>
        <v>13703</v>
      </c>
      <c r="D41" s="4"/>
    </row>
    <row r="42" spans="1:4" s="1" customFormat="1" ht="15">
      <c r="A42" s="2"/>
      <c r="B42" s="2"/>
      <c r="C42" s="29"/>
      <c r="D42" s="29"/>
    </row>
    <row r="43" spans="1:4" s="1" customFormat="1" ht="15">
      <c r="A43" s="2"/>
      <c r="B43" s="1" t="s">
        <v>448</v>
      </c>
      <c r="C43" s="269">
        <v>1500</v>
      </c>
      <c r="D43" s="29"/>
    </row>
    <row r="44" spans="1:4" ht="15.75" thickBot="1">
      <c r="A44" s="10"/>
      <c r="B44" s="10"/>
      <c r="C44" s="248"/>
      <c r="D44" s="11"/>
    </row>
    <row r="45" spans="1:4" ht="15.75" thickBot="1">
      <c r="A45" s="56"/>
      <c r="B45" s="57" t="s">
        <v>17</v>
      </c>
      <c r="C45" s="63">
        <v>34488</v>
      </c>
      <c r="D45" s="73"/>
    </row>
    <row r="46" spans="1:4" ht="15">
      <c r="A46" s="116"/>
      <c r="C46" s="249"/>
      <c r="D46" s="5"/>
    </row>
    <row r="47" spans="1:4" ht="15">
      <c r="A47" s="110" t="s">
        <v>157</v>
      </c>
      <c r="B47" s="3" t="s">
        <v>331</v>
      </c>
      <c r="C47" s="4"/>
      <c r="D47" s="4">
        <v>26000</v>
      </c>
    </row>
    <row r="48" spans="1:4" ht="15">
      <c r="A48" s="110"/>
      <c r="B48" s="3"/>
      <c r="C48" s="4"/>
      <c r="D48" s="4"/>
    </row>
    <row r="49" spans="1:4" ht="15">
      <c r="A49" s="120" t="s">
        <v>149</v>
      </c>
      <c r="B49" s="31" t="s">
        <v>34</v>
      </c>
      <c r="C49" s="32"/>
      <c r="D49" s="32">
        <v>7000</v>
      </c>
    </row>
    <row r="50" spans="1:4" ht="15">
      <c r="A50" s="110" t="s">
        <v>93</v>
      </c>
      <c r="B50" s="6" t="s">
        <v>35</v>
      </c>
      <c r="C50" s="4"/>
      <c r="D50" s="4">
        <v>1488</v>
      </c>
    </row>
    <row r="51" spans="1:4" ht="15.75" thickBot="1">
      <c r="A51" s="22"/>
      <c r="B51" s="25" t="s">
        <v>10</v>
      </c>
      <c r="C51" s="23"/>
      <c r="D51" s="24">
        <f>SUM(D49:D50)</f>
        <v>8488</v>
      </c>
    </row>
    <row r="52" spans="1:4" ht="15.75" thickBot="1">
      <c r="A52" s="75"/>
      <c r="B52" s="59" t="s">
        <v>12</v>
      </c>
      <c r="C52" s="60"/>
      <c r="D52" s="61">
        <f>D51+D47</f>
        <v>34488</v>
      </c>
    </row>
    <row r="53" spans="1:4" ht="15">
      <c r="A53" s="108"/>
      <c r="B53" s="105"/>
      <c r="C53" s="106"/>
      <c r="D53" s="106"/>
    </row>
    <row r="55" spans="1:4" ht="15">
      <c r="A55" s="55">
        <v>45160</v>
      </c>
      <c r="B55" s="55" t="s">
        <v>39</v>
      </c>
      <c r="C55" s="5"/>
      <c r="D55" s="5"/>
    </row>
    <row r="57" spans="1:4" ht="30">
      <c r="A57" s="53" t="s">
        <v>66</v>
      </c>
      <c r="B57" s="54" t="s">
        <v>3</v>
      </c>
      <c r="C57" s="53" t="s">
        <v>67</v>
      </c>
      <c r="D57" s="53" t="s">
        <v>69</v>
      </c>
    </row>
    <row r="58" spans="1:4" ht="15">
      <c r="A58" s="153" t="s">
        <v>120</v>
      </c>
      <c r="B58" s="148" t="s">
        <v>744</v>
      </c>
      <c r="C58" s="250">
        <v>1570</v>
      </c>
      <c r="D58" s="53"/>
    </row>
    <row r="59" spans="1:4" ht="15">
      <c r="A59" s="153" t="s">
        <v>98</v>
      </c>
      <c r="B59" s="227" t="s">
        <v>291</v>
      </c>
      <c r="C59" s="251">
        <f>SUM(C58)</f>
        <v>1570</v>
      </c>
      <c r="D59" s="53"/>
    </row>
    <row r="60" spans="1:4" ht="15">
      <c r="A60" s="53"/>
      <c r="B60" s="54"/>
      <c r="C60" s="251"/>
      <c r="D60" s="53"/>
    </row>
    <row r="61" spans="1:4" ht="15">
      <c r="A61" s="153"/>
      <c r="B61" s="148" t="s">
        <v>293</v>
      </c>
      <c r="C61" s="250">
        <v>424</v>
      </c>
      <c r="D61" s="53"/>
    </row>
    <row r="62" spans="1:4" ht="15">
      <c r="A62" s="3" t="s">
        <v>292</v>
      </c>
      <c r="B62" s="2" t="s">
        <v>16</v>
      </c>
      <c r="C62" s="251">
        <f>SUM(C61)</f>
        <v>424</v>
      </c>
      <c r="D62" s="53"/>
    </row>
    <row r="63" spans="1:4" ht="15">
      <c r="A63" s="53"/>
      <c r="B63" s="54"/>
      <c r="C63" s="251"/>
      <c r="D63" s="53"/>
    </row>
    <row r="64" spans="1:4" ht="15">
      <c r="A64" s="53"/>
      <c r="B64" s="54"/>
      <c r="C64" s="251"/>
      <c r="D64" s="53"/>
    </row>
    <row r="65" spans="1:4" ht="15">
      <c r="A65" s="96"/>
      <c r="B65" s="146" t="s">
        <v>332</v>
      </c>
      <c r="C65" s="30">
        <v>685</v>
      </c>
      <c r="D65" s="2"/>
    </row>
    <row r="66" spans="1:4" s="1" customFormat="1" ht="15">
      <c r="A66" s="68" t="s">
        <v>94</v>
      </c>
      <c r="B66" s="42" t="s">
        <v>97</v>
      </c>
      <c r="C66" s="29">
        <f>SUM(C65)</f>
        <v>685</v>
      </c>
      <c r="D66" s="2"/>
    </row>
    <row r="67" spans="1:4" ht="15">
      <c r="A67" s="2" t="s">
        <v>396</v>
      </c>
      <c r="B67" s="2" t="s">
        <v>397</v>
      </c>
      <c r="C67" s="2">
        <v>15</v>
      </c>
      <c r="D67" s="2"/>
    </row>
    <row r="68" spans="1:4" ht="15">
      <c r="A68" s="3"/>
      <c r="B68" s="146" t="s">
        <v>117</v>
      </c>
      <c r="C68" s="4">
        <v>189</v>
      </c>
      <c r="D68" s="4"/>
    </row>
    <row r="69" spans="1:4" s="1" customFormat="1" ht="15">
      <c r="A69" s="10" t="s">
        <v>91</v>
      </c>
      <c r="B69" s="14" t="s">
        <v>118</v>
      </c>
      <c r="C69" s="29">
        <f>SUM(C68)</f>
        <v>189</v>
      </c>
      <c r="D69" s="29"/>
    </row>
    <row r="70" spans="1:4" ht="15">
      <c r="A70" s="3"/>
      <c r="B70" s="3"/>
      <c r="C70" s="4"/>
      <c r="D70" s="4"/>
    </row>
    <row r="71" spans="1:4" s="1" customFormat="1" ht="15">
      <c r="A71" s="2"/>
      <c r="B71" s="2" t="s">
        <v>7</v>
      </c>
      <c r="C71" s="29">
        <f>C66+C69+C67</f>
        <v>889</v>
      </c>
      <c r="D71" s="29"/>
    </row>
    <row r="72" spans="1:4" ht="15.75" thickBot="1">
      <c r="A72" s="10"/>
      <c r="B72" s="14"/>
      <c r="C72" s="11"/>
      <c r="D72" s="11"/>
    </row>
    <row r="73" spans="1:4" ht="15.75" thickBot="1">
      <c r="A73" s="56"/>
      <c r="B73" s="57" t="s">
        <v>17</v>
      </c>
      <c r="C73" s="63">
        <f>C71+C62+C59</f>
        <v>2883</v>
      </c>
      <c r="D73" s="73"/>
    </row>
    <row r="74" spans="1:4" ht="15">
      <c r="A74" s="18"/>
      <c r="B74" s="9"/>
      <c r="C74" s="19"/>
      <c r="D74" s="19"/>
    </row>
    <row r="75" spans="1:4" ht="15">
      <c r="A75" s="3"/>
      <c r="B75" s="17"/>
      <c r="C75" s="4"/>
      <c r="D75" s="4">
        <v>0</v>
      </c>
    </row>
    <row r="76" spans="1:4" ht="15">
      <c r="A76" s="3"/>
      <c r="B76" s="3"/>
      <c r="C76" s="4"/>
      <c r="D76" s="4"/>
    </row>
    <row r="77" spans="1:4" ht="15">
      <c r="A77" s="3"/>
      <c r="B77" s="2"/>
      <c r="C77" s="4"/>
      <c r="D77" s="4">
        <f>D75</f>
        <v>0</v>
      </c>
    </row>
    <row r="78" spans="1:4" ht="15.75" thickBot="1">
      <c r="A78" s="10"/>
      <c r="B78" s="10"/>
      <c r="C78" s="11"/>
      <c r="D78" s="11"/>
    </row>
    <row r="79" spans="1:4" ht="15.75" thickBot="1">
      <c r="A79" s="75"/>
      <c r="B79" s="59" t="s">
        <v>12</v>
      </c>
      <c r="C79" s="60"/>
      <c r="D79" s="61">
        <f>SUM(D77)</f>
        <v>0</v>
      </c>
    </row>
    <row r="80" spans="1:4" ht="15">
      <c r="A80" s="18"/>
      <c r="B80" s="9"/>
      <c r="C80" s="19"/>
      <c r="D80" s="19"/>
    </row>
    <row r="82" spans="1:2" ht="15">
      <c r="A82" s="55">
        <v>13350</v>
      </c>
      <c r="B82" s="55" t="s">
        <v>745</v>
      </c>
    </row>
    <row r="83" spans="1:4" ht="30">
      <c r="A83" s="53" t="s">
        <v>66</v>
      </c>
      <c r="B83" s="54" t="s">
        <v>3</v>
      </c>
      <c r="C83" s="53" t="s">
        <v>67</v>
      </c>
      <c r="D83" s="53" t="s">
        <v>68</v>
      </c>
    </row>
    <row r="84" spans="1:4" ht="15">
      <c r="A84" s="3"/>
      <c r="B84" s="146" t="s">
        <v>107</v>
      </c>
      <c r="C84" s="34">
        <v>1900</v>
      </c>
      <c r="D84" s="34"/>
    </row>
    <row r="85" spans="1:4" ht="15">
      <c r="A85" s="3"/>
      <c r="B85" s="146" t="s">
        <v>108</v>
      </c>
      <c r="C85" s="34">
        <v>650</v>
      </c>
      <c r="D85" s="34"/>
    </row>
    <row r="86" spans="1:4" ht="15">
      <c r="A86" s="3"/>
      <c r="B86" s="146" t="s">
        <v>109</v>
      </c>
      <c r="C86" s="34">
        <v>400</v>
      </c>
      <c r="D86" s="34"/>
    </row>
    <row r="87" spans="1:4" ht="15">
      <c r="A87" s="146" t="s">
        <v>110</v>
      </c>
      <c r="B87" s="2" t="s">
        <v>111</v>
      </c>
      <c r="C87" s="29">
        <f>SUM(C84:C86)</f>
        <v>2950</v>
      </c>
      <c r="D87" s="34"/>
    </row>
    <row r="88" spans="1:4" ht="15">
      <c r="A88" s="3"/>
      <c r="B88" s="3"/>
      <c r="C88" s="34"/>
      <c r="D88" s="34"/>
    </row>
    <row r="89" spans="1:4" s="1" customFormat="1" ht="15">
      <c r="A89" s="3"/>
      <c r="B89" s="146" t="s">
        <v>112</v>
      </c>
      <c r="C89" s="147">
        <v>100</v>
      </c>
      <c r="D89" s="29"/>
    </row>
    <row r="90" spans="1:4" ht="15">
      <c r="A90" s="146" t="s">
        <v>113</v>
      </c>
      <c r="B90" s="2" t="s">
        <v>133</v>
      </c>
      <c r="C90" s="29">
        <f>SUM(C89)</f>
        <v>100</v>
      </c>
      <c r="D90" s="34"/>
    </row>
    <row r="91" spans="1:4" ht="15">
      <c r="A91" s="3"/>
      <c r="B91" s="3"/>
      <c r="C91" s="34"/>
      <c r="D91" s="34"/>
    </row>
    <row r="92" spans="1:4" ht="15">
      <c r="A92" s="3"/>
      <c r="B92" s="3" t="s">
        <v>115</v>
      </c>
      <c r="C92" s="34">
        <v>35</v>
      </c>
      <c r="D92" s="34"/>
    </row>
    <row r="93" spans="1:4" ht="15">
      <c r="A93" s="3" t="s">
        <v>116</v>
      </c>
      <c r="B93" s="145" t="s">
        <v>115</v>
      </c>
      <c r="C93" s="29">
        <f>SUM(C92)</f>
        <v>35</v>
      </c>
      <c r="D93" s="34"/>
    </row>
    <row r="94" spans="1:4" ht="15">
      <c r="A94" s="3"/>
      <c r="B94" s="3"/>
      <c r="C94" s="34"/>
      <c r="D94" s="34"/>
    </row>
    <row r="95" spans="1:4" ht="15">
      <c r="A95" s="3"/>
      <c r="B95" s="3"/>
      <c r="C95" s="34"/>
      <c r="D95" s="34"/>
    </row>
    <row r="96" spans="1:4" s="1" customFormat="1" ht="15">
      <c r="A96" s="3"/>
      <c r="B96" s="146" t="s">
        <v>117</v>
      </c>
      <c r="C96" s="29">
        <v>835</v>
      </c>
      <c r="D96" s="29"/>
    </row>
    <row r="97" spans="1:4" s="1" customFormat="1" ht="15">
      <c r="A97" s="10" t="s">
        <v>91</v>
      </c>
      <c r="B97" s="14" t="s">
        <v>118</v>
      </c>
      <c r="C97" s="29">
        <f>SUM(C96)</f>
        <v>835</v>
      </c>
      <c r="D97" s="29"/>
    </row>
    <row r="98" spans="1:4" ht="15">
      <c r="A98" s="3"/>
      <c r="B98" s="3"/>
      <c r="C98" s="34"/>
      <c r="D98" s="34"/>
    </row>
    <row r="99" spans="1:4" s="1" customFormat="1" ht="15">
      <c r="A99" s="2"/>
      <c r="B99" s="2" t="s">
        <v>7</v>
      </c>
      <c r="C99" s="29">
        <f>C87+C90+C97+C93</f>
        <v>3920</v>
      </c>
      <c r="D99" s="29"/>
    </row>
    <row r="100" spans="1:4" s="1" customFormat="1" ht="15.75" thickBot="1">
      <c r="A100" s="14"/>
      <c r="B100" s="14"/>
      <c r="C100" s="109"/>
      <c r="D100" s="109"/>
    </row>
    <row r="101" spans="1:4" ht="15.75" thickBot="1">
      <c r="A101" s="56"/>
      <c r="B101" s="57" t="s">
        <v>17</v>
      </c>
      <c r="C101" s="63">
        <f>C99</f>
        <v>3920</v>
      </c>
      <c r="D101" s="73"/>
    </row>
    <row r="102" spans="1:4" ht="15">
      <c r="A102" s="123"/>
      <c r="B102" s="36"/>
      <c r="C102" s="37"/>
      <c r="D102" s="38"/>
    </row>
    <row r="103" spans="1:4" ht="15">
      <c r="A103" s="120" t="s">
        <v>146</v>
      </c>
      <c r="B103" s="121" t="s">
        <v>381</v>
      </c>
      <c r="C103" s="122"/>
      <c r="D103" s="122">
        <v>1985</v>
      </c>
    </row>
    <row r="104" spans="1:4" ht="15">
      <c r="A104" s="110" t="s">
        <v>93</v>
      </c>
      <c r="B104" s="28" t="s">
        <v>38</v>
      </c>
      <c r="C104" s="34"/>
      <c r="D104" s="34">
        <v>535</v>
      </c>
    </row>
    <row r="105" spans="1:4" ht="15.75" thickBot="1">
      <c r="A105" s="110"/>
      <c r="B105" s="2" t="s">
        <v>40</v>
      </c>
      <c r="C105" s="34"/>
      <c r="D105" s="29">
        <f>SUM(D103:D104)</f>
        <v>2520</v>
      </c>
    </row>
    <row r="106" spans="1:4" ht="15.75" thickBot="1">
      <c r="A106" s="75"/>
      <c r="B106" s="176" t="s">
        <v>12</v>
      </c>
      <c r="C106" s="60"/>
      <c r="D106" s="74">
        <f>D105</f>
        <v>2520</v>
      </c>
    </row>
    <row r="107" spans="1:4" ht="15">
      <c r="A107" s="108"/>
      <c r="B107" s="105"/>
      <c r="C107" s="106"/>
      <c r="D107" s="107"/>
    </row>
    <row r="108" spans="1:4" ht="15">
      <c r="A108" s="108"/>
      <c r="B108" s="105"/>
      <c r="C108" s="106"/>
      <c r="D108" s="107"/>
    </row>
    <row r="109" spans="1:4" ht="15">
      <c r="A109" s="108"/>
      <c r="B109" s="105"/>
      <c r="C109" s="106"/>
      <c r="D109" s="107"/>
    </row>
    <row r="110" spans="1:2" ht="15">
      <c r="A110" s="55">
        <v>64010</v>
      </c>
      <c r="B110" s="55" t="s">
        <v>43</v>
      </c>
    </row>
    <row r="111" spans="1:4" ht="30">
      <c r="A111" s="53" t="s">
        <v>66</v>
      </c>
      <c r="B111" s="54" t="s">
        <v>3</v>
      </c>
      <c r="C111" s="53" t="s">
        <v>67</v>
      </c>
      <c r="D111" s="53" t="s">
        <v>68</v>
      </c>
    </row>
    <row r="112" spans="1:4" ht="15">
      <c r="A112" s="3"/>
      <c r="B112" s="146" t="s">
        <v>158</v>
      </c>
      <c r="C112" s="34">
        <v>6350</v>
      </c>
      <c r="D112" s="34"/>
    </row>
    <row r="113" spans="1:4" ht="15">
      <c r="A113" s="146" t="s">
        <v>110</v>
      </c>
      <c r="B113" s="2" t="s">
        <v>111</v>
      </c>
      <c r="C113" s="29">
        <f>SUM(C112)</f>
        <v>6350</v>
      </c>
      <c r="D113" s="34"/>
    </row>
    <row r="114" spans="1:4" ht="15">
      <c r="A114" s="3"/>
      <c r="B114" s="3"/>
      <c r="C114" s="34"/>
      <c r="D114" s="34"/>
    </row>
    <row r="115" spans="1:4" ht="15">
      <c r="A115" s="3"/>
      <c r="B115" s="146" t="s">
        <v>117</v>
      </c>
      <c r="C115" s="34">
        <v>1714</v>
      </c>
      <c r="D115" s="34"/>
    </row>
    <row r="116" spans="1:4" ht="15">
      <c r="A116" s="10" t="s">
        <v>91</v>
      </c>
      <c r="B116" s="14" t="s">
        <v>118</v>
      </c>
      <c r="C116" s="29">
        <f>SUM(C115)</f>
        <v>1714</v>
      </c>
      <c r="D116" s="34"/>
    </row>
    <row r="117" spans="1:4" ht="15">
      <c r="A117" s="3"/>
      <c r="B117" s="3"/>
      <c r="C117" s="34"/>
      <c r="D117" s="34"/>
    </row>
    <row r="118" spans="1:4" ht="15">
      <c r="A118" s="3"/>
      <c r="B118" s="2" t="s">
        <v>7</v>
      </c>
      <c r="C118" s="34">
        <f>C116+C113</f>
        <v>8064</v>
      </c>
      <c r="D118" s="34"/>
    </row>
    <row r="119" spans="1:4" ht="15.75" thickBot="1">
      <c r="A119" s="10"/>
      <c r="B119" s="10"/>
      <c r="C119" s="35"/>
      <c r="D119" s="35"/>
    </row>
    <row r="120" spans="1:4" ht="15.75" thickBot="1">
      <c r="A120" s="56"/>
      <c r="B120" s="57" t="s">
        <v>17</v>
      </c>
      <c r="C120" s="63">
        <f>C118</f>
        <v>8064</v>
      </c>
      <c r="D120" s="73"/>
    </row>
    <row r="122" spans="1:2" ht="15">
      <c r="A122" s="55">
        <v>66020</v>
      </c>
      <c r="B122" s="55" t="s">
        <v>746</v>
      </c>
    </row>
    <row r="123" spans="1:4" ht="30">
      <c r="A123" s="53" t="s">
        <v>70</v>
      </c>
      <c r="B123" s="54" t="s">
        <v>3</v>
      </c>
      <c r="C123" s="53" t="s">
        <v>67</v>
      </c>
      <c r="D123" s="53" t="s">
        <v>68</v>
      </c>
    </row>
    <row r="124" spans="1:4" ht="15">
      <c r="A124" s="153" t="s">
        <v>120</v>
      </c>
      <c r="B124" s="148" t="s">
        <v>747</v>
      </c>
      <c r="C124" s="34">
        <v>5722</v>
      </c>
      <c r="D124" s="34"/>
    </row>
    <row r="125" spans="1:4" ht="15">
      <c r="A125" s="152" t="s">
        <v>137</v>
      </c>
      <c r="B125" t="s">
        <v>138</v>
      </c>
      <c r="C125" s="34"/>
      <c r="D125" s="34"/>
    </row>
    <row r="126" spans="1:4" ht="15">
      <c r="A126" s="153" t="s">
        <v>123</v>
      </c>
      <c r="B126" s="148" t="s">
        <v>124</v>
      </c>
      <c r="C126" s="34">
        <v>96</v>
      </c>
      <c r="D126" s="34"/>
    </row>
    <row r="127" spans="1:4" ht="15">
      <c r="A127" s="153" t="s">
        <v>125</v>
      </c>
      <c r="B127" s="148" t="s">
        <v>126</v>
      </c>
      <c r="C127" s="34">
        <v>50</v>
      </c>
      <c r="D127" s="34"/>
    </row>
    <row r="128" spans="1:4" ht="15">
      <c r="A128" s="3" t="s">
        <v>139</v>
      </c>
      <c r="B128" s="3" t="s">
        <v>140</v>
      </c>
      <c r="C128" s="34"/>
      <c r="D128" s="34"/>
    </row>
    <row r="129" spans="1:4" ht="15">
      <c r="A129" s="3"/>
      <c r="B129" s="3"/>
      <c r="C129" s="34"/>
      <c r="D129" s="34"/>
    </row>
    <row r="130" spans="1:4" s="1" customFormat="1" ht="15">
      <c r="A130" s="2"/>
      <c r="B130" s="2" t="s">
        <v>15</v>
      </c>
      <c r="C130" s="29">
        <f>SUM(C124:C129)</f>
        <v>5868</v>
      </c>
      <c r="D130" s="29"/>
    </row>
    <row r="131" spans="1:4" s="1" customFormat="1" ht="15">
      <c r="A131" s="2"/>
      <c r="B131" s="2"/>
      <c r="C131" s="29"/>
      <c r="D131" s="29"/>
    </row>
    <row r="132" spans="1:4" s="1" customFormat="1" ht="15">
      <c r="A132" s="2"/>
      <c r="B132" s="146" t="s">
        <v>333</v>
      </c>
      <c r="C132" s="147">
        <v>2100</v>
      </c>
      <c r="D132" s="29"/>
    </row>
    <row r="133" spans="1:4" s="1" customFormat="1" ht="15">
      <c r="A133" s="2" t="s">
        <v>161</v>
      </c>
      <c r="B133" s="2" t="s">
        <v>333</v>
      </c>
      <c r="C133" s="29">
        <f>SUM(C132)</f>
        <v>2100</v>
      </c>
      <c r="D133" s="29"/>
    </row>
    <row r="134" spans="1:4" s="1" customFormat="1" ht="15">
      <c r="A134" s="2"/>
      <c r="B134" s="2"/>
      <c r="C134" s="29"/>
      <c r="D134" s="29"/>
    </row>
    <row r="135" spans="1:4" ht="15">
      <c r="A135" s="3"/>
      <c r="B135" s="3"/>
      <c r="C135" s="34"/>
      <c r="D135" s="34"/>
    </row>
    <row r="136" spans="1:4" ht="15">
      <c r="A136" s="3"/>
      <c r="B136" s="146" t="s">
        <v>127</v>
      </c>
      <c r="C136" s="34">
        <v>714</v>
      </c>
      <c r="D136" s="34"/>
    </row>
    <row r="137" spans="1:4" ht="15">
      <c r="A137" s="3"/>
      <c r="B137" s="146" t="s">
        <v>128</v>
      </c>
      <c r="C137" s="34">
        <v>0</v>
      </c>
      <c r="D137" s="34"/>
    </row>
    <row r="138" spans="1:4" ht="15">
      <c r="A138" s="3"/>
      <c r="B138" s="146" t="s">
        <v>129</v>
      </c>
      <c r="C138" s="34">
        <v>0</v>
      </c>
      <c r="D138" s="34"/>
    </row>
    <row r="139" spans="1:4" ht="15">
      <c r="A139" s="3"/>
      <c r="B139" s="146" t="s">
        <v>130</v>
      </c>
      <c r="C139" s="34">
        <v>0</v>
      </c>
      <c r="D139" s="34"/>
    </row>
    <row r="140" spans="1:4" ht="15">
      <c r="A140" s="3"/>
      <c r="B140" s="146" t="s">
        <v>131</v>
      </c>
      <c r="C140" s="34">
        <v>0</v>
      </c>
      <c r="D140" s="34"/>
    </row>
    <row r="141" spans="1:4" s="1" customFormat="1" ht="15">
      <c r="A141" s="2"/>
      <c r="B141" s="3" t="s">
        <v>132</v>
      </c>
      <c r="C141" s="147">
        <v>35</v>
      </c>
      <c r="D141" s="29"/>
    </row>
    <row r="142" spans="1:4" s="1" customFormat="1" ht="15">
      <c r="A142" s="2" t="s">
        <v>96</v>
      </c>
      <c r="B142" s="2" t="s">
        <v>16</v>
      </c>
      <c r="C142" s="29">
        <f>SUM(C136:C141)</f>
        <v>749</v>
      </c>
      <c r="D142" s="29"/>
    </row>
    <row r="143" spans="1:4" s="1" customFormat="1" ht="15">
      <c r="A143" s="2"/>
      <c r="B143" s="3"/>
      <c r="C143" s="29"/>
      <c r="D143" s="29"/>
    </row>
    <row r="144" spans="1:4" ht="15">
      <c r="A144" s="3"/>
      <c r="B144" s="3" t="s">
        <v>99</v>
      </c>
      <c r="C144" s="34">
        <v>50</v>
      </c>
      <c r="D144" s="34"/>
    </row>
    <row r="145" spans="1:4" ht="15">
      <c r="A145" s="3"/>
      <c r="B145" s="3" t="s">
        <v>152</v>
      </c>
      <c r="C145" s="99">
        <v>1600</v>
      </c>
      <c r="D145" s="34"/>
    </row>
    <row r="146" spans="1:4" ht="15">
      <c r="A146" s="3" t="s">
        <v>94</v>
      </c>
      <c r="B146" s="145" t="s">
        <v>95</v>
      </c>
      <c r="C146" s="29">
        <f>SUM(C144:C145)</f>
        <v>1650</v>
      </c>
      <c r="D146" s="34"/>
    </row>
    <row r="147" spans="1:4" s="1" customFormat="1" ht="15">
      <c r="A147" s="3"/>
      <c r="B147" s="3"/>
      <c r="C147" s="29"/>
      <c r="D147" s="29"/>
    </row>
    <row r="148" spans="1:4" ht="15">
      <c r="A148" s="2"/>
      <c r="B148" s="3" t="s">
        <v>154</v>
      </c>
      <c r="C148" s="34">
        <v>1300</v>
      </c>
      <c r="D148" s="34"/>
    </row>
    <row r="149" spans="1:4" ht="15">
      <c r="A149" s="3"/>
      <c r="B149" s="3" t="s">
        <v>103</v>
      </c>
      <c r="C149" s="34">
        <v>40</v>
      </c>
      <c r="D149" s="34"/>
    </row>
    <row r="150" spans="1:4" ht="15">
      <c r="A150" s="3" t="s">
        <v>89</v>
      </c>
      <c r="B150" s="145" t="s">
        <v>97</v>
      </c>
      <c r="C150" s="29">
        <f>SUM(C148:C149)</f>
        <v>1340</v>
      </c>
      <c r="D150" s="34"/>
    </row>
    <row r="151" spans="1:4" ht="15">
      <c r="A151" s="3"/>
      <c r="B151" s="145"/>
      <c r="C151" s="29"/>
      <c r="D151" s="34"/>
    </row>
    <row r="152" spans="1:4" ht="15">
      <c r="A152" s="3"/>
      <c r="B152" s="146" t="s">
        <v>334</v>
      </c>
      <c r="C152" s="147">
        <v>200</v>
      </c>
      <c r="D152" s="34"/>
    </row>
    <row r="153" spans="1:4" ht="15">
      <c r="A153" s="3" t="s">
        <v>105</v>
      </c>
      <c r="B153" s="145" t="s">
        <v>334</v>
      </c>
      <c r="C153" s="29">
        <f>SUM(C152)</f>
        <v>200</v>
      </c>
      <c r="D153" s="34"/>
    </row>
    <row r="154" spans="1:4" ht="15">
      <c r="A154" s="3"/>
      <c r="B154" s="3"/>
      <c r="C154" s="34"/>
      <c r="D154" s="34"/>
    </row>
    <row r="155" spans="1:4" ht="15">
      <c r="A155" s="3"/>
      <c r="B155" s="146" t="s">
        <v>107</v>
      </c>
      <c r="C155" s="34">
        <v>0</v>
      </c>
      <c r="D155" s="34"/>
    </row>
    <row r="156" spans="1:4" ht="15">
      <c r="A156" s="3"/>
      <c r="B156" s="146" t="s">
        <v>108</v>
      </c>
      <c r="C156" s="34">
        <v>5000</v>
      </c>
      <c r="D156" s="34"/>
    </row>
    <row r="157" spans="1:4" ht="15">
      <c r="A157" s="3"/>
      <c r="B157" s="146" t="s">
        <v>109</v>
      </c>
      <c r="C157" s="34">
        <v>2000</v>
      </c>
      <c r="D157" s="34"/>
    </row>
    <row r="158" spans="1:4" ht="15">
      <c r="A158" s="146" t="s">
        <v>110</v>
      </c>
      <c r="B158" s="2" t="s">
        <v>111</v>
      </c>
      <c r="C158" s="29">
        <f>SUM(C155:C157)</f>
        <v>7000</v>
      </c>
      <c r="D158" s="34"/>
    </row>
    <row r="159" spans="1:4" ht="15">
      <c r="A159" s="3"/>
      <c r="B159" s="3"/>
      <c r="C159" s="34"/>
      <c r="D159" s="34"/>
    </row>
    <row r="160" spans="1:4" ht="15">
      <c r="A160" s="3"/>
      <c r="B160" s="146" t="s">
        <v>112</v>
      </c>
      <c r="C160" s="34">
        <v>1100</v>
      </c>
      <c r="D160" s="34"/>
    </row>
    <row r="161" spans="1:4" ht="15">
      <c r="A161" s="146" t="s">
        <v>113</v>
      </c>
      <c r="B161" s="2" t="s">
        <v>133</v>
      </c>
      <c r="C161" s="29">
        <f>SUM(C160)</f>
        <v>1100</v>
      </c>
      <c r="D161" s="34"/>
    </row>
    <row r="162" spans="1:4" s="1" customFormat="1" ht="15">
      <c r="A162" s="3"/>
      <c r="B162" s="3"/>
      <c r="C162" s="29"/>
      <c r="D162" s="29"/>
    </row>
    <row r="163" spans="1:4" ht="15">
      <c r="A163" s="3"/>
      <c r="B163" s="3" t="s">
        <v>115</v>
      </c>
      <c r="C163" s="34">
        <v>1712</v>
      </c>
      <c r="D163" s="34"/>
    </row>
    <row r="164" spans="1:4" ht="15">
      <c r="A164" s="3" t="s">
        <v>116</v>
      </c>
      <c r="B164" s="145" t="s">
        <v>115</v>
      </c>
      <c r="C164" s="29">
        <f>SUM(C163)</f>
        <v>1712</v>
      </c>
      <c r="D164" s="34"/>
    </row>
    <row r="165" spans="1:4" s="1" customFormat="1" ht="15">
      <c r="A165" s="31"/>
      <c r="B165" s="31"/>
      <c r="C165" s="29"/>
      <c r="D165" s="29"/>
    </row>
    <row r="166" spans="1:4" s="1" customFormat="1" ht="15">
      <c r="A166" s="31"/>
      <c r="B166" s="31" t="s">
        <v>204</v>
      </c>
      <c r="C166" s="147">
        <v>1750</v>
      </c>
      <c r="D166" s="29"/>
    </row>
    <row r="167" spans="1:4" s="1" customFormat="1" ht="15">
      <c r="A167" s="31" t="s">
        <v>202</v>
      </c>
      <c r="B167" s="33" t="s">
        <v>380</v>
      </c>
      <c r="C167" s="29">
        <v>1750</v>
      </c>
      <c r="D167" s="29"/>
    </row>
    <row r="168" spans="1:4" s="1" customFormat="1" ht="15">
      <c r="A168" s="31"/>
      <c r="B168" s="31"/>
      <c r="C168" s="29"/>
      <c r="D168" s="29"/>
    </row>
    <row r="169" spans="1:4" ht="15">
      <c r="A169" s="3"/>
      <c r="B169" s="146" t="s">
        <v>117</v>
      </c>
      <c r="C169" s="34">
        <v>4000</v>
      </c>
      <c r="D169" s="34"/>
    </row>
    <row r="170" spans="1:4" ht="15">
      <c r="A170" s="10" t="s">
        <v>91</v>
      </c>
      <c r="B170" s="14" t="s">
        <v>118</v>
      </c>
      <c r="C170" s="29">
        <f>SUM(C169)</f>
        <v>4000</v>
      </c>
      <c r="D170" s="34"/>
    </row>
    <row r="171" spans="1:4" ht="15">
      <c r="A171" s="2"/>
      <c r="B171" s="2"/>
      <c r="C171" s="34"/>
      <c r="D171" s="34"/>
    </row>
    <row r="172" spans="1:4" ht="15">
      <c r="A172" s="2"/>
      <c r="B172" s="146" t="s">
        <v>335</v>
      </c>
      <c r="C172" s="34">
        <v>2000</v>
      </c>
      <c r="D172" s="34"/>
    </row>
    <row r="173" spans="1:4" ht="15">
      <c r="A173" s="2" t="s">
        <v>190</v>
      </c>
      <c r="B173" s="2" t="s">
        <v>335</v>
      </c>
      <c r="C173" s="29">
        <f>SUM(C172)</f>
        <v>2000</v>
      </c>
      <c r="D173" s="34"/>
    </row>
    <row r="174" spans="1:4" ht="15">
      <c r="A174" s="2"/>
      <c r="B174" s="2"/>
      <c r="C174" s="34"/>
      <c r="D174" s="34"/>
    </row>
    <row r="175" spans="1:4" ht="15">
      <c r="A175" s="2"/>
      <c r="B175" s="146" t="s">
        <v>336</v>
      </c>
      <c r="C175" s="34">
        <v>650</v>
      </c>
      <c r="D175" s="34"/>
    </row>
    <row r="176" spans="1:4" ht="15">
      <c r="A176" s="2" t="s">
        <v>189</v>
      </c>
      <c r="B176" s="2" t="s">
        <v>336</v>
      </c>
      <c r="C176" s="29">
        <v>650</v>
      </c>
      <c r="D176" s="34"/>
    </row>
    <row r="177" spans="1:4" s="1" customFormat="1" ht="15">
      <c r="A177" s="2"/>
      <c r="B177" s="2"/>
      <c r="C177" s="29"/>
      <c r="D177" s="29"/>
    </row>
    <row r="178" spans="1:4" s="1" customFormat="1" ht="15">
      <c r="A178" s="2"/>
      <c r="B178" s="2" t="s">
        <v>7</v>
      </c>
      <c r="C178" s="29">
        <f>C170+C164+C161+C158+C150+C146+C173+C176+C167+C153</f>
        <v>21402</v>
      </c>
      <c r="D178" s="29"/>
    </row>
    <row r="179" spans="1:4" s="1" customFormat="1" ht="15">
      <c r="A179" s="14"/>
      <c r="B179" s="14"/>
      <c r="C179" s="109"/>
      <c r="D179" s="109"/>
    </row>
    <row r="180" spans="1:4" s="1" customFormat="1" ht="15">
      <c r="A180" s="14" t="s">
        <v>153</v>
      </c>
      <c r="B180" s="14" t="s">
        <v>337</v>
      </c>
      <c r="C180" s="109">
        <v>10546</v>
      </c>
      <c r="D180" s="109"/>
    </row>
    <row r="181" spans="1:4" s="1" customFormat="1" ht="15">
      <c r="A181" s="14"/>
      <c r="B181" s="14"/>
      <c r="C181" s="109"/>
      <c r="D181" s="109"/>
    </row>
    <row r="182" spans="1:4" s="1" customFormat="1" ht="15">
      <c r="A182" s="14" t="s">
        <v>155</v>
      </c>
      <c r="B182" s="14" t="s">
        <v>338</v>
      </c>
      <c r="C182" s="109">
        <v>0</v>
      </c>
      <c r="D182" s="109"/>
    </row>
    <row r="183" spans="1:4" s="1" customFormat="1" ht="15">
      <c r="A183" s="14"/>
      <c r="B183" s="14" t="s">
        <v>339</v>
      </c>
      <c r="C183" s="109">
        <v>170</v>
      </c>
      <c r="D183" s="109"/>
    </row>
    <row r="184" spans="1:4" s="1" customFormat="1" ht="15">
      <c r="A184" s="14"/>
      <c r="B184" s="14" t="s">
        <v>340</v>
      </c>
      <c r="C184" s="109">
        <v>330</v>
      </c>
      <c r="D184" s="109"/>
    </row>
    <row r="185" spans="1:4" s="1" customFormat="1" ht="15">
      <c r="A185" s="14"/>
      <c r="B185" s="14" t="s">
        <v>341</v>
      </c>
      <c r="C185" s="109">
        <v>150</v>
      </c>
      <c r="D185" s="109"/>
    </row>
    <row r="186" spans="1:4" ht="15">
      <c r="A186" s="10"/>
      <c r="B186" s="10" t="s">
        <v>731</v>
      </c>
      <c r="C186" s="35">
        <v>50</v>
      </c>
      <c r="D186" s="35"/>
    </row>
    <row r="187" spans="1:4" ht="15.75" thickBot="1">
      <c r="A187" s="22"/>
      <c r="B187" s="18" t="s">
        <v>342</v>
      </c>
      <c r="C187" s="252">
        <f>SUM(C182:C186)</f>
        <v>700</v>
      </c>
      <c r="D187" s="38"/>
    </row>
    <row r="188" spans="1:4" ht="15.75" thickBot="1">
      <c r="A188" s="77"/>
      <c r="B188" s="79" t="s">
        <v>17</v>
      </c>
      <c r="C188" s="80">
        <f>C178+C142+C130+C133+C180+C187</f>
        <v>41365</v>
      </c>
      <c r="D188" s="78"/>
    </row>
    <row r="189" spans="1:4" ht="30">
      <c r="A189" s="53" t="s">
        <v>70</v>
      </c>
      <c r="B189" s="54" t="s">
        <v>3</v>
      </c>
      <c r="C189" s="53" t="s">
        <v>67</v>
      </c>
      <c r="D189" s="53" t="s">
        <v>68</v>
      </c>
    </row>
    <row r="190" spans="1:4" ht="15">
      <c r="A190" s="3"/>
      <c r="B190" s="8"/>
      <c r="C190" s="3"/>
      <c r="D190" s="4"/>
    </row>
    <row r="191" spans="1:4" ht="15">
      <c r="A191" s="3" t="s">
        <v>146</v>
      </c>
      <c r="B191" s="3" t="s">
        <v>22</v>
      </c>
      <c r="C191" s="3"/>
      <c r="D191" s="4">
        <v>340</v>
      </c>
    </row>
    <row r="192" spans="1:4" ht="15">
      <c r="A192" s="3" t="s">
        <v>150</v>
      </c>
      <c r="B192" s="3" t="s">
        <v>343</v>
      </c>
      <c r="C192" s="3"/>
      <c r="D192" s="4">
        <v>350</v>
      </c>
    </row>
    <row r="193" spans="1:4" ht="15">
      <c r="A193" s="3" t="s">
        <v>93</v>
      </c>
      <c r="B193" s="28" t="s">
        <v>38</v>
      </c>
      <c r="C193" s="3"/>
      <c r="D193" s="4">
        <v>200</v>
      </c>
    </row>
    <row r="194" spans="1:4" ht="15">
      <c r="A194" s="3"/>
      <c r="B194" s="2" t="s">
        <v>40</v>
      </c>
      <c r="C194" s="3"/>
      <c r="D194" s="4">
        <f>SUM(D190:D193)</f>
        <v>890</v>
      </c>
    </row>
    <row r="195" spans="1:4" ht="15">
      <c r="A195" s="3" t="s">
        <v>157</v>
      </c>
      <c r="B195" s="2" t="s">
        <v>348</v>
      </c>
      <c r="C195" s="3"/>
      <c r="D195" s="4">
        <v>6200</v>
      </c>
    </row>
    <row r="196" spans="1:4" ht="15">
      <c r="A196" s="3" t="s">
        <v>156</v>
      </c>
      <c r="B196" s="2" t="s">
        <v>345</v>
      </c>
      <c r="C196" s="3"/>
      <c r="D196" s="4">
        <v>295</v>
      </c>
    </row>
    <row r="197" spans="1:4" ht="15">
      <c r="A197" s="3" t="s">
        <v>346</v>
      </c>
      <c r="B197" s="2" t="s">
        <v>347</v>
      </c>
      <c r="C197" s="3"/>
      <c r="D197" s="4">
        <v>200</v>
      </c>
    </row>
    <row r="198" spans="1:4" ht="15.75" thickBot="1">
      <c r="A198" s="174" t="s">
        <v>238</v>
      </c>
      <c r="B198" s="174" t="s">
        <v>245</v>
      </c>
      <c r="C198" s="3"/>
      <c r="D198" s="4">
        <v>10546</v>
      </c>
    </row>
    <row r="199" spans="1:4" ht="15.75" thickBot="1">
      <c r="A199" s="75"/>
      <c r="B199" s="59" t="s">
        <v>12</v>
      </c>
      <c r="C199" s="81"/>
      <c r="D199" s="61">
        <f>D194+D198+D196+D197+D195</f>
        <v>18131</v>
      </c>
    </row>
    <row r="200" spans="1:4" ht="15">
      <c r="A200" s="108"/>
      <c r="B200" s="105"/>
      <c r="C200" s="108"/>
      <c r="D200" s="106"/>
    </row>
    <row r="201" spans="1:3" ht="15">
      <c r="A201" s="55"/>
      <c r="B201" s="55" t="s">
        <v>375</v>
      </c>
      <c r="C201" t="s">
        <v>748</v>
      </c>
    </row>
    <row r="202" spans="1:4" ht="30">
      <c r="A202" s="53" t="s">
        <v>66</v>
      </c>
      <c r="B202" s="54" t="s">
        <v>3</v>
      </c>
      <c r="C202" s="53" t="s">
        <v>67</v>
      </c>
      <c r="D202" s="53" t="s">
        <v>68</v>
      </c>
    </row>
    <row r="203" spans="1:4" ht="15">
      <c r="A203" s="3"/>
      <c r="B203" s="146" t="s">
        <v>107</v>
      </c>
      <c r="C203" s="34">
        <v>2000</v>
      </c>
      <c r="D203" s="34"/>
    </row>
    <row r="204" spans="1:4" ht="15">
      <c r="A204" s="3"/>
      <c r="B204" s="146" t="s">
        <v>108</v>
      </c>
      <c r="C204" s="34">
        <v>1700</v>
      </c>
      <c r="D204" s="34"/>
    </row>
    <row r="205" spans="1:4" ht="15">
      <c r="A205" s="3"/>
      <c r="B205" s="146" t="s">
        <v>109</v>
      </c>
      <c r="C205" s="34">
        <v>300</v>
      </c>
      <c r="D205" s="34"/>
    </row>
    <row r="206" spans="1:4" ht="15">
      <c r="A206" s="146" t="s">
        <v>110</v>
      </c>
      <c r="B206" s="2" t="s">
        <v>111</v>
      </c>
      <c r="C206" s="29">
        <f>SUM(C203:C205)</f>
        <v>4000</v>
      </c>
      <c r="D206" s="34"/>
    </row>
    <row r="207" spans="1:4" ht="15">
      <c r="A207" s="3"/>
      <c r="B207" s="3"/>
      <c r="C207" s="34"/>
      <c r="D207" s="34"/>
    </row>
    <row r="208" spans="1:4" ht="15">
      <c r="A208" s="3"/>
      <c r="B208" s="3" t="s">
        <v>115</v>
      </c>
      <c r="C208" s="34">
        <v>300</v>
      </c>
      <c r="D208" s="34"/>
    </row>
    <row r="209" spans="1:4" ht="15">
      <c r="A209" s="3" t="s">
        <v>116</v>
      </c>
      <c r="B209" s="145" t="s">
        <v>115</v>
      </c>
      <c r="C209" s="29">
        <f>SUM(C208)</f>
        <v>300</v>
      </c>
      <c r="D209" s="34"/>
    </row>
    <row r="210" spans="1:4" ht="15">
      <c r="A210" s="3"/>
      <c r="B210" s="3"/>
      <c r="C210" s="34"/>
      <c r="D210" s="34"/>
    </row>
    <row r="211" spans="1:4" ht="15">
      <c r="A211" s="3"/>
      <c r="B211" s="3"/>
      <c r="C211" s="34"/>
      <c r="D211" s="34"/>
    </row>
    <row r="212" spans="1:4" ht="15">
      <c r="A212" s="3"/>
      <c r="B212" s="146" t="s">
        <v>117</v>
      </c>
      <c r="C212" s="29">
        <v>1200</v>
      </c>
      <c r="D212" s="29"/>
    </row>
    <row r="213" spans="1:4" ht="15">
      <c r="A213" s="10" t="s">
        <v>91</v>
      </c>
      <c r="B213" s="14" t="s">
        <v>118</v>
      </c>
      <c r="C213" s="29">
        <f>SUM(C212)</f>
        <v>1200</v>
      </c>
      <c r="D213" s="29"/>
    </row>
    <row r="214" spans="1:4" ht="15">
      <c r="A214" s="3"/>
      <c r="B214" s="3"/>
      <c r="C214" s="34"/>
      <c r="D214" s="34"/>
    </row>
    <row r="215" spans="1:4" ht="15">
      <c r="A215" s="2"/>
      <c r="B215" s="2" t="s">
        <v>7</v>
      </c>
      <c r="C215" s="29">
        <f>C206+C213+C209</f>
        <v>5500</v>
      </c>
      <c r="D215" s="29"/>
    </row>
    <row r="216" spans="1:4" ht="15">
      <c r="A216" s="14"/>
      <c r="B216" s="14"/>
      <c r="C216" s="109"/>
      <c r="D216" s="109"/>
    </row>
    <row r="217" spans="1:4" ht="15">
      <c r="A217" s="14" t="s">
        <v>241</v>
      </c>
      <c r="B217" s="14" t="s">
        <v>376</v>
      </c>
      <c r="C217" s="109">
        <v>29134</v>
      </c>
      <c r="D217" s="109"/>
    </row>
    <row r="218" spans="1:4" ht="15">
      <c r="A218" s="14" t="s">
        <v>243</v>
      </c>
      <c r="B218" s="14" t="s">
        <v>377</v>
      </c>
      <c r="C218" s="109">
        <v>7866</v>
      </c>
      <c r="D218" s="109"/>
    </row>
    <row r="219" spans="1:4" ht="15">
      <c r="A219" s="14"/>
      <c r="B219" s="14"/>
      <c r="C219" s="109">
        <f>SUM(C217:C218)</f>
        <v>37000</v>
      </c>
      <c r="D219" s="109"/>
    </row>
    <row r="220" spans="1:4" ht="15.75" thickBot="1">
      <c r="A220" s="14"/>
      <c r="B220" s="14"/>
      <c r="C220" s="109"/>
      <c r="D220" s="109"/>
    </row>
    <row r="221" spans="1:4" ht="15.75" thickBot="1">
      <c r="A221" s="56"/>
      <c r="B221" s="57" t="s">
        <v>17</v>
      </c>
      <c r="C221" s="63">
        <f>C215+C219</f>
        <v>42500</v>
      </c>
      <c r="D221" s="73"/>
    </row>
    <row r="222" spans="1:4" ht="15">
      <c r="A222" s="123"/>
      <c r="B222" s="36"/>
      <c r="C222" s="37"/>
      <c r="D222" s="38"/>
    </row>
    <row r="223" spans="1:4" ht="15">
      <c r="A223" s="120" t="s">
        <v>150</v>
      </c>
      <c r="B223" s="121" t="s">
        <v>344</v>
      </c>
      <c r="C223" s="122"/>
      <c r="D223" s="122">
        <v>3032</v>
      </c>
    </row>
    <row r="224" spans="1:4" ht="15">
      <c r="A224" s="110" t="s">
        <v>93</v>
      </c>
      <c r="B224" s="28" t="s">
        <v>38</v>
      </c>
      <c r="C224" s="34"/>
      <c r="D224" s="34">
        <v>758</v>
      </c>
    </row>
    <row r="225" spans="1:4" ht="15">
      <c r="A225" s="110"/>
      <c r="B225" s="2" t="s">
        <v>40</v>
      </c>
      <c r="C225" s="34"/>
      <c r="D225" s="29">
        <f>SUM(D223:D224)</f>
        <v>3790</v>
      </c>
    </row>
    <row r="226" spans="1:4" ht="15">
      <c r="A226" s="110"/>
      <c r="B226" s="2"/>
      <c r="C226" s="34"/>
      <c r="D226" s="29"/>
    </row>
    <row r="227" spans="1:4" ht="15.75" thickBot="1">
      <c r="A227" s="110" t="s">
        <v>238</v>
      </c>
      <c r="B227" s="3" t="s">
        <v>379</v>
      </c>
      <c r="C227" s="3"/>
      <c r="D227" s="3">
        <v>29134</v>
      </c>
    </row>
    <row r="228" spans="1:4" ht="15.75" thickBot="1">
      <c r="A228" s="75"/>
      <c r="B228" s="176" t="s">
        <v>12</v>
      </c>
      <c r="C228" s="260"/>
      <c r="D228" s="261">
        <f>D225+D227</f>
        <v>32924</v>
      </c>
    </row>
    <row r="229" spans="1:4" ht="15">
      <c r="A229" s="256"/>
      <c r="B229" s="257"/>
      <c r="C229" s="258"/>
      <c r="D229" s="259"/>
    </row>
    <row r="230" spans="1:4" ht="15">
      <c r="A230" s="256"/>
      <c r="B230" s="257"/>
      <c r="C230" s="258"/>
      <c r="D230" s="259"/>
    </row>
    <row r="231" spans="1:4" ht="15">
      <c r="A231" s="256"/>
      <c r="B231" s="257"/>
      <c r="C231" s="258"/>
      <c r="D231" s="259"/>
    </row>
    <row r="232" spans="1:4" ht="15">
      <c r="A232" s="256"/>
      <c r="B232" s="262" t="s">
        <v>378</v>
      </c>
      <c r="C232" s="258"/>
      <c r="D232" s="259"/>
    </row>
    <row r="233" spans="1:4" ht="30">
      <c r="A233" s="53" t="s">
        <v>66</v>
      </c>
      <c r="B233" s="54" t="s">
        <v>3</v>
      </c>
      <c r="C233" s="53" t="s">
        <v>67</v>
      </c>
      <c r="D233" s="53" t="s">
        <v>68</v>
      </c>
    </row>
    <row r="234" spans="1:4" ht="15">
      <c r="A234" s="110"/>
      <c r="B234" s="3" t="s">
        <v>215</v>
      </c>
      <c r="C234" s="3"/>
      <c r="D234" s="4">
        <v>3996</v>
      </c>
    </row>
    <row r="235" spans="1:4" ht="15">
      <c r="A235" s="110" t="s">
        <v>216</v>
      </c>
      <c r="B235" s="145" t="s">
        <v>217</v>
      </c>
      <c r="C235" s="3"/>
      <c r="D235" s="29">
        <f>SUM(D234)</f>
        <v>3996</v>
      </c>
    </row>
    <row r="236" spans="1:4" ht="15">
      <c r="A236" s="110"/>
      <c r="B236" s="3"/>
      <c r="C236" s="3"/>
      <c r="D236" s="4"/>
    </row>
    <row r="237" spans="1:4" ht="15">
      <c r="A237" s="110"/>
      <c r="B237" s="3" t="s">
        <v>218</v>
      </c>
      <c r="C237" s="3"/>
      <c r="D237" s="4">
        <v>7000</v>
      </c>
    </row>
    <row r="238" spans="1:4" ht="15">
      <c r="A238" s="110" t="s">
        <v>219</v>
      </c>
      <c r="B238" s="145" t="s">
        <v>220</v>
      </c>
      <c r="C238" s="3"/>
      <c r="D238" s="29">
        <f>SUM(D237)</f>
        <v>7000</v>
      </c>
    </row>
    <row r="239" spans="1:4" ht="15">
      <c r="A239" s="110"/>
      <c r="B239" s="3"/>
      <c r="C239" s="3"/>
      <c r="D239" s="4"/>
    </row>
    <row r="240" spans="1:4" ht="15">
      <c r="A240" s="110"/>
      <c r="B240" s="146"/>
      <c r="C240" s="3"/>
      <c r="D240" s="4"/>
    </row>
    <row r="241" spans="1:4" ht="15">
      <c r="A241" s="110"/>
      <c r="B241" s="3" t="s">
        <v>221</v>
      </c>
      <c r="C241" s="3"/>
      <c r="D241" s="4">
        <v>3000</v>
      </c>
    </row>
    <row r="242" spans="1:4" ht="15">
      <c r="A242" s="110" t="s">
        <v>222</v>
      </c>
      <c r="B242" s="145" t="s">
        <v>223</v>
      </c>
      <c r="C242" s="3"/>
      <c r="D242" s="29">
        <f>SUM(D240:D241)</f>
        <v>3000</v>
      </c>
    </row>
    <row r="243" spans="1:4" ht="15">
      <c r="A243" s="110"/>
      <c r="B243" s="3"/>
      <c r="C243" s="3"/>
      <c r="D243" s="4"/>
    </row>
    <row r="244" spans="1:4" ht="15">
      <c r="A244" s="110"/>
      <c r="B244" s="3" t="s">
        <v>349</v>
      </c>
      <c r="C244" s="3"/>
      <c r="D244" s="4">
        <v>100</v>
      </c>
    </row>
    <row r="245" spans="1:4" ht="15">
      <c r="A245" s="110"/>
      <c r="B245" s="3" t="s">
        <v>224</v>
      </c>
      <c r="C245" s="3"/>
      <c r="D245" s="4">
        <v>20</v>
      </c>
    </row>
    <row r="246" spans="1:4" ht="15">
      <c r="A246" s="110" t="s">
        <v>225</v>
      </c>
      <c r="B246" s="145" t="s">
        <v>226</v>
      </c>
      <c r="C246" s="3"/>
      <c r="D246" s="29">
        <f>SUM(D244:D245)</f>
        <v>120</v>
      </c>
    </row>
    <row r="247" spans="1:4" ht="15">
      <c r="A247" s="110"/>
      <c r="B247" s="145"/>
      <c r="C247" s="3"/>
      <c r="D247" s="4"/>
    </row>
    <row r="248" spans="1:4" ht="15">
      <c r="A248" s="110"/>
      <c r="B248" s="145"/>
      <c r="C248" s="3"/>
      <c r="D248" s="4"/>
    </row>
    <row r="249" spans="1:4" ht="15">
      <c r="A249" s="110"/>
      <c r="B249" s="3"/>
      <c r="C249" s="3"/>
      <c r="D249" s="4"/>
    </row>
    <row r="250" spans="1:4" ht="15">
      <c r="A250" s="110"/>
      <c r="B250" s="3" t="s">
        <v>229</v>
      </c>
      <c r="C250" s="3"/>
      <c r="D250" s="4"/>
    </row>
    <row r="251" spans="1:4" ht="15">
      <c r="A251" s="110"/>
      <c r="B251" s="164" t="s">
        <v>230</v>
      </c>
      <c r="C251" s="3"/>
      <c r="D251" s="4">
        <v>500</v>
      </c>
    </row>
    <row r="252" spans="1:4" ht="15">
      <c r="A252" s="110" t="s">
        <v>227</v>
      </c>
      <c r="B252" s="145" t="s">
        <v>228</v>
      </c>
      <c r="C252" s="3"/>
      <c r="D252" s="29">
        <f>SUM(D249:D251)</f>
        <v>500</v>
      </c>
    </row>
    <row r="253" spans="1:4" ht="15">
      <c r="A253" s="110"/>
      <c r="B253" s="145" t="s">
        <v>232</v>
      </c>
      <c r="C253" s="3"/>
      <c r="D253" s="29">
        <f>D252+D246+D242+D238+D235</f>
        <v>14616</v>
      </c>
    </row>
    <row r="254" spans="1:4" ht="15">
      <c r="A254" s="110"/>
      <c r="B254" s="3"/>
      <c r="C254" s="3"/>
      <c r="D254" s="4"/>
    </row>
    <row r="255" spans="1:4" ht="15">
      <c r="A255" s="111" t="s">
        <v>353</v>
      </c>
      <c r="B255" s="41" t="s">
        <v>54</v>
      </c>
      <c r="C255" s="10"/>
      <c r="D255" s="11">
        <v>80385</v>
      </c>
    </row>
    <row r="256" spans="1:4" ht="15">
      <c r="A256" s="111"/>
      <c r="B256" s="41" t="s">
        <v>352</v>
      </c>
      <c r="C256" s="10"/>
      <c r="D256" s="11">
        <v>12140</v>
      </c>
    </row>
    <row r="257" spans="1:4" ht="15">
      <c r="A257" s="111"/>
      <c r="B257" s="41" t="s">
        <v>351</v>
      </c>
      <c r="C257" s="10"/>
      <c r="D257" s="11">
        <v>64996</v>
      </c>
    </row>
    <row r="258" spans="1:4" ht="15">
      <c r="A258" s="111"/>
      <c r="B258" s="41" t="s">
        <v>350</v>
      </c>
      <c r="C258" s="10"/>
      <c r="D258" s="11">
        <v>10729</v>
      </c>
    </row>
    <row r="259" spans="1:4" ht="15">
      <c r="A259" s="10"/>
      <c r="B259" s="41" t="s">
        <v>55</v>
      </c>
      <c r="C259" s="10"/>
      <c r="D259" s="11">
        <f>SUM(D255:D258)</f>
        <v>168250</v>
      </c>
    </row>
    <row r="260" spans="1:4" ht="15.75" thickBot="1">
      <c r="A260" s="10"/>
      <c r="B260" s="41"/>
      <c r="C260" s="10"/>
      <c r="D260" s="11"/>
    </row>
    <row r="261" spans="1:4" ht="15.75" thickBot="1">
      <c r="A261" s="75"/>
      <c r="B261" s="82" t="s">
        <v>12</v>
      </c>
      <c r="C261" s="81"/>
      <c r="D261" s="61">
        <f>D259+D253</f>
        <v>182866</v>
      </c>
    </row>
    <row r="263" spans="1:3" ht="15">
      <c r="A263" s="43">
        <v>841907</v>
      </c>
      <c r="B263" s="83" t="s">
        <v>44</v>
      </c>
      <c r="C263" s="44"/>
    </row>
    <row r="264" spans="1:4" ht="15">
      <c r="A264" s="3">
        <v>37111</v>
      </c>
      <c r="B264" s="3" t="s">
        <v>11</v>
      </c>
      <c r="C264" s="4">
        <f>ámk!D379+szak!D257+hivatal!D79</f>
        <v>148334</v>
      </c>
      <c r="D264" s="3"/>
    </row>
    <row r="265" spans="1:4" ht="15">
      <c r="A265" s="3"/>
      <c r="B265" s="40" t="s">
        <v>18</v>
      </c>
      <c r="C265" s="4">
        <f>SUM(C264)</f>
        <v>148334</v>
      </c>
      <c r="D265" s="3"/>
    </row>
    <row r="266" spans="1:4" ht="15.75" thickBot="1">
      <c r="A266" s="10"/>
      <c r="B266" s="10"/>
      <c r="C266" s="11"/>
      <c r="D266" s="10"/>
    </row>
    <row r="267" spans="1:4" ht="15.75" thickBot="1">
      <c r="A267" s="56"/>
      <c r="B267" s="57" t="s">
        <v>17</v>
      </c>
      <c r="C267" s="63">
        <f>C265</f>
        <v>148334</v>
      </c>
      <c r="D267" s="84"/>
    </row>
    <row r="268" spans="1:4" ht="15">
      <c r="A268" s="103"/>
      <c r="B268" s="104"/>
      <c r="C268" s="95"/>
      <c r="D268" s="103"/>
    </row>
    <row r="269" spans="1:4" ht="15">
      <c r="A269" s="108"/>
      <c r="B269" s="105"/>
      <c r="C269" s="108"/>
      <c r="D269" s="106"/>
    </row>
    <row r="270" spans="1:2" ht="15">
      <c r="A270" s="55">
        <v>72112</v>
      </c>
      <c r="B270" s="55" t="s">
        <v>45</v>
      </c>
    </row>
    <row r="271" spans="1:4" ht="30">
      <c r="A271" s="53" t="s">
        <v>66</v>
      </c>
      <c r="B271" s="54" t="s">
        <v>3</v>
      </c>
      <c r="C271" s="53" t="s">
        <v>71</v>
      </c>
      <c r="D271" s="53" t="s">
        <v>69</v>
      </c>
    </row>
    <row r="272" spans="1:4" ht="15">
      <c r="A272" s="3" t="s">
        <v>114</v>
      </c>
      <c r="B272" s="3" t="s">
        <v>159</v>
      </c>
      <c r="C272" s="4">
        <v>3640</v>
      </c>
      <c r="D272" s="4"/>
    </row>
    <row r="273" spans="1:4" ht="15">
      <c r="A273" s="3"/>
      <c r="B273" s="3"/>
      <c r="C273" s="4"/>
      <c r="D273" s="4"/>
    </row>
    <row r="274" spans="1:4" ht="15">
      <c r="A274" s="3" t="s">
        <v>114</v>
      </c>
      <c r="B274" s="2" t="s">
        <v>160</v>
      </c>
      <c r="C274" s="4">
        <f>SUM(C272:C273)</f>
        <v>3640</v>
      </c>
      <c r="D274" s="4"/>
    </row>
    <row r="275" spans="1:4" ht="15">
      <c r="A275" s="3"/>
      <c r="B275" s="3"/>
      <c r="C275" s="4"/>
      <c r="D275" s="4"/>
    </row>
    <row r="276" spans="1:4" ht="15">
      <c r="A276" s="69"/>
      <c r="B276" s="85" t="s">
        <v>17</v>
      </c>
      <c r="C276" s="86">
        <f>SUM(C274)</f>
        <v>3640</v>
      </c>
      <c r="D276" s="86"/>
    </row>
    <row r="277" spans="1:4" ht="15">
      <c r="A277" s="3"/>
      <c r="B277" s="3"/>
      <c r="C277" s="4"/>
      <c r="D277" s="4"/>
    </row>
    <row r="278" spans="1:4" ht="15">
      <c r="A278" s="110" t="s">
        <v>157</v>
      </c>
      <c r="B278" s="3" t="s">
        <v>46</v>
      </c>
      <c r="C278" s="4"/>
      <c r="D278" s="4">
        <v>2970</v>
      </c>
    </row>
    <row r="279" spans="1:4" ht="15">
      <c r="A279" s="110"/>
      <c r="B279" s="40" t="s">
        <v>47</v>
      </c>
      <c r="C279" s="4"/>
      <c r="D279" s="4">
        <f>SUM(D278)</f>
        <v>2970</v>
      </c>
    </row>
    <row r="280" spans="1:4" ht="15.75" thickBot="1">
      <c r="A280" s="110"/>
      <c r="B280" s="3"/>
      <c r="C280" s="4"/>
      <c r="D280" s="4"/>
    </row>
    <row r="281" spans="1:4" ht="15.75" thickBot="1">
      <c r="A281" s="75"/>
      <c r="B281" s="82" t="s">
        <v>12</v>
      </c>
      <c r="C281" s="60"/>
      <c r="D281" s="61">
        <f>D279</f>
        <v>2970</v>
      </c>
    </row>
    <row r="282" spans="1:4" ht="15">
      <c r="A282" s="108"/>
      <c r="B282" s="125"/>
      <c r="C282" s="106"/>
      <c r="D282" s="106"/>
    </row>
    <row r="284" spans="1:2" ht="15">
      <c r="A284" s="55">
        <v>74032</v>
      </c>
      <c r="B284" s="55" t="s">
        <v>200</v>
      </c>
    </row>
    <row r="285" spans="1:4" ht="30">
      <c r="A285" s="53" t="s">
        <v>66</v>
      </c>
      <c r="B285" s="54" t="s">
        <v>3</v>
      </c>
      <c r="C285" s="53" t="s">
        <v>71</v>
      </c>
      <c r="D285" s="53" t="s">
        <v>69</v>
      </c>
    </row>
    <row r="286" spans="1:4" ht="15">
      <c r="A286" s="3" t="s">
        <v>114</v>
      </c>
      <c r="B286" s="3" t="s">
        <v>159</v>
      </c>
      <c r="C286" s="4">
        <v>780</v>
      </c>
      <c r="D286" s="4"/>
    </row>
    <row r="287" spans="1:4" ht="15">
      <c r="A287" s="3"/>
      <c r="B287" s="3"/>
      <c r="C287" s="4"/>
      <c r="D287" s="4"/>
    </row>
    <row r="288" spans="1:4" ht="15">
      <c r="A288" s="3" t="s">
        <v>114</v>
      </c>
      <c r="B288" s="2" t="s">
        <v>160</v>
      </c>
      <c r="C288" s="4">
        <f>SUM(C286:C287)</f>
        <v>780</v>
      </c>
      <c r="D288" s="4"/>
    </row>
    <row r="289" spans="1:4" ht="15">
      <c r="A289" s="3"/>
      <c r="B289" s="3"/>
      <c r="C289" s="4"/>
      <c r="D289" s="4"/>
    </row>
    <row r="290" spans="1:4" ht="15">
      <c r="A290" s="69"/>
      <c r="B290" s="85" t="s">
        <v>17</v>
      </c>
      <c r="C290" s="86">
        <f>SUM(C288)</f>
        <v>780</v>
      </c>
      <c r="D290" s="86"/>
    </row>
    <row r="291" spans="1:4" ht="15">
      <c r="A291" s="3"/>
      <c r="B291" s="3"/>
      <c r="C291" s="4"/>
      <c r="D291" s="4"/>
    </row>
    <row r="292" spans="1:4" ht="15">
      <c r="A292" s="110" t="s">
        <v>157</v>
      </c>
      <c r="B292" s="3" t="s">
        <v>46</v>
      </c>
      <c r="C292" s="4"/>
      <c r="D292" s="4">
        <v>180</v>
      </c>
    </row>
    <row r="293" spans="1:4" ht="15">
      <c r="A293" s="110"/>
      <c r="B293" s="40" t="s">
        <v>47</v>
      </c>
      <c r="C293" s="4"/>
      <c r="D293" s="4">
        <f>SUM(D292)</f>
        <v>180</v>
      </c>
    </row>
    <row r="294" spans="1:4" ht="15.75" thickBot="1">
      <c r="A294" s="110"/>
      <c r="B294" s="3"/>
      <c r="C294" s="4"/>
      <c r="D294" s="4"/>
    </row>
    <row r="295" spans="1:4" ht="15.75" thickBot="1">
      <c r="A295" s="75"/>
      <c r="B295" s="82" t="s">
        <v>12</v>
      </c>
      <c r="C295" s="60"/>
      <c r="D295" s="61">
        <f>D293</f>
        <v>180</v>
      </c>
    </row>
    <row r="296" spans="1:4" ht="15">
      <c r="A296" s="108"/>
      <c r="B296" s="125"/>
      <c r="C296" s="106"/>
      <c r="D296" s="106"/>
    </row>
    <row r="297" spans="1:2" ht="15">
      <c r="A297" s="55"/>
      <c r="B297" s="55" t="s">
        <v>354</v>
      </c>
    </row>
    <row r="298" spans="1:4" ht="30">
      <c r="A298" s="53" t="s">
        <v>66</v>
      </c>
      <c r="B298" s="54" t="s">
        <v>3</v>
      </c>
      <c r="C298" s="53" t="s">
        <v>71</v>
      </c>
      <c r="D298" s="53" t="s">
        <v>69</v>
      </c>
    </row>
    <row r="299" spans="1:4" ht="15">
      <c r="A299" s="3" t="s">
        <v>114</v>
      </c>
      <c r="B299" s="3" t="s">
        <v>159</v>
      </c>
      <c r="C299" s="4">
        <v>2908</v>
      </c>
      <c r="D299" s="4"/>
    </row>
    <row r="300" spans="1:4" ht="15">
      <c r="A300" s="3"/>
      <c r="B300" s="3"/>
      <c r="C300" s="4"/>
      <c r="D300" s="4"/>
    </row>
    <row r="301" spans="1:4" ht="15">
      <c r="A301" s="3" t="s">
        <v>114</v>
      </c>
      <c r="B301" s="2" t="s">
        <v>160</v>
      </c>
      <c r="C301" s="4">
        <f>SUM(C299:C300)</f>
        <v>2908</v>
      </c>
      <c r="D301" s="4"/>
    </row>
    <row r="302" spans="1:4" ht="15">
      <c r="A302" s="3"/>
      <c r="B302" s="3"/>
      <c r="C302" s="4"/>
      <c r="D302" s="4"/>
    </row>
    <row r="303" spans="1:4" ht="15">
      <c r="A303" s="69"/>
      <c r="B303" s="85" t="s">
        <v>17</v>
      </c>
      <c r="C303" s="86">
        <f>SUM(C301)</f>
        <v>2908</v>
      </c>
      <c r="D303" s="86"/>
    </row>
    <row r="304" spans="1:4" ht="15">
      <c r="A304" s="3"/>
      <c r="B304" s="3"/>
      <c r="C304" s="4"/>
      <c r="D304" s="4"/>
    </row>
    <row r="305" spans="1:4" ht="15">
      <c r="A305" s="110" t="s">
        <v>157</v>
      </c>
      <c r="B305" s="3" t="s">
        <v>46</v>
      </c>
      <c r="C305" s="4"/>
      <c r="D305" s="4">
        <v>2908</v>
      </c>
    </row>
    <row r="306" spans="1:4" ht="15">
      <c r="A306" s="110"/>
      <c r="B306" s="40" t="s">
        <v>47</v>
      </c>
      <c r="C306" s="4"/>
      <c r="D306" s="4">
        <f>SUM(D305)</f>
        <v>2908</v>
      </c>
    </row>
    <row r="307" spans="1:4" ht="15.75" thickBot="1">
      <c r="A307" s="110"/>
      <c r="B307" s="3"/>
      <c r="C307" s="4"/>
      <c r="D307" s="4"/>
    </row>
    <row r="308" spans="1:4" ht="15.75" thickBot="1">
      <c r="A308" s="75"/>
      <c r="B308" s="82" t="s">
        <v>12</v>
      </c>
      <c r="C308" s="60"/>
      <c r="D308" s="61">
        <f>D306</f>
        <v>2908</v>
      </c>
    </row>
    <row r="310" spans="1:4" ht="15">
      <c r="A310" s="108"/>
      <c r="B310" s="125"/>
      <c r="C310" s="106"/>
      <c r="D310" s="106"/>
    </row>
    <row r="312" spans="1:2" ht="15">
      <c r="A312" s="43">
        <v>105010</v>
      </c>
      <c r="B312" s="55" t="s">
        <v>162</v>
      </c>
    </row>
    <row r="313" spans="1:4" ht="30">
      <c r="A313" s="53" t="s">
        <v>66</v>
      </c>
      <c r="B313" s="54" t="s">
        <v>3</v>
      </c>
      <c r="C313" s="53" t="s">
        <v>67</v>
      </c>
      <c r="D313" s="53" t="s">
        <v>69</v>
      </c>
    </row>
    <row r="314" spans="1:4" ht="15">
      <c r="A314" s="3" t="s">
        <v>163</v>
      </c>
      <c r="B314" s="3" t="s">
        <v>231</v>
      </c>
      <c r="C314" s="4">
        <v>434</v>
      </c>
      <c r="D314" s="4"/>
    </row>
    <row r="315" spans="1:4" ht="15">
      <c r="A315" s="3"/>
      <c r="B315" s="17" t="s">
        <v>355</v>
      </c>
      <c r="C315" s="4">
        <v>154</v>
      </c>
      <c r="D315" s="4"/>
    </row>
    <row r="316" spans="1:4" ht="15">
      <c r="A316" s="3"/>
      <c r="B316" s="17" t="s">
        <v>356</v>
      </c>
      <c r="C316" s="4">
        <v>0</v>
      </c>
      <c r="D316" s="4"/>
    </row>
    <row r="317" spans="1:4" ht="15">
      <c r="A317" s="3"/>
      <c r="B317" s="17" t="s">
        <v>357</v>
      </c>
      <c r="C317" s="4">
        <v>257</v>
      </c>
      <c r="D317" s="4"/>
    </row>
    <row r="318" spans="1:4" ht="15">
      <c r="A318" s="3"/>
      <c r="B318" s="6"/>
      <c r="C318" s="4"/>
      <c r="D318" s="4"/>
    </row>
    <row r="319" spans="1:4" ht="15">
      <c r="A319" s="3" t="s">
        <v>163</v>
      </c>
      <c r="B319" s="2" t="s">
        <v>164</v>
      </c>
      <c r="C319" s="4">
        <f>SUM(C314:C318)</f>
        <v>845</v>
      </c>
      <c r="D319" s="4"/>
    </row>
    <row r="320" spans="1:4" ht="15.75" thickBot="1">
      <c r="A320" s="10"/>
      <c r="B320" s="10"/>
      <c r="C320" s="11"/>
      <c r="D320" s="11"/>
    </row>
    <row r="321" spans="1:4" ht="15.75" thickBot="1">
      <c r="A321" s="56"/>
      <c r="B321" s="87" t="s">
        <v>48</v>
      </c>
      <c r="C321" s="63">
        <f>C319</f>
        <v>845</v>
      </c>
      <c r="D321" s="73"/>
    </row>
    <row r="322" spans="1:4" ht="15">
      <c r="A322" s="103"/>
      <c r="B322" s="124"/>
      <c r="C322" s="95"/>
      <c r="D322" s="95"/>
    </row>
    <row r="324" spans="1:2" ht="15">
      <c r="A324" s="43">
        <v>106020</v>
      </c>
      <c r="B324" s="55" t="s">
        <v>165</v>
      </c>
    </row>
    <row r="325" spans="1:4" ht="30">
      <c r="A325" s="54" t="s">
        <v>2</v>
      </c>
      <c r="B325" s="54" t="s">
        <v>3</v>
      </c>
      <c r="C325" s="53" t="s">
        <v>67</v>
      </c>
      <c r="D325" s="53" t="s">
        <v>68</v>
      </c>
    </row>
    <row r="326" spans="1:4" ht="15">
      <c r="A326" s="3"/>
      <c r="B326" s="110" t="s">
        <v>166</v>
      </c>
      <c r="C326" s="4">
        <v>14300</v>
      </c>
      <c r="D326" s="4"/>
    </row>
    <row r="327" spans="1:4" ht="15">
      <c r="A327" s="3" t="s">
        <v>167</v>
      </c>
      <c r="B327" s="2" t="s">
        <v>168</v>
      </c>
      <c r="C327" s="4">
        <f>SUM(C326:C326)</f>
        <v>14300</v>
      </c>
      <c r="D327" s="4"/>
    </row>
    <row r="328" spans="1:4" ht="15.75" thickBot="1">
      <c r="A328" s="10"/>
      <c r="B328" s="10"/>
      <c r="C328" s="11"/>
      <c r="D328" s="11"/>
    </row>
    <row r="329" spans="1:4" ht="15.75" thickBot="1">
      <c r="A329" s="56"/>
      <c r="B329" s="87" t="s">
        <v>48</v>
      </c>
      <c r="C329" s="63">
        <f>C327</f>
        <v>14300</v>
      </c>
      <c r="D329" s="73"/>
    </row>
    <row r="330" spans="1:4" ht="15">
      <c r="A330" s="103"/>
      <c r="B330" s="124"/>
      <c r="C330" s="95"/>
      <c r="D330" s="95"/>
    </row>
    <row r="331" spans="1:4" ht="15">
      <c r="A331" s="103"/>
      <c r="B331" s="124"/>
      <c r="C331" s="95"/>
      <c r="D331" s="19"/>
    </row>
    <row r="332" spans="1:2" ht="15">
      <c r="A332">
        <v>101150</v>
      </c>
      <c r="B332" t="s">
        <v>169</v>
      </c>
    </row>
    <row r="333" spans="1:2" ht="15">
      <c r="A333" s="43">
        <v>101231</v>
      </c>
      <c r="B333" s="55" t="s">
        <v>170</v>
      </c>
    </row>
    <row r="334" spans="1:4" ht="30">
      <c r="A334" s="53" t="s">
        <v>66</v>
      </c>
      <c r="B334" s="54" t="s">
        <v>3</v>
      </c>
      <c r="C334" s="53" t="s">
        <v>71</v>
      </c>
      <c r="D334" s="53" t="s">
        <v>68</v>
      </c>
    </row>
    <row r="335" spans="1:4" ht="15">
      <c r="A335" s="3"/>
      <c r="B335" s="3" t="s">
        <v>171</v>
      </c>
      <c r="C335" s="4">
        <v>560</v>
      </c>
      <c r="D335" s="4"/>
    </row>
    <row r="336" spans="1:4" ht="15">
      <c r="A336" s="3" t="s">
        <v>172</v>
      </c>
      <c r="B336" s="2" t="s">
        <v>173</v>
      </c>
      <c r="C336" s="4">
        <f>SUM(C335:C335)</f>
        <v>560</v>
      </c>
      <c r="D336" s="4"/>
    </row>
    <row r="337" spans="1:4" ht="15.75" thickBot="1">
      <c r="A337" s="10"/>
      <c r="B337" s="10"/>
      <c r="C337" s="11"/>
      <c r="D337" s="11"/>
    </row>
    <row r="338" spans="1:4" ht="15.75" thickBot="1">
      <c r="A338" s="56"/>
      <c r="B338" s="87" t="s">
        <v>48</v>
      </c>
      <c r="C338" s="63">
        <f>C336</f>
        <v>560</v>
      </c>
      <c r="D338" s="12"/>
    </row>
    <row r="339" spans="1:4" ht="15">
      <c r="A339" s="103"/>
      <c r="B339" s="124"/>
      <c r="C339" s="95"/>
      <c r="D339" s="19"/>
    </row>
    <row r="340" spans="1:4" ht="15">
      <c r="A340" s="103"/>
      <c r="B340" s="124"/>
      <c r="C340" s="95"/>
      <c r="D340" s="19"/>
    </row>
    <row r="341" spans="1:4" ht="15">
      <c r="A341" s="103"/>
      <c r="B341" s="124"/>
      <c r="C341" s="95"/>
      <c r="D341" s="19"/>
    </row>
    <row r="343" spans="1:2" ht="15">
      <c r="A343" s="43"/>
      <c r="B343" s="55" t="s">
        <v>178</v>
      </c>
    </row>
    <row r="344" spans="1:4" ht="30">
      <c r="A344" s="53" t="s">
        <v>70</v>
      </c>
      <c r="B344" s="54" t="s">
        <v>3</v>
      </c>
      <c r="C344" s="53" t="s">
        <v>67</v>
      </c>
      <c r="D344" s="53" t="s">
        <v>69</v>
      </c>
    </row>
    <row r="345" spans="1:4" ht="15">
      <c r="A345" s="3" t="s">
        <v>175</v>
      </c>
      <c r="B345" s="3" t="s">
        <v>174</v>
      </c>
      <c r="C345" s="4"/>
      <c r="D345" s="4"/>
    </row>
    <row r="346" spans="1:4" ht="15">
      <c r="A346" s="3">
        <v>107060</v>
      </c>
      <c r="B346" s="146" t="s">
        <v>176</v>
      </c>
      <c r="C346" s="4">
        <v>1200</v>
      </c>
      <c r="D346" s="4"/>
    </row>
    <row r="347" spans="1:4" ht="15">
      <c r="A347" s="10">
        <v>103010</v>
      </c>
      <c r="B347" s="157" t="s">
        <v>177</v>
      </c>
      <c r="C347" s="11">
        <v>288</v>
      </c>
      <c r="D347" s="11"/>
    </row>
    <row r="348" spans="1:4" ht="15">
      <c r="A348" s="10"/>
      <c r="B348" s="157" t="s">
        <v>358</v>
      </c>
      <c r="C348" s="11">
        <v>200</v>
      </c>
      <c r="D348" s="11"/>
    </row>
    <row r="349" spans="1:4" ht="15">
      <c r="A349" s="10"/>
      <c r="B349" s="157" t="s">
        <v>359</v>
      </c>
      <c r="C349" s="11">
        <v>530</v>
      </c>
      <c r="D349" s="11"/>
    </row>
    <row r="350" spans="1:4" ht="15">
      <c r="A350" s="10">
        <v>107060</v>
      </c>
      <c r="B350" s="157" t="s">
        <v>181</v>
      </c>
      <c r="C350" s="11">
        <v>650</v>
      </c>
      <c r="D350" s="11"/>
    </row>
    <row r="351" spans="1:4" ht="15">
      <c r="A351" s="10"/>
      <c r="B351" s="157"/>
      <c r="C351" s="11"/>
      <c r="D351" s="11"/>
    </row>
    <row r="352" spans="1:4" ht="15">
      <c r="A352" s="10"/>
      <c r="B352" s="157"/>
      <c r="C352" s="11"/>
      <c r="D352" s="11"/>
    </row>
    <row r="353" spans="1:4" ht="15">
      <c r="A353" s="10"/>
      <c r="B353" s="157"/>
      <c r="C353" s="11"/>
      <c r="D353" s="11"/>
    </row>
    <row r="354" spans="1:4" ht="15.75" thickBot="1">
      <c r="A354" s="10"/>
      <c r="B354" s="10"/>
      <c r="C354" s="11"/>
      <c r="D354" s="11"/>
    </row>
    <row r="355" spans="1:4" ht="15.75" thickBot="1">
      <c r="A355" s="56"/>
      <c r="B355" s="87" t="s">
        <v>48</v>
      </c>
      <c r="C355" s="162">
        <f>SUM(C345:C350)</f>
        <v>2868</v>
      </c>
      <c r="D355" s="12"/>
    </row>
    <row r="356" spans="1:4" ht="15">
      <c r="A356" s="103"/>
      <c r="B356" s="124"/>
      <c r="C356" s="224"/>
      <c r="D356" s="19"/>
    </row>
    <row r="358" spans="1:2" ht="15">
      <c r="A358" s="43">
        <v>101150</v>
      </c>
      <c r="B358" s="55" t="s">
        <v>179</v>
      </c>
    </row>
    <row r="359" spans="1:4" ht="30">
      <c r="A359" s="53" t="s">
        <v>66</v>
      </c>
      <c r="B359" s="54" t="s">
        <v>3</v>
      </c>
      <c r="C359" s="53" t="s">
        <v>71</v>
      </c>
      <c r="D359" s="53" t="s">
        <v>69</v>
      </c>
    </row>
    <row r="360" spans="1:4" ht="15">
      <c r="A360" s="3"/>
      <c r="B360" s="3" t="s">
        <v>180</v>
      </c>
      <c r="C360" s="4">
        <v>300</v>
      </c>
      <c r="D360" s="4"/>
    </row>
    <row r="361" spans="1:4" ht="15">
      <c r="A361" s="3" t="s">
        <v>172</v>
      </c>
      <c r="B361" s="2" t="s">
        <v>173</v>
      </c>
      <c r="C361" s="4">
        <f>SUM(C360:C360)</f>
        <v>300</v>
      </c>
      <c r="D361" s="4"/>
    </row>
    <row r="362" spans="1:4" ht="15.75" thickBot="1">
      <c r="A362" s="10"/>
      <c r="B362" s="10"/>
      <c r="C362" s="11"/>
      <c r="D362" s="11"/>
    </row>
    <row r="363" spans="1:4" ht="15.75" thickBot="1">
      <c r="A363" s="56"/>
      <c r="B363" s="87" t="s">
        <v>48</v>
      </c>
      <c r="C363" s="63">
        <f>C361</f>
        <v>300</v>
      </c>
      <c r="D363" s="73"/>
    </row>
    <row r="364" ht="16.5" customHeight="1"/>
    <row r="365" spans="1:2" ht="16.5" customHeight="1">
      <c r="A365" s="43"/>
      <c r="B365" s="55" t="s">
        <v>360</v>
      </c>
    </row>
    <row r="366" spans="1:4" ht="28.5" customHeight="1">
      <c r="A366" s="53" t="s">
        <v>66</v>
      </c>
      <c r="B366" s="54" t="s">
        <v>3</v>
      </c>
      <c r="C366" s="53" t="s">
        <v>71</v>
      </c>
      <c r="D366" s="53" t="s">
        <v>69</v>
      </c>
    </row>
    <row r="367" spans="1:4" ht="16.5" customHeight="1">
      <c r="A367" s="3"/>
      <c r="B367" s="3" t="s">
        <v>361</v>
      </c>
      <c r="C367" s="4">
        <v>2600</v>
      </c>
      <c r="D367" s="4"/>
    </row>
    <row r="368" spans="1:4" ht="16.5" customHeight="1">
      <c r="A368" s="3" t="s">
        <v>155</v>
      </c>
      <c r="B368" s="2" t="s">
        <v>361</v>
      </c>
      <c r="C368" s="4">
        <f>SUM(C367:C367)</f>
        <v>2600</v>
      </c>
      <c r="D368" s="4"/>
    </row>
    <row r="369" spans="1:4" ht="15.75" thickBot="1">
      <c r="A369" s="10"/>
      <c r="B369" s="10"/>
      <c r="C369" s="11"/>
      <c r="D369" s="11"/>
    </row>
    <row r="370" spans="1:4" ht="15.75" thickBot="1">
      <c r="A370" s="56"/>
      <c r="B370" s="87" t="s">
        <v>48</v>
      </c>
      <c r="C370" s="63">
        <f>C368</f>
        <v>2600</v>
      </c>
      <c r="D370" s="73"/>
    </row>
    <row r="371" spans="1:4" ht="15">
      <c r="A371" s="108"/>
      <c r="B371" s="125"/>
      <c r="C371" s="106"/>
      <c r="D371" s="106"/>
    </row>
    <row r="372" spans="1:2" ht="15">
      <c r="A372" s="55">
        <v>41232</v>
      </c>
      <c r="B372" s="55" t="s">
        <v>182</v>
      </c>
    </row>
    <row r="373" spans="1:4" ht="30">
      <c r="A373" s="53" t="s">
        <v>70</v>
      </c>
      <c r="B373" s="54" t="s">
        <v>3</v>
      </c>
      <c r="C373" s="53" t="s">
        <v>67</v>
      </c>
      <c r="D373" s="53" t="s">
        <v>68</v>
      </c>
    </row>
    <row r="374" spans="1:4" ht="15">
      <c r="A374" s="3" t="s">
        <v>120</v>
      </c>
      <c r="B374" s="3" t="s">
        <v>750</v>
      </c>
      <c r="C374" s="30">
        <v>9276</v>
      </c>
      <c r="D374" s="2"/>
    </row>
    <row r="375" spans="1:4" ht="15">
      <c r="A375" s="3"/>
      <c r="B375" s="2" t="s">
        <v>15</v>
      </c>
      <c r="C375" s="34">
        <f>SUM(C374:C374)</f>
        <v>9276</v>
      </c>
      <c r="D375" s="34"/>
    </row>
    <row r="376" spans="1:4" ht="15">
      <c r="A376" s="3"/>
      <c r="B376" s="3"/>
      <c r="C376" s="34"/>
      <c r="D376" s="34"/>
    </row>
    <row r="377" spans="1:4" ht="15">
      <c r="A377" s="3"/>
      <c r="B377" s="3" t="s">
        <v>127</v>
      </c>
      <c r="C377" s="34">
        <v>1252</v>
      </c>
      <c r="D377" s="34"/>
    </row>
    <row r="378" spans="1:4" ht="15">
      <c r="A378" s="3"/>
      <c r="B378" s="3" t="s">
        <v>130</v>
      </c>
      <c r="C378" s="34">
        <v>0</v>
      </c>
      <c r="D378" s="34"/>
    </row>
    <row r="379" spans="1:4" ht="15">
      <c r="A379" s="3"/>
      <c r="B379" s="3"/>
      <c r="C379" s="34"/>
      <c r="D379" s="34"/>
    </row>
    <row r="380" spans="1:4" ht="15">
      <c r="A380" s="3" t="s">
        <v>96</v>
      </c>
      <c r="B380" s="2" t="s">
        <v>16</v>
      </c>
      <c r="C380" s="34">
        <f>SUM(C377:C379)</f>
        <v>1252</v>
      </c>
      <c r="D380" s="34"/>
    </row>
    <row r="381" spans="1:4" ht="15.75" thickBot="1">
      <c r="A381" s="3"/>
      <c r="B381" s="2"/>
      <c r="C381" s="34"/>
      <c r="D381" s="34"/>
    </row>
    <row r="382" spans="1:4" ht="15.75" thickBot="1">
      <c r="A382" s="77"/>
      <c r="B382" s="79" t="s">
        <v>17</v>
      </c>
      <c r="C382" s="80">
        <f>C380+C375</f>
        <v>10528</v>
      </c>
      <c r="D382" s="78"/>
    </row>
    <row r="384" spans="1:4" ht="15">
      <c r="A384" s="110" t="s">
        <v>157</v>
      </c>
      <c r="B384" s="3" t="s">
        <v>49</v>
      </c>
      <c r="C384" s="3"/>
      <c r="D384" s="4">
        <v>10528</v>
      </c>
    </row>
    <row r="385" spans="1:4" ht="15">
      <c r="A385" s="110"/>
      <c r="B385" s="40"/>
      <c r="C385" s="4"/>
      <c r="D385" s="4"/>
    </row>
    <row r="386" spans="1:4" ht="15.75" thickBot="1">
      <c r="A386" s="110"/>
      <c r="B386" s="3"/>
      <c r="C386" s="4"/>
      <c r="D386" s="4"/>
    </row>
    <row r="387" spans="1:4" ht="15.75" thickBot="1">
      <c r="A387" s="75"/>
      <c r="B387" s="82" t="s">
        <v>12</v>
      </c>
      <c r="C387" s="60"/>
      <c r="D387" s="61">
        <f>D384</f>
        <v>10528</v>
      </c>
    </row>
    <row r="388" spans="1:4" ht="15">
      <c r="A388" s="108"/>
      <c r="B388" s="125"/>
      <c r="C388" s="106"/>
      <c r="D388" s="106"/>
    </row>
    <row r="389" spans="1:4" ht="15">
      <c r="A389" s="108"/>
      <c r="B389" s="125"/>
      <c r="C389" s="106"/>
      <c r="D389" s="106"/>
    </row>
    <row r="390" spans="1:2" ht="15">
      <c r="A390" s="55">
        <v>41233</v>
      </c>
      <c r="B390" s="55" t="s">
        <v>183</v>
      </c>
    </row>
    <row r="391" spans="1:4" ht="30">
      <c r="A391" s="53" t="s">
        <v>70</v>
      </c>
      <c r="B391" s="54" t="s">
        <v>3</v>
      </c>
      <c r="C391" s="53" t="s">
        <v>67</v>
      </c>
      <c r="D391" s="53" t="s">
        <v>68</v>
      </c>
    </row>
    <row r="392" spans="1:4" ht="15">
      <c r="A392" s="3" t="s">
        <v>120</v>
      </c>
      <c r="B392" s="3" t="s">
        <v>749</v>
      </c>
      <c r="C392" s="30">
        <v>17371</v>
      </c>
      <c r="D392" s="2"/>
    </row>
    <row r="393" spans="1:4" ht="15">
      <c r="A393" s="3"/>
      <c r="B393" s="2" t="s">
        <v>15</v>
      </c>
      <c r="C393" s="34">
        <f>SUM(C392:C392)</f>
        <v>17371</v>
      </c>
      <c r="D393" s="34"/>
    </row>
    <row r="394" spans="1:4" ht="15">
      <c r="A394" s="3"/>
      <c r="B394" s="3"/>
      <c r="C394" s="34"/>
      <c r="D394" s="34"/>
    </row>
    <row r="395" spans="1:4" ht="15">
      <c r="A395" s="3"/>
      <c r="B395" s="3" t="s">
        <v>127</v>
      </c>
      <c r="C395" s="34">
        <v>2345</v>
      </c>
      <c r="D395" s="34"/>
    </row>
    <row r="396" spans="1:4" ht="15">
      <c r="A396" s="3"/>
      <c r="B396" s="3" t="s">
        <v>130</v>
      </c>
      <c r="C396" s="34"/>
      <c r="D396" s="34"/>
    </row>
    <row r="397" spans="1:4" ht="15">
      <c r="A397" s="3"/>
      <c r="B397" s="3"/>
      <c r="C397" s="34"/>
      <c r="D397" s="34"/>
    </row>
    <row r="398" spans="1:4" ht="15">
      <c r="A398" s="3" t="s">
        <v>96</v>
      </c>
      <c r="B398" s="2" t="s">
        <v>16</v>
      </c>
      <c r="C398" s="34">
        <f>SUM(C395:C397)</f>
        <v>2345</v>
      </c>
      <c r="D398" s="34"/>
    </row>
    <row r="399" spans="1:4" ht="15">
      <c r="A399" s="3"/>
      <c r="B399" s="2"/>
      <c r="C399" s="34"/>
      <c r="D399" s="34"/>
    </row>
    <row r="400" spans="1:4" ht="15.75" thickBot="1">
      <c r="A400" s="10"/>
      <c r="B400" s="10"/>
      <c r="C400" s="35"/>
      <c r="D400" s="35"/>
    </row>
    <row r="401" spans="1:4" ht="15.75" thickBot="1">
      <c r="A401" s="77"/>
      <c r="B401" s="79" t="s">
        <v>17</v>
      </c>
      <c r="C401" s="80">
        <f>C398+C393</f>
        <v>19716</v>
      </c>
      <c r="D401" s="78"/>
    </row>
    <row r="403" spans="1:4" ht="15">
      <c r="A403" s="110" t="s">
        <v>157</v>
      </c>
      <c r="B403" s="3" t="s">
        <v>49</v>
      </c>
      <c r="C403" s="3"/>
      <c r="D403" s="4">
        <v>15773</v>
      </c>
    </row>
    <row r="404" spans="1:4" ht="15">
      <c r="A404" s="110"/>
      <c r="B404" s="3"/>
      <c r="C404" s="4"/>
      <c r="D404" s="4"/>
    </row>
    <row r="405" spans="1:4" ht="15">
      <c r="A405" s="110"/>
      <c r="B405" s="40" t="s">
        <v>50</v>
      </c>
      <c r="C405" s="4"/>
      <c r="D405" s="4">
        <f>SUM(D403:D404)</f>
        <v>15773</v>
      </c>
    </row>
    <row r="406" spans="1:4" ht="15.75" thickBot="1">
      <c r="A406" s="110"/>
      <c r="B406" s="3"/>
      <c r="C406" s="4"/>
      <c r="D406" s="4"/>
    </row>
    <row r="407" spans="1:4" ht="15.75" thickBot="1">
      <c r="A407" s="75"/>
      <c r="B407" s="82" t="s">
        <v>12</v>
      </c>
      <c r="C407" s="60"/>
      <c r="D407" s="61">
        <f>D405</f>
        <v>15773</v>
      </c>
    </row>
    <row r="408" spans="1:4" ht="15">
      <c r="A408" s="108"/>
      <c r="B408" s="125"/>
      <c r="C408" s="106"/>
      <c r="D408" s="106"/>
    </row>
    <row r="409" spans="1:4" ht="15">
      <c r="A409" s="108"/>
      <c r="B409" s="125"/>
      <c r="C409" s="106"/>
      <c r="D409" s="106"/>
    </row>
    <row r="410" spans="1:2" ht="15">
      <c r="A410" s="55">
        <v>81030</v>
      </c>
      <c r="B410" s="55" t="s">
        <v>184</v>
      </c>
    </row>
    <row r="411" spans="1:4" ht="30">
      <c r="A411" s="53" t="s">
        <v>66</v>
      </c>
      <c r="B411" s="54" t="s">
        <v>3</v>
      </c>
      <c r="C411" s="53" t="s">
        <v>67</v>
      </c>
      <c r="D411" s="53" t="s">
        <v>68</v>
      </c>
    </row>
    <row r="412" spans="1:4" ht="15">
      <c r="A412" s="3"/>
      <c r="B412" s="3" t="s">
        <v>152</v>
      </c>
      <c r="C412" s="30">
        <v>100</v>
      </c>
      <c r="D412" s="2"/>
    </row>
    <row r="413" spans="1:4" ht="15">
      <c r="A413" s="3" t="s">
        <v>94</v>
      </c>
      <c r="B413" s="145" t="s">
        <v>95</v>
      </c>
      <c r="C413" s="29">
        <f>SUM(C412)</f>
        <v>100</v>
      </c>
      <c r="D413" s="2"/>
    </row>
    <row r="414" spans="1:4" ht="15">
      <c r="A414" s="2"/>
      <c r="B414" s="2"/>
      <c r="C414" s="29"/>
      <c r="D414" s="2"/>
    </row>
    <row r="415" spans="1:4" ht="15">
      <c r="A415" s="3"/>
      <c r="B415" s="146" t="s">
        <v>107</v>
      </c>
      <c r="C415" s="30">
        <v>1000</v>
      </c>
      <c r="D415" s="2"/>
    </row>
    <row r="416" spans="1:4" ht="15">
      <c r="A416" s="3"/>
      <c r="B416" s="146" t="s">
        <v>108</v>
      </c>
      <c r="C416" s="30">
        <v>400</v>
      </c>
      <c r="D416" s="2"/>
    </row>
    <row r="417" spans="1:4" ht="15">
      <c r="A417" s="3"/>
      <c r="B417" s="146" t="s">
        <v>109</v>
      </c>
      <c r="C417" s="30">
        <v>500</v>
      </c>
      <c r="D417" s="2"/>
    </row>
    <row r="418" spans="1:4" ht="15">
      <c r="A418" s="146" t="s">
        <v>110</v>
      </c>
      <c r="B418" s="2" t="s">
        <v>111</v>
      </c>
      <c r="C418" s="29">
        <f>SUM(C415:C417)</f>
        <v>1900</v>
      </c>
      <c r="D418" s="2"/>
    </row>
    <row r="419" spans="1:4" ht="15">
      <c r="A419" s="3"/>
      <c r="B419" s="3"/>
      <c r="C419" s="34"/>
      <c r="D419" s="4"/>
    </row>
    <row r="420" spans="1:4" ht="15">
      <c r="A420" s="3"/>
      <c r="B420" s="3"/>
      <c r="C420" s="34"/>
      <c r="D420" s="4"/>
    </row>
    <row r="421" spans="1:4" ht="15">
      <c r="A421" s="3"/>
      <c r="B421" s="3" t="s">
        <v>115</v>
      </c>
      <c r="C421" s="34">
        <v>1700</v>
      </c>
      <c r="D421" s="4"/>
    </row>
    <row r="422" spans="1:4" ht="15">
      <c r="A422" s="3" t="s">
        <v>116</v>
      </c>
      <c r="B422" s="145" t="s">
        <v>115</v>
      </c>
      <c r="C422" s="29">
        <f>SUM(C421)</f>
        <v>1700</v>
      </c>
      <c r="D422" s="4"/>
    </row>
    <row r="423" spans="1:4" ht="15">
      <c r="A423" s="31"/>
      <c r="B423" s="31"/>
      <c r="C423" s="34"/>
      <c r="D423" s="4"/>
    </row>
    <row r="424" spans="1:4" ht="15">
      <c r="A424" s="3"/>
      <c r="B424" s="146" t="s">
        <v>117</v>
      </c>
      <c r="C424" s="34">
        <v>1000</v>
      </c>
      <c r="D424" s="4"/>
    </row>
    <row r="425" spans="1:4" ht="15">
      <c r="A425" s="10" t="s">
        <v>91</v>
      </c>
      <c r="B425" s="14" t="s">
        <v>118</v>
      </c>
      <c r="C425" s="29">
        <f>SUM(C424)</f>
        <v>1000</v>
      </c>
      <c r="D425" s="4"/>
    </row>
    <row r="426" spans="1:4" ht="15">
      <c r="A426" s="3"/>
      <c r="B426" s="3"/>
      <c r="C426" s="34"/>
      <c r="D426" s="4"/>
    </row>
    <row r="427" spans="1:4" ht="15.75" thickBot="1">
      <c r="A427" s="10"/>
      <c r="B427" s="41" t="s">
        <v>51</v>
      </c>
      <c r="C427" s="35">
        <f>C425+C422+C418+C413</f>
        <v>4700</v>
      </c>
      <c r="D427" s="11"/>
    </row>
    <row r="428" spans="1:4" ht="15.75" thickBot="1">
      <c r="A428" s="56"/>
      <c r="B428" s="87" t="s">
        <v>17</v>
      </c>
      <c r="C428" s="63">
        <f>C427</f>
        <v>4700</v>
      </c>
      <c r="D428" s="73"/>
    </row>
    <row r="429" spans="1:4" ht="15">
      <c r="A429" s="22"/>
      <c r="B429" s="45"/>
      <c r="C429" s="37"/>
      <c r="D429" s="24"/>
    </row>
    <row r="430" spans="1:4" ht="15">
      <c r="A430" s="108"/>
      <c r="B430" s="125"/>
      <c r="C430" s="106"/>
      <c r="D430" s="106"/>
    </row>
    <row r="431" spans="1:2" ht="15">
      <c r="A431" s="55"/>
      <c r="B431" s="55" t="s">
        <v>364</v>
      </c>
    </row>
    <row r="432" spans="1:4" ht="30">
      <c r="A432" s="53" t="s">
        <v>66</v>
      </c>
      <c r="B432" s="54" t="s">
        <v>3</v>
      </c>
      <c r="C432" s="53" t="s">
        <v>67</v>
      </c>
      <c r="D432" s="53" t="s">
        <v>68</v>
      </c>
    </row>
    <row r="433" spans="1:4" ht="15">
      <c r="A433" s="3"/>
      <c r="B433" s="3" t="s">
        <v>333</v>
      </c>
      <c r="C433" s="30">
        <v>650</v>
      </c>
      <c r="D433" s="2"/>
    </row>
    <row r="434" spans="1:4" ht="15">
      <c r="A434" s="3" t="s">
        <v>147</v>
      </c>
      <c r="B434" s="145" t="s">
        <v>333</v>
      </c>
      <c r="C434" s="29">
        <f>SUM(C433)</f>
        <v>650</v>
      </c>
      <c r="D434" s="2"/>
    </row>
    <row r="435" spans="1:4" ht="15">
      <c r="A435" s="2"/>
      <c r="B435" s="2"/>
      <c r="C435" s="29"/>
      <c r="D435" s="2"/>
    </row>
    <row r="436" spans="1:4" ht="15">
      <c r="A436" s="2"/>
      <c r="B436" s="146" t="s">
        <v>362</v>
      </c>
      <c r="C436" s="147">
        <v>180</v>
      </c>
      <c r="D436" s="2"/>
    </row>
    <row r="437" spans="1:4" ht="15">
      <c r="A437" s="2" t="s">
        <v>96</v>
      </c>
      <c r="B437" s="2" t="s">
        <v>362</v>
      </c>
      <c r="C437" s="29">
        <f>SUM(C436)</f>
        <v>180</v>
      </c>
      <c r="D437" s="2"/>
    </row>
    <row r="438" spans="1:4" ht="15">
      <c r="A438" s="2"/>
      <c r="B438" s="2"/>
      <c r="C438" s="29"/>
      <c r="D438" s="2"/>
    </row>
    <row r="439" spans="1:4" ht="15">
      <c r="A439" s="2"/>
      <c r="B439" s="2"/>
      <c r="C439" s="29"/>
      <c r="D439" s="2"/>
    </row>
    <row r="440" spans="1:4" ht="15">
      <c r="A440" s="3"/>
      <c r="B440" s="146" t="s">
        <v>107</v>
      </c>
      <c r="C440" s="30"/>
      <c r="D440" s="2"/>
    </row>
    <row r="441" spans="1:4" ht="15">
      <c r="A441" s="3"/>
      <c r="B441" s="146" t="s">
        <v>108</v>
      </c>
      <c r="C441" s="30">
        <v>780</v>
      </c>
      <c r="D441" s="2"/>
    </row>
    <row r="442" spans="1:4" ht="15">
      <c r="A442" s="3"/>
      <c r="B442" s="146" t="s">
        <v>109</v>
      </c>
      <c r="C442" s="30">
        <v>500</v>
      </c>
      <c r="D442" s="2"/>
    </row>
    <row r="443" spans="1:4" ht="15">
      <c r="A443" s="146" t="s">
        <v>110</v>
      </c>
      <c r="B443" s="2" t="s">
        <v>111</v>
      </c>
      <c r="C443" s="29">
        <f>SUM(C440:C442)</f>
        <v>1280</v>
      </c>
      <c r="D443" s="2"/>
    </row>
    <row r="444" spans="1:4" ht="15">
      <c r="A444" s="3"/>
      <c r="B444" s="3"/>
      <c r="C444" s="34"/>
      <c r="D444" s="4"/>
    </row>
    <row r="445" spans="1:4" ht="15">
      <c r="A445" s="3"/>
      <c r="B445" s="3"/>
      <c r="C445" s="34"/>
      <c r="D445" s="4"/>
    </row>
    <row r="446" spans="1:4" ht="15">
      <c r="A446" s="3"/>
      <c r="B446" s="3" t="s">
        <v>115</v>
      </c>
      <c r="C446" s="34">
        <v>200</v>
      </c>
      <c r="D446" s="4"/>
    </row>
    <row r="447" spans="1:4" ht="15">
      <c r="A447" s="3" t="s">
        <v>116</v>
      </c>
      <c r="B447" s="145" t="s">
        <v>115</v>
      </c>
      <c r="C447" s="29">
        <f>SUM(C446)</f>
        <v>200</v>
      </c>
      <c r="D447" s="4"/>
    </row>
    <row r="448" spans="1:4" ht="15">
      <c r="A448" s="31"/>
      <c r="B448" s="31"/>
      <c r="C448" s="34"/>
      <c r="D448" s="4"/>
    </row>
    <row r="449" spans="1:4" ht="15">
      <c r="A449" s="3"/>
      <c r="B449" s="146" t="s">
        <v>117</v>
      </c>
      <c r="C449" s="34">
        <v>400</v>
      </c>
      <c r="D449" s="4"/>
    </row>
    <row r="450" spans="1:4" ht="15">
      <c r="A450" s="10" t="s">
        <v>91</v>
      </c>
      <c r="B450" s="14" t="s">
        <v>118</v>
      </c>
      <c r="C450" s="29">
        <f>SUM(C449)</f>
        <v>400</v>
      </c>
      <c r="D450" s="4"/>
    </row>
    <row r="451" spans="1:4" ht="15">
      <c r="A451" s="3"/>
      <c r="B451" s="3"/>
      <c r="C451" s="34"/>
      <c r="D451" s="4"/>
    </row>
    <row r="452" spans="1:4" ht="15.75" thickBot="1">
      <c r="A452" s="10"/>
      <c r="B452" s="41" t="s">
        <v>51</v>
      </c>
      <c r="C452" s="35">
        <f>C443+C447+C450</f>
        <v>1880</v>
      </c>
      <c r="D452" s="11"/>
    </row>
    <row r="453" spans="1:4" ht="15.75" thickBot="1">
      <c r="A453" s="56"/>
      <c r="B453" s="87" t="s">
        <v>17</v>
      </c>
      <c r="C453" s="63">
        <f>C452+C434+C437</f>
        <v>2710</v>
      </c>
      <c r="D453" s="73"/>
    </row>
    <row r="454" spans="1:4" ht="15">
      <c r="A454" s="22"/>
      <c r="B454" s="45"/>
      <c r="C454" s="37"/>
      <c r="D454" s="24"/>
    </row>
    <row r="455" spans="1:4" ht="15">
      <c r="A455" s="110" t="s">
        <v>146</v>
      </c>
      <c r="B455" s="3" t="s">
        <v>363</v>
      </c>
      <c r="C455" s="34"/>
      <c r="D455" s="4">
        <v>1500</v>
      </c>
    </row>
    <row r="456" spans="1:4" ht="15">
      <c r="A456" s="110"/>
      <c r="B456" s="28"/>
      <c r="C456" s="34"/>
      <c r="D456" s="4"/>
    </row>
    <row r="457" spans="1:4" ht="15">
      <c r="A457" s="110"/>
      <c r="B457" s="2" t="s">
        <v>40</v>
      </c>
      <c r="C457" s="34"/>
      <c r="D457" s="4">
        <f>SUM(D455:D456)</f>
        <v>1500</v>
      </c>
    </row>
    <row r="458" spans="1:4" ht="15.75" thickBot="1">
      <c r="A458" s="10"/>
      <c r="B458" s="14"/>
      <c r="C458" s="35"/>
      <c r="D458" s="11"/>
    </row>
    <row r="459" spans="1:4" ht="15.75" thickBot="1">
      <c r="A459" s="75"/>
      <c r="B459" s="82" t="s">
        <v>12</v>
      </c>
      <c r="C459" s="60"/>
      <c r="D459" s="61">
        <f>D457</f>
        <v>1500</v>
      </c>
    </row>
    <row r="460" spans="1:4" ht="15">
      <c r="A460" s="108"/>
      <c r="B460" s="125"/>
      <c r="C460" s="106"/>
      <c r="D460" s="106"/>
    </row>
    <row r="461" spans="1:4" ht="15">
      <c r="A461" s="55">
        <v>13320</v>
      </c>
      <c r="B461" s="55" t="s">
        <v>52</v>
      </c>
      <c r="C461" s="5"/>
      <c r="D461" s="5"/>
    </row>
    <row r="463" spans="1:4" ht="30">
      <c r="A463" s="53" t="s">
        <v>66</v>
      </c>
      <c r="B463" s="54" t="s">
        <v>3</v>
      </c>
      <c r="C463" s="53" t="s">
        <v>67</v>
      </c>
      <c r="D463" s="53" t="s">
        <v>69</v>
      </c>
    </row>
    <row r="464" spans="1:4" ht="15">
      <c r="A464" s="153" t="s">
        <v>120</v>
      </c>
      <c r="B464" s="148" t="s">
        <v>322</v>
      </c>
      <c r="C464" s="250">
        <v>1500</v>
      </c>
      <c r="D464" s="53"/>
    </row>
    <row r="465" spans="1:4" ht="15">
      <c r="A465" s="153" t="s">
        <v>98</v>
      </c>
      <c r="B465" s="227" t="s">
        <v>291</v>
      </c>
      <c r="C465" s="251">
        <f>SUM(C464)</f>
        <v>1500</v>
      </c>
      <c r="D465" s="53"/>
    </row>
    <row r="466" spans="1:4" ht="15">
      <c r="A466" s="53"/>
      <c r="B466" s="54"/>
      <c r="C466" s="251"/>
      <c r="D466" s="53"/>
    </row>
    <row r="467" spans="1:4" ht="15">
      <c r="A467" s="153"/>
      <c r="B467" s="148" t="s">
        <v>293</v>
      </c>
      <c r="C467" s="250">
        <v>400</v>
      </c>
      <c r="D467" s="53"/>
    </row>
    <row r="468" spans="1:4" ht="15">
      <c r="A468" s="3" t="s">
        <v>292</v>
      </c>
      <c r="B468" s="2" t="s">
        <v>16</v>
      </c>
      <c r="C468" s="251">
        <f>SUM(C467)</f>
        <v>400</v>
      </c>
      <c r="D468" s="53"/>
    </row>
    <row r="469" spans="1:4" ht="15">
      <c r="A469" s="53"/>
      <c r="B469" s="54"/>
      <c r="C469" s="251"/>
      <c r="D469" s="53"/>
    </row>
    <row r="470" spans="1:4" ht="15">
      <c r="A470" s="53"/>
      <c r="B470" s="253" t="s">
        <v>365</v>
      </c>
      <c r="C470" s="250">
        <v>10</v>
      </c>
      <c r="D470" s="53"/>
    </row>
    <row r="471" spans="1:4" ht="15">
      <c r="A471" s="53"/>
      <c r="B471" s="253" t="s">
        <v>366</v>
      </c>
      <c r="C471" s="250">
        <v>150</v>
      </c>
      <c r="D471" s="53"/>
    </row>
    <row r="472" spans="1:4" ht="15">
      <c r="A472" s="96"/>
      <c r="B472" s="146" t="s">
        <v>332</v>
      </c>
      <c r="C472" s="30">
        <v>30</v>
      </c>
      <c r="D472" s="2"/>
    </row>
    <row r="473" spans="1:4" ht="15">
      <c r="A473" s="68" t="s">
        <v>94</v>
      </c>
      <c r="B473" s="42" t="s">
        <v>97</v>
      </c>
      <c r="C473" s="29">
        <f>SUM(C470:C472)</f>
        <v>190</v>
      </c>
      <c r="D473" s="2"/>
    </row>
    <row r="474" spans="1:4" ht="15">
      <c r="A474" s="2" t="s">
        <v>396</v>
      </c>
      <c r="B474" s="2" t="s">
        <v>397</v>
      </c>
      <c r="C474" s="2">
        <v>15</v>
      </c>
      <c r="D474" s="2"/>
    </row>
    <row r="475" spans="1:4" ht="15">
      <c r="A475" s="2"/>
      <c r="B475" s="146" t="s">
        <v>367</v>
      </c>
      <c r="C475" s="147">
        <v>200</v>
      </c>
      <c r="D475" s="2"/>
    </row>
    <row r="476" spans="1:4" ht="15">
      <c r="A476" s="2"/>
      <c r="B476" s="146" t="s">
        <v>109</v>
      </c>
      <c r="C476" s="147">
        <v>100</v>
      </c>
      <c r="D476" s="2"/>
    </row>
    <row r="477" spans="1:4" ht="15">
      <c r="A477" s="2" t="s">
        <v>110</v>
      </c>
      <c r="B477" s="2" t="s">
        <v>368</v>
      </c>
      <c r="C477" s="254">
        <f>SUM(C475:C476)</f>
        <v>300</v>
      </c>
      <c r="D477" s="2"/>
    </row>
    <row r="478" spans="1:4" ht="15">
      <c r="A478" s="2"/>
      <c r="B478" s="2"/>
      <c r="C478" s="2"/>
      <c r="D478" s="2"/>
    </row>
    <row r="479" spans="1:4" ht="15">
      <c r="A479" s="2"/>
      <c r="B479" s="146" t="s">
        <v>369</v>
      </c>
      <c r="C479" s="147">
        <v>185</v>
      </c>
      <c r="D479" s="2"/>
    </row>
    <row r="480" spans="1:4" ht="15">
      <c r="A480" s="2" t="s">
        <v>113</v>
      </c>
      <c r="B480" s="2" t="s">
        <v>369</v>
      </c>
      <c r="C480" s="254">
        <f>SUM(C479)</f>
        <v>185</v>
      </c>
      <c r="D480" s="2"/>
    </row>
    <row r="481" spans="1:4" ht="15">
      <c r="A481" s="2"/>
      <c r="B481" s="2"/>
      <c r="C481" s="2"/>
      <c r="D481" s="2"/>
    </row>
    <row r="482" spans="1:4" ht="15">
      <c r="A482" s="2"/>
      <c r="B482" s="2"/>
      <c r="C482" s="2"/>
      <c r="D482" s="2"/>
    </row>
    <row r="483" spans="1:4" ht="15">
      <c r="A483" s="3"/>
      <c r="B483" s="146" t="s">
        <v>117</v>
      </c>
      <c r="C483" s="4">
        <v>190</v>
      </c>
      <c r="D483" s="4"/>
    </row>
    <row r="484" spans="1:4" ht="15">
      <c r="A484" s="10" t="s">
        <v>91</v>
      </c>
      <c r="B484" s="14" t="s">
        <v>118</v>
      </c>
      <c r="C484" s="29">
        <f>SUM(C483)</f>
        <v>190</v>
      </c>
      <c r="D484" s="29"/>
    </row>
    <row r="485" spans="1:4" ht="15">
      <c r="A485" s="3"/>
      <c r="B485" s="3"/>
      <c r="C485" s="4"/>
      <c r="D485" s="4"/>
    </row>
    <row r="486" spans="1:4" ht="15">
      <c r="A486" s="2"/>
      <c r="B486" s="2" t="s">
        <v>7</v>
      </c>
      <c r="C486" s="29">
        <f>C473+C484+C477+C480+C474</f>
        <v>880</v>
      </c>
      <c r="D486" s="29"/>
    </row>
    <row r="487" spans="1:4" ht="15.75" thickBot="1">
      <c r="A487" s="10"/>
      <c r="B487" s="14"/>
      <c r="C487" s="11"/>
      <c r="D487" s="11"/>
    </row>
    <row r="488" spans="1:4" ht="15.75" thickBot="1">
      <c r="A488" s="56"/>
      <c r="B488" s="57" t="s">
        <v>17</v>
      </c>
      <c r="C488" s="63">
        <f>C486+C468+C465</f>
        <v>2780</v>
      </c>
      <c r="D488" s="73"/>
    </row>
    <row r="489" spans="1:4" ht="15">
      <c r="A489" s="18"/>
      <c r="B489" s="9"/>
      <c r="C489" s="19"/>
      <c r="D489" s="19"/>
    </row>
    <row r="490" spans="1:4" ht="15">
      <c r="A490" s="3" t="s">
        <v>146</v>
      </c>
      <c r="B490" s="17" t="s">
        <v>370</v>
      </c>
      <c r="C490" s="4"/>
      <c r="D490" s="4">
        <v>700</v>
      </c>
    </row>
    <row r="491" spans="1:4" ht="15">
      <c r="A491" s="3" t="s">
        <v>93</v>
      </c>
      <c r="B491" s="3" t="s">
        <v>284</v>
      </c>
      <c r="C491" s="4"/>
      <c r="D491" s="4">
        <v>190</v>
      </c>
    </row>
    <row r="492" spans="1:4" ht="15">
      <c r="A492" s="3"/>
      <c r="B492" s="2"/>
      <c r="C492" s="4"/>
      <c r="D492" s="4">
        <f>D490+D491</f>
        <v>890</v>
      </c>
    </row>
    <row r="493" spans="1:4" ht="15.75" thickBot="1">
      <c r="A493" s="10"/>
      <c r="B493" s="10"/>
      <c r="C493" s="11"/>
      <c r="D493" s="11"/>
    </row>
    <row r="494" spans="1:4" ht="15.75" thickBot="1">
      <c r="A494" s="75"/>
      <c r="B494" s="59" t="s">
        <v>12</v>
      </c>
      <c r="C494" s="60"/>
      <c r="D494" s="61">
        <f>SUM(D492)</f>
        <v>890</v>
      </c>
    </row>
    <row r="495" spans="1:4" ht="15">
      <c r="A495" s="108"/>
      <c r="B495" s="105"/>
      <c r="C495" s="106"/>
      <c r="D495" s="106"/>
    </row>
    <row r="496" spans="1:4" ht="15">
      <c r="A496" s="108"/>
      <c r="B496" s="125" t="s">
        <v>751</v>
      </c>
      <c r="C496" s="106"/>
      <c r="D496" s="106"/>
    </row>
    <row r="497" spans="1:4" ht="30">
      <c r="A497" s="53" t="s">
        <v>66</v>
      </c>
      <c r="B497" s="54" t="s">
        <v>3</v>
      </c>
      <c r="C497" s="53" t="s">
        <v>67</v>
      </c>
      <c r="D497" s="53" t="s">
        <v>68</v>
      </c>
    </row>
    <row r="498" spans="1:4" ht="15">
      <c r="A498" s="3"/>
      <c r="B498" s="3" t="s">
        <v>152</v>
      </c>
      <c r="C498" s="30">
        <v>4300</v>
      </c>
      <c r="D498" s="2"/>
    </row>
    <row r="499" spans="1:4" ht="15">
      <c r="A499" s="3" t="s">
        <v>94</v>
      </c>
      <c r="B499" s="145" t="s">
        <v>95</v>
      </c>
      <c r="C499" s="29">
        <f>SUM(C498)</f>
        <v>4300</v>
      </c>
      <c r="D499" s="2"/>
    </row>
    <row r="500" spans="1:4" ht="15">
      <c r="A500" s="3"/>
      <c r="B500" s="146" t="s">
        <v>117</v>
      </c>
      <c r="C500" s="4">
        <v>1700</v>
      </c>
      <c r="D500" s="4"/>
    </row>
    <row r="501" spans="1:4" ht="15">
      <c r="A501" s="10" t="s">
        <v>91</v>
      </c>
      <c r="B501" s="14" t="s">
        <v>118</v>
      </c>
      <c r="C501" s="29">
        <f>SUM(C500)</f>
        <v>1700</v>
      </c>
      <c r="D501" s="29"/>
    </row>
    <row r="502" spans="1:4" ht="15">
      <c r="A502" s="2"/>
      <c r="B502" s="2" t="s">
        <v>7</v>
      </c>
      <c r="C502" s="29">
        <f>C499+C501</f>
        <v>6000</v>
      </c>
      <c r="D502" s="29"/>
    </row>
    <row r="503" spans="1:4" ht="15.75" thickBot="1">
      <c r="A503" s="10"/>
      <c r="B503" s="14"/>
      <c r="C503" s="11"/>
      <c r="D503" s="11"/>
    </row>
    <row r="504" spans="1:4" ht="15.75" thickBot="1">
      <c r="A504" s="56"/>
      <c r="B504" s="57" t="s">
        <v>17</v>
      </c>
      <c r="C504" s="63">
        <f>C502</f>
        <v>6000</v>
      </c>
      <c r="D504" s="73"/>
    </row>
    <row r="505" spans="1:4" ht="15">
      <c r="A505" s="108"/>
      <c r="B505" s="125"/>
      <c r="C505" s="106"/>
      <c r="D505" s="106"/>
    </row>
    <row r="506" spans="1:4" ht="15">
      <c r="A506" s="108"/>
      <c r="B506" s="125"/>
      <c r="C506" s="106"/>
      <c r="D506" s="106"/>
    </row>
    <row r="507" spans="1:4" ht="15">
      <c r="A507" s="108"/>
      <c r="B507" s="125"/>
      <c r="C507" s="106"/>
      <c r="D507" s="106"/>
    </row>
    <row r="508" spans="1:4" ht="15">
      <c r="A508" s="108"/>
      <c r="B508" s="125"/>
      <c r="C508" s="106"/>
      <c r="D508" s="106"/>
    </row>
    <row r="509" spans="1:4" ht="15">
      <c r="A509" s="103"/>
      <c r="B509" s="124"/>
      <c r="C509" s="95"/>
      <c r="D509" s="95"/>
    </row>
    <row r="511" spans="1:2" ht="15">
      <c r="A511" s="43">
        <v>11130</v>
      </c>
      <c r="B511" s="55" t="s">
        <v>185</v>
      </c>
    </row>
    <row r="512" spans="1:5" ht="15">
      <c r="A512" s="2" t="s">
        <v>2</v>
      </c>
      <c r="B512" s="2" t="s">
        <v>3</v>
      </c>
      <c r="C512" s="2" t="s">
        <v>4</v>
      </c>
      <c r="D512" s="2" t="s">
        <v>5</v>
      </c>
      <c r="E512" s="18"/>
    </row>
    <row r="513" spans="1:5" ht="15">
      <c r="A513" s="3" t="s">
        <v>186</v>
      </c>
      <c r="B513" s="3" t="s">
        <v>187</v>
      </c>
      <c r="C513" s="32"/>
      <c r="D513" s="146"/>
      <c r="E513" s="18"/>
    </row>
    <row r="514" spans="1:5" ht="15">
      <c r="A514" s="146"/>
      <c r="B514" s="146" t="s">
        <v>371</v>
      </c>
      <c r="C514" s="147">
        <v>5384</v>
      </c>
      <c r="D514" s="146"/>
      <c r="E514" s="18"/>
    </row>
    <row r="515" spans="1:5" ht="15">
      <c r="A515" s="146"/>
      <c r="B515" s="146" t="s">
        <v>372</v>
      </c>
      <c r="C515" s="147">
        <v>1001</v>
      </c>
      <c r="D515" s="146"/>
      <c r="E515" s="18"/>
    </row>
    <row r="516" spans="1:5" ht="15">
      <c r="A516" s="146"/>
      <c r="B516" s="146" t="s">
        <v>373</v>
      </c>
      <c r="C516" s="147">
        <v>1885</v>
      </c>
      <c r="D516" s="146"/>
      <c r="E516" s="18"/>
    </row>
    <row r="517" spans="1:5" ht="15">
      <c r="A517" s="146"/>
      <c r="B517" s="146" t="s">
        <v>374</v>
      </c>
      <c r="C517" s="147">
        <v>283</v>
      </c>
      <c r="D517" s="146"/>
      <c r="E517" s="18"/>
    </row>
    <row r="518" spans="1:5" ht="15">
      <c r="A518" s="146"/>
      <c r="B518" s="146" t="s">
        <v>666</v>
      </c>
      <c r="C518" s="147">
        <v>2670</v>
      </c>
      <c r="D518" s="146"/>
      <c r="E518" s="18"/>
    </row>
    <row r="519" spans="1:5" ht="15">
      <c r="A519" s="146"/>
      <c r="B519" s="146" t="s">
        <v>665</v>
      </c>
      <c r="C519" s="146">
        <v>1620</v>
      </c>
      <c r="D519" s="146"/>
      <c r="E519" s="18"/>
    </row>
    <row r="520" ht="15">
      <c r="D520" s="31"/>
    </row>
    <row r="521" spans="1:4" ht="15">
      <c r="A521" s="2" t="s">
        <v>144</v>
      </c>
      <c r="B521" s="2" t="s">
        <v>29</v>
      </c>
      <c r="C521" s="159">
        <f>SUM(C513:C520)</f>
        <v>12843</v>
      </c>
      <c r="D521" s="31"/>
    </row>
    <row r="522" spans="1:4" ht="15">
      <c r="A522" s="3"/>
      <c r="B522" s="3"/>
      <c r="C522" s="32"/>
      <c r="D522" s="31"/>
    </row>
    <row r="523" spans="1:4" ht="15">
      <c r="A523" s="3"/>
      <c r="B523" s="3" t="s">
        <v>127</v>
      </c>
      <c r="C523" s="32">
        <v>3123</v>
      </c>
      <c r="D523" s="31"/>
    </row>
    <row r="524" spans="1:4" ht="15">
      <c r="A524" s="3"/>
      <c r="B524" s="146" t="s">
        <v>129</v>
      </c>
      <c r="C524" s="32"/>
      <c r="D524" s="31"/>
    </row>
    <row r="525" spans="1:4" ht="15">
      <c r="A525" s="3"/>
      <c r="B525" s="3" t="s">
        <v>132</v>
      </c>
      <c r="C525" s="32">
        <v>68</v>
      </c>
      <c r="D525" s="31"/>
    </row>
    <row r="526" spans="1:4" ht="15">
      <c r="A526" s="3" t="s">
        <v>96</v>
      </c>
      <c r="B526" s="2" t="s">
        <v>16</v>
      </c>
      <c r="C526" s="159">
        <f>SUM(C523:C525)</f>
        <v>3191</v>
      </c>
      <c r="D526" s="31"/>
    </row>
    <row r="527" spans="1:4" ht="15">
      <c r="A527" s="31"/>
      <c r="B527" s="31"/>
      <c r="C527" s="32"/>
      <c r="D527" s="31"/>
    </row>
    <row r="528" spans="1:4" ht="15">
      <c r="A528" s="33"/>
      <c r="B528" s="33" t="s">
        <v>88</v>
      </c>
      <c r="C528" s="159">
        <f>C521+C526</f>
        <v>16034</v>
      </c>
      <c r="D528" s="33"/>
    </row>
    <row r="529" spans="1:4" ht="15">
      <c r="A529" s="161"/>
      <c r="B529" s="161"/>
      <c r="C529" s="255"/>
      <c r="D529" s="161"/>
    </row>
    <row r="530" spans="1:4" ht="15">
      <c r="A530" s="161"/>
      <c r="B530" s="161"/>
      <c r="C530" s="255"/>
      <c r="D530" s="161"/>
    </row>
    <row r="532" spans="1:4" ht="15">
      <c r="A532" t="s">
        <v>98</v>
      </c>
      <c r="B532" s="66" t="s">
        <v>15</v>
      </c>
      <c r="C532" s="245">
        <v>50770</v>
      </c>
      <c r="D532" s="3"/>
    </row>
    <row r="533" spans="1:4" ht="15">
      <c r="A533" t="s">
        <v>144</v>
      </c>
      <c r="B533" s="66" t="s">
        <v>145</v>
      </c>
      <c r="C533" s="67">
        <f>C521+C434+C133</f>
        <v>15593</v>
      </c>
      <c r="D533" s="3"/>
    </row>
    <row r="534" spans="1:4" ht="15">
      <c r="A534" t="s">
        <v>96</v>
      </c>
      <c r="B534" s="66" t="s">
        <v>16</v>
      </c>
      <c r="C534" s="67">
        <f>C142+C380+C398+C526+C468+C437+C62+C15</f>
        <v>12641</v>
      </c>
      <c r="D534" s="3"/>
    </row>
    <row r="535" spans="1:4" ht="15">
      <c r="A535" t="s">
        <v>94</v>
      </c>
      <c r="B535" s="66" t="s">
        <v>95</v>
      </c>
      <c r="C535" s="67">
        <f>C20+C66+C146+C413+C473+C499</f>
        <v>11028</v>
      </c>
      <c r="D535" s="3" t="s">
        <v>240</v>
      </c>
    </row>
    <row r="536" spans="1:4" ht="15">
      <c r="A536" t="s">
        <v>89</v>
      </c>
      <c r="B536" s="66" t="s">
        <v>97</v>
      </c>
      <c r="C536" s="67">
        <f>C150+C24+C67+C474</f>
        <v>3520</v>
      </c>
      <c r="D536" s="3"/>
    </row>
    <row r="537" spans="1:4" ht="15">
      <c r="A537" t="s">
        <v>105</v>
      </c>
      <c r="B537" s="66" t="s">
        <v>106</v>
      </c>
      <c r="C537" s="67">
        <f>C153</f>
        <v>200</v>
      </c>
      <c r="D537" s="3"/>
    </row>
    <row r="538" spans="1:4" ht="15">
      <c r="A538" t="s">
        <v>110</v>
      </c>
      <c r="B538" s="66" t="s">
        <v>111</v>
      </c>
      <c r="C538" s="67">
        <f>C27+C87+C113+C158+C418+C206+C443+C477</f>
        <v>24080</v>
      </c>
      <c r="D538" s="3" t="s">
        <v>240</v>
      </c>
    </row>
    <row r="539" spans="1:4" ht="15">
      <c r="A539" t="s">
        <v>90</v>
      </c>
      <c r="B539" s="66" t="s">
        <v>6</v>
      </c>
      <c r="C539" s="67"/>
      <c r="D539" s="3"/>
    </row>
    <row r="540" spans="1:4" ht="15">
      <c r="A540" t="s">
        <v>295</v>
      </c>
      <c r="B540" s="66" t="s">
        <v>384</v>
      </c>
      <c r="C540" s="67">
        <f>C30</f>
        <v>2750</v>
      </c>
      <c r="D540" s="3"/>
    </row>
    <row r="541" spans="1:4" ht="15">
      <c r="A541" s="146" t="s">
        <v>113</v>
      </c>
      <c r="B541" s="2" t="s">
        <v>133</v>
      </c>
      <c r="C541" s="67">
        <f>C90+C161+C480</f>
        <v>1385</v>
      </c>
      <c r="D541" s="3"/>
    </row>
    <row r="542" spans="1:4" ht="15">
      <c r="A542" s="146" t="s">
        <v>198</v>
      </c>
      <c r="B542" s="2" t="s">
        <v>199</v>
      </c>
      <c r="C542" s="67"/>
      <c r="D542" s="3"/>
    </row>
    <row r="543" spans="1:4" ht="15">
      <c r="A543" s="3" t="s">
        <v>114</v>
      </c>
      <c r="B543" s="2" t="s">
        <v>160</v>
      </c>
      <c r="C543" s="67">
        <f>C274+C288+C301</f>
        <v>7328</v>
      </c>
      <c r="D543" s="3"/>
    </row>
    <row r="544" spans="1:4" ht="15">
      <c r="A544" t="s">
        <v>116</v>
      </c>
      <c r="B544" s="66" t="s">
        <v>115</v>
      </c>
      <c r="C544" s="67">
        <f>C33+C93+C164+C422+C209+C447</f>
        <v>7947</v>
      </c>
      <c r="D544" s="3"/>
    </row>
    <row r="545" spans="1:4" ht="15">
      <c r="A545" s="31" t="s">
        <v>202</v>
      </c>
      <c r="B545" s="33" t="s">
        <v>380</v>
      </c>
      <c r="C545" s="67">
        <f>C167</f>
        <v>1750</v>
      </c>
      <c r="D545" s="3"/>
    </row>
    <row r="546" spans="2:4" ht="15">
      <c r="B546" s="66"/>
      <c r="C546" s="67"/>
      <c r="D546" s="3"/>
    </row>
    <row r="547" spans="1:4" ht="15">
      <c r="A547" t="s">
        <v>91</v>
      </c>
      <c r="B547" s="66" t="s">
        <v>134</v>
      </c>
      <c r="C547" s="67">
        <f>C36+C69+C97+C116+C170+C213+C425+C450+C484+C501</f>
        <v>11228</v>
      </c>
      <c r="D547" s="3"/>
    </row>
    <row r="548" spans="1:4" ht="15">
      <c r="A548" s="10" t="s">
        <v>190</v>
      </c>
      <c r="B548" s="2" t="s">
        <v>191</v>
      </c>
      <c r="C548" s="67">
        <f>C173</f>
        <v>2000</v>
      </c>
      <c r="D548" s="3"/>
    </row>
    <row r="549" spans="1:4" ht="15">
      <c r="A549" s="31" t="s">
        <v>189</v>
      </c>
      <c r="B549" s="160" t="s">
        <v>188</v>
      </c>
      <c r="C549" s="67">
        <f>C39+C176</f>
        <v>1050</v>
      </c>
      <c r="D549" s="3"/>
    </row>
    <row r="550" spans="2:5" ht="15">
      <c r="B550" s="2" t="s">
        <v>7</v>
      </c>
      <c r="C550" s="156">
        <f>SUM(C535:C549)</f>
        <v>74266</v>
      </c>
      <c r="D550" s="3"/>
      <c r="E550" s="20"/>
    </row>
    <row r="552" spans="1:3" ht="15">
      <c r="A552" s="33" t="s">
        <v>155</v>
      </c>
      <c r="B552" s="33" t="s">
        <v>42</v>
      </c>
      <c r="C552" s="67">
        <f>C187+C368</f>
        <v>3300</v>
      </c>
    </row>
    <row r="553" ht="15">
      <c r="D553" s="3"/>
    </row>
    <row r="554" ht="15">
      <c r="D554" s="3"/>
    </row>
    <row r="555" spans="1:4" ht="15">
      <c r="A555" s="146" t="s">
        <v>153</v>
      </c>
      <c r="B555" s="28" t="s">
        <v>41</v>
      </c>
      <c r="C555" s="67">
        <f>C180</f>
        <v>10546</v>
      </c>
      <c r="D555" s="3"/>
    </row>
    <row r="556" spans="1:4" ht="15">
      <c r="A556" s="3" t="s">
        <v>192</v>
      </c>
      <c r="B556" s="33" t="s">
        <v>56</v>
      </c>
      <c r="C556" s="67">
        <f>C319+C327+C336+C355+C361</f>
        <v>18873</v>
      </c>
      <c r="D556" s="3"/>
    </row>
    <row r="557" spans="1:4" ht="15">
      <c r="A557" s="3"/>
      <c r="B557" s="171"/>
      <c r="C557" s="67"/>
      <c r="D557" s="3"/>
    </row>
    <row r="558" spans="1:4" ht="15">
      <c r="A558" s="172" t="s">
        <v>241</v>
      </c>
      <c r="B558" s="173" t="s">
        <v>242</v>
      </c>
      <c r="C558" s="67">
        <f>C217</f>
        <v>29134</v>
      </c>
      <c r="D558" s="3"/>
    </row>
    <row r="559" spans="1:4" ht="15">
      <c r="A559" s="172" t="s">
        <v>243</v>
      </c>
      <c r="B559" s="173" t="s">
        <v>244</v>
      </c>
      <c r="C559" s="67">
        <f>C218</f>
        <v>7866</v>
      </c>
      <c r="D559" s="3"/>
    </row>
    <row r="560" spans="1:4" ht="15">
      <c r="A560" s="3"/>
      <c r="B560" s="14" t="s">
        <v>247</v>
      </c>
      <c r="C560" s="156">
        <f>SUM(C558:C559)</f>
        <v>37000</v>
      </c>
      <c r="D560" s="3"/>
    </row>
    <row r="561" spans="1:4" ht="15">
      <c r="A561" s="3"/>
      <c r="B561" s="33" t="s">
        <v>449</v>
      </c>
      <c r="C561" s="270">
        <v>1500</v>
      </c>
      <c r="D561" s="3"/>
    </row>
    <row r="562" spans="1:4" ht="15">
      <c r="A562" s="3"/>
      <c r="B562" s="33"/>
      <c r="C562" s="67"/>
      <c r="D562" s="3"/>
    </row>
    <row r="563" spans="1:4" ht="15">
      <c r="A563" s="3"/>
      <c r="B563" s="121" t="s">
        <v>58</v>
      </c>
      <c r="C563" s="4"/>
      <c r="D563" s="3"/>
    </row>
    <row r="564" spans="1:4" ht="15">
      <c r="A564" s="3"/>
      <c r="B564" s="121" t="s">
        <v>59</v>
      </c>
      <c r="C564" s="4"/>
      <c r="D564" s="3"/>
    </row>
    <row r="565" spans="1:4" ht="15">
      <c r="A565" s="3"/>
      <c r="B565" s="121" t="s">
        <v>60</v>
      </c>
      <c r="C565" s="4"/>
      <c r="D565" s="3"/>
    </row>
    <row r="566" spans="1:4" ht="15">
      <c r="A566" s="3"/>
      <c r="B566" s="121" t="s">
        <v>61</v>
      </c>
      <c r="C566" s="4"/>
      <c r="D566" s="3"/>
    </row>
    <row r="567" spans="1:4" ht="15">
      <c r="A567" s="3"/>
      <c r="B567" s="127"/>
      <c r="C567" s="86"/>
      <c r="D567" s="69"/>
    </row>
    <row r="568" spans="1:4" ht="15.75" thickBot="1">
      <c r="A568" s="3"/>
      <c r="B568" s="126" t="s">
        <v>17</v>
      </c>
      <c r="C568" s="70">
        <f>C556+C555+C552+C550+C534+C533+C532+C560+C561</f>
        <v>224489</v>
      </c>
      <c r="D568" s="69"/>
    </row>
    <row r="571" spans="1:4" ht="15">
      <c r="A571" s="3" t="s">
        <v>149</v>
      </c>
      <c r="B571" s="3" t="s">
        <v>212</v>
      </c>
      <c r="C571" s="3"/>
      <c r="D571" s="67">
        <f>D49</f>
        <v>7000</v>
      </c>
    </row>
    <row r="572" spans="1:4" ht="15">
      <c r="A572" s="110" t="s">
        <v>146</v>
      </c>
      <c r="B572" s="3" t="s">
        <v>27</v>
      </c>
      <c r="C572" s="3"/>
      <c r="D572" s="67">
        <f>D103+D191+D455+D490</f>
        <v>4525</v>
      </c>
    </row>
    <row r="573" spans="1:4" ht="15">
      <c r="A573" s="110" t="s">
        <v>150</v>
      </c>
      <c r="B573" s="3" t="s">
        <v>213</v>
      </c>
      <c r="C573" s="3"/>
      <c r="D573" s="67">
        <f>D192+D223</f>
        <v>3382</v>
      </c>
    </row>
    <row r="574" spans="1:4" ht="15">
      <c r="A574" s="110"/>
      <c r="B574" s="3"/>
      <c r="C574" s="3"/>
      <c r="D574" s="67">
        <f>A574</f>
        <v>0</v>
      </c>
    </row>
    <row r="575" spans="1:4" ht="15">
      <c r="A575" s="110" t="s">
        <v>93</v>
      </c>
      <c r="B575" s="3" t="s">
        <v>23</v>
      </c>
      <c r="C575" s="3"/>
      <c r="D575" s="67">
        <f>D50+D104+D193+D224+D491</f>
        <v>3171</v>
      </c>
    </row>
    <row r="576" spans="1:4" ht="15">
      <c r="A576" s="110"/>
      <c r="B576" s="3"/>
      <c r="C576" s="3"/>
      <c r="D576" s="3"/>
    </row>
    <row r="577" spans="1:4" ht="15">
      <c r="A577" s="110"/>
      <c r="B577" s="2" t="s">
        <v>24</v>
      </c>
      <c r="C577" s="3"/>
      <c r="D577" s="156">
        <f>SUM(D571:D576)</f>
        <v>18078</v>
      </c>
    </row>
    <row r="578" spans="1:4" ht="15">
      <c r="A578" s="110"/>
      <c r="B578" s="146"/>
      <c r="C578" s="3"/>
      <c r="D578" s="3"/>
    </row>
    <row r="579" spans="1:4" ht="15">
      <c r="A579" s="110" t="s">
        <v>157</v>
      </c>
      <c r="B579" s="3" t="s">
        <v>214</v>
      </c>
      <c r="C579" s="3"/>
      <c r="D579" s="67">
        <f>D279+D293+D405+D384+D47+D195+D306</f>
        <v>64559</v>
      </c>
    </row>
    <row r="580" spans="1:4" ht="15">
      <c r="A580" s="110"/>
      <c r="B580" s="3"/>
      <c r="C580" s="3"/>
      <c r="D580" s="3"/>
    </row>
    <row r="581" spans="1:4" ht="15">
      <c r="A581" s="3"/>
      <c r="B581" s="3"/>
      <c r="C581" s="3"/>
      <c r="D581" s="3"/>
    </row>
    <row r="582" spans="1:4" ht="15">
      <c r="A582" s="120"/>
      <c r="B582" s="33"/>
      <c r="C582" s="3"/>
      <c r="D582" s="100"/>
    </row>
    <row r="583" spans="1:4" ht="15">
      <c r="A583" s="110" t="s">
        <v>238</v>
      </c>
      <c r="B583" s="3" t="s">
        <v>239</v>
      </c>
      <c r="C583" s="3"/>
      <c r="D583" s="100">
        <f>D198+D227</f>
        <v>39680</v>
      </c>
    </row>
    <row r="584" spans="1:4" ht="15">
      <c r="A584" s="110" t="s">
        <v>156</v>
      </c>
      <c r="B584" s="3" t="s">
        <v>382</v>
      </c>
      <c r="C584" s="3"/>
      <c r="D584" s="100">
        <f>D196</f>
        <v>295</v>
      </c>
    </row>
    <row r="585" spans="1:4" ht="15">
      <c r="A585" s="110" t="s">
        <v>346</v>
      </c>
      <c r="B585" s="3" t="s">
        <v>383</v>
      </c>
      <c r="C585" s="3"/>
      <c r="D585" s="100">
        <f>D197</f>
        <v>200</v>
      </c>
    </row>
    <row r="586" spans="1:4" ht="15">
      <c r="A586" s="3" t="s">
        <v>234</v>
      </c>
      <c r="B586" s="3" t="s">
        <v>235</v>
      </c>
      <c r="C586" s="3"/>
      <c r="D586" s="100">
        <f>D259</f>
        <v>168250</v>
      </c>
    </row>
    <row r="587" spans="1:4" ht="15">
      <c r="A587" s="3" t="s">
        <v>233</v>
      </c>
      <c r="B587" s="167" t="s">
        <v>232</v>
      </c>
      <c r="C587" s="3"/>
      <c r="D587" s="100">
        <f>D253</f>
        <v>14616</v>
      </c>
    </row>
    <row r="588" spans="1:4" ht="15">
      <c r="A588" s="3"/>
      <c r="B588" s="2"/>
      <c r="C588" s="3"/>
      <c r="D588" s="100">
        <f>D260</f>
        <v>0</v>
      </c>
    </row>
    <row r="589" spans="1:4" ht="15">
      <c r="A589" s="174"/>
      <c r="B589" s="174"/>
      <c r="C589" s="3"/>
      <c r="D589" s="100"/>
    </row>
    <row r="590" spans="1:4" ht="15">
      <c r="A590" s="175" t="s">
        <v>237</v>
      </c>
      <c r="B590" s="174" t="s">
        <v>246</v>
      </c>
      <c r="C590" s="3"/>
      <c r="D590" s="100"/>
    </row>
    <row r="592" spans="2:4" ht="15">
      <c r="B592" t="s">
        <v>388</v>
      </c>
      <c r="C592" s="20">
        <f>C267</f>
        <v>148334</v>
      </c>
      <c r="D592" s="20">
        <f>D577+D579+D582+D584+D585+D586+D587+D588+D583+D589+D590</f>
        <v>305678</v>
      </c>
    </row>
    <row r="594" spans="2:3" ht="15">
      <c r="B594" t="s">
        <v>389</v>
      </c>
      <c r="C594" s="20">
        <f>C568+C592</f>
        <v>372823</v>
      </c>
    </row>
    <row r="595" spans="2:4" ht="15">
      <c r="B595" t="s">
        <v>390</v>
      </c>
      <c r="C595" s="142"/>
      <c r="D595" s="20">
        <f>D592</f>
        <v>305678</v>
      </c>
    </row>
    <row r="596" spans="2:4" ht="15">
      <c r="B596" t="s">
        <v>391</v>
      </c>
      <c r="C596" s="142"/>
      <c r="D596" s="142">
        <f>D595-C594</f>
        <v>-67145</v>
      </c>
    </row>
    <row r="597" spans="3:4" ht="15">
      <c r="C597" s="142"/>
      <c r="D597" s="142"/>
    </row>
    <row r="598" spans="1:4" ht="15">
      <c r="A598" t="s">
        <v>655</v>
      </c>
      <c r="B598">
        <v>6108559</v>
      </c>
      <c r="C598" s="142"/>
      <c r="D598" s="142"/>
    </row>
    <row r="599" spans="1:4" ht="15">
      <c r="A599" t="s">
        <v>656</v>
      </c>
      <c r="B599">
        <v>8064000</v>
      </c>
      <c r="C599" s="142"/>
      <c r="D599" s="142"/>
    </row>
    <row r="600" spans="1:2" ht="15">
      <c r="A600" t="s">
        <v>657</v>
      </c>
      <c r="B600">
        <v>1203912</v>
      </c>
    </row>
    <row r="601" spans="1:2" ht="15">
      <c r="A601" t="s">
        <v>658</v>
      </c>
      <c r="B601">
        <v>6841780</v>
      </c>
    </row>
    <row r="602" spans="1:2" ht="15">
      <c r="A602" t="s">
        <v>659</v>
      </c>
      <c r="B602">
        <v>7387200</v>
      </c>
    </row>
    <row r="603" spans="1:2" ht="15">
      <c r="A603" t="s">
        <v>660</v>
      </c>
      <c r="B603">
        <v>351900</v>
      </c>
    </row>
    <row r="604" spans="1:2" ht="15">
      <c r="A604" t="s">
        <v>661</v>
      </c>
      <c r="B604">
        <v>136400</v>
      </c>
    </row>
    <row r="605" spans="1:2" ht="15">
      <c r="A605" t="s">
        <v>662</v>
      </c>
      <c r="B605">
        <v>16076588</v>
      </c>
    </row>
    <row r="606" spans="1:2" ht="15">
      <c r="A606" t="s">
        <v>663</v>
      </c>
      <c r="B606">
        <v>12140540</v>
      </c>
    </row>
    <row r="607" spans="2:3" ht="15">
      <c r="B607" s="315">
        <f>SUM(B598:B606)</f>
        <v>58310879</v>
      </c>
      <c r="C607">
        <v>58312</v>
      </c>
    </row>
    <row r="609" spans="1:2" ht="15">
      <c r="A609" t="s">
        <v>651</v>
      </c>
      <c r="B609" s="20">
        <f>C568</f>
        <v>224489</v>
      </c>
    </row>
    <row r="610" spans="1:2" ht="15">
      <c r="A610" t="s">
        <v>664</v>
      </c>
      <c r="B610" s="20">
        <f>D577+D579+D583+D584+D585+D587+C607</f>
        <v>195740</v>
      </c>
    </row>
    <row r="611" spans="1:2" ht="15">
      <c r="A611" t="s">
        <v>653</v>
      </c>
      <c r="B611" s="316">
        <f>B609-B610</f>
        <v>28749</v>
      </c>
    </row>
  </sheetData>
  <sheetProtection/>
  <mergeCells count="5">
    <mergeCell ref="A1:D1"/>
    <mergeCell ref="A2:D2"/>
    <mergeCell ref="A3:D3"/>
    <mergeCell ref="A6:D6"/>
    <mergeCell ref="A5:D5"/>
  </mergeCells>
  <printOptions/>
  <pageMargins left="0.7" right="0.7" top="0.75" bottom="0.75" header="0.3" footer="0.3"/>
  <pageSetup horizontalDpi="600" verticalDpi="600" orientation="portrait" paperSize="9" r:id="rId3"/>
  <headerFooter alignWithMargins="0">
    <oddFooter>&amp;L&amp;Z&amp;F&amp;C&amp;P&amp;R&amp;A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5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4.140625" style="0" customWidth="1"/>
    <col min="2" max="2" width="39.00390625" style="0" bestFit="1" customWidth="1"/>
    <col min="3" max="3" width="14.28125" style="0" bestFit="1" customWidth="1"/>
    <col min="4" max="5" width="17.28125" style="0" bestFit="1" customWidth="1"/>
  </cols>
  <sheetData>
    <row r="1" spans="1:4" ht="15">
      <c r="A1" s="408" t="s">
        <v>0</v>
      </c>
      <c r="B1" s="408"/>
      <c r="C1" s="408"/>
      <c r="D1" s="408"/>
    </row>
    <row r="2" spans="1:4" ht="15">
      <c r="A2" s="408" t="s">
        <v>286</v>
      </c>
      <c r="B2" s="408"/>
      <c r="C2" s="408"/>
      <c r="D2" s="408"/>
    </row>
    <row r="3" spans="1:4" ht="15">
      <c r="A3" s="408" t="s">
        <v>1</v>
      </c>
      <c r="B3" s="408"/>
      <c r="C3" s="408"/>
      <c r="D3" s="408"/>
    </row>
    <row r="4" spans="1:4" ht="15">
      <c r="A4" s="408" t="s">
        <v>287</v>
      </c>
      <c r="B4" s="408"/>
      <c r="C4" s="408"/>
      <c r="D4" s="408"/>
    </row>
    <row r="5" spans="1:4" ht="28.5" customHeight="1">
      <c r="A5" s="409" t="s">
        <v>53</v>
      </c>
      <c r="B5" s="409"/>
      <c r="C5" s="409"/>
      <c r="D5" s="409"/>
    </row>
    <row r="7" spans="1:2" ht="15">
      <c r="A7" s="55">
        <v>11220</v>
      </c>
      <c r="B7" s="55" t="s">
        <v>288</v>
      </c>
    </row>
    <row r="8" spans="1:4" ht="29.25" customHeight="1">
      <c r="A8" s="53" t="s">
        <v>72</v>
      </c>
      <c r="B8" s="54" t="s">
        <v>3</v>
      </c>
      <c r="C8" s="53" t="s">
        <v>67</v>
      </c>
      <c r="D8" s="53" t="s">
        <v>69</v>
      </c>
    </row>
    <row r="9" spans="1:4" ht="15">
      <c r="A9" s="53" t="s">
        <v>120</v>
      </c>
      <c r="B9" s="148" t="s">
        <v>742</v>
      </c>
      <c r="C9" s="4">
        <v>23136</v>
      </c>
      <c r="D9" s="4"/>
    </row>
    <row r="10" spans="1:4" ht="15">
      <c r="A10" s="53" t="s">
        <v>121</v>
      </c>
      <c r="B10" s="148" t="s">
        <v>122</v>
      </c>
      <c r="C10" s="4">
        <v>0</v>
      </c>
      <c r="D10" s="4"/>
    </row>
    <row r="11" spans="1:4" ht="15">
      <c r="A11" s="53" t="s">
        <v>123</v>
      </c>
      <c r="B11" s="148" t="s">
        <v>124</v>
      </c>
      <c r="C11" s="4">
        <v>1750</v>
      </c>
      <c r="D11" s="4"/>
    </row>
    <row r="12" spans="1:4" ht="15">
      <c r="A12" s="53" t="s">
        <v>125</v>
      </c>
      <c r="B12" s="148" t="s">
        <v>126</v>
      </c>
      <c r="C12" s="4">
        <v>200</v>
      </c>
      <c r="D12" s="4"/>
    </row>
    <row r="13" spans="1:4" ht="15">
      <c r="A13" s="3" t="s">
        <v>139</v>
      </c>
      <c r="B13" s="3" t="s">
        <v>193</v>
      </c>
      <c r="C13" s="4"/>
      <c r="D13" s="4"/>
    </row>
    <row r="14" spans="1:4" ht="15">
      <c r="A14" s="3"/>
      <c r="B14" s="2" t="s">
        <v>15</v>
      </c>
      <c r="C14" s="29">
        <f>SUM(C9:C13)</f>
        <v>25086</v>
      </c>
      <c r="D14" s="4"/>
    </row>
    <row r="15" spans="1:4" ht="15">
      <c r="A15" s="3"/>
      <c r="B15" s="2"/>
      <c r="C15" s="29"/>
      <c r="D15" s="4"/>
    </row>
    <row r="16" spans="1:4" ht="15">
      <c r="A16" s="3" t="s">
        <v>161</v>
      </c>
      <c r="B16" s="3" t="s">
        <v>194</v>
      </c>
      <c r="C16" s="147">
        <v>0</v>
      </c>
      <c r="D16" s="4"/>
    </row>
    <row r="17" spans="1:4" ht="15">
      <c r="A17" s="3" t="s">
        <v>147</v>
      </c>
      <c r="B17" s="3" t="s">
        <v>195</v>
      </c>
      <c r="C17" s="147">
        <v>1800</v>
      </c>
      <c r="D17" s="4"/>
    </row>
    <row r="18" spans="1:4" ht="15">
      <c r="A18" s="2" t="s">
        <v>144</v>
      </c>
      <c r="B18" s="2" t="s">
        <v>29</v>
      </c>
      <c r="C18" s="29">
        <f>SUM(C16:C17)</f>
        <v>1800</v>
      </c>
      <c r="D18" s="4"/>
    </row>
    <row r="19" spans="1:4" ht="15">
      <c r="A19" s="3"/>
      <c r="B19" s="2"/>
      <c r="C19" s="29"/>
      <c r="D19" s="4"/>
    </row>
    <row r="20" spans="1:4" ht="15">
      <c r="A20" s="3"/>
      <c r="B20" s="146" t="s">
        <v>127</v>
      </c>
      <c r="C20" s="4">
        <v>6012</v>
      </c>
      <c r="D20" s="4"/>
    </row>
    <row r="21" spans="1:4" ht="15">
      <c r="A21" s="3"/>
      <c r="B21" s="146" t="s">
        <v>128</v>
      </c>
      <c r="C21" s="4"/>
      <c r="D21" s="4"/>
    </row>
    <row r="22" spans="1:4" ht="15">
      <c r="A22" s="3"/>
      <c r="B22" s="146" t="s">
        <v>129</v>
      </c>
      <c r="C22" s="4"/>
      <c r="D22" s="4"/>
    </row>
    <row r="23" spans="1:4" ht="15">
      <c r="A23" s="3"/>
      <c r="B23" s="146" t="s">
        <v>130</v>
      </c>
      <c r="C23" s="4"/>
      <c r="D23" s="4"/>
    </row>
    <row r="24" spans="1:4" ht="15">
      <c r="A24" s="3"/>
      <c r="B24" s="146" t="s">
        <v>131</v>
      </c>
      <c r="C24" s="4"/>
      <c r="D24" s="4"/>
    </row>
    <row r="25" spans="1:4" ht="15">
      <c r="A25" s="3"/>
      <c r="B25" s="3" t="s">
        <v>132</v>
      </c>
      <c r="C25" s="4">
        <v>400</v>
      </c>
      <c r="D25" s="4"/>
    </row>
    <row r="26" spans="1:4" ht="15">
      <c r="A26" s="3"/>
      <c r="B26" s="3"/>
      <c r="C26" s="4"/>
      <c r="D26" s="4"/>
    </row>
    <row r="27" spans="1:4" ht="15">
      <c r="A27" s="3" t="s">
        <v>96</v>
      </c>
      <c r="B27" s="2" t="s">
        <v>16</v>
      </c>
      <c r="C27" s="29">
        <f>SUM(C20:C25)</f>
        <v>6412</v>
      </c>
      <c r="D27" s="4"/>
    </row>
    <row r="28" spans="1:4" ht="17.25" customHeight="1">
      <c r="A28" s="3"/>
      <c r="B28" s="3"/>
      <c r="C28" s="4"/>
      <c r="D28" s="4"/>
    </row>
    <row r="29" spans="1:4" ht="17.25" customHeight="1">
      <c r="A29" s="3"/>
      <c r="B29" s="3" t="s">
        <v>151</v>
      </c>
      <c r="C29" s="4">
        <v>132</v>
      </c>
      <c r="D29" s="4"/>
    </row>
    <row r="30" spans="1:4" ht="15">
      <c r="A30" s="3"/>
      <c r="B30" s="3" t="s">
        <v>101</v>
      </c>
      <c r="C30" s="4">
        <v>130</v>
      </c>
      <c r="D30" s="4"/>
    </row>
    <row r="31" spans="1:4" ht="15">
      <c r="A31" s="3" t="s">
        <v>94</v>
      </c>
      <c r="B31" s="145" t="s">
        <v>95</v>
      </c>
      <c r="C31" s="29">
        <f>SUM(C28:C30)</f>
        <v>262</v>
      </c>
      <c r="D31" s="4"/>
    </row>
    <row r="32" spans="1:4" ht="15">
      <c r="A32" s="3"/>
      <c r="B32" s="145"/>
      <c r="C32" s="29"/>
      <c r="D32" s="4"/>
    </row>
    <row r="33" spans="1:4" ht="15">
      <c r="A33" s="2"/>
      <c r="B33" s="3" t="s">
        <v>102</v>
      </c>
      <c r="C33" s="147">
        <v>300</v>
      </c>
      <c r="D33" s="4"/>
    </row>
    <row r="34" spans="1:4" ht="15">
      <c r="A34" s="3" t="s">
        <v>89</v>
      </c>
      <c r="B34" s="145" t="s">
        <v>97</v>
      </c>
      <c r="C34" s="29">
        <f>SUM(C33)</f>
        <v>300</v>
      </c>
      <c r="D34" s="4"/>
    </row>
    <row r="35" spans="1:4" ht="15">
      <c r="A35" s="3"/>
      <c r="B35" s="3"/>
      <c r="C35" s="29"/>
      <c r="D35" s="4"/>
    </row>
    <row r="36" spans="1:4" ht="15">
      <c r="A36" s="3"/>
      <c r="B36" s="3" t="s">
        <v>104</v>
      </c>
      <c r="C36" s="147">
        <v>815</v>
      </c>
      <c r="D36" s="4"/>
    </row>
    <row r="37" spans="1:4" ht="15">
      <c r="A37" s="3" t="s">
        <v>105</v>
      </c>
      <c r="B37" s="145" t="s">
        <v>106</v>
      </c>
      <c r="C37" s="29">
        <f>SUM(C36)</f>
        <v>815</v>
      </c>
      <c r="D37" s="4"/>
    </row>
    <row r="38" spans="1:4" ht="15">
      <c r="A38" s="3"/>
      <c r="B38" s="3"/>
      <c r="C38" s="29"/>
      <c r="D38" s="4"/>
    </row>
    <row r="39" spans="1:4" ht="15">
      <c r="A39" s="3"/>
      <c r="B39" s="146" t="s">
        <v>107</v>
      </c>
      <c r="C39" s="147">
        <v>838</v>
      </c>
      <c r="D39" s="4"/>
    </row>
    <row r="40" spans="1:4" ht="15">
      <c r="A40" s="3"/>
      <c r="B40" s="146" t="s">
        <v>108</v>
      </c>
      <c r="C40" s="147">
        <v>800</v>
      </c>
      <c r="D40" s="4"/>
    </row>
    <row r="41" spans="1:4" ht="15">
      <c r="A41" s="3"/>
      <c r="B41" s="146" t="s">
        <v>109</v>
      </c>
      <c r="C41" s="147">
        <v>50</v>
      </c>
      <c r="D41" s="4"/>
    </row>
    <row r="42" spans="1:4" ht="15">
      <c r="A42" s="146" t="s">
        <v>110</v>
      </c>
      <c r="B42" s="2" t="s">
        <v>111</v>
      </c>
      <c r="C42" s="29">
        <f>SUM(C39:C41)</f>
        <v>1688</v>
      </c>
      <c r="D42" s="4"/>
    </row>
    <row r="43" spans="1:4" ht="15">
      <c r="A43" s="146"/>
      <c r="B43" s="2"/>
      <c r="C43" s="29"/>
      <c r="D43" s="4"/>
    </row>
    <row r="44" spans="1:4" ht="15">
      <c r="A44" s="3"/>
      <c r="B44" s="230" t="s">
        <v>294</v>
      </c>
      <c r="C44" s="231">
        <v>300</v>
      </c>
      <c r="D44" s="4"/>
    </row>
    <row r="45" spans="1:4" ht="15">
      <c r="A45" s="3" t="s">
        <v>295</v>
      </c>
      <c r="B45" s="232" t="s">
        <v>296</v>
      </c>
      <c r="C45" s="29">
        <f>SUM(C44)</f>
        <v>300</v>
      </c>
      <c r="D45" s="4"/>
    </row>
    <row r="46" spans="1:4" ht="15">
      <c r="A46" s="3"/>
      <c r="B46" s="232"/>
      <c r="C46" s="29"/>
      <c r="D46" s="4"/>
    </row>
    <row r="47" spans="1:4" ht="15">
      <c r="A47" s="3"/>
      <c r="B47" s="146" t="s">
        <v>112</v>
      </c>
      <c r="C47" s="147">
        <v>1100</v>
      </c>
      <c r="D47" s="4"/>
    </row>
    <row r="48" spans="1:4" ht="15">
      <c r="A48" s="146" t="s">
        <v>113</v>
      </c>
      <c r="B48" s="2" t="s">
        <v>133</v>
      </c>
      <c r="C48" s="29">
        <f>SUM(C47)</f>
        <v>1100</v>
      </c>
      <c r="D48" s="4"/>
    </row>
    <row r="49" spans="1:4" ht="15">
      <c r="A49" s="146"/>
      <c r="B49" s="2"/>
      <c r="C49" s="29"/>
      <c r="D49" s="4"/>
    </row>
    <row r="50" spans="1:4" ht="15">
      <c r="A50" s="146"/>
      <c r="B50" s="230" t="s">
        <v>159</v>
      </c>
      <c r="C50" s="231">
        <v>1550</v>
      </c>
      <c r="D50" s="4"/>
    </row>
    <row r="51" spans="1:4" ht="15">
      <c r="A51" s="31" t="s">
        <v>114</v>
      </c>
      <c r="B51" s="232" t="s">
        <v>159</v>
      </c>
      <c r="C51" s="233">
        <f>SUM(C50)</f>
        <v>1550</v>
      </c>
      <c r="D51" s="4"/>
    </row>
    <row r="52" spans="1:4" ht="15">
      <c r="A52" s="31"/>
      <c r="B52" s="232"/>
      <c r="C52" s="233"/>
      <c r="D52" s="4"/>
    </row>
    <row r="53" spans="1:4" ht="15">
      <c r="A53" s="3"/>
      <c r="B53" s="3" t="s">
        <v>115</v>
      </c>
      <c r="C53" s="4">
        <v>1450</v>
      </c>
      <c r="D53" s="4"/>
    </row>
    <row r="54" spans="1:4" ht="15">
      <c r="A54" s="3" t="s">
        <v>116</v>
      </c>
      <c r="B54" s="145" t="s">
        <v>115</v>
      </c>
      <c r="C54" s="29">
        <f>SUM(C53)</f>
        <v>1450</v>
      </c>
      <c r="D54" s="4"/>
    </row>
    <row r="55" spans="1:4" ht="15">
      <c r="A55" s="3"/>
      <c r="B55" s="145"/>
      <c r="C55" s="29"/>
      <c r="D55" s="4"/>
    </row>
    <row r="56" spans="1:4" ht="15">
      <c r="A56" s="3"/>
      <c r="B56" s="230" t="s">
        <v>298</v>
      </c>
      <c r="C56" s="231">
        <v>200</v>
      </c>
      <c r="D56" s="4"/>
    </row>
    <row r="57" spans="1:4" ht="15">
      <c r="A57" s="3" t="s">
        <v>299</v>
      </c>
      <c r="B57" s="232" t="s">
        <v>300</v>
      </c>
      <c r="C57" s="29">
        <f>SUM(C56)</f>
        <v>200</v>
      </c>
      <c r="D57" s="4"/>
    </row>
    <row r="58" spans="1:4" ht="15">
      <c r="A58" s="3"/>
      <c r="B58" s="232"/>
      <c r="C58" s="29"/>
      <c r="D58" s="4"/>
    </row>
    <row r="59" spans="1:4" ht="15">
      <c r="A59" s="3"/>
      <c r="B59" s="230" t="s">
        <v>301</v>
      </c>
      <c r="C59" s="231">
        <v>200</v>
      </c>
      <c r="D59" s="4"/>
    </row>
    <row r="60" spans="1:4" ht="15">
      <c r="A60" s="3" t="s">
        <v>202</v>
      </c>
      <c r="B60" s="232" t="s">
        <v>302</v>
      </c>
      <c r="C60" s="29">
        <f>SUM(C59)</f>
        <v>200</v>
      </c>
      <c r="D60" s="4"/>
    </row>
    <row r="61" spans="1:4" ht="15">
      <c r="A61" s="31"/>
      <c r="B61" s="31"/>
      <c r="C61" s="4"/>
      <c r="D61" s="4"/>
    </row>
    <row r="62" spans="1:4" ht="15">
      <c r="A62" s="31"/>
      <c r="B62" s="31" t="s">
        <v>297</v>
      </c>
      <c r="C62" s="4">
        <v>70</v>
      </c>
      <c r="D62" s="4"/>
    </row>
    <row r="63" spans="1:4" ht="15">
      <c r="A63" s="31" t="s">
        <v>189</v>
      </c>
      <c r="B63" s="160" t="s">
        <v>188</v>
      </c>
      <c r="C63" s="29">
        <f>SUM(C62)</f>
        <v>70</v>
      </c>
      <c r="D63" s="4"/>
    </row>
    <row r="64" spans="1:4" ht="10.5" customHeight="1">
      <c r="A64" s="31"/>
      <c r="B64" s="31"/>
      <c r="C64" s="4"/>
      <c r="D64" s="4"/>
    </row>
    <row r="65" spans="1:8" ht="15">
      <c r="A65" s="3"/>
      <c r="B65" s="146" t="s">
        <v>117</v>
      </c>
      <c r="C65" s="4">
        <v>2475</v>
      </c>
      <c r="D65" s="4"/>
      <c r="E65" s="161"/>
      <c r="F65" s="161"/>
      <c r="G65" s="18"/>
      <c r="H65" s="18"/>
    </row>
    <row r="66" spans="1:8" ht="15">
      <c r="A66" s="10" t="s">
        <v>91</v>
      </c>
      <c r="B66" s="14" t="s">
        <v>118</v>
      </c>
      <c r="C66" s="29">
        <f>SUM(C65)</f>
        <v>2475</v>
      </c>
      <c r="D66" s="4"/>
      <c r="E66" s="161"/>
      <c r="F66" s="163"/>
      <c r="G66" s="18"/>
      <c r="H66" s="18"/>
    </row>
    <row r="67" spans="1:8" ht="15">
      <c r="A67" s="10"/>
      <c r="B67" s="14"/>
      <c r="C67" s="4"/>
      <c r="D67" s="4"/>
      <c r="E67" s="18"/>
      <c r="F67" s="18"/>
      <c r="G67" s="18"/>
      <c r="H67" s="18"/>
    </row>
    <row r="68" spans="1:4" ht="15">
      <c r="A68" s="3"/>
      <c r="B68" s="2" t="s">
        <v>7</v>
      </c>
      <c r="C68" s="233">
        <f>C66+C63+C54+C48+C42+C37+C34+C31+C51+C45+C57+C60</f>
        <v>10410</v>
      </c>
      <c r="D68" s="4"/>
    </row>
    <row r="69" spans="1:4" ht="9" customHeight="1" thickBot="1">
      <c r="A69" s="10"/>
      <c r="B69" s="10"/>
      <c r="C69" s="11"/>
      <c r="D69" s="11"/>
    </row>
    <row r="70" spans="1:4" ht="15.75" thickBot="1">
      <c r="A70" s="56"/>
      <c r="B70" s="57" t="s">
        <v>17</v>
      </c>
      <c r="C70" s="63">
        <f>C68+C27+C14+C18</f>
        <v>43708</v>
      </c>
      <c r="D70" s="73"/>
    </row>
    <row r="71" spans="1:4" ht="30">
      <c r="A71" s="53" t="s">
        <v>72</v>
      </c>
      <c r="B71" s="54" t="s">
        <v>3</v>
      </c>
      <c r="C71" s="53" t="s">
        <v>67</v>
      </c>
      <c r="D71" s="53" t="s">
        <v>69</v>
      </c>
    </row>
    <row r="72" spans="1:4" ht="15">
      <c r="A72" s="110" t="s">
        <v>146</v>
      </c>
      <c r="B72" s="17" t="s">
        <v>36</v>
      </c>
      <c r="C72" s="4"/>
      <c r="D72" s="89"/>
    </row>
    <row r="73" spans="1:4" ht="15">
      <c r="A73" s="110" t="s">
        <v>150</v>
      </c>
      <c r="B73" s="17" t="s">
        <v>201</v>
      </c>
      <c r="C73" s="4"/>
      <c r="D73" s="89">
        <v>50</v>
      </c>
    </row>
    <row r="74" spans="1:4" ht="15">
      <c r="A74" s="110" t="s">
        <v>93</v>
      </c>
      <c r="B74" s="15" t="s">
        <v>37</v>
      </c>
      <c r="C74" s="4"/>
      <c r="D74" s="89">
        <v>15</v>
      </c>
    </row>
    <row r="75" spans="1:4" ht="15">
      <c r="A75" s="110"/>
      <c r="B75" s="66"/>
      <c r="C75" s="4"/>
      <c r="D75" s="89"/>
    </row>
    <row r="76" spans="1:4" ht="15.75" thickBot="1">
      <c r="A76" s="110" t="s">
        <v>196</v>
      </c>
      <c r="B76" s="146" t="s">
        <v>197</v>
      </c>
      <c r="C76" s="11"/>
      <c r="D76" s="90">
        <v>10</v>
      </c>
    </row>
    <row r="77" spans="1:4" ht="15.75" thickBot="1">
      <c r="A77" s="75"/>
      <c r="B77" s="59" t="s">
        <v>12</v>
      </c>
      <c r="C77" s="60"/>
      <c r="D77" s="168">
        <f>SUM(D72:D76)</f>
        <v>75</v>
      </c>
    </row>
    <row r="78" spans="2:4" ht="15">
      <c r="B78" t="s">
        <v>57</v>
      </c>
      <c r="C78" s="106"/>
      <c r="D78" s="106">
        <v>34213</v>
      </c>
    </row>
    <row r="79" spans="2:4" ht="15">
      <c r="B79" t="s">
        <v>388</v>
      </c>
      <c r="D79">
        <v>43633</v>
      </c>
    </row>
    <row r="81" spans="1:4" ht="15">
      <c r="A81" t="s">
        <v>654</v>
      </c>
      <c r="B81" s="169"/>
      <c r="C81" s="317">
        <v>34212600</v>
      </c>
      <c r="D81" s="169"/>
    </row>
    <row r="83" spans="1:2" ht="15">
      <c r="A83" t="s">
        <v>651</v>
      </c>
      <c r="B83" s="20">
        <f>C70</f>
        <v>43708</v>
      </c>
    </row>
    <row r="84" spans="1:2" ht="15">
      <c r="A84" t="s">
        <v>652</v>
      </c>
      <c r="B84" s="20">
        <f>D77+D78</f>
        <v>34288</v>
      </c>
    </row>
    <row r="85" spans="1:2" ht="15">
      <c r="A85" t="s">
        <v>653</v>
      </c>
      <c r="B85" s="316">
        <f>B83-B84</f>
        <v>9420</v>
      </c>
    </row>
  </sheetData>
  <sheetProtection/>
  <mergeCells count="5">
    <mergeCell ref="A1:D1"/>
    <mergeCell ref="A2:D2"/>
    <mergeCell ref="A3:D3"/>
    <mergeCell ref="A5:D5"/>
    <mergeCell ref="A4:D4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&amp;L&amp;Z&amp;F&amp;C&amp;P&amp;R&amp;A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B1">
      <selection activeCell="K4" sqref="K4"/>
    </sheetView>
  </sheetViews>
  <sheetFormatPr defaultColWidth="9.140625" defaultRowHeight="15"/>
  <cols>
    <col min="1" max="1" width="38.7109375" style="0" customWidth="1"/>
    <col min="2" max="2" width="17.7109375" style="0" customWidth="1"/>
    <col min="3" max="3" width="14.421875" style="0" customWidth="1"/>
    <col min="4" max="4" width="15.28125" style="0" bestFit="1" customWidth="1"/>
    <col min="5" max="5" width="14.421875" style="0" customWidth="1"/>
    <col min="6" max="6" width="14.140625" style="0" customWidth="1"/>
    <col min="7" max="7" width="13.8515625" style="0" customWidth="1"/>
    <col min="8" max="8" width="13.140625" style="0" customWidth="1"/>
    <col min="9" max="9" width="14.140625" style="0" customWidth="1"/>
    <col min="10" max="10" width="9.7109375" style="0" customWidth="1"/>
    <col min="11" max="11" width="11.140625" style="0" customWidth="1"/>
    <col min="12" max="12" width="13.7109375" style="0" bestFit="1" customWidth="1"/>
    <col min="13" max="13" width="12.421875" style="0" bestFit="1" customWidth="1"/>
    <col min="14" max="14" width="13.7109375" style="0" bestFit="1" customWidth="1"/>
  </cols>
  <sheetData>
    <row r="1" ht="15.75" thickBot="1"/>
    <row r="2" spans="1:13" s="27" customFormat="1" ht="105">
      <c r="A2" s="88" t="s">
        <v>73</v>
      </c>
      <c r="B2" s="49" t="s">
        <v>135</v>
      </c>
      <c r="C2" s="50" t="s">
        <v>248</v>
      </c>
      <c r="D2" s="50" t="s">
        <v>136</v>
      </c>
      <c r="E2" s="50" t="s">
        <v>249</v>
      </c>
      <c r="F2" s="50" t="s">
        <v>250</v>
      </c>
      <c r="G2" s="149" t="s">
        <v>251</v>
      </c>
      <c r="H2" s="180" t="s">
        <v>268</v>
      </c>
      <c r="I2" s="184" t="s">
        <v>252</v>
      </c>
      <c r="J2" s="50" t="s">
        <v>253</v>
      </c>
      <c r="K2" s="149" t="s">
        <v>258</v>
      </c>
      <c r="L2" s="149" t="s">
        <v>267</v>
      </c>
      <c r="M2" s="178" t="s">
        <v>65</v>
      </c>
    </row>
    <row r="3" spans="1:13" ht="15">
      <c r="A3" s="48" t="s">
        <v>385</v>
      </c>
      <c r="B3" s="51">
        <f>hivatal!C14</f>
        <v>25086</v>
      </c>
      <c r="C3" s="4">
        <f>hivatal!C18</f>
        <v>1800</v>
      </c>
      <c r="D3" s="4">
        <f>hivatal!C27</f>
        <v>6412</v>
      </c>
      <c r="E3" s="4">
        <f>hivatal!C31+hivatal!C34</f>
        <v>562</v>
      </c>
      <c r="F3" s="4">
        <f>hivatal!C37</f>
        <v>815</v>
      </c>
      <c r="G3" s="150">
        <f>hivatal!C45+hivatal!C42+hivatal!C48+hivatal!C51+hivatal!C54</f>
        <v>6088</v>
      </c>
      <c r="H3" s="3">
        <f>hivatal!C57+hivatal!C60</f>
        <v>400</v>
      </c>
      <c r="I3" s="181">
        <f>hivatal!C63+hivatal!C66</f>
        <v>2545</v>
      </c>
      <c r="J3" s="4"/>
      <c r="K3" s="150"/>
      <c r="L3" s="150"/>
      <c r="M3" s="26">
        <f>SUM(B3:L3)</f>
        <v>43708</v>
      </c>
    </row>
    <row r="4" spans="1:13" ht="15">
      <c r="A4" s="48" t="s">
        <v>64</v>
      </c>
      <c r="B4" s="51">
        <v>35585</v>
      </c>
      <c r="C4" s="4">
        <f>önkormányzat!C533</f>
        <v>15593</v>
      </c>
      <c r="D4" s="4">
        <v>8541</v>
      </c>
      <c r="E4" s="4">
        <v>8295</v>
      </c>
      <c r="F4" s="4">
        <f>önkormányzat!C537</f>
        <v>200</v>
      </c>
      <c r="G4" s="150">
        <v>36440</v>
      </c>
      <c r="H4" s="3">
        <f>önkormányzat!C545</f>
        <v>1750</v>
      </c>
      <c r="I4" s="181">
        <v>13878</v>
      </c>
      <c r="J4" s="4">
        <f>önkormányzat!C556</f>
        <v>18873</v>
      </c>
      <c r="K4" s="150">
        <f>önkormányzat!C552</f>
        <v>3300</v>
      </c>
      <c r="L4" s="150">
        <v>148334</v>
      </c>
      <c r="M4" s="26">
        <f>SUM(B4:L4)</f>
        <v>290789</v>
      </c>
    </row>
    <row r="5" spans="1:13" ht="15">
      <c r="A5" s="48" t="s">
        <v>386</v>
      </c>
      <c r="B5" s="51">
        <f>ámk!C348</f>
        <v>43589</v>
      </c>
      <c r="C5" s="4">
        <f>ámk!C349</f>
        <v>1480</v>
      </c>
      <c r="D5" s="4">
        <f>ámk!C350</f>
        <v>12216</v>
      </c>
      <c r="E5" s="4">
        <f>ámk!C351+ámk!C352</f>
        <v>2637</v>
      </c>
      <c r="F5" s="4">
        <f>ámk!C353</f>
        <v>0</v>
      </c>
      <c r="G5" s="150">
        <f>ámk!C354+ámk!C355+ámk!C356+ámk!C357</f>
        <v>24680</v>
      </c>
      <c r="H5" s="3">
        <f>ámk!C358</f>
        <v>40</v>
      </c>
      <c r="I5" s="181">
        <f>ámk!C360+ámk!C361</f>
        <v>7535</v>
      </c>
      <c r="J5" s="4"/>
      <c r="K5" s="150"/>
      <c r="L5" s="150"/>
      <c r="M5" s="26">
        <f>SUM(B5:L5)</f>
        <v>92177</v>
      </c>
    </row>
    <row r="6" spans="1:13" ht="15">
      <c r="A6" s="48" t="s">
        <v>303</v>
      </c>
      <c r="B6" s="51">
        <f>szak!C220</f>
        <v>15510</v>
      </c>
      <c r="C6" s="4"/>
      <c r="D6" s="4">
        <f>szak!C221</f>
        <v>4187</v>
      </c>
      <c r="E6" s="4">
        <f>szak!C222+szak!C223</f>
        <v>720</v>
      </c>
      <c r="F6" s="4"/>
      <c r="G6" s="150">
        <f>szak!C224+szak!C225+szak!C226+szak!C228</f>
        <v>8500</v>
      </c>
      <c r="H6" s="3">
        <f>szak!C227</f>
        <v>50</v>
      </c>
      <c r="I6" s="181">
        <f>szak!C229</f>
        <v>2476</v>
      </c>
      <c r="J6" s="4"/>
      <c r="K6" s="150"/>
      <c r="L6" s="150"/>
      <c r="M6" s="26">
        <f>SUM(B6:L6)</f>
        <v>31443</v>
      </c>
    </row>
    <row r="7" spans="1:13" ht="15">
      <c r="A7" s="48" t="s">
        <v>387</v>
      </c>
      <c r="B7" s="51">
        <v>15185</v>
      </c>
      <c r="C7" s="4"/>
      <c r="D7" s="4">
        <v>4100</v>
      </c>
      <c r="E7" s="4">
        <v>6253</v>
      </c>
      <c r="F7" s="4"/>
      <c r="G7" s="150">
        <v>7050</v>
      </c>
      <c r="H7" s="3"/>
      <c r="I7" s="181">
        <v>400</v>
      </c>
      <c r="J7" s="4"/>
      <c r="K7" s="150"/>
      <c r="L7" s="150"/>
      <c r="M7" s="26">
        <f>SUM(B7:L7)</f>
        <v>32988</v>
      </c>
    </row>
    <row r="8" spans="1:13" ht="15.75" thickBot="1">
      <c r="A8" s="48" t="s">
        <v>65</v>
      </c>
      <c r="B8" s="52">
        <f>SUM(B3:B7)</f>
        <v>134955</v>
      </c>
      <c r="C8" s="47">
        <f>SUM(C3:C7)</f>
        <v>18873</v>
      </c>
      <c r="D8" s="47">
        <f>SUM(D3:D7)</f>
        <v>35456</v>
      </c>
      <c r="E8" s="47">
        <f aca="true" t="shared" si="0" ref="E8:M8">SUM(E3:E7)</f>
        <v>18467</v>
      </c>
      <c r="F8" s="47">
        <f t="shared" si="0"/>
        <v>1015</v>
      </c>
      <c r="G8" s="47">
        <f t="shared" si="0"/>
        <v>82758</v>
      </c>
      <c r="H8" s="47">
        <f t="shared" si="0"/>
        <v>2240</v>
      </c>
      <c r="I8" s="47">
        <f t="shared" si="0"/>
        <v>26834</v>
      </c>
      <c r="J8" s="47">
        <f t="shared" si="0"/>
        <v>18873</v>
      </c>
      <c r="K8" s="47">
        <f t="shared" si="0"/>
        <v>3300</v>
      </c>
      <c r="L8" s="47">
        <f t="shared" si="0"/>
        <v>148334</v>
      </c>
      <c r="M8" s="47">
        <f t="shared" si="0"/>
        <v>491105</v>
      </c>
    </row>
    <row r="10" ht="15.75" thickBot="1"/>
    <row r="11" spans="1:9" s="196" customFormat="1" ht="60">
      <c r="A11" s="188" t="s">
        <v>74</v>
      </c>
      <c r="B11" s="189" t="s">
        <v>254</v>
      </c>
      <c r="C11" s="189" t="s">
        <v>262</v>
      </c>
      <c r="D11" s="190" t="s">
        <v>255</v>
      </c>
      <c r="E11" s="191" t="s">
        <v>263</v>
      </c>
      <c r="F11" s="192" t="s">
        <v>256</v>
      </c>
      <c r="G11" s="193" t="s">
        <v>257</v>
      </c>
      <c r="H11" s="194" t="s">
        <v>269</v>
      </c>
      <c r="I11" s="195" t="s">
        <v>65</v>
      </c>
    </row>
    <row r="12" spans="1:9" ht="15">
      <c r="A12" s="46" t="s">
        <v>385</v>
      </c>
      <c r="B12" s="4"/>
      <c r="C12" s="4"/>
      <c r="D12" s="150"/>
      <c r="E12" s="187"/>
      <c r="F12" s="181">
        <f>hivatal!D77</f>
        <v>75</v>
      </c>
      <c r="G12" s="150"/>
      <c r="H12" s="187">
        <v>43633</v>
      </c>
      <c r="I12" s="185">
        <f aca="true" t="shared" si="1" ref="I12:I17">SUM(B12:H12)</f>
        <v>43708</v>
      </c>
    </row>
    <row r="13" spans="1:9" ht="15">
      <c r="A13" s="46" t="s">
        <v>64</v>
      </c>
      <c r="B13" s="4">
        <f>önkormányzat!D586+önkormányzat!D588</f>
        <v>168250</v>
      </c>
      <c r="C13" s="4"/>
      <c r="D13" s="150">
        <f>önkormányzat!D587</f>
        <v>14616</v>
      </c>
      <c r="E13" s="187">
        <v>38559</v>
      </c>
      <c r="F13" s="181">
        <v>9590</v>
      </c>
      <c r="G13" s="150"/>
      <c r="H13" s="187"/>
      <c r="I13" s="185">
        <f t="shared" si="1"/>
        <v>231015</v>
      </c>
    </row>
    <row r="14" spans="1:9" ht="15">
      <c r="A14" s="46" t="s">
        <v>386</v>
      </c>
      <c r="B14" s="4"/>
      <c r="C14" s="4"/>
      <c r="D14" s="150"/>
      <c r="E14" s="187"/>
      <c r="F14" s="181">
        <f>ámk!D369</f>
        <v>12112</v>
      </c>
      <c r="G14" s="150"/>
      <c r="H14" s="187">
        <v>80065</v>
      </c>
      <c r="I14" s="185">
        <f t="shared" si="1"/>
        <v>92177</v>
      </c>
    </row>
    <row r="15" spans="1:9" ht="15">
      <c r="A15" s="46" t="s">
        <v>303</v>
      </c>
      <c r="B15" s="4"/>
      <c r="C15" s="4"/>
      <c r="D15" s="150"/>
      <c r="E15" s="187"/>
      <c r="F15" s="181">
        <f>szak!D239</f>
        <v>6807</v>
      </c>
      <c r="G15" s="150"/>
      <c r="H15" s="187">
        <v>24636</v>
      </c>
      <c r="I15" s="185">
        <f t="shared" si="1"/>
        <v>31443</v>
      </c>
    </row>
    <row r="16" spans="1:9" ht="15">
      <c r="A16" s="46" t="s">
        <v>387</v>
      </c>
      <c r="B16" s="4"/>
      <c r="C16" s="4"/>
      <c r="D16" s="150"/>
      <c r="E16" s="187">
        <v>26000</v>
      </c>
      <c r="F16" s="181">
        <v>8488</v>
      </c>
      <c r="G16" s="150"/>
      <c r="H16" s="187"/>
      <c r="I16" s="185">
        <f t="shared" si="1"/>
        <v>34488</v>
      </c>
    </row>
    <row r="17" spans="1:10" ht="15.75" thickBot="1">
      <c r="A17" s="39" t="s">
        <v>65</v>
      </c>
      <c r="B17" s="47">
        <f>SUM(B12:B16)</f>
        <v>168250</v>
      </c>
      <c r="C17" s="47">
        <f aca="true" t="shared" si="2" ref="C17:H17">SUM(C12:C16)</f>
        <v>0</v>
      </c>
      <c r="D17" s="47">
        <f t="shared" si="2"/>
        <v>14616</v>
      </c>
      <c r="E17" s="47">
        <f t="shared" si="2"/>
        <v>64559</v>
      </c>
      <c r="F17" s="47">
        <f t="shared" si="2"/>
        <v>37072</v>
      </c>
      <c r="G17" s="47">
        <f t="shared" si="2"/>
        <v>0</v>
      </c>
      <c r="H17" s="47">
        <f t="shared" si="2"/>
        <v>148334</v>
      </c>
      <c r="I17" s="186">
        <f t="shared" si="1"/>
        <v>432831</v>
      </c>
      <c r="J17" s="20">
        <f>I17-M8</f>
        <v>-58274</v>
      </c>
    </row>
    <row r="21" spans="1:6" s="179" customFormat="1" ht="57" customHeight="1">
      <c r="A21" s="62" t="s">
        <v>76</v>
      </c>
      <c r="B21" s="177"/>
      <c r="C21" s="177" t="s">
        <v>259</v>
      </c>
      <c r="D21" s="180" t="s">
        <v>260</v>
      </c>
      <c r="E21" s="180" t="s">
        <v>261</v>
      </c>
      <c r="F21" s="177" t="s">
        <v>65</v>
      </c>
    </row>
    <row r="22" spans="1:6" ht="15">
      <c r="A22" s="3" t="s">
        <v>385</v>
      </c>
      <c r="B22" s="3"/>
      <c r="C22" s="4"/>
      <c r="D22" s="4"/>
      <c r="E22" s="4"/>
      <c r="F22" s="4">
        <f aca="true" t="shared" si="3" ref="F22:F27">SUM(C22:E22)</f>
        <v>0</v>
      </c>
    </row>
    <row r="23" spans="1:6" ht="15">
      <c r="A23" s="3" t="s">
        <v>64</v>
      </c>
      <c r="B23" s="3"/>
      <c r="C23" s="4"/>
      <c r="D23" s="4">
        <f>önkormányzat!C558+önkormányzat!C559</f>
        <v>37000</v>
      </c>
      <c r="E23" s="4">
        <f>önkormányzat!C555</f>
        <v>10546</v>
      </c>
      <c r="F23" s="4">
        <f t="shared" si="3"/>
        <v>47546</v>
      </c>
    </row>
    <row r="24" spans="1:6" ht="15">
      <c r="A24" s="3" t="s">
        <v>386</v>
      </c>
      <c r="B24" s="3"/>
      <c r="C24" s="4"/>
      <c r="D24" s="4"/>
      <c r="E24" s="4"/>
      <c r="F24" s="4">
        <f t="shared" si="3"/>
        <v>0</v>
      </c>
    </row>
    <row r="25" spans="1:6" ht="15">
      <c r="A25" s="3" t="s">
        <v>303</v>
      </c>
      <c r="B25" s="3"/>
      <c r="C25" s="4"/>
      <c r="D25" s="4"/>
      <c r="E25" s="4"/>
      <c r="F25" s="4">
        <f t="shared" si="3"/>
        <v>0</v>
      </c>
    </row>
    <row r="26" spans="1:6" ht="15">
      <c r="A26" s="3" t="s">
        <v>387</v>
      </c>
      <c r="B26" s="3"/>
      <c r="C26" s="4">
        <v>1500</v>
      </c>
      <c r="D26" s="4"/>
      <c r="E26" s="4"/>
      <c r="F26" s="4">
        <f t="shared" si="3"/>
        <v>1500</v>
      </c>
    </row>
    <row r="27" spans="1:6" ht="15">
      <c r="A27" s="3" t="s">
        <v>65</v>
      </c>
      <c r="B27" s="3"/>
      <c r="C27" s="4">
        <f>SUM(C22:C26)</f>
        <v>1500</v>
      </c>
      <c r="D27" s="4">
        <f>SUM(D22:D26)</f>
        <v>37000</v>
      </c>
      <c r="E27" s="4">
        <f>SUM(E22:E26)</f>
        <v>10546</v>
      </c>
      <c r="F27" s="4">
        <f t="shared" si="3"/>
        <v>49046</v>
      </c>
    </row>
    <row r="31" spans="1:7" ht="75">
      <c r="A31" s="40" t="s">
        <v>77</v>
      </c>
      <c r="B31" s="3"/>
      <c r="C31" s="182" t="s">
        <v>264</v>
      </c>
      <c r="D31" s="182" t="s">
        <v>265</v>
      </c>
      <c r="E31" s="182" t="s">
        <v>266</v>
      </c>
      <c r="F31" s="183" t="s">
        <v>285</v>
      </c>
      <c r="G31" s="145" t="s">
        <v>78</v>
      </c>
    </row>
    <row r="32" spans="1:7" ht="15">
      <c r="A32" s="3" t="s">
        <v>385</v>
      </c>
      <c r="B32" s="4"/>
      <c r="C32" s="4"/>
      <c r="D32" s="4"/>
      <c r="E32" s="4"/>
      <c r="F32" s="4"/>
      <c r="G32" s="4">
        <f aca="true" t="shared" si="4" ref="G32:G37">SUM(C32:F32)</f>
        <v>0</v>
      </c>
    </row>
    <row r="33" spans="1:7" ht="15">
      <c r="A33" s="3" t="s">
        <v>64</v>
      </c>
      <c r="B33" s="4"/>
      <c r="C33" s="4">
        <f>önkormányzat!D583+önkormányzat!D589</f>
        <v>39680</v>
      </c>
      <c r="D33" s="4"/>
      <c r="E33" s="4">
        <f>önkormányzat!D584+önkormányzat!D585</f>
        <v>495</v>
      </c>
      <c r="F33" s="4"/>
      <c r="G33" s="4">
        <f t="shared" si="4"/>
        <v>40175</v>
      </c>
    </row>
    <row r="34" spans="1:7" ht="15">
      <c r="A34" s="3" t="s">
        <v>386</v>
      </c>
      <c r="B34" s="4"/>
      <c r="C34" s="4"/>
      <c r="D34" s="4"/>
      <c r="E34" s="4"/>
      <c r="F34" s="4"/>
      <c r="G34" s="4">
        <f t="shared" si="4"/>
        <v>0</v>
      </c>
    </row>
    <row r="35" spans="1:7" ht="15">
      <c r="A35" s="3" t="s">
        <v>303</v>
      </c>
      <c r="B35" s="4"/>
      <c r="C35" s="4"/>
      <c r="D35" s="4"/>
      <c r="E35" s="4"/>
      <c r="F35" s="4"/>
      <c r="G35" s="4">
        <f t="shared" si="4"/>
        <v>0</v>
      </c>
    </row>
    <row r="36" spans="1:7" ht="15">
      <c r="A36" s="3" t="s">
        <v>387</v>
      </c>
      <c r="B36" s="4"/>
      <c r="C36" s="4"/>
      <c r="D36" s="4"/>
      <c r="E36" s="4"/>
      <c r="F36" s="4"/>
      <c r="G36" s="4">
        <f t="shared" si="4"/>
        <v>0</v>
      </c>
    </row>
    <row r="37" spans="1:8" ht="15">
      <c r="A37" s="4" t="s">
        <v>65</v>
      </c>
      <c r="B37" s="4"/>
      <c r="C37" s="4">
        <f>SUM(C32:C36)</f>
        <v>39680</v>
      </c>
      <c r="D37" s="4">
        <f>SUM(D32:D36)</f>
        <v>0</v>
      </c>
      <c r="E37" s="4">
        <f>SUM(E32:E36)</f>
        <v>495</v>
      </c>
      <c r="F37" s="4">
        <f>SUM(F32:F36)</f>
        <v>0</v>
      </c>
      <c r="G37" s="4">
        <f t="shared" si="4"/>
        <v>40175</v>
      </c>
      <c r="H37" s="20"/>
    </row>
    <row r="38" spans="5:8" ht="15">
      <c r="E38" s="93"/>
      <c r="F38" s="93"/>
      <c r="G38" s="93"/>
      <c r="H38" s="94">
        <f>G37-F27</f>
        <v>-8871</v>
      </c>
    </row>
    <row r="39" spans="6:8" ht="15">
      <c r="F39" s="91"/>
      <c r="G39" s="91"/>
      <c r="H39" s="9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1.57421875" style="197" customWidth="1"/>
    <col min="2" max="2" width="13.28125" style="197" bestFit="1" customWidth="1"/>
    <col min="3" max="3" width="12.00390625" style="197" bestFit="1" customWidth="1"/>
    <col min="4" max="4" width="9.00390625" style="197" bestFit="1" customWidth="1"/>
    <col min="5" max="5" width="10.421875" style="197" bestFit="1" customWidth="1"/>
    <col min="6" max="6" width="9.57421875" style="197" bestFit="1" customWidth="1"/>
    <col min="7" max="7" width="10.00390625" style="197" bestFit="1" customWidth="1"/>
    <col min="8" max="8" width="11.7109375" style="197" customWidth="1"/>
    <col min="9" max="9" width="12.57421875" style="197" bestFit="1" customWidth="1"/>
    <col min="10" max="12" width="12.57421875" style="197" customWidth="1"/>
    <col min="13" max="13" width="14.140625" style="197" bestFit="1" customWidth="1"/>
    <col min="14" max="16384" width="9.140625" style="197" customWidth="1"/>
  </cols>
  <sheetData>
    <row r="1" ht="12">
      <c r="H1" s="197" t="s">
        <v>392</v>
      </c>
    </row>
    <row r="3" spans="1:13" ht="12">
      <c r="A3" s="410" t="s">
        <v>393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</row>
    <row r="4" ht="12.75" thickBot="1">
      <c r="J4" s="197" t="s">
        <v>81</v>
      </c>
    </row>
    <row r="5" spans="1:13" ht="81" customHeight="1">
      <c r="A5" s="198" t="s">
        <v>82</v>
      </c>
      <c r="B5" s="199" t="s">
        <v>273</v>
      </c>
      <c r="C5" s="199" t="s">
        <v>274</v>
      </c>
      <c r="D5" s="200" t="s">
        <v>270</v>
      </c>
      <c r="E5" s="200" t="s">
        <v>275</v>
      </c>
      <c r="F5" s="201" t="s">
        <v>143</v>
      </c>
      <c r="G5" s="202" t="s">
        <v>276</v>
      </c>
      <c r="H5" s="203" t="s">
        <v>277</v>
      </c>
      <c r="I5" s="203" t="s">
        <v>278</v>
      </c>
      <c r="J5" s="204" t="s">
        <v>279</v>
      </c>
      <c r="K5" s="222" t="s">
        <v>280</v>
      </c>
      <c r="L5" s="222" t="s">
        <v>281</v>
      </c>
      <c r="M5" s="205" t="s">
        <v>83</v>
      </c>
    </row>
    <row r="6" spans="1:13" ht="36" customHeight="1">
      <c r="A6" s="206"/>
      <c r="B6" s="207" t="s">
        <v>84</v>
      </c>
      <c r="C6" s="207" t="s">
        <v>84</v>
      </c>
      <c r="D6" s="208" t="s">
        <v>84</v>
      </c>
      <c r="E6" s="208" t="s">
        <v>84</v>
      </c>
      <c r="F6" s="209" t="s">
        <v>84</v>
      </c>
      <c r="G6" s="210" t="s">
        <v>85</v>
      </c>
      <c r="H6" s="210" t="s">
        <v>85</v>
      </c>
      <c r="I6" s="210" t="s">
        <v>85</v>
      </c>
      <c r="J6" s="210" t="s">
        <v>85</v>
      </c>
      <c r="K6" s="210" t="s">
        <v>85</v>
      </c>
      <c r="L6" s="210" t="s">
        <v>84</v>
      </c>
      <c r="M6" s="211" t="s">
        <v>85</v>
      </c>
    </row>
    <row r="7" spans="1:13" ht="38.25" customHeight="1">
      <c r="A7" s="48" t="s">
        <v>385</v>
      </c>
      <c r="B7" s="212"/>
      <c r="C7" s="212"/>
      <c r="D7" s="212"/>
      <c r="E7" s="212"/>
      <c r="F7" s="212">
        <v>75</v>
      </c>
      <c r="G7" s="213"/>
      <c r="H7" s="212"/>
      <c r="I7" s="214"/>
      <c r="J7" s="214"/>
      <c r="K7" s="213">
        <v>43633</v>
      </c>
      <c r="L7" s="213"/>
      <c r="M7" s="215">
        <f aca="true" t="shared" si="0" ref="M7:M12">SUM(B7:L7)</f>
        <v>43708</v>
      </c>
    </row>
    <row r="8" spans="1:13" ht="29.25" customHeight="1">
      <c r="A8" s="48" t="s">
        <v>64</v>
      </c>
      <c r="B8" s="212">
        <v>168250</v>
      </c>
      <c r="C8" s="212">
        <v>58274</v>
      </c>
      <c r="D8" s="212">
        <v>14616</v>
      </c>
      <c r="E8" s="212">
        <v>38559</v>
      </c>
      <c r="F8" s="212">
        <v>9590</v>
      </c>
      <c r="G8" s="213"/>
      <c r="H8" s="212">
        <v>39680</v>
      </c>
      <c r="I8" s="212">
        <v>8871</v>
      </c>
      <c r="J8" s="212">
        <v>495</v>
      </c>
      <c r="K8" s="213"/>
      <c r="L8" s="213"/>
      <c r="M8" s="215">
        <f t="shared" si="0"/>
        <v>338335</v>
      </c>
    </row>
    <row r="9" spans="1:13" ht="30.75" customHeight="1">
      <c r="A9" s="48" t="s">
        <v>386</v>
      </c>
      <c r="B9" s="212"/>
      <c r="C9" s="212"/>
      <c r="D9" s="212"/>
      <c r="E9" s="212"/>
      <c r="F9" s="212">
        <v>12112</v>
      </c>
      <c r="G9" s="213"/>
      <c r="H9" s="212"/>
      <c r="I9" s="212"/>
      <c r="J9" s="212"/>
      <c r="K9" s="213">
        <v>80065</v>
      </c>
      <c r="L9" s="213"/>
      <c r="M9" s="215">
        <f t="shared" si="0"/>
        <v>92177</v>
      </c>
    </row>
    <row r="10" spans="1:13" ht="34.5" customHeight="1">
      <c r="A10" s="48" t="s">
        <v>303</v>
      </c>
      <c r="B10" s="212"/>
      <c r="C10" s="212"/>
      <c r="D10" s="212"/>
      <c r="E10" s="212"/>
      <c r="F10" s="212">
        <v>6807</v>
      </c>
      <c r="G10" s="213"/>
      <c r="H10" s="212"/>
      <c r="I10" s="212"/>
      <c r="J10" s="212"/>
      <c r="K10" s="213">
        <v>24636</v>
      </c>
      <c r="L10" s="213"/>
      <c r="M10" s="215">
        <f t="shared" si="0"/>
        <v>31443</v>
      </c>
    </row>
    <row r="11" spans="1:13" ht="45.75" customHeight="1" thickBot="1">
      <c r="A11" s="48" t="s">
        <v>387</v>
      </c>
      <c r="B11" s="216"/>
      <c r="C11" s="216"/>
      <c r="D11" s="216"/>
      <c r="E11" s="216">
        <v>26000</v>
      </c>
      <c r="F11" s="216">
        <v>8488</v>
      </c>
      <c r="G11" s="217"/>
      <c r="H11" s="216"/>
      <c r="I11" s="218"/>
      <c r="J11" s="218"/>
      <c r="K11" s="217"/>
      <c r="L11" s="217"/>
      <c r="M11" s="215">
        <f t="shared" si="0"/>
        <v>34488</v>
      </c>
    </row>
    <row r="12" spans="1:13" ht="36" customHeight="1" thickBot="1">
      <c r="A12" s="219" t="s">
        <v>65</v>
      </c>
      <c r="B12" s="220">
        <f>SUM(B7:B11)</f>
        <v>168250</v>
      </c>
      <c r="C12" s="220">
        <f aca="true" t="shared" si="1" ref="C12:L12">SUM(C7:C11)</f>
        <v>58274</v>
      </c>
      <c r="D12" s="220">
        <f t="shared" si="1"/>
        <v>14616</v>
      </c>
      <c r="E12" s="220">
        <f t="shared" si="1"/>
        <v>64559</v>
      </c>
      <c r="F12" s="220">
        <f t="shared" si="1"/>
        <v>37072</v>
      </c>
      <c r="G12" s="220">
        <f t="shared" si="1"/>
        <v>0</v>
      </c>
      <c r="H12" s="220">
        <f t="shared" si="1"/>
        <v>39680</v>
      </c>
      <c r="I12" s="220">
        <f t="shared" si="1"/>
        <v>8871</v>
      </c>
      <c r="J12" s="220">
        <f t="shared" si="1"/>
        <v>495</v>
      </c>
      <c r="K12" s="220">
        <f t="shared" si="1"/>
        <v>148334</v>
      </c>
      <c r="L12" s="220">
        <f t="shared" si="1"/>
        <v>0</v>
      </c>
      <c r="M12" s="221">
        <f t="shared" si="0"/>
        <v>540151</v>
      </c>
    </row>
  </sheetData>
  <sheetProtection/>
  <mergeCells count="1">
    <mergeCell ref="A3:M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headerFooter alignWithMargins="0">
    <oddFooter>&amp;C&amp;D&amp;R&amp;A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" width="39.140625" style="0" bestFit="1" customWidth="1"/>
    <col min="2" max="2" width="11.00390625" style="0" bestFit="1" customWidth="1"/>
    <col min="3" max="3" width="10.00390625" style="0" bestFit="1" customWidth="1"/>
    <col min="4" max="4" width="11.00390625" style="0" bestFit="1" customWidth="1"/>
    <col min="5" max="6" width="10.00390625" style="0" customWidth="1"/>
    <col min="7" max="7" width="12.421875" style="0" customWidth="1"/>
    <col min="8" max="8" width="11.28125" style="0" customWidth="1"/>
    <col min="9" max="9" width="11.00390625" style="0" bestFit="1" customWidth="1"/>
    <col min="10" max="10" width="10.00390625" style="0" bestFit="1" customWidth="1"/>
    <col min="11" max="11" width="12.421875" style="0" bestFit="1" customWidth="1"/>
  </cols>
  <sheetData>
    <row r="1" ht="15">
      <c r="H1" t="s">
        <v>395</v>
      </c>
    </row>
    <row r="3" spans="1:11" ht="18.75">
      <c r="A3" s="411" t="s">
        <v>394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</row>
    <row r="7" ht="15.75" thickBot="1">
      <c r="J7" t="s">
        <v>81</v>
      </c>
    </row>
    <row r="8" spans="1:11" ht="120">
      <c r="A8" s="128" t="s">
        <v>86</v>
      </c>
      <c r="B8" s="49" t="s">
        <v>62</v>
      </c>
      <c r="C8" s="50" t="s">
        <v>63</v>
      </c>
      <c r="D8" s="50" t="s">
        <v>79</v>
      </c>
      <c r="E8" s="50" t="s">
        <v>80</v>
      </c>
      <c r="F8" s="50" t="s">
        <v>282</v>
      </c>
      <c r="G8" s="50" t="s">
        <v>11</v>
      </c>
      <c r="H8" s="50" t="s">
        <v>75</v>
      </c>
      <c r="I8" s="50" t="s">
        <v>272</v>
      </c>
      <c r="J8" s="129" t="s">
        <v>283</v>
      </c>
      <c r="K8" s="130" t="s">
        <v>87</v>
      </c>
    </row>
    <row r="9" spans="1:11" ht="30">
      <c r="A9" s="131"/>
      <c r="B9" s="132" t="s">
        <v>84</v>
      </c>
      <c r="C9" s="132" t="s">
        <v>84</v>
      </c>
      <c r="D9" s="132" t="s">
        <v>84</v>
      </c>
      <c r="E9" s="132" t="s">
        <v>84</v>
      </c>
      <c r="F9" s="132" t="s">
        <v>84</v>
      </c>
      <c r="G9" s="132" t="s">
        <v>84</v>
      </c>
      <c r="H9" s="132" t="s">
        <v>84</v>
      </c>
      <c r="I9" s="132" t="s">
        <v>84</v>
      </c>
      <c r="J9" s="132" t="s">
        <v>84</v>
      </c>
      <c r="K9" s="133" t="s">
        <v>84</v>
      </c>
    </row>
    <row r="10" spans="1:11" ht="30.75" customHeight="1">
      <c r="A10" s="48" t="s">
        <v>385</v>
      </c>
      <c r="B10" s="134">
        <v>26886</v>
      </c>
      <c r="C10" s="100">
        <v>6412</v>
      </c>
      <c r="D10" s="100">
        <v>10410</v>
      </c>
      <c r="E10" s="100"/>
      <c r="F10" s="100"/>
      <c r="G10" s="100"/>
      <c r="H10" s="100"/>
      <c r="I10" s="100"/>
      <c r="J10" s="100"/>
      <c r="K10" s="135">
        <f aca="true" t="shared" si="0" ref="K10:K15">SUM(B10:J10)</f>
        <v>43708</v>
      </c>
    </row>
    <row r="11" spans="1:11" ht="33" customHeight="1">
      <c r="A11" s="48" t="s">
        <v>64</v>
      </c>
      <c r="B11" s="134">
        <v>51178</v>
      </c>
      <c r="C11" s="100">
        <v>8541</v>
      </c>
      <c r="D11" s="100">
        <v>60563</v>
      </c>
      <c r="E11" s="100">
        <v>18873</v>
      </c>
      <c r="F11" s="100">
        <v>3300</v>
      </c>
      <c r="G11" s="100">
        <v>148334</v>
      </c>
      <c r="H11" s="100"/>
      <c r="I11" s="100">
        <v>37000</v>
      </c>
      <c r="J11" s="100">
        <v>10546</v>
      </c>
      <c r="K11" s="135">
        <f t="shared" si="0"/>
        <v>338335</v>
      </c>
    </row>
    <row r="12" spans="1:11" ht="39.75" customHeight="1">
      <c r="A12" s="48" t="s">
        <v>386</v>
      </c>
      <c r="B12" s="134">
        <v>45069</v>
      </c>
      <c r="C12" s="100">
        <v>12216</v>
      </c>
      <c r="D12" s="100">
        <v>34892</v>
      </c>
      <c r="E12" s="100"/>
      <c r="F12" s="100"/>
      <c r="G12" s="100"/>
      <c r="H12" s="100"/>
      <c r="I12" s="100"/>
      <c r="J12" s="100"/>
      <c r="K12" s="135">
        <f t="shared" si="0"/>
        <v>92177</v>
      </c>
    </row>
    <row r="13" spans="1:11" ht="25.5" customHeight="1">
      <c r="A13" s="48" t="s">
        <v>303</v>
      </c>
      <c r="B13" s="134">
        <v>15510</v>
      </c>
      <c r="C13" s="100">
        <v>4187</v>
      </c>
      <c r="D13" s="100">
        <v>11746</v>
      </c>
      <c r="E13" s="100"/>
      <c r="F13" s="100"/>
      <c r="G13" s="100"/>
      <c r="H13" s="100"/>
      <c r="I13" s="100"/>
      <c r="J13" s="100"/>
      <c r="K13" s="135">
        <f t="shared" si="0"/>
        <v>31443</v>
      </c>
    </row>
    <row r="14" spans="1:11" ht="28.5" customHeight="1" thickBot="1">
      <c r="A14" s="48" t="s">
        <v>387</v>
      </c>
      <c r="B14" s="136">
        <v>15185</v>
      </c>
      <c r="C14" s="137">
        <v>4100</v>
      </c>
      <c r="D14" s="137">
        <v>13703</v>
      </c>
      <c r="E14" s="137"/>
      <c r="F14" s="137"/>
      <c r="G14" s="137"/>
      <c r="H14" s="137">
        <v>1500</v>
      </c>
      <c r="I14" s="137"/>
      <c r="J14" s="137"/>
      <c r="K14" s="138">
        <f>SUM(B14:J14)</f>
        <v>34488</v>
      </c>
    </row>
    <row r="15" spans="1:11" ht="38.25" customHeight="1" thickBot="1">
      <c r="A15" s="139" t="s">
        <v>65</v>
      </c>
      <c r="B15" s="140">
        <f>SUM(B10:B14)</f>
        <v>153828</v>
      </c>
      <c r="C15" s="140">
        <f aca="true" t="shared" si="1" ref="C15:J15">SUM(C10:C14)</f>
        <v>35456</v>
      </c>
      <c r="D15" s="140">
        <f t="shared" si="1"/>
        <v>131314</v>
      </c>
      <c r="E15" s="140">
        <f t="shared" si="1"/>
        <v>18873</v>
      </c>
      <c r="F15" s="140">
        <f t="shared" si="1"/>
        <v>3300</v>
      </c>
      <c r="G15" s="140">
        <f t="shared" si="1"/>
        <v>148334</v>
      </c>
      <c r="H15" s="140">
        <f t="shared" si="1"/>
        <v>1500</v>
      </c>
      <c r="I15" s="140">
        <f t="shared" si="1"/>
        <v>37000</v>
      </c>
      <c r="J15" s="140">
        <f t="shared" si="1"/>
        <v>10546</v>
      </c>
      <c r="K15" s="141">
        <f t="shared" si="0"/>
        <v>540151</v>
      </c>
    </row>
  </sheetData>
  <sheetProtection/>
  <mergeCells count="1">
    <mergeCell ref="A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headerFooter alignWithMargins="0">
    <oddFooter>&amp;C&amp;D&amp;R&amp;A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3:F23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8.00390625" style="0" customWidth="1"/>
    <col min="2" max="2" width="7.421875" style="0" bestFit="1" customWidth="1"/>
    <col min="3" max="3" width="21.7109375" style="0" bestFit="1" customWidth="1"/>
    <col min="4" max="4" width="22.57421875" style="0" bestFit="1" customWidth="1"/>
    <col min="5" max="5" width="20.8515625" style="0" bestFit="1" customWidth="1"/>
    <col min="6" max="6" width="25.28125" style="0" bestFit="1" customWidth="1"/>
  </cols>
  <sheetData>
    <row r="3" ht="15">
      <c r="F3" t="s">
        <v>445</v>
      </c>
    </row>
    <row r="4" spans="1:6" ht="15.75">
      <c r="A4" s="263" t="s">
        <v>398</v>
      </c>
      <c r="B4" s="264"/>
      <c r="C4" s="264"/>
      <c r="D4" s="264"/>
      <c r="E4" s="264"/>
      <c r="F4" s="264"/>
    </row>
    <row r="5" spans="1:6" ht="15">
      <c r="A5" s="265" t="s">
        <v>399</v>
      </c>
      <c r="B5" s="265" t="s">
        <v>400</v>
      </c>
      <c r="C5" s="265" t="s">
        <v>401</v>
      </c>
      <c r="D5" s="265" t="s">
        <v>402</v>
      </c>
      <c r="E5" s="265" t="s">
        <v>403</v>
      </c>
      <c r="F5" s="265" t="s">
        <v>404</v>
      </c>
    </row>
    <row r="6" spans="1:6" ht="15">
      <c r="A6" s="266" t="s">
        <v>405</v>
      </c>
      <c r="B6" s="266" t="s">
        <v>406</v>
      </c>
      <c r="C6" s="266" t="s">
        <v>407</v>
      </c>
      <c r="D6" s="266" t="s">
        <v>408</v>
      </c>
      <c r="E6" s="266" t="s">
        <v>409</v>
      </c>
      <c r="F6" s="266" t="s">
        <v>410</v>
      </c>
    </row>
    <row r="7" spans="1:6" ht="15">
      <c r="A7" s="266"/>
      <c r="B7" s="266"/>
      <c r="C7" s="266" t="s">
        <v>411</v>
      </c>
      <c r="D7" s="267">
        <v>1</v>
      </c>
      <c r="E7" s="266" t="s">
        <v>412</v>
      </c>
      <c r="F7" s="266" t="s">
        <v>413</v>
      </c>
    </row>
    <row r="8" spans="1:6" ht="15">
      <c r="A8" s="266" t="s">
        <v>414</v>
      </c>
      <c r="B8" s="266" t="s">
        <v>415</v>
      </c>
      <c r="C8" s="266" t="s">
        <v>407</v>
      </c>
      <c r="D8" s="266" t="s">
        <v>408</v>
      </c>
      <c r="E8" s="266" t="s">
        <v>409</v>
      </c>
      <c r="F8" s="266" t="s">
        <v>410</v>
      </c>
    </row>
    <row r="9" spans="1:6" ht="15">
      <c r="A9" s="266"/>
      <c r="B9" s="266"/>
      <c r="C9" s="266" t="s">
        <v>411</v>
      </c>
      <c r="D9" s="266" t="s">
        <v>416</v>
      </c>
      <c r="E9" s="266" t="s">
        <v>412</v>
      </c>
      <c r="F9" s="266" t="s">
        <v>413</v>
      </c>
    </row>
    <row r="10" spans="1:6" ht="15">
      <c r="A10" s="266"/>
      <c r="B10" s="266"/>
      <c r="C10" s="266" t="s">
        <v>417</v>
      </c>
      <c r="D10" s="266" t="s">
        <v>418</v>
      </c>
      <c r="E10" s="266" t="s">
        <v>419</v>
      </c>
      <c r="F10" s="266"/>
    </row>
    <row r="11" spans="1:6" ht="15">
      <c r="A11" s="266" t="s">
        <v>420</v>
      </c>
      <c r="B11" s="266" t="s">
        <v>421</v>
      </c>
      <c r="C11" s="266" t="s">
        <v>407</v>
      </c>
      <c r="D11" s="266" t="s">
        <v>408</v>
      </c>
      <c r="E11" s="266" t="s">
        <v>409</v>
      </c>
      <c r="F11" s="266" t="s">
        <v>410</v>
      </c>
    </row>
    <row r="12" spans="1:6" ht="15">
      <c r="A12" s="266"/>
      <c r="B12" s="266"/>
      <c r="C12" s="266" t="s">
        <v>422</v>
      </c>
      <c r="D12" s="266" t="s">
        <v>416</v>
      </c>
      <c r="E12" s="266" t="s">
        <v>412</v>
      </c>
      <c r="F12" s="266" t="s">
        <v>413</v>
      </c>
    </row>
    <row r="13" spans="1:6" ht="15">
      <c r="A13" s="266"/>
      <c r="B13" s="266"/>
      <c r="C13" s="266" t="s">
        <v>423</v>
      </c>
      <c r="D13" s="266" t="s">
        <v>416</v>
      </c>
      <c r="E13" s="266" t="s">
        <v>412</v>
      </c>
      <c r="F13" s="266"/>
    </row>
    <row r="14" spans="1:6" ht="15">
      <c r="A14" s="266" t="s">
        <v>424</v>
      </c>
      <c r="B14" s="266" t="s">
        <v>425</v>
      </c>
      <c r="C14" s="266" t="s">
        <v>426</v>
      </c>
      <c r="D14" s="266" t="s">
        <v>427</v>
      </c>
      <c r="E14" s="266" t="s">
        <v>428</v>
      </c>
      <c r="F14" s="266" t="s">
        <v>410</v>
      </c>
    </row>
    <row r="15" spans="1:6" ht="15">
      <c r="A15" s="266"/>
      <c r="B15" s="266"/>
      <c r="C15" s="266" t="s">
        <v>407</v>
      </c>
      <c r="D15" s="266" t="s">
        <v>408</v>
      </c>
      <c r="E15" s="266" t="s">
        <v>429</v>
      </c>
      <c r="F15" s="266" t="s">
        <v>413</v>
      </c>
    </row>
    <row r="16" spans="1:6" ht="15">
      <c r="A16" s="266"/>
      <c r="B16" s="266"/>
      <c r="C16" s="266" t="s">
        <v>423</v>
      </c>
      <c r="D16" s="266" t="s">
        <v>425</v>
      </c>
      <c r="E16" s="266" t="s">
        <v>412</v>
      </c>
      <c r="F16" s="266"/>
    </row>
    <row r="17" spans="1:6" ht="15">
      <c r="A17" s="266" t="s">
        <v>430</v>
      </c>
      <c r="B17" s="266" t="s">
        <v>431</v>
      </c>
      <c r="C17" s="266" t="s">
        <v>432</v>
      </c>
      <c r="D17" s="266" t="s">
        <v>433</v>
      </c>
      <c r="E17" s="266" t="s">
        <v>434</v>
      </c>
      <c r="F17" s="266" t="s">
        <v>410</v>
      </c>
    </row>
    <row r="18" spans="1:6" ht="15">
      <c r="A18" s="266"/>
      <c r="B18" s="266"/>
      <c r="C18" s="266" t="s">
        <v>407</v>
      </c>
      <c r="D18" s="266" t="s">
        <v>435</v>
      </c>
      <c r="E18" s="266" t="s">
        <v>436</v>
      </c>
      <c r="F18" s="266" t="s">
        <v>413</v>
      </c>
    </row>
    <row r="19" spans="1:6" ht="15">
      <c r="A19" s="266"/>
      <c r="B19" s="266"/>
      <c r="C19" s="266" t="s">
        <v>417</v>
      </c>
      <c r="D19" s="266" t="s">
        <v>418</v>
      </c>
      <c r="E19" s="266" t="s">
        <v>419</v>
      </c>
      <c r="F19" s="266"/>
    </row>
    <row r="20" spans="1:6" ht="15">
      <c r="A20" s="266"/>
      <c r="B20" s="266"/>
      <c r="C20" s="266" t="s">
        <v>423</v>
      </c>
      <c r="D20" s="266" t="s">
        <v>416</v>
      </c>
      <c r="E20" s="266" t="s">
        <v>412</v>
      </c>
      <c r="F20" s="266"/>
    </row>
    <row r="21" spans="1:6" ht="15">
      <c r="A21" s="266" t="s">
        <v>437</v>
      </c>
      <c r="B21" s="266" t="s">
        <v>438</v>
      </c>
      <c r="C21" s="266"/>
      <c r="D21" s="266"/>
      <c r="E21" s="266" t="s">
        <v>439</v>
      </c>
      <c r="F21" s="266" t="s">
        <v>439</v>
      </c>
    </row>
    <row r="22" spans="1:6" ht="15">
      <c r="A22" s="266" t="s">
        <v>440</v>
      </c>
      <c r="B22" s="266" t="s">
        <v>441</v>
      </c>
      <c r="C22" s="266" t="s">
        <v>442</v>
      </c>
      <c r="D22" s="266"/>
      <c r="E22" s="266"/>
      <c r="F22" s="266"/>
    </row>
    <row r="23" spans="1:6" ht="15">
      <c r="A23" s="266" t="s">
        <v>443</v>
      </c>
      <c r="B23" s="266" t="s">
        <v>444</v>
      </c>
      <c r="C23" s="266"/>
      <c r="D23" s="266"/>
      <c r="E23" s="266"/>
      <c r="F23" s="26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09"/>
  <sheetViews>
    <sheetView zoomScalePageLayoutView="0" workbookViewId="0" topLeftCell="A37">
      <selection activeCell="A2" sqref="A2:I2"/>
    </sheetView>
  </sheetViews>
  <sheetFormatPr defaultColWidth="9.140625" defaultRowHeight="15"/>
  <cols>
    <col min="1" max="16384" width="9.140625" style="287" customWidth="1"/>
  </cols>
  <sheetData>
    <row r="1" ht="15">
      <c r="H1" s="287" t="s">
        <v>645</v>
      </c>
    </row>
    <row r="2" spans="1:9" ht="15">
      <c r="A2" s="416" t="s">
        <v>455</v>
      </c>
      <c r="B2" s="416"/>
      <c r="C2" s="416"/>
      <c r="D2" s="416"/>
      <c r="E2" s="416"/>
      <c r="F2" s="416"/>
      <c r="G2" s="416"/>
      <c r="H2" s="416"/>
      <c r="I2" s="416"/>
    </row>
    <row r="4" spans="1:9" ht="15">
      <c r="A4" s="412" t="s">
        <v>456</v>
      </c>
      <c r="B4" s="412"/>
      <c r="C4" s="415"/>
      <c r="D4" s="415"/>
      <c r="E4" s="415"/>
      <c r="F4" s="415"/>
      <c r="G4" s="264"/>
      <c r="H4" s="264"/>
      <c r="I4" s="264"/>
    </row>
    <row r="5" spans="1:9" ht="15">
      <c r="A5" s="415" t="s">
        <v>457</v>
      </c>
      <c r="B5" s="415"/>
      <c r="C5" s="264"/>
      <c r="D5" s="264"/>
      <c r="E5" s="264"/>
      <c r="F5" s="264"/>
      <c r="G5" s="264"/>
      <c r="H5" s="264"/>
      <c r="I5" s="264"/>
    </row>
    <row r="6" spans="1:9" ht="15">
      <c r="A6" s="412" t="s">
        <v>458</v>
      </c>
      <c r="B6" s="412"/>
      <c r="C6" s="412"/>
      <c r="D6" s="412"/>
      <c r="E6" s="264"/>
      <c r="F6" s="264"/>
      <c r="G6" s="264"/>
      <c r="H6" s="264"/>
      <c r="I6" s="264"/>
    </row>
    <row r="8" spans="1:9" ht="15">
      <c r="A8" s="412" t="s">
        <v>459</v>
      </c>
      <c r="B8" s="412"/>
      <c r="C8" s="412"/>
      <c r="D8" s="412"/>
      <c r="E8" s="264"/>
      <c r="F8" s="264"/>
      <c r="G8" s="264"/>
      <c r="H8" s="264"/>
      <c r="I8" s="264"/>
    </row>
    <row r="10" spans="1:9" ht="15">
      <c r="A10" s="412" t="s">
        <v>460</v>
      </c>
      <c r="B10" s="412"/>
      <c r="C10" s="412"/>
      <c r="D10" s="412"/>
      <c r="E10" s="264"/>
      <c r="F10" s="264"/>
      <c r="G10" s="264"/>
      <c r="H10" s="264"/>
      <c r="I10" s="264"/>
    </row>
    <row r="12" spans="1:9" ht="15">
      <c r="A12" s="412" t="s">
        <v>461</v>
      </c>
      <c r="B12" s="412"/>
      <c r="C12" s="412"/>
      <c r="D12" s="412"/>
      <c r="E12" s="264"/>
      <c r="F12" s="264"/>
      <c r="G12" s="264"/>
      <c r="H12" s="264"/>
      <c r="I12" s="264"/>
    </row>
    <row r="14" spans="1:9" ht="15">
      <c r="A14" s="412" t="s">
        <v>462</v>
      </c>
      <c r="B14" s="412"/>
      <c r="C14" s="412"/>
      <c r="D14" s="412"/>
      <c r="E14" s="264"/>
      <c r="F14" s="264"/>
      <c r="G14" s="264"/>
      <c r="H14" s="264"/>
      <c r="I14" s="264"/>
    </row>
    <row r="15" spans="1:9" ht="15">
      <c r="A15" s="289" t="s">
        <v>463</v>
      </c>
      <c r="B15" s="264"/>
      <c r="C15" s="264"/>
      <c r="D15" s="264"/>
      <c r="E15" s="264"/>
      <c r="F15" s="264"/>
      <c r="G15" s="264"/>
      <c r="H15" s="264"/>
      <c r="I15" s="264"/>
    </row>
    <row r="16" spans="1:9" ht="15">
      <c r="A16" s="413" t="s">
        <v>464</v>
      </c>
      <c r="B16" s="413"/>
      <c r="C16" s="413"/>
      <c r="D16" s="413"/>
      <c r="E16" s="291" t="s">
        <v>465</v>
      </c>
      <c r="F16" s="264"/>
      <c r="G16" s="264"/>
      <c r="H16" s="264"/>
      <c r="I16" s="264"/>
    </row>
    <row r="17" spans="1:9" ht="15">
      <c r="A17" s="413" t="s">
        <v>466</v>
      </c>
      <c r="B17" s="413"/>
      <c r="C17" s="413"/>
      <c r="D17" s="413"/>
      <c r="E17" s="291" t="s">
        <v>467</v>
      </c>
      <c r="F17" s="264"/>
      <c r="G17" s="264"/>
      <c r="H17" s="264"/>
      <c r="I17" s="264"/>
    </row>
    <row r="18" spans="1:9" ht="15">
      <c r="A18" s="414" t="s">
        <v>468</v>
      </c>
      <c r="B18" s="414"/>
      <c r="C18" s="414"/>
      <c r="D18" s="414"/>
      <c r="E18" s="291" t="s">
        <v>469</v>
      </c>
      <c r="F18" s="289" t="s">
        <v>470</v>
      </c>
      <c r="G18" s="264"/>
      <c r="H18" s="264"/>
      <c r="I18" s="264"/>
    </row>
    <row r="19" spans="1:9" ht="15">
      <c r="A19" s="414" t="s">
        <v>471</v>
      </c>
      <c r="B19" s="414"/>
      <c r="C19" s="414"/>
      <c r="D19" s="414"/>
      <c r="E19" s="291" t="s">
        <v>472</v>
      </c>
      <c r="F19" s="264"/>
      <c r="G19" s="264"/>
      <c r="H19" s="264"/>
      <c r="I19" s="264"/>
    </row>
    <row r="20" spans="1:9" ht="15">
      <c r="A20" s="414" t="s">
        <v>473</v>
      </c>
      <c r="B20" s="414"/>
      <c r="C20" s="414"/>
      <c r="D20" s="414"/>
      <c r="E20" s="291" t="s">
        <v>472</v>
      </c>
      <c r="F20" s="264"/>
      <c r="G20" s="264"/>
      <c r="H20" s="264"/>
      <c r="I20" s="264"/>
    </row>
    <row r="21" spans="1:9" ht="15">
      <c r="A21" s="414" t="s">
        <v>474</v>
      </c>
      <c r="B21" s="414"/>
      <c r="C21" s="414"/>
      <c r="D21" s="414"/>
      <c r="E21" s="291" t="s">
        <v>475</v>
      </c>
      <c r="F21" s="264"/>
      <c r="G21" s="264"/>
      <c r="H21" s="264"/>
      <c r="I21" s="264"/>
    </row>
    <row r="23" spans="1:9" ht="15">
      <c r="A23" s="415" t="s">
        <v>476</v>
      </c>
      <c r="B23" s="415"/>
      <c r="C23" s="415"/>
      <c r="D23" s="415"/>
      <c r="E23" s="415"/>
      <c r="F23" s="415"/>
      <c r="G23" s="415"/>
      <c r="H23" s="415"/>
      <c r="I23" s="415"/>
    </row>
    <row r="24" spans="1:9" ht="15">
      <c r="A24" s="415" t="s">
        <v>477</v>
      </c>
      <c r="B24" s="415"/>
      <c r="C24" s="415"/>
      <c r="D24" s="415"/>
      <c r="E24" s="415"/>
      <c r="F24" s="415"/>
      <c r="G24" s="415"/>
      <c r="H24" s="415"/>
      <c r="I24" s="415"/>
    </row>
    <row r="25" spans="1:9" ht="15">
      <c r="A25" s="415" t="s">
        <v>478</v>
      </c>
      <c r="B25" s="415"/>
      <c r="C25" s="415"/>
      <c r="D25" s="415"/>
      <c r="E25" s="415"/>
      <c r="F25" s="415"/>
      <c r="G25" s="415"/>
      <c r="H25" s="415"/>
      <c r="I25" s="415"/>
    </row>
    <row r="26" spans="1:9" ht="15">
      <c r="A26" s="418" t="s">
        <v>479</v>
      </c>
      <c r="B26" s="418"/>
      <c r="C26" s="418"/>
      <c r="D26" s="418"/>
      <c r="E26" s="418"/>
      <c r="F26" s="418"/>
      <c r="G26" s="418"/>
      <c r="H26" s="418"/>
      <c r="I26" s="418"/>
    </row>
    <row r="27" spans="1:9" ht="15">
      <c r="A27" s="418" t="s">
        <v>480</v>
      </c>
      <c r="B27" s="418"/>
      <c r="C27" s="418"/>
      <c r="D27" s="418"/>
      <c r="E27" s="418"/>
      <c r="F27" s="418"/>
      <c r="G27" s="418"/>
      <c r="H27" s="418"/>
      <c r="I27" s="418"/>
    </row>
    <row r="28" spans="1:9" ht="15">
      <c r="A28" s="418" t="s">
        <v>481</v>
      </c>
      <c r="B28" s="418"/>
      <c r="C28" s="418"/>
      <c r="D28" s="418"/>
      <c r="E28" s="418"/>
      <c r="F28" s="418"/>
      <c r="G28" s="418"/>
      <c r="H28" s="418"/>
      <c r="I28" s="418"/>
    </row>
    <row r="29" spans="1:9" ht="15">
      <c r="A29" s="415"/>
      <c r="B29" s="415"/>
      <c r="C29" s="415"/>
      <c r="D29" s="415"/>
      <c r="E29" s="415"/>
      <c r="F29" s="415"/>
      <c r="G29" s="415"/>
      <c r="H29" s="415"/>
      <c r="I29" s="415"/>
    </row>
    <row r="30" spans="1:9" ht="15">
      <c r="A30" s="415" t="s">
        <v>482</v>
      </c>
      <c r="B30" s="415"/>
      <c r="C30" s="415"/>
      <c r="D30" s="415"/>
      <c r="E30" s="415"/>
      <c r="F30" s="415"/>
      <c r="G30" s="415"/>
      <c r="H30" s="415"/>
      <c r="I30" s="415"/>
    </row>
    <row r="31" spans="1:9" ht="15">
      <c r="A31" s="415" t="s">
        <v>483</v>
      </c>
      <c r="B31" s="415"/>
      <c r="C31" s="415"/>
      <c r="D31" s="415"/>
      <c r="E31" s="415"/>
      <c r="F31" s="415"/>
      <c r="G31" s="415"/>
      <c r="H31" s="415"/>
      <c r="I31" s="415"/>
    </row>
    <row r="32" spans="1:9" ht="15">
      <c r="A32" s="415" t="s">
        <v>484</v>
      </c>
      <c r="B32" s="415"/>
      <c r="C32" s="415"/>
      <c r="D32" s="415"/>
      <c r="E32" s="415"/>
      <c r="F32" s="415"/>
      <c r="G32" s="415"/>
      <c r="H32" s="415"/>
      <c r="I32" s="415"/>
    </row>
    <row r="33" spans="1:9" ht="15">
      <c r="A33" s="418" t="s">
        <v>485</v>
      </c>
      <c r="B33" s="418"/>
      <c r="C33" s="418"/>
      <c r="D33" s="418"/>
      <c r="E33" s="418"/>
      <c r="F33" s="418"/>
      <c r="G33" s="418"/>
      <c r="H33" s="418"/>
      <c r="I33" s="418"/>
    </row>
    <row r="34" spans="1:18" ht="15">
      <c r="A34" s="418" t="s">
        <v>486</v>
      </c>
      <c r="B34" s="418"/>
      <c r="C34" s="418"/>
      <c r="D34" s="418"/>
      <c r="E34" s="418"/>
      <c r="F34" s="418"/>
      <c r="G34" s="418"/>
      <c r="H34" s="418"/>
      <c r="I34" s="418"/>
      <c r="J34" s="264"/>
      <c r="K34" s="264"/>
      <c r="L34" s="264"/>
      <c r="M34" s="264"/>
      <c r="N34" s="264"/>
      <c r="O34" s="264"/>
      <c r="P34" s="264"/>
      <c r="Q34" s="264"/>
      <c r="R34" s="264"/>
    </row>
    <row r="35" spans="1:18" ht="15">
      <c r="A35" s="264"/>
      <c r="B35" s="415" t="s">
        <v>487</v>
      </c>
      <c r="C35" s="415"/>
      <c r="D35" s="415"/>
      <c r="E35" s="415"/>
      <c r="F35" s="415"/>
      <c r="G35" s="415"/>
      <c r="H35" s="415"/>
      <c r="I35" s="415"/>
      <c r="J35" s="264"/>
      <c r="K35" s="264"/>
      <c r="L35" s="264"/>
      <c r="M35" s="264"/>
      <c r="N35" s="264"/>
      <c r="O35" s="264"/>
      <c r="P35" s="264"/>
      <c r="Q35" s="264"/>
      <c r="R35" s="264"/>
    </row>
    <row r="36" spans="1:18" ht="15">
      <c r="A36" s="264"/>
      <c r="B36" s="264"/>
      <c r="C36" s="415" t="s">
        <v>488</v>
      </c>
      <c r="D36" s="415"/>
      <c r="E36" s="415"/>
      <c r="F36" s="415"/>
      <c r="G36" s="415"/>
      <c r="H36" s="415"/>
      <c r="I36" s="415"/>
      <c r="J36" s="264"/>
      <c r="K36" s="264"/>
      <c r="L36" s="264"/>
      <c r="M36" s="264"/>
      <c r="N36" s="264"/>
      <c r="O36" s="264"/>
      <c r="P36" s="264"/>
      <c r="Q36" s="264"/>
      <c r="R36" s="264"/>
    </row>
    <row r="37" spans="1:18" ht="15">
      <c r="A37" s="264"/>
      <c r="B37" s="264"/>
      <c r="C37" s="415" t="s">
        <v>489</v>
      </c>
      <c r="D37" s="415"/>
      <c r="E37" s="415"/>
      <c r="F37" s="415"/>
      <c r="G37" s="415"/>
      <c r="H37" s="415"/>
      <c r="I37" s="415"/>
      <c r="J37" s="264"/>
      <c r="K37" s="264"/>
      <c r="L37" s="264"/>
      <c r="M37" s="264"/>
      <c r="N37" s="264"/>
      <c r="O37" s="264"/>
      <c r="P37" s="264"/>
      <c r="Q37" s="264"/>
      <c r="R37" s="264"/>
    </row>
    <row r="38" spans="1:18" ht="15">
      <c r="A38" s="264"/>
      <c r="B38" s="415" t="s">
        <v>490</v>
      </c>
      <c r="C38" s="415"/>
      <c r="D38" s="415"/>
      <c r="E38" s="415"/>
      <c r="F38" s="415"/>
      <c r="G38" s="415"/>
      <c r="H38" s="415"/>
      <c r="I38" s="415"/>
      <c r="J38" s="264"/>
      <c r="K38" s="264"/>
      <c r="L38" s="264"/>
      <c r="M38" s="264"/>
      <c r="N38" s="264"/>
      <c r="O38" s="264"/>
      <c r="P38" s="264"/>
      <c r="Q38" s="264"/>
      <c r="R38" s="264"/>
    </row>
    <row r="39" spans="1:18" ht="15">
      <c r="A39" s="415" t="s">
        <v>491</v>
      </c>
      <c r="B39" s="415"/>
      <c r="C39" s="415"/>
      <c r="D39" s="415"/>
      <c r="E39" s="415"/>
      <c r="F39" s="415"/>
      <c r="G39" s="415"/>
      <c r="H39" s="415"/>
      <c r="I39" s="415"/>
      <c r="J39" s="264"/>
      <c r="K39" s="264"/>
      <c r="L39" s="264"/>
      <c r="M39" s="264"/>
      <c r="N39" s="264"/>
      <c r="O39" s="264"/>
      <c r="P39" s="264"/>
      <c r="Q39" s="264"/>
      <c r="R39" s="264"/>
    </row>
    <row r="40" spans="1:18" ht="15">
      <c r="A40" s="415" t="s">
        <v>492</v>
      </c>
      <c r="B40" s="415"/>
      <c r="C40" s="415"/>
      <c r="D40" s="415"/>
      <c r="E40" s="415"/>
      <c r="F40" s="415"/>
      <c r="G40" s="415"/>
      <c r="H40" s="415"/>
      <c r="I40" s="415"/>
      <c r="J40" s="264"/>
      <c r="K40" s="264"/>
      <c r="L40" s="264"/>
      <c r="M40" s="264"/>
      <c r="N40" s="264"/>
      <c r="O40" s="264"/>
      <c r="P40" s="264"/>
      <c r="Q40" s="264"/>
      <c r="R40" s="264"/>
    </row>
    <row r="41" spans="1:18" ht="15">
      <c r="A41" s="415" t="s">
        <v>493</v>
      </c>
      <c r="B41" s="415"/>
      <c r="C41" s="415"/>
      <c r="D41" s="415"/>
      <c r="E41" s="415"/>
      <c r="F41" s="415"/>
      <c r="G41" s="415"/>
      <c r="H41" s="415"/>
      <c r="I41" s="415"/>
      <c r="J41" s="264"/>
      <c r="K41" s="264"/>
      <c r="L41" s="264"/>
      <c r="M41" s="264"/>
      <c r="N41" s="264"/>
      <c r="O41" s="264"/>
      <c r="P41" s="264"/>
      <c r="Q41" s="264"/>
      <c r="R41" s="264"/>
    </row>
    <row r="42" spans="1:18" ht="15">
      <c r="A42" s="418" t="s">
        <v>494</v>
      </c>
      <c r="B42" s="418"/>
      <c r="C42" s="418"/>
      <c r="D42" s="418"/>
      <c r="E42" s="418"/>
      <c r="F42" s="418"/>
      <c r="G42" s="418"/>
      <c r="H42" s="418"/>
      <c r="I42" s="418"/>
      <c r="J42" s="264"/>
      <c r="K42" s="264"/>
      <c r="L42" s="264"/>
      <c r="M42" s="264"/>
      <c r="N42" s="264"/>
      <c r="O42" s="264"/>
      <c r="P42" s="264"/>
      <c r="Q42" s="264"/>
      <c r="R42" s="264"/>
    </row>
    <row r="43" spans="1:18" ht="15">
      <c r="A43" s="418" t="s">
        <v>495</v>
      </c>
      <c r="B43" s="418"/>
      <c r="C43" s="418"/>
      <c r="D43" s="418"/>
      <c r="E43" s="418"/>
      <c r="F43" s="418"/>
      <c r="G43" s="418"/>
      <c r="H43" s="418"/>
      <c r="I43" s="418"/>
      <c r="J43" s="294"/>
      <c r="K43" s="294"/>
      <c r="L43" s="294"/>
      <c r="M43" s="294"/>
      <c r="N43" s="294"/>
      <c r="O43" s="294"/>
      <c r="P43" s="294"/>
      <c r="Q43" s="294"/>
      <c r="R43" s="294"/>
    </row>
    <row r="44" spans="1:18" ht="15">
      <c r="A44" s="264"/>
      <c r="B44" s="415" t="s">
        <v>496</v>
      </c>
      <c r="C44" s="415"/>
      <c r="D44" s="415"/>
      <c r="E44" s="415"/>
      <c r="F44" s="415"/>
      <c r="G44" s="415"/>
      <c r="H44" s="415"/>
      <c r="I44" s="415"/>
      <c r="J44" s="294"/>
      <c r="K44" s="294"/>
      <c r="L44" s="294"/>
      <c r="M44" s="294"/>
      <c r="N44" s="294"/>
      <c r="O44" s="294"/>
      <c r="P44" s="294"/>
      <c r="Q44" s="294"/>
      <c r="R44" s="294"/>
    </row>
    <row r="45" spans="1:18" ht="15">
      <c r="A45" s="264"/>
      <c r="B45" s="415" t="s">
        <v>497</v>
      </c>
      <c r="C45" s="415"/>
      <c r="D45" s="415"/>
      <c r="E45" s="415"/>
      <c r="F45" s="415"/>
      <c r="G45" s="415"/>
      <c r="H45" s="415"/>
      <c r="I45" s="415"/>
      <c r="J45" s="295"/>
      <c r="K45" s="295"/>
      <c r="L45" s="295"/>
      <c r="M45" s="295"/>
      <c r="N45" s="295"/>
      <c r="O45" s="295"/>
      <c r="P45" s="295"/>
      <c r="Q45" s="295"/>
      <c r="R45" s="295"/>
    </row>
    <row r="46" spans="1:18" ht="15">
      <c r="A46" s="264"/>
      <c r="B46" s="415" t="s">
        <v>498</v>
      </c>
      <c r="C46" s="415"/>
      <c r="D46" s="415"/>
      <c r="E46" s="415"/>
      <c r="F46" s="415"/>
      <c r="G46" s="415"/>
      <c r="H46" s="415"/>
      <c r="I46" s="415"/>
      <c r="J46" s="295"/>
      <c r="K46" s="295"/>
      <c r="L46" s="295"/>
      <c r="M46" s="295"/>
      <c r="N46" s="295"/>
      <c r="O46" s="295"/>
      <c r="P46" s="295"/>
      <c r="Q46" s="295"/>
      <c r="R46" s="295"/>
    </row>
    <row r="47" spans="1:18" ht="26.25">
      <c r="A47" s="415"/>
      <c r="B47" s="415"/>
      <c r="C47" s="415"/>
      <c r="D47" s="415"/>
      <c r="E47" s="415"/>
      <c r="F47" s="415"/>
      <c r="G47" s="415"/>
      <c r="H47" s="415"/>
      <c r="I47" s="415"/>
      <c r="J47" s="294" t="s">
        <v>499</v>
      </c>
      <c r="K47" s="295"/>
      <c r="L47" s="295"/>
      <c r="M47" s="295"/>
      <c r="N47" s="295"/>
      <c r="O47" s="295"/>
      <c r="P47" s="295"/>
      <c r="Q47" s="295"/>
      <c r="R47" s="295"/>
    </row>
    <row r="48" spans="1:18" ht="15">
      <c r="A48" s="274" t="s">
        <v>500</v>
      </c>
      <c r="B48" s="274"/>
      <c r="C48" s="274"/>
      <c r="D48" s="274"/>
      <c r="E48" s="274"/>
      <c r="F48" s="274"/>
      <c r="G48" s="274"/>
      <c r="H48" s="274"/>
      <c r="I48" s="274"/>
      <c r="J48" s="264"/>
      <c r="K48" s="264"/>
      <c r="L48" s="264"/>
      <c r="M48" s="264"/>
      <c r="N48" s="264"/>
      <c r="O48" s="264"/>
      <c r="P48" s="264"/>
      <c r="Q48" s="264"/>
      <c r="R48" s="264"/>
    </row>
    <row r="49" spans="1:18" ht="15">
      <c r="A49" s="290"/>
      <c r="B49" s="290"/>
      <c r="C49" s="290" t="s">
        <v>501</v>
      </c>
      <c r="D49" s="290"/>
      <c r="E49" s="296" t="s">
        <v>502</v>
      </c>
      <c r="F49" s="297"/>
      <c r="G49" s="298"/>
      <c r="H49" s="290" t="s">
        <v>503</v>
      </c>
      <c r="I49" s="290"/>
      <c r="J49" s="264"/>
      <c r="K49" s="264"/>
      <c r="L49" s="264"/>
      <c r="M49" s="264"/>
      <c r="N49" s="264"/>
      <c r="O49" s="264"/>
      <c r="P49" s="264"/>
      <c r="Q49" s="264"/>
      <c r="R49" s="264"/>
    </row>
    <row r="50" spans="1:9" ht="15">
      <c r="A50" s="290" t="s">
        <v>504</v>
      </c>
      <c r="B50" s="290"/>
      <c r="C50" s="299" t="s">
        <v>505</v>
      </c>
      <c r="D50" s="300"/>
      <c r="E50" s="299" t="s">
        <v>506</v>
      </c>
      <c r="F50" s="301"/>
      <c r="G50" s="300"/>
      <c r="H50" s="302" t="s">
        <v>507</v>
      </c>
      <c r="I50" s="302"/>
    </row>
    <row r="51" spans="1:9" ht="15">
      <c r="A51" s="413" t="s">
        <v>508</v>
      </c>
      <c r="B51" s="413"/>
      <c r="C51" s="299"/>
      <c r="D51" s="300"/>
      <c r="E51" s="299" t="s">
        <v>509</v>
      </c>
      <c r="F51" s="301"/>
      <c r="G51" s="300"/>
      <c r="H51" s="302" t="s">
        <v>510</v>
      </c>
      <c r="I51" s="302"/>
    </row>
    <row r="52" spans="1:9" ht="15">
      <c r="A52" s="290" t="s">
        <v>511</v>
      </c>
      <c r="B52" s="290"/>
      <c r="C52" s="299"/>
      <c r="D52" s="300"/>
      <c r="E52" s="299" t="s">
        <v>512</v>
      </c>
      <c r="F52" s="301"/>
      <c r="G52" s="300"/>
      <c r="H52" s="302" t="s">
        <v>513</v>
      </c>
      <c r="I52" s="302"/>
    </row>
    <row r="53" spans="1:9" ht="15">
      <c r="A53" s="292" t="s">
        <v>514</v>
      </c>
      <c r="B53" s="292"/>
      <c r="C53" s="299" t="s">
        <v>515</v>
      </c>
      <c r="D53" s="300"/>
      <c r="E53" s="299" t="s">
        <v>516</v>
      </c>
      <c r="F53" s="301"/>
      <c r="G53" s="300"/>
      <c r="H53" s="302" t="s">
        <v>517</v>
      </c>
      <c r="I53" s="302"/>
    </row>
    <row r="54" spans="1:9" ht="15">
      <c r="A54" s="303" t="s">
        <v>518</v>
      </c>
      <c r="B54" s="304"/>
      <c r="C54" s="299" t="s">
        <v>519</v>
      </c>
      <c r="D54" s="300"/>
      <c r="E54" s="299" t="s">
        <v>520</v>
      </c>
      <c r="F54" s="301"/>
      <c r="G54" s="300"/>
      <c r="H54" s="299" t="s">
        <v>521</v>
      </c>
      <c r="I54" s="300"/>
    </row>
    <row r="55" spans="1:9" ht="15">
      <c r="A55" s="303" t="s">
        <v>522</v>
      </c>
      <c r="B55" s="304"/>
      <c r="C55" s="299" t="s">
        <v>523</v>
      </c>
      <c r="D55" s="300"/>
      <c r="E55" s="299" t="s">
        <v>524</v>
      </c>
      <c r="F55" s="301"/>
      <c r="G55" s="300"/>
      <c r="H55" s="299" t="s">
        <v>525</v>
      </c>
      <c r="I55" s="300"/>
    </row>
    <row r="56" spans="1:9" ht="15">
      <c r="A56" s="417"/>
      <c r="B56" s="417"/>
      <c r="C56" s="417"/>
      <c r="D56" s="417"/>
      <c r="E56" s="417"/>
      <c r="F56" s="417"/>
      <c r="G56" s="417"/>
      <c r="H56" s="417"/>
      <c r="I56" s="417"/>
    </row>
    <row r="57" spans="1:9" ht="15">
      <c r="A57" s="417" t="s">
        <v>526</v>
      </c>
      <c r="B57" s="417"/>
      <c r="C57" s="417"/>
      <c r="D57" s="417"/>
      <c r="E57" s="417"/>
      <c r="F57" s="417"/>
      <c r="G57" s="417"/>
      <c r="H57" s="417"/>
      <c r="I57" s="417"/>
    </row>
    <row r="58" spans="1:9" ht="15">
      <c r="A58" s="413"/>
      <c r="B58" s="413"/>
      <c r="C58" s="290" t="s">
        <v>501</v>
      </c>
      <c r="D58" s="290"/>
      <c r="E58" s="421" t="s">
        <v>502</v>
      </c>
      <c r="F58" s="422"/>
      <c r="G58" s="423"/>
      <c r="H58" s="290" t="s">
        <v>503</v>
      </c>
      <c r="I58" s="290"/>
    </row>
    <row r="59" spans="1:9" ht="15">
      <c r="A59" s="290" t="s">
        <v>504</v>
      </c>
      <c r="B59" s="290"/>
      <c r="C59" s="299" t="s">
        <v>505</v>
      </c>
      <c r="D59" s="300"/>
      <c r="E59" s="299" t="s">
        <v>506</v>
      </c>
      <c r="F59" s="301"/>
      <c r="G59" s="300"/>
      <c r="H59" s="420" t="s">
        <v>527</v>
      </c>
      <c r="I59" s="420"/>
    </row>
    <row r="60" spans="1:9" ht="15">
      <c r="A60" s="290" t="s">
        <v>508</v>
      </c>
      <c r="B60" s="290"/>
      <c r="C60" s="299"/>
      <c r="D60" s="300"/>
      <c r="E60" s="424" t="s">
        <v>509</v>
      </c>
      <c r="F60" s="426"/>
      <c r="G60" s="425"/>
      <c r="H60" s="420" t="s">
        <v>528</v>
      </c>
      <c r="I60" s="420"/>
    </row>
    <row r="61" spans="1:9" ht="15">
      <c r="A61" s="413" t="s">
        <v>511</v>
      </c>
      <c r="B61" s="413"/>
      <c r="C61" s="424"/>
      <c r="D61" s="425"/>
      <c r="E61" s="424" t="s">
        <v>512</v>
      </c>
      <c r="F61" s="426"/>
      <c r="G61" s="425"/>
      <c r="H61" s="420" t="s">
        <v>529</v>
      </c>
      <c r="I61" s="420"/>
    </row>
    <row r="62" spans="1:9" ht="15">
      <c r="A62" s="414" t="s">
        <v>514</v>
      </c>
      <c r="B62" s="414"/>
      <c r="C62" s="424" t="s">
        <v>515</v>
      </c>
      <c r="D62" s="425"/>
      <c r="E62" s="299" t="s">
        <v>516</v>
      </c>
      <c r="F62" s="301"/>
      <c r="G62" s="300"/>
      <c r="H62" s="302" t="s">
        <v>530</v>
      </c>
      <c r="I62" s="302"/>
    </row>
    <row r="63" spans="1:9" ht="15">
      <c r="A63" s="303" t="s">
        <v>518</v>
      </c>
      <c r="B63" s="304"/>
      <c r="C63" s="299" t="s">
        <v>519</v>
      </c>
      <c r="D63" s="300"/>
      <c r="E63" s="299" t="s">
        <v>520</v>
      </c>
      <c r="F63" s="301"/>
      <c r="G63" s="300"/>
      <c r="H63" s="299" t="s">
        <v>531</v>
      </c>
      <c r="I63" s="300"/>
    </row>
    <row r="64" spans="1:9" ht="15">
      <c r="A64" s="303" t="s">
        <v>522</v>
      </c>
      <c r="B64" s="304"/>
      <c r="C64" s="299" t="s">
        <v>523</v>
      </c>
      <c r="D64" s="300"/>
      <c r="E64" s="299" t="s">
        <v>524</v>
      </c>
      <c r="F64" s="301"/>
      <c r="G64" s="300"/>
      <c r="H64" s="299" t="s">
        <v>532</v>
      </c>
      <c r="I64" s="300"/>
    </row>
    <row r="65" spans="1:9" ht="15">
      <c r="A65" s="305"/>
      <c r="B65" s="305"/>
      <c r="C65" s="305"/>
      <c r="D65" s="305"/>
      <c r="E65" s="305"/>
      <c r="F65" s="305"/>
      <c r="G65" s="305"/>
      <c r="H65" s="305"/>
      <c r="I65" s="305"/>
    </row>
    <row r="66" spans="1:9" ht="15">
      <c r="A66" s="274" t="s">
        <v>533</v>
      </c>
      <c r="B66" s="274"/>
      <c r="C66" s="274"/>
      <c r="D66" s="274"/>
      <c r="E66" s="274"/>
      <c r="F66" s="274"/>
      <c r="G66" s="274"/>
      <c r="H66" s="274"/>
      <c r="I66" s="274"/>
    </row>
    <row r="67" spans="1:9" ht="15">
      <c r="A67" s="290"/>
      <c r="B67" s="290"/>
      <c r="C67" s="290" t="s">
        <v>501</v>
      </c>
      <c r="D67" s="290"/>
      <c r="E67" s="296" t="s">
        <v>502</v>
      </c>
      <c r="F67" s="297"/>
      <c r="G67" s="298"/>
      <c r="H67" s="290" t="s">
        <v>503</v>
      </c>
      <c r="I67" s="290"/>
    </row>
    <row r="68" spans="1:9" ht="15">
      <c r="A68" s="290" t="s">
        <v>504</v>
      </c>
      <c r="B68" s="290"/>
      <c r="C68" s="424" t="s">
        <v>505</v>
      </c>
      <c r="D68" s="425"/>
      <c r="E68" s="299" t="s">
        <v>506</v>
      </c>
      <c r="F68" s="301"/>
      <c r="G68" s="300"/>
      <c r="H68" s="302" t="s">
        <v>534</v>
      </c>
      <c r="I68" s="302"/>
    </row>
    <row r="69" spans="1:9" ht="15">
      <c r="A69" s="290" t="s">
        <v>508</v>
      </c>
      <c r="B69" s="290"/>
      <c r="C69" s="299"/>
      <c r="D69" s="300"/>
      <c r="E69" s="299" t="s">
        <v>509</v>
      </c>
      <c r="F69" s="301"/>
      <c r="G69" s="300"/>
      <c r="H69" s="302" t="s">
        <v>535</v>
      </c>
      <c r="I69" s="302"/>
    </row>
    <row r="70" spans="1:9" ht="15">
      <c r="A70" s="290" t="s">
        <v>511</v>
      </c>
      <c r="B70" s="290"/>
      <c r="C70" s="299"/>
      <c r="D70" s="300"/>
      <c r="E70" s="299" t="s">
        <v>512</v>
      </c>
      <c r="F70" s="301"/>
      <c r="G70" s="300"/>
      <c r="H70" s="302" t="s">
        <v>536</v>
      </c>
      <c r="I70" s="302"/>
    </row>
    <row r="71" spans="1:9" ht="15">
      <c r="A71" s="292" t="s">
        <v>514</v>
      </c>
      <c r="B71" s="292"/>
      <c r="C71" s="299" t="s">
        <v>515</v>
      </c>
      <c r="D71" s="300"/>
      <c r="E71" s="299" t="s">
        <v>516</v>
      </c>
      <c r="F71" s="301"/>
      <c r="G71" s="300"/>
      <c r="H71" s="302" t="s">
        <v>537</v>
      </c>
      <c r="I71" s="302"/>
    </row>
    <row r="72" spans="1:9" ht="15">
      <c r="A72" s="303" t="s">
        <v>518</v>
      </c>
      <c r="B72" s="304"/>
      <c r="C72" s="299" t="s">
        <v>519</v>
      </c>
      <c r="D72" s="300"/>
      <c r="E72" s="299" t="s">
        <v>520</v>
      </c>
      <c r="F72" s="301"/>
      <c r="G72" s="300"/>
      <c r="H72" s="299" t="s">
        <v>538</v>
      </c>
      <c r="I72" s="300"/>
    </row>
    <row r="73" spans="1:9" ht="15">
      <c r="A73" s="306" t="s">
        <v>522</v>
      </c>
      <c r="B73" s="307"/>
      <c r="C73" s="308" t="s">
        <v>523</v>
      </c>
      <c r="D73" s="309"/>
      <c r="E73" s="308" t="s">
        <v>524</v>
      </c>
      <c r="F73" s="310"/>
      <c r="G73" s="309"/>
      <c r="H73" s="308" t="s">
        <v>539</v>
      </c>
      <c r="I73" s="309"/>
    </row>
    <row r="74" spans="1:9" ht="15">
      <c r="A74" s="311"/>
      <c r="B74" s="305"/>
      <c r="C74" s="305"/>
      <c r="D74" s="305"/>
      <c r="E74" s="305"/>
      <c r="F74" s="305"/>
      <c r="G74" s="305"/>
      <c r="H74" s="305"/>
      <c r="I74" s="305"/>
    </row>
    <row r="75" spans="1:9" ht="15">
      <c r="A75" s="293" t="s">
        <v>540</v>
      </c>
      <c r="B75" s="295"/>
      <c r="C75" s="295"/>
      <c r="D75" s="295"/>
      <c r="E75" s="295"/>
      <c r="F75" s="295"/>
      <c r="G75" s="295"/>
      <c r="H75" s="295"/>
      <c r="I75" s="295"/>
    </row>
    <row r="76" spans="1:9" ht="15">
      <c r="A76" s="293" t="s">
        <v>541</v>
      </c>
      <c r="B76" s="295"/>
      <c r="C76" s="295"/>
      <c r="D76" s="295"/>
      <c r="E76" s="295"/>
      <c r="F76" s="295"/>
      <c r="G76" s="295"/>
      <c r="H76" s="295"/>
      <c r="I76" s="295"/>
    </row>
    <row r="77" spans="1:9" ht="15">
      <c r="A77" s="293" t="s">
        <v>542</v>
      </c>
      <c r="B77" s="295"/>
      <c r="C77" s="295"/>
      <c r="D77" s="295"/>
      <c r="E77" s="295"/>
      <c r="F77" s="295"/>
      <c r="G77" s="295"/>
      <c r="H77" s="295"/>
      <c r="I77" s="295"/>
    </row>
    <row r="78" spans="1:9" ht="15">
      <c r="A78" s="293" t="s">
        <v>543</v>
      </c>
      <c r="B78" s="295"/>
      <c r="C78" s="295"/>
      <c r="D78" s="295"/>
      <c r="E78" s="295"/>
      <c r="F78" s="295"/>
      <c r="G78" s="295"/>
      <c r="H78" s="295"/>
      <c r="I78" s="295"/>
    </row>
    <row r="79" spans="1:9" ht="15">
      <c r="A79" s="293" t="s">
        <v>544</v>
      </c>
      <c r="B79" s="295"/>
      <c r="C79" s="295"/>
      <c r="D79" s="295"/>
      <c r="E79" s="295"/>
      <c r="F79" s="295"/>
      <c r="G79" s="295"/>
      <c r="H79" s="295"/>
      <c r="I79" s="295"/>
    </row>
    <row r="80" spans="1:9" ht="15">
      <c r="A80" s="293" t="s">
        <v>545</v>
      </c>
      <c r="B80" s="295"/>
      <c r="C80" s="295"/>
      <c r="D80" s="295"/>
      <c r="E80" s="295"/>
      <c r="F80" s="295"/>
      <c r="G80" s="295"/>
      <c r="H80" s="295"/>
      <c r="I80" s="295"/>
    </row>
    <row r="81" spans="1:9" ht="15">
      <c r="A81" s="293" t="s">
        <v>546</v>
      </c>
      <c r="B81" s="295"/>
      <c r="C81" s="295"/>
      <c r="D81" s="295"/>
      <c r="E81" s="295"/>
      <c r="F81" s="295"/>
      <c r="G81" s="295"/>
      <c r="H81" s="295"/>
      <c r="I81" s="295"/>
    </row>
    <row r="82" spans="1:18" ht="15">
      <c r="A82" s="293" t="s">
        <v>547</v>
      </c>
      <c r="B82" s="274"/>
      <c r="C82" s="274"/>
      <c r="D82" s="274"/>
      <c r="E82" s="274"/>
      <c r="F82" s="274"/>
      <c r="G82" s="274"/>
      <c r="H82" s="274"/>
      <c r="I82" s="274"/>
      <c r="J82" s="264"/>
      <c r="K82" s="264"/>
      <c r="L82" s="264"/>
      <c r="M82" s="264"/>
      <c r="N82" s="264"/>
      <c r="O82" s="264"/>
      <c r="P82" s="264"/>
      <c r="Q82" s="264"/>
      <c r="R82" s="264"/>
    </row>
    <row r="83" spans="1:18" ht="15">
      <c r="A83" s="293" t="s">
        <v>548</v>
      </c>
      <c r="B83" s="274"/>
      <c r="C83" s="274"/>
      <c r="D83" s="274"/>
      <c r="E83" s="274"/>
      <c r="F83" s="274"/>
      <c r="G83" s="274"/>
      <c r="H83" s="274"/>
      <c r="I83" s="274"/>
      <c r="J83" s="264"/>
      <c r="K83" s="264"/>
      <c r="L83" s="264"/>
      <c r="M83" s="264"/>
      <c r="N83" s="264"/>
      <c r="O83" s="264"/>
      <c r="P83" s="264"/>
      <c r="Q83" s="264"/>
      <c r="R83" s="264"/>
    </row>
    <row r="84" spans="1:18" ht="15">
      <c r="A84" s="293" t="s">
        <v>549</v>
      </c>
      <c r="B84" s="274"/>
      <c r="C84" s="274"/>
      <c r="D84" s="274"/>
      <c r="E84" s="274"/>
      <c r="F84" s="274"/>
      <c r="G84" s="274"/>
      <c r="H84" s="274"/>
      <c r="I84" s="274"/>
      <c r="J84" s="264"/>
      <c r="K84" s="264"/>
      <c r="L84" s="264"/>
      <c r="M84" s="264"/>
      <c r="N84" s="264"/>
      <c r="O84" s="264"/>
      <c r="P84" s="264"/>
      <c r="Q84" s="264"/>
      <c r="R84" s="264"/>
    </row>
    <row r="85" spans="1:18" ht="15">
      <c r="A85" s="293" t="s">
        <v>550</v>
      </c>
      <c r="B85" s="274"/>
      <c r="C85" s="274"/>
      <c r="D85" s="274"/>
      <c r="E85" s="274"/>
      <c r="F85" s="274"/>
      <c r="G85" s="274"/>
      <c r="H85" s="274"/>
      <c r="I85" s="274"/>
      <c r="J85" s="264"/>
      <c r="K85" s="264"/>
      <c r="L85" s="264"/>
      <c r="M85" s="264"/>
      <c r="N85" s="264"/>
      <c r="O85" s="264"/>
      <c r="P85" s="264"/>
      <c r="Q85" s="264"/>
      <c r="R85" s="264"/>
    </row>
    <row r="86" spans="1:18" ht="15">
      <c r="A86" s="293" t="s">
        <v>551</v>
      </c>
      <c r="B86" s="274"/>
      <c r="C86" s="274"/>
      <c r="D86" s="274"/>
      <c r="E86" s="274"/>
      <c r="F86" s="274"/>
      <c r="G86" s="274"/>
      <c r="H86" s="274"/>
      <c r="I86" s="274"/>
      <c r="J86" s="264"/>
      <c r="K86" s="264"/>
      <c r="L86" s="264"/>
      <c r="M86" s="264"/>
      <c r="N86" s="264"/>
      <c r="O86" s="264"/>
      <c r="P86" s="264"/>
      <c r="Q86" s="264"/>
      <c r="R86" s="264"/>
    </row>
    <row r="87" spans="1:18" ht="15">
      <c r="A87" s="293"/>
      <c r="B87" s="274"/>
      <c r="C87" s="274"/>
      <c r="D87" s="274"/>
      <c r="E87" s="274"/>
      <c r="F87" s="274"/>
      <c r="G87" s="274"/>
      <c r="H87" s="274"/>
      <c r="I87" s="274"/>
      <c r="J87" s="264"/>
      <c r="K87" s="264"/>
      <c r="L87" s="264"/>
      <c r="M87" s="264"/>
      <c r="N87" s="264"/>
      <c r="O87" s="264"/>
      <c r="P87" s="264"/>
      <c r="Q87" s="264"/>
      <c r="R87" s="264"/>
    </row>
    <row r="88" spans="1:18" ht="15">
      <c r="A88" s="293"/>
      <c r="B88" s="274"/>
      <c r="C88" s="274"/>
      <c r="D88" s="274"/>
      <c r="E88" s="274"/>
      <c r="F88" s="274"/>
      <c r="G88" s="274"/>
      <c r="H88" s="274"/>
      <c r="I88" s="274"/>
      <c r="J88" s="264"/>
      <c r="K88" s="264"/>
      <c r="L88" s="264"/>
      <c r="M88" s="264"/>
      <c r="N88" s="264"/>
      <c r="O88" s="264"/>
      <c r="P88" s="264"/>
      <c r="Q88" s="264"/>
      <c r="R88" s="264"/>
    </row>
    <row r="89" spans="1:18" ht="15">
      <c r="A89" s="293"/>
      <c r="B89" s="293"/>
      <c r="C89" s="293"/>
      <c r="D89" s="293"/>
      <c r="E89" s="293"/>
      <c r="F89" s="293"/>
      <c r="G89" s="293"/>
      <c r="H89" s="293"/>
      <c r="I89" s="293"/>
      <c r="J89" s="264"/>
      <c r="K89" s="264"/>
      <c r="L89" s="264"/>
      <c r="M89" s="264"/>
      <c r="N89" s="264"/>
      <c r="O89" s="264"/>
      <c r="P89" s="264"/>
      <c r="Q89" s="264"/>
      <c r="R89" s="264"/>
    </row>
    <row r="90" spans="1:18" ht="15">
      <c r="A90" s="293"/>
      <c r="B90" s="293"/>
      <c r="C90" s="293"/>
      <c r="D90" s="293"/>
      <c r="E90" s="293"/>
      <c r="F90" s="293"/>
      <c r="G90" s="293"/>
      <c r="H90" s="293"/>
      <c r="I90" s="293"/>
      <c r="J90" s="264"/>
      <c r="K90" s="264"/>
      <c r="L90" s="264"/>
      <c r="M90" s="264"/>
      <c r="N90" s="264"/>
      <c r="O90" s="264"/>
      <c r="P90" s="264"/>
      <c r="Q90" s="264"/>
      <c r="R90" s="264"/>
    </row>
    <row r="91" spans="1:18" ht="15">
      <c r="A91" s="293"/>
      <c r="B91" s="293"/>
      <c r="C91" s="293"/>
      <c r="D91" s="293"/>
      <c r="E91" s="293"/>
      <c r="F91" s="293"/>
      <c r="G91" s="293"/>
      <c r="H91" s="293"/>
      <c r="I91" s="293"/>
      <c r="J91" s="264"/>
      <c r="K91" s="264"/>
      <c r="L91" s="264"/>
      <c r="M91" s="264"/>
      <c r="N91" s="264"/>
      <c r="O91" s="264"/>
      <c r="P91" s="264"/>
      <c r="Q91" s="264"/>
      <c r="R91" s="264"/>
    </row>
    <row r="92" spans="1:18" ht="15">
      <c r="A92" s="274"/>
      <c r="B92" s="274"/>
      <c r="C92" s="274"/>
      <c r="D92" s="274"/>
      <c r="E92" s="274"/>
      <c r="F92" s="274"/>
      <c r="G92" s="274"/>
      <c r="H92" s="274"/>
      <c r="I92" s="274"/>
      <c r="J92" s="294"/>
      <c r="K92" s="295"/>
      <c r="L92" s="295"/>
      <c r="M92" s="295"/>
      <c r="N92" s="295"/>
      <c r="O92" s="295"/>
      <c r="P92" s="295"/>
      <c r="Q92" s="295"/>
      <c r="R92" s="295"/>
    </row>
    <row r="93" spans="1:18" ht="15">
      <c r="A93" s="416" t="s">
        <v>455</v>
      </c>
      <c r="B93" s="416"/>
      <c r="C93" s="416"/>
      <c r="D93" s="416"/>
      <c r="E93" s="416"/>
      <c r="F93" s="416"/>
      <c r="G93" s="416"/>
      <c r="H93" s="416"/>
      <c r="I93" s="416"/>
      <c r="J93" s="295"/>
      <c r="K93" s="295"/>
      <c r="L93" s="295"/>
      <c r="M93" s="295"/>
      <c r="N93" s="295"/>
      <c r="O93" s="295"/>
      <c r="P93" s="295"/>
      <c r="Q93" s="295"/>
      <c r="R93" s="295"/>
    </row>
    <row r="94" spans="1:18" ht="15">
      <c r="A94" s="264"/>
      <c r="B94" s="264"/>
      <c r="C94" s="264"/>
      <c r="D94" s="264"/>
      <c r="E94" s="264"/>
      <c r="F94" s="264"/>
      <c r="G94" s="264"/>
      <c r="H94" s="264"/>
      <c r="I94" s="264"/>
      <c r="J94" s="295"/>
      <c r="K94" s="295"/>
      <c r="L94" s="295"/>
      <c r="M94" s="295"/>
      <c r="N94" s="295"/>
      <c r="O94" s="295"/>
      <c r="P94" s="295"/>
      <c r="Q94" s="295"/>
      <c r="R94" s="295"/>
    </row>
    <row r="95" spans="1:18" ht="15">
      <c r="A95" s="412" t="s">
        <v>552</v>
      </c>
      <c r="B95" s="412"/>
      <c r="C95" s="264"/>
      <c r="D95" s="264"/>
      <c r="E95" s="264"/>
      <c r="F95" s="264"/>
      <c r="G95" s="264"/>
      <c r="H95" s="264"/>
      <c r="I95" s="264"/>
      <c r="J95" s="295"/>
      <c r="K95" s="295"/>
      <c r="L95" s="295"/>
      <c r="M95" s="295"/>
      <c r="N95" s="295"/>
      <c r="O95" s="295"/>
      <c r="P95" s="295"/>
      <c r="Q95" s="295"/>
      <c r="R95" s="295"/>
    </row>
    <row r="96" spans="1:18" ht="15">
      <c r="A96" s="415" t="s">
        <v>457</v>
      </c>
      <c r="B96" s="415"/>
      <c r="C96" s="264"/>
      <c r="D96" s="264"/>
      <c r="E96" s="264"/>
      <c r="F96" s="264"/>
      <c r="G96" s="264"/>
      <c r="H96" s="264"/>
      <c r="I96" s="264"/>
      <c r="J96" s="295"/>
      <c r="K96" s="295"/>
      <c r="L96" s="295"/>
      <c r="M96" s="295"/>
      <c r="N96" s="295"/>
      <c r="O96" s="295"/>
      <c r="P96" s="295"/>
      <c r="Q96" s="295"/>
      <c r="R96" s="295"/>
    </row>
    <row r="97" spans="1:18" ht="15">
      <c r="A97" s="412" t="s">
        <v>553</v>
      </c>
      <c r="B97" s="412"/>
      <c r="C97" s="412"/>
      <c r="D97" s="412"/>
      <c r="E97" s="264"/>
      <c r="F97" s="264"/>
      <c r="G97" s="264"/>
      <c r="H97" s="264"/>
      <c r="I97" s="264"/>
      <c r="J97" s="295"/>
      <c r="K97" s="295"/>
      <c r="L97" s="295"/>
      <c r="M97" s="295"/>
      <c r="N97" s="295"/>
      <c r="O97" s="295"/>
      <c r="P97" s="295"/>
      <c r="Q97" s="295"/>
      <c r="R97" s="295"/>
    </row>
    <row r="98" spans="1:18" ht="15">
      <c r="A98" s="264"/>
      <c r="B98" s="264"/>
      <c r="C98" s="264"/>
      <c r="D98" s="264"/>
      <c r="E98" s="264"/>
      <c r="F98" s="264"/>
      <c r="G98" s="264"/>
      <c r="H98" s="264"/>
      <c r="I98" s="264"/>
      <c r="J98" s="295"/>
      <c r="K98" s="295"/>
      <c r="L98" s="295"/>
      <c r="M98" s="295"/>
      <c r="N98" s="295"/>
      <c r="O98" s="295"/>
      <c r="P98" s="295"/>
      <c r="Q98" s="295"/>
      <c r="R98" s="295"/>
    </row>
    <row r="99" spans="1:18" ht="15">
      <c r="A99" s="412" t="s">
        <v>554</v>
      </c>
      <c r="B99" s="412"/>
      <c r="C99" s="412"/>
      <c r="D99" s="412"/>
      <c r="E99" s="264"/>
      <c r="F99" s="264"/>
      <c r="G99" s="264"/>
      <c r="H99" s="264"/>
      <c r="I99" s="264"/>
      <c r="J99" s="295"/>
      <c r="K99" s="295"/>
      <c r="L99" s="295"/>
      <c r="M99" s="295"/>
      <c r="N99" s="295"/>
      <c r="O99" s="295"/>
      <c r="P99" s="295"/>
      <c r="Q99" s="295"/>
      <c r="R99" s="295"/>
    </row>
    <row r="100" spans="1:18" ht="15">
      <c r="A100" s="264"/>
      <c r="B100" s="264"/>
      <c r="C100" s="264"/>
      <c r="D100" s="264"/>
      <c r="E100" s="264"/>
      <c r="F100" s="264"/>
      <c r="G100" s="264"/>
      <c r="H100" s="264"/>
      <c r="I100" s="264"/>
      <c r="J100" s="295"/>
      <c r="K100" s="295"/>
      <c r="L100" s="295"/>
      <c r="M100" s="295"/>
      <c r="N100" s="295"/>
      <c r="O100" s="295"/>
      <c r="P100" s="295"/>
      <c r="Q100" s="295"/>
      <c r="R100" s="295"/>
    </row>
    <row r="101" spans="1:18" ht="15">
      <c r="A101" s="412" t="s">
        <v>555</v>
      </c>
      <c r="B101" s="412"/>
      <c r="C101" s="412"/>
      <c r="D101" s="412"/>
      <c r="E101" s="264"/>
      <c r="F101" s="264"/>
      <c r="G101" s="264"/>
      <c r="H101" s="264"/>
      <c r="I101" s="264"/>
      <c r="J101" s="274"/>
      <c r="K101" s="274"/>
      <c r="L101" s="274"/>
      <c r="M101" s="274"/>
      <c r="N101" s="274"/>
      <c r="O101" s="274"/>
      <c r="P101" s="274"/>
      <c r="Q101" s="274"/>
      <c r="R101" s="274"/>
    </row>
    <row r="103" spans="1:18" ht="15">
      <c r="A103" s="412" t="s">
        <v>556</v>
      </c>
      <c r="B103" s="412"/>
      <c r="C103" s="412"/>
      <c r="D103" s="412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</row>
    <row r="105" spans="1:18" ht="15">
      <c r="A105" s="412" t="s">
        <v>557</v>
      </c>
      <c r="B105" s="412"/>
      <c r="C105" s="412"/>
      <c r="D105" s="412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</row>
    <row r="107" spans="1:18" ht="15">
      <c r="A107" s="415" t="s">
        <v>558</v>
      </c>
      <c r="B107" s="415"/>
      <c r="C107" s="415"/>
      <c r="D107" s="415"/>
      <c r="E107" s="415"/>
      <c r="F107" s="415"/>
      <c r="G107" s="415"/>
      <c r="H107" s="415"/>
      <c r="I107" s="415"/>
      <c r="J107" s="264"/>
      <c r="K107" s="264"/>
      <c r="L107" s="264"/>
      <c r="M107" s="264"/>
      <c r="N107" s="264"/>
      <c r="O107" s="264"/>
      <c r="P107" s="264"/>
      <c r="Q107" s="264"/>
      <c r="R107" s="264"/>
    </row>
    <row r="108" spans="1:18" ht="15">
      <c r="A108" s="415" t="s">
        <v>559</v>
      </c>
      <c r="B108" s="415"/>
      <c r="C108" s="415"/>
      <c r="D108" s="415"/>
      <c r="E108" s="415"/>
      <c r="F108" s="415"/>
      <c r="G108" s="415"/>
      <c r="H108" s="415"/>
      <c r="I108" s="415"/>
      <c r="J108" s="264"/>
      <c r="K108" s="264"/>
      <c r="L108" s="264"/>
      <c r="M108" s="264"/>
      <c r="N108" s="264"/>
      <c r="O108" s="264"/>
      <c r="P108" s="264"/>
      <c r="Q108" s="264"/>
      <c r="R108" s="264"/>
    </row>
    <row r="109" spans="1:18" ht="15">
      <c r="A109" s="418" t="s">
        <v>560</v>
      </c>
      <c r="B109" s="418"/>
      <c r="C109" s="418"/>
      <c r="D109" s="418"/>
      <c r="E109" s="418"/>
      <c r="F109" s="418"/>
      <c r="G109" s="418"/>
      <c r="H109" s="418"/>
      <c r="I109" s="418"/>
      <c r="J109" s="264"/>
      <c r="K109" s="264"/>
      <c r="L109" s="264"/>
      <c r="M109" s="264"/>
      <c r="N109" s="264"/>
      <c r="O109" s="264"/>
      <c r="P109" s="264"/>
      <c r="Q109" s="264"/>
      <c r="R109" s="264"/>
    </row>
    <row r="110" spans="1:18" ht="15">
      <c r="A110" s="293" t="s">
        <v>561</v>
      </c>
      <c r="B110" s="293"/>
      <c r="C110" s="293"/>
      <c r="D110" s="293"/>
      <c r="E110" s="293"/>
      <c r="F110" s="293"/>
      <c r="G110" s="293"/>
      <c r="H110" s="293"/>
      <c r="I110" s="293"/>
      <c r="J110" s="264"/>
      <c r="K110" s="264"/>
      <c r="L110" s="264"/>
      <c r="M110" s="264"/>
      <c r="N110" s="264"/>
      <c r="O110" s="264"/>
      <c r="P110" s="264"/>
      <c r="Q110" s="264"/>
      <c r="R110" s="264"/>
    </row>
    <row r="111" spans="1:18" ht="15">
      <c r="A111" s="293" t="s">
        <v>562</v>
      </c>
      <c r="B111" s="293"/>
      <c r="C111" s="293"/>
      <c r="D111" s="293"/>
      <c r="E111" s="293"/>
      <c r="F111" s="293"/>
      <c r="G111" s="293"/>
      <c r="H111" s="293"/>
      <c r="I111" s="293"/>
      <c r="J111" s="264"/>
      <c r="K111" s="264"/>
      <c r="L111" s="264"/>
      <c r="M111" s="264"/>
      <c r="N111" s="264"/>
      <c r="O111" s="264"/>
      <c r="P111" s="264"/>
      <c r="Q111" s="264"/>
      <c r="R111" s="264"/>
    </row>
    <row r="112" spans="1:18" ht="15">
      <c r="A112" s="293" t="s">
        <v>563</v>
      </c>
      <c r="B112" s="293"/>
      <c r="C112" s="293"/>
      <c r="D112" s="293"/>
      <c r="E112" s="293"/>
      <c r="F112" s="293"/>
      <c r="G112" s="293"/>
      <c r="H112" s="293"/>
      <c r="I112" s="293"/>
      <c r="J112" s="312"/>
      <c r="K112" s="312"/>
      <c r="L112" s="312"/>
      <c r="M112" s="312"/>
      <c r="N112" s="312"/>
      <c r="O112" s="312"/>
      <c r="P112" s="312"/>
      <c r="Q112" s="312"/>
      <c r="R112" s="312"/>
    </row>
    <row r="113" spans="1:18" ht="15">
      <c r="A113" s="419" t="s">
        <v>564</v>
      </c>
      <c r="B113" s="419"/>
      <c r="C113" s="419"/>
      <c r="D113" s="419"/>
      <c r="E113" s="419"/>
      <c r="F113" s="419"/>
      <c r="G113" s="419"/>
      <c r="H113" s="419"/>
      <c r="I113" s="419"/>
      <c r="J113" s="264"/>
      <c r="K113" s="264"/>
      <c r="L113" s="264"/>
      <c r="M113" s="264"/>
      <c r="N113" s="264"/>
      <c r="O113" s="264"/>
      <c r="P113" s="264"/>
      <c r="Q113" s="264"/>
      <c r="R113" s="264"/>
    </row>
    <row r="114" spans="1:9" ht="15">
      <c r="A114" s="418" t="s">
        <v>565</v>
      </c>
      <c r="B114" s="418"/>
      <c r="C114" s="418"/>
      <c r="D114" s="418"/>
      <c r="E114" s="418"/>
      <c r="F114" s="418"/>
      <c r="G114" s="418"/>
      <c r="H114" s="418"/>
      <c r="I114" s="418"/>
    </row>
    <row r="115" spans="1:9" ht="15">
      <c r="A115" s="418" t="s">
        <v>566</v>
      </c>
      <c r="B115" s="418"/>
      <c r="C115" s="418"/>
      <c r="D115" s="418"/>
      <c r="E115" s="418"/>
      <c r="F115" s="418"/>
      <c r="G115" s="418"/>
      <c r="H115" s="418"/>
      <c r="I115" s="418"/>
    </row>
    <row r="116" spans="1:9" ht="15">
      <c r="A116" s="274"/>
      <c r="B116" s="274" t="s">
        <v>567</v>
      </c>
      <c r="C116" s="274"/>
      <c r="D116" s="274"/>
      <c r="E116" s="274"/>
      <c r="F116" s="274"/>
      <c r="G116" s="274"/>
      <c r="H116" s="274"/>
      <c r="I116" s="274"/>
    </row>
    <row r="117" spans="1:9" ht="15">
      <c r="A117" s="274"/>
      <c r="B117" s="274" t="s">
        <v>568</v>
      </c>
      <c r="C117" s="274"/>
      <c r="D117" s="274"/>
      <c r="E117" s="274"/>
      <c r="F117" s="274"/>
      <c r="G117" s="274"/>
      <c r="H117" s="274"/>
      <c r="I117" s="274"/>
    </row>
    <row r="118" spans="1:9" ht="15">
      <c r="A118" s="415" t="s">
        <v>569</v>
      </c>
      <c r="B118" s="415"/>
      <c r="C118" s="415"/>
      <c r="D118" s="415"/>
      <c r="E118" s="415"/>
      <c r="F118" s="415"/>
      <c r="G118" s="415"/>
      <c r="H118" s="415"/>
      <c r="I118" s="415"/>
    </row>
    <row r="119" spans="1:9" ht="15">
      <c r="A119" s="413"/>
      <c r="B119" s="413"/>
      <c r="C119" s="290" t="s">
        <v>501</v>
      </c>
      <c r="D119" s="290"/>
      <c r="E119" s="421" t="s">
        <v>570</v>
      </c>
      <c r="F119" s="422"/>
      <c r="G119" s="423"/>
      <c r="H119" s="413" t="s">
        <v>503</v>
      </c>
      <c r="I119" s="413"/>
    </row>
    <row r="120" spans="1:9" ht="15">
      <c r="A120" s="413" t="s">
        <v>504</v>
      </c>
      <c r="B120" s="413"/>
      <c r="C120" s="424" t="s">
        <v>571</v>
      </c>
      <c r="D120" s="425"/>
      <c r="E120" s="424" t="s">
        <v>572</v>
      </c>
      <c r="F120" s="426"/>
      <c r="G120" s="425"/>
      <c r="H120" s="420" t="s">
        <v>573</v>
      </c>
      <c r="I120" s="420"/>
    </row>
    <row r="121" spans="1:9" ht="15">
      <c r="A121" s="413" t="s">
        <v>508</v>
      </c>
      <c r="B121" s="413"/>
      <c r="C121" s="424" t="s">
        <v>574</v>
      </c>
      <c r="D121" s="425"/>
      <c r="E121" s="424" t="s">
        <v>575</v>
      </c>
      <c r="F121" s="426"/>
      <c r="G121" s="425"/>
      <c r="H121" s="420" t="s">
        <v>576</v>
      </c>
      <c r="I121" s="420"/>
    </row>
    <row r="122" spans="1:9" ht="15">
      <c r="A122" s="414" t="s">
        <v>511</v>
      </c>
      <c r="B122" s="414"/>
      <c r="C122" s="424" t="s">
        <v>574</v>
      </c>
      <c r="D122" s="425"/>
      <c r="E122" s="424" t="s">
        <v>575</v>
      </c>
      <c r="F122" s="426"/>
      <c r="G122" s="425"/>
      <c r="H122" s="420" t="s">
        <v>576</v>
      </c>
      <c r="I122" s="420"/>
    </row>
    <row r="123" spans="1:9" ht="15">
      <c r="A123" s="414" t="s">
        <v>577</v>
      </c>
      <c r="B123" s="414"/>
      <c r="C123" s="424" t="s">
        <v>578</v>
      </c>
      <c r="D123" s="425"/>
      <c r="E123" s="424" t="s">
        <v>579</v>
      </c>
      <c r="F123" s="426"/>
      <c r="G123" s="425"/>
      <c r="H123" s="420" t="s">
        <v>580</v>
      </c>
      <c r="I123" s="420"/>
    </row>
    <row r="124" spans="1:9" ht="15">
      <c r="A124" s="417"/>
      <c r="B124" s="417"/>
      <c r="C124" s="417"/>
      <c r="D124" s="417"/>
      <c r="E124" s="417"/>
      <c r="F124" s="417"/>
      <c r="G124" s="417"/>
      <c r="H124" s="417"/>
      <c r="I124" s="417"/>
    </row>
    <row r="125" spans="1:9" ht="15">
      <c r="A125" s="293" t="s">
        <v>581</v>
      </c>
      <c r="B125" s="295"/>
      <c r="C125" s="295"/>
      <c r="D125" s="295"/>
      <c r="E125" s="295"/>
      <c r="F125" s="295"/>
      <c r="G125" s="295"/>
      <c r="H125" s="295"/>
      <c r="I125" s="295"/>
    </row>
    <row r="126" spans="1:9" ht="15">
      <c r="A126" s="293" t="s">
        <v>582</v>
      </c>
      <c r="B126" s="295"/>
      <c r="C126" s="295"/>
      <c r="D126" s="295"/>
      <c r="E126" s="295"/>
      <c r="F126" s="295"/>
      <c r="G126" s="295"/>
      <c r="H126" s="295"/>
      <c r="I126" s="295"/>
    </row>
    <row r="127" spans="1:9" ht="15">
      <c r="A127" s="418" t="s">
        <v>583</v>
      </c>
      <c r="B127" s="427"/>
      <c r="C127" s="427"/>
      <c r="D127" s="427"/>
      <c r="E127" s="427"/>
      <c r="F127" s="427"/>
      <c r="G127" s="427"/>
      <c r="H127" s="427"/>
      <c r="I127" s="427"/>
    </row>
    <row r="128" spans="1:9" ht="15">
      <c r="A128" s="418" t="s">
        <v>584</v>
      </c>
      <c r="B128" s="427"/>
      <c r="C128" s="427"/>
      <c r="D128" s="427"/>
      <c r="E128" s="427"/>
      <c r="F128" s="427"/>
      <c r="G128" s="427"/>
      <c r="H128" s="427"/>
      <c r="I128" s="427"/>
    </row>
    <row r="129" spans="1:9" ht="15">
      <c r="A129" s="418" t="s">
        <v>585</v>
      </c>
      <c r="B129" s="427"/>
      <c r="C129" s="427"/>
      <c r="D129" s="427"/>
      <c r="E129" s="427"/>
      <c r="F129" s="427"/>
      <c r="G129" s="427"/>
      <c r="H129" s="427"/>
      <c r="I129" s="427"/>
    </row>
    <row r="133" spans="1:9" ht="15">
      <c r="A133" s="313"/>
      <c r="B133" s="313"/>
      <c r="C133" s="313"/>
      <c r="D133" s="313"/>
      <c r="E133" s="313"/>
      <c r="F133" s="313"/>
      <c r="G133" s="313"/>
      <c r="H133" s="313"/>
      <c r="I133" s="313"/>
    </row>
    <row r="134" spans="1:9" ht="15">
      <c r="A134" s="313"/>
      <c r="B134" s="313"/>
      <c r="C134" s="313"/>
      <c r="D134" s="313"/>
      <c r="E134" s="313"/>
      <c r="F134" s="313"/>
      <c r="G134" s="313"/>
      <c r="H134" s="313"/>
      <c r="I134" s="313"/>
    </row>
    <row r="135" spans="1:9" ht="15">
      <c r="A135" s="313"/>
      <c r="B135" s="313"/>
      <c r="C135" s="313"/>
      <c r="D135" s="313"/>
      <c r="E135" s="313"/>
      <c r="F135" s="313"/>
      <c r="G135" s="313"/>
      <c r="H135" s="313"/>
      <c r="I135" s="313"/>
    </row>
    <row r="136" spans="1:9" ht="15">
      <c r="A136" s="416" t="s">
        <v>455</v>
      </c>
      <c r="B136" s="416"/>
      <c r="C136" s="416"/>
      <c r="D136" s="416"/>
      <c r="E136" s="416"/>
      <c r="F136" s="416"/>
      <c r="G136" s="416"/>
      <c r="H136" s="416"/>
      <c r="I136" s="416"/>
    </row>
    <row r="138" spans="1:9" ht="15">
      <c r="A138" s="412" t="s">
        <v>586</v>
      </c>
      <c r="B138" s="412"/>
      <c r="C138" s="415"/>
      <c r="D138" s="264"/>
      <c r="E138" s="264"/>
      <c r="F138" s="264"/>
      <c r="G138" s="264"/>
      <c r="H138" s="264"/>
      <c r="I138" s="264"/>
    </row>
    <row r="139" spans="1:9" ht="15">
      <c r="A139" s="415" t="s">
        <v>457</v>
      </c>
      <c r="B139" s="415"/>
      <c r="C139" s="264"/>
      <c r="D139" s="264"/>
      <c r="E139" s="264"/>
      <c r="F139" s="264"/>
      <c r="G139" s="264"/>
      <c r="H139" s="264"/>
      <c r="I139" s="264"/>
    </row>
    <row r="140" spans="1:9" ht="15">
      <c r="A140" s="412" t="s">
        <v>587</v>
      </c>
      <c r="B140" s="412"/>
      <c r="C140" s="412"/>
      <c r="D140" s="412"/>
      <c r="E140" s="264"/>
      <c r="F140" s="264"/>
      <c r="G140" s="264"/>
      <c r="H140" s="264"/>
      <c r="I140" s="264"/>
    </row>
    <row r="142" spans="1:9" ht="15">
      <c r="A142" s="412" t="s">
        <v>588</v>
      </c>
      <c r="B142" s="412"/>
      <c r="C142" s="412"/>
      <c r="D142" s="412"/>
      <c r="E142" s="264"/>
      <c r="F142" s="264"/>
      <c r="G142" s="264"/>
      <c r="H142" s="264"/>
      <c r="I142" s="264"/>
    </row>
    <row r="144" spans="1:9" ht="15">
      <c r="A144" s="412" t="s">
        <v>589</v>
      </c>
      <c r="B144" s="412"/>
      <c r="C144" s="412"/>
      <c r="D144" s="412"/>
      <c r="E144" s="264"/>
      <c r="F144" s="264"/>
      <c r="G144" s="264"/>
      <c r="H144" s="264"/>
      <c r="I144" s="264"/>
    </row>
    <row r="146" spans="1:9" ht="15">
      <c r="A146" s="412" t="s">
        <v>590</v>
      </c>
      <c r="B146" s="412"/>
      <c r="C146" s="412"/>
      <c r="D146" s="412"/>
      <c r="E146" s="264"/>
      <c r="F146" s="264"/>
      <c r="G146" s="264"/>
      <c r="H146" s="264"/>
      <c r="I146" s="264"/>
    </row>
    <row r="148" spans="1:9" ht="15">
      <c r="A148" s="288" t="s">
        <v>591</v>
      </c>
      <c r="B148" s="288"/>
      <c r="C148" s="288"/>
      <c r="D148" s="288"/>
      <c r="E148" s="274"/>
      <c r="F148" s="274"/>
      <c r="G148" s="274"/>
      <c r="H148" s="264"/>
      <c r="I148" s="264"/>
    </row>
    <row r="149" spans="1:9" ht="15">
      <c r="A149" s="288"/>
      <c r="B149" s="274" t="s">
        <v>592</v>
      </c>
      <c r="C149" s="274" t="s">
        <v>593</v>
      </c>
      <c r="D149" s="274"/>
      <c r="E149" s="264"/>
      <c r="F149" s="264"/>
      <c r="G149" s="264"/>
      <c r="H149" s="264"/>
      <c r="I149" s="264"/>
    </row>
    <row r="150" spans="1:9" ht="15">
      <c r="A150" s="288"/>
      <c r="B150" s="274" t="s">
        <v>594</v>
      </c>
      <c r="C150" s="274"/>
      <c r="D150" s="274"/>
      <c r="E150" s="264"/>
      <c r="F150" s="264"/>
      <c r="G150" s="264"/>
      <c r="H150" s="264"/>
      <c r="I150" s="264"/>
    </row>
    <row r="151" spans="1:9" ht="15">
      <c r="A151" s="288"/>
      <c r="B151" s="274" t="s">
        <v>595</v>
      </c>
      <c r="C151" s="274"/>
      <c r="D151" s="274"/>
      <c r="E151" s="264"/>
      <c r="F151" s="264"/>
      <c r="G151" s="264"/>
      <c r="H151" s="264"/>
      <c r="I151" s="264"/>
    </row>
    <row r="152" spans="1:9" ht="15">
      <c r="A152" s="288"/>
      <c r="B152" s="274" t="s">
        <v>596</v>
      </c>
      <c r="C152" s="274"/>
      <c r="D152" s="274"/>
      <c r="E152" s="264"/>
      <c r="F152" s="264"/>
      <c r="G152" s="264"/>
      <c r="H152" s="264"/>
      <c r="I152" s="264"/>
    </row>
    <row r="154" spans="1:9" ht="15">
      <c r="A154" s="415" t="s">
        <v>597</v>
      </c>
      <c r="B154" s="415"/>
      <c r="C154" s="415"/>
      <c r="D154" s="415"/>
      <c r="E154" s="415"/>
      <c r="F154" s="415"/>
      <c r="G154" s="415"/>
      <c r="H154" s="415"/>
      <c r="I154" s="415"/>
    </row>
    <row r="155" spans="1:9" ht="15">
      <c r="A155" s="415" t="s">
        <v>598</v>
      </c>
      <c r="B155" s="415"/>
      <c r="C155" s="415"/>
      <c r="D155" s="415"/>
      <c r="E155" s="415"/>
      <c r="F155" s="415"/>
      <c r="G155" s="415"/>
      <c r="H155" s="415"/>
      <c r="I155" s="415"/>
    </row>
    <row r="156" spans="1:9" ht="15">
      <c r="A156" s="415" t="s">
        <v>599</v>
      </c>
      <c r="B156" s="415"/>
      <c r="C156" s="415"/>
      <c r="D156" s="415"/>
      <c r="E156" s="415"/>
      <c r="F156" s="415"/>
      <c r="G156" s="415"/>
      <c r="H156" s="415"/>
      <c r="I156" s="415"/>
    </row>
    <row r="157" spans="1:9" ht="15">
      <c r="A157" s="418" t="s">
        <v>600</v>
      </c>
      <c r="B157" s="418"/>
      <c r="C157" s="418"/>
      <c r="D157" s="418"/>
      <c r="E157" s="418"/>
      <c r="F157" s="418"/>
      <c r="G157" s="418"/>
      <c r="H157" s="418"/>
      <c r="I157" s="418"/>
    </row>
    <row r="158" spans="1:9" ht="15">
      <c r="A158" s="418" t="s">
        <v>601</v>
      </c>
      <c r="B158" s="418"/>
      <c r="C158" s="418"/>
      <c r="D158" s="418"/>
      <c r="E158" s="418"/>
      <c r="F158" s="418"/>
      <c r="G158" s="418"/>
      <c r="H158" s="418"/>
      <c r="I158" s="418"/>
    </row>
    <row r="159" spans="1:9" ht="15">
      <c r="A159" s="418"/>
      <c r="B159" s="418"/>
      <c r="C159" s="418"/>
      <c r="D159" s="418"/>
      <c r="E159" s="418"/>
      <c r="F159" s="418"/>
      <c r="G159" s="418"/>
      <c r="H159" s="418"/>
      <c r="I159" s="418"/>
    </row>
    <row r="160" spans="1:9" ht="15">
      <c r="A160" s="415" t="s">
        <v>602</v>
      </c>
      <c r="B160" s="415"/>
      <c r="C160" s="415"/>
      <c r="D160" s="415"/>
      <c r="E160" s="415"/>
      <c r="F160" s="415"/>
      <c r="G160" s="415"/>
      <c r="H160" s="415"/>
      <c r="I160" s="415"/>
    </row>
    <row r="161" spans="1:9" ht="15">
      <c r="A161" s="415" t="s">
        <v>603</v>
      </c>
      <c r="B161" s="415"/>
      <c r="C161" s="415"/>
      <c r="D161" s="415"/>
      <c r="E161" s="415"/>
      <c r="F161" s="415"/>
      <c r="G161" s="415"/>
      <c r="H161" s="415"/>
      <c r="I161" s="415"/>
    </row>
    <row r="162" spans="1:9" ht="15">
      <c r="A162" s="415" t="s">
        <v>604</v>
      </c>
      <c r="B162" s="415"/>
      <c r="C162" s="415"/>
      <c r="D162" s="415"/>
      <c r="E162" s="415"/>
      <c r="F162" s="415"/>
      <c r="G162" s="415"/>
      <c r="H162" s="415"/>
      <c r="I162" s="415"/>
    </row>
    <row r="163" spans="1:9" ht="15">
      <c r="A163" s="418" t="s">
        <v>605</v>
      </c>
      <c r="B163" s="418"/>
      <c r="C163" s="418"/>
      <c r="D163" s="418"/>
      <c r="E163" s="418"/>
      <c r="F163" s="418"/>
      <c r="G163" s="418"/>
      <c r="H163" s="418"/>
      <c r="I163" s="418"/>
    </row>
    <row r="164" spans="1:9" ht="15">
      <c r="A164" s="418" t="s">
        <v>606</v>
      </c>
      <c r="B164" s="418"/>
      <c r="C164" s="418"/>
      <c r="D164" s="418"/>
      <c r="E164" s="418"/>
      <c r="F164" s="418"/>
      <c r="G164" s="418"/>
      <c r="H164" s="418"/>
      <c r="I164" s="418"/>
    </row>
    <row r="165" spans="1:9" ht="15">
      <c r="A165" s="418" t="s">
        <v>607</v>
      </c>
      <c r="B165" s="418"/>
      <c r="C165" s="418"/>
      <c r="D165" s="418"/>
      <c r="E165" s="418"/>
      <c r="F165" s="418"/>
      <c r="G165" s="418"/>
      <c r="H165" s="418"/>
      <c r="I165" s="418"/>
    </row>
    <row r="166" spans="1:9" ht="15">
      <c r="A166" s="418" t="s">
        <v>608</v>
      </c>
      <c r="B166" s="418"/>
      <c r="C166" s="418"/>
      <c r="D166" s="418"/>
      <c r="E166" s="418"/>
      <c r="F166" s="418"/>
      <c r="G166" s="418"/>
      <c r="H166" s="418"/>
      <c r="I166" s="418"/>
    </row>
    <row r="167" spans="1:9" ht="15">
      <c r="A167" s="415"/>
      <c r="B167" s="415"/>
      <c r="C167" s="415"/>
      <c r="D167" s="415"/>
      <c r="E167" s="415"/>
      <c r="F167" s="415"/>
      <c r="G167" s="415"/>
      <c r="H167" s="415"/>
      <c r="I167" s="415"/>
    </row>
    <row r="168" spans="1:9" ht="15">
      <c r="A168" s="418" t="s">
        <v>609</v>
      </c>
      <c r="B168" s="418"/>
      <c r="C168" s="418"/>
      <c r="D168" s="418"/>
      <c r="E168" s="418"/>
      <c r="F168" s="418"/>
      <c r="G168" s="418"/>
      <c r="H168" s="418"/>
      <c r="I168" s="418"/>
    </row>
    <row r="169" spans="1:9" ht="15">
      <c r="A169" s="290"/>
      <c r="B169" s="290"/>
      <c r="C169" s="290" t="s">
        <v>501</v>
      </c>
      <c r="D169" s="290"/>
      <c r="E169" s="296" t="s">
        <v>570</v>
      </c>
      <c r="F169" s="297"/>
      <c r="G169" s="298"/>
      <c r="H169" s="290" t="s">
        <v>503</v>
      </c>
      <c r="I169" s="290"/>
    </row>
    <row r="170" spans="1:9" ht="15">
      <c r="A170" s="290" t="s">
        <v>504</v>
      </c>
      <c r="B170" s="290"/>
      <c r="C170" s="299" t="s">
        <v>610</v>
      </c>
      <c r="D170" s="300"/>
      <c r="E170" s="299" t="s">
        <v>611</v>
      </c>
      <c r="F170" s="301"/>
      <c r="G170" s="300"/>
      <c r="H170" s="302" t="s">
        <v>612</v>
      </c>
      <c r="I170" s="302"/>
    </row>
    <row r="171" spans="1:9" ht="15">
      <c r="A171" s="290" t="s">
        <v>511</v>
      </c>
      <c r="B171" s="290"/>
      <c r="C171" s="299"/>
      <c r="D171" s="300"/>
      <c r="E171" s="299" t="s">
        <v>613</v>
      </c>
      <c r="F171" s="301"/>
      <c r="G171" s="300"/>
      <c r="H171" s="302" t="s">
        <v>614</v>
      </c>
      <c r="I171" s="302"/>
    </row>
    <row r="172" spans="1:9" ht="15">
      <c r="A172" s="414" t="s">
        <v>508</v>
      </c>
      <c r="B172" s="414"/>
      <c r="C172" s="424"/>
      <c r="D172" s="425"/>
      <c r="E172" s="424" t="s">
        <v>574</v>
      </c>
      <c r="F172" s="426"/>
      <c r="G172" s="425"/>
      <c r="H172" s="420" t="s">
        <v>615</v>
      </c>
      <c r="I172" s="420"/>
    </row>
    <row r="173" spans="1:9" ht="15">
      <c r="A173" s="292" t="s">
        <v>616</v>
      </c>
      <c r="B173" s="292"/>
      <c r="C173" s="299" t="s">
        <v>617</v>
      </c>
      <c r="D173" s="300"/>
      <c r="E173" s="299" t="s">
        <v>618</v>
      </c>
      <c r="F173" s="301"/>
      <c r="G173" s="300"/>
      <c r="H173" s="302" t="s">
        <v>619</v>
      </c>
      <c r="I173" s="302"/>
    </row>
    <row r="174" spans="1:9" ht="15">
      <c r="A174" s="305"/>
      <c r="B174" s="305"/>
      <c r="C174" s="305"/>
      <c r="D174" s="305"/>
      <c r="E174" s="305"/>
      <c r="F174" s="305"/>
      <c r="G174" s="305"/>
      <c r="H174" s="305"/>
      <c r="I174" s="305"/>
    </row>
    <row r="175" spans="1:9" ht="15">
      <c r="A175" s="305" t="s">
        <v>620</v>
      </c>
      <c r="B175" s="305"/>
      <c r="C175" s="305"/>
      <c r="D175" s="305"/>
      <c r="E175" s="305"/>
      <c r="F175" s="305"/>
      <c r="G175" s="305"/>
      <c r="H175" s="305"/>
      <c r="I175" s="305"/>
    </row>
    <row r="176" spans="1:9" ht="15">
      <c r="A176" s="290"/>
      <c r="B176" s="290"/>
      <c r="C176" s="290" t="s">
        <v>501</v>
      </c>
      <c r="D176" s="290"/>
      <c r="E176" s="296" t="s">
        <v>570</v>
      </c>
      <c r="F176" s="297"/>
      <c r="G176" s="298"/>
      <c r="H176" s="290" t="s">
        <v>503</v>
      </c>
      <c r="I176" s="290"/>
    </row>
    <row r="177" spans="1:9" ht="15">
      <c r="A177" s="290" t="s">
        <v>504</v>
      </c>
      <c r="B177" s="290"/>
      <c r="C177" s="299" t="s">
        <v>610</v>
      </c>
      <c r="D177" s="300"/>
      <c r="E177" s="299" t="s">
        <v>611</v>
      </c>
      <c r="F177" s="301"/>
      <c r="G177" s="300"/>
      <c r="H177" s="302" t="s">
        <v>621</v>
      </c>
      <c r="I177" s="302"/>
    </row>
    <row r="178" spans="1:9" ht="15">
      <c r="A178" s="290" t="s">
        <v>511</v>
      </c>
      <c r="B178" s="290"/>
      <c r="C178" s="299"/>
      <c r="D178" s="300"/>
      <c r="E178" s="299" t="s">
        <v>613</v>
      </c>
      <c r="F178" s="301"/>
      <c r="G178" s="300"/>
      <c r="H178" s="302" t="s">
        <v>622</v>
      </c>
      <c r="I178" s="302"/>
    </row>
    <row r="179" spans="1:9" ht="15">
      <c r="A179" s="292" t="s">
        <v>508</v>
      </c>
      <c r="B179" s="292"/>
      <c r="C179" s="299"/>
      <c r="D179" s="300"/>
      <c r="E179" s="299" t="s">
        <v>574</v>
      </c>
      <c r="F179" s="301"/>
      <c r="G179" s="300"/>
      <c r="H179" s="302" t="s">
        <v>623</v>
      </c>
      <c r="I179" s="302"/>
    </row>
    <row r="180" spans="1:9" ht="15">
      <c r="A180" s="292" t="s">
        <v>616</v>
      </c>
      <c r="B180" s="292"/>
      <c r="C180" s="299" t="s">
        <v>617</v>
      </c>
      <c r="D180" s="300"/>
      <c r="E180" s="299" t="s">
        <v>618</v>
      </c>
      <c r="F180" s="301"/>
      <c r="G180" s="300"/>
      <c r="H180" s="302" t="s">
        <v>624</v>
      </c>
      <c r="I180" s="302"/>
    </row>
    <row r="181" spans="1:9" ht="15">
      <c r="A181" s="305"/>
      <c r="B181" s="305"/>
      <c r="C181" s="305"/>
      <c r="D181" s="305"/>
      <c r="E181" s="305"/>
      <c r="F181" s="305"/>
      <c r="G181" s="305"/>
      <c r="H181" s="305"/>
      <c r="I181" s="305"/>
    </row>
    <row r="182" spans="1:9" ht="15">
      <c r="A182" s="293" t="s">
        <v>625</v>
      </c>
      <c r="B182" s="293"/>
      <c r="C182" s="293"/>
      <c r="D182" s="293"/>
      <c r="E182" s="293"/>
      <c r="F182" s="293"/>
      <c r="G182" s="293"/>
      <c r="H182" s="293"/>
      <c r="I182" s="293"/>
    </row>
    <row r="183" spans="1:9" ht="15">
      <c r="A183" s="290"/>
      <c r="B183" s="290"/>
      <c r="C183" s="290" t="s">
        <v>501</v>
      </c>
      <c r="D183" s="290"/>
      <c r="E183" s="296" t="s">
        <v>570</v>
      </c>
      <c r="F183" s="297"/>
      <c r="G183" s="298"/>
      <c r="H183" s="290" t="s">
        <v>503</v>
      </c>
      <c r="I183" s="290"/>
    </row>
    <row r="184" spans="1:9" ht="15">
      <c r="A184" s="290" t="s">
        <v>504</v>
      </c>
      <c r="B184" s="290"/>
      <c r="C184" s="299" t="s">
        <v>610</v>
      </c>
      <c r="D184" s="300"/>
      <c r="E184" s="299" t="s">
        <v>611</v>
      </c>
      <c r="F184" s="301"/>
      <c r="G184" s="300"/>
      <c r="H184" s="302" t="s">
        <v>626</v>
      </c>
      <c r="I184" s="302"/>
    </row>
    <row r="185" spans="1:9" ht="15">
      <c r="A185" s="290" t="s">
        <v>511</v>
      </c>
      <c r="B185" s="290"/>
      <c r="C185" s="299"/>
      <c r="D185" s="300"/>
      <c r="E185" s="299" t="s">
        <v>613</v>
      </c>
      <c r="F185" s="301"/>
      <c r="G185" s="300"/>
      <c r="H185" s="302" t="s">
        <v>627</v>
      </c>
      <c r="I185" s="302"/>
    </row>
    <row r="186" spans="1:9" ht="15">
      <c r="A186" s="292" t="s">
        <v>508</v>
      </c>
      <c r="B186" s="292"/>
      <c r="C186" s="299"/>
      <c r="D186" s="300"/>
      <c r="E186" s="299" t="s">
        <v>574</v>
      </c>
      <c r="F186" s="301"/>
      <c r="G186" s="300"/>
      <c r="H186" s="302" t="s">
        <v>628</v>
      </c>
      <c r="I186" s="302"/>
    </row>
    <row r="187" spans="1:9" ht="15">
      <c r="A187" s="292" t="s">
        <v>616</v>
      </c>
      <c r="B187" s="292"/>
      <c r="C187" s="299" t="s">
        <v>617</v>
      </c>
      <c r="D187" s="300"/>
      <c r="E187" s="299" t="s">
        <v>618</v>
      </c>
      <c r="F187" s="301"/>
      <c r="G187" s="300"/>
      <c r="H187" s="302" t="s">
        <v>629</v>
      </c>
      <c r="I187" s="302"/>
    </row>
    <row r="188" spans="1:9" ht="15">
      <c r="A188" s="293"/>
      <c r="B188" s="293"/>
      <c r="C188" s="293"/>
      <c r="D188" s="293"/>
      <c r="E188" s="293"/>
      <c r="F188" s="293"/>
      <c r="G188" s="293"/>
      <c r="H188" s="293"/>
      <c r="I188" s="293"/>
    </row>
    <row r="189" spans="1:9" ht="15">
      <c r="A189" s="418" t="s">
        <v>630</v>
      </c>
      <c r="B189" s="418"/>
      <c r="C189" s="418"/>
      <c r="D189" s="418"/>
      <c r="E189" s="418"/>
      <c r="F189" s="418"/>
      <c r="G189" s="418"/>
      <c r="H189" s="418"/>
      <c r="I189" s="418"/>
    </row>
    <row r="190" spans="1:9" ht="15">
      <c r="A190" s="418" t="s">
        <v>631</v>
      </c>
      <c r="B190" s="418"/>
      <c r="C190" s="418"/>
      <c r="D190" s="418"/>
      <c r="E190" s="418"/>
      <c r="F190" s="418"/>
      <c r="G190" s="418"/>
      <c r="H190" s="418"/>
      <c r="I190" s="418"/>
    </row>
    <row r="191" spans="1:9" ht="15">
      <c r="A191" s="415" t="s">
        <v>632</v>
      </c>
      <c r="B191" s="415"/>
      <c r="C191" s="415"/>
      <c r="D191" s="415"/>
      <c r="E191" s="415"/>
      <c r="F191" s="415"/>
      <c r="G191" s="415"/>
      <c r="H191" s="415"/>
      <c r="I191" s="415"/>
    </row>
    <row r="192" spans="1:9" ht="15">
      <c r="A192" s="274" t="s">
        <v>633</v>
      </c>
      <c r="B192" s="274"/>
      <c r="C192" s="274"/>
      <c r="D192" s="274"/>
      <c r="E192" s="274"/>
      <c r="F192" s="274"/>
      <c r="G192" s="274"/>
      <c r="H192" s="274"/>
      <c r="I192" s="274"/>
    </row>
    <row r="193" spans="1:9" ht="15">
      <c r="A193" s="274" t="s">
        <v>634</v>
      </c>
      <c r="B193" s="274"/>
      <c r="C193" s="274"/>
      <c r="D193" s="274"/>
      <c r="E193" s="274"/>
      <c r="F193" s="274"/>
      <c r="G193" s="274"/>
      <c r="H193" s="274"/>
      <c r="I193" s="274"/>
    </row>
    <row r="194" spans="1:9" ht="15">
      <c r="A194" s="293" t="s">
        <v>635</v>
      </c>
      <c r="B194" s="293"/>
      <c r="C194" s="293"/>
      <c r="D194" s="293"/>
      <c r="E194" s="293"/>
      <c r="F194" s="293"/>
      <c r="G194" s="293"/>
      <c r="H194" s="293"/>
      <c r="I194" s="293"/>
    </row>
    <row r="195" spans="1:9" ht="15">
      <c r="A195" s="293" t="s">
        <v>636</v>
      </c>
      <c r="B195" s="293"/>
      <c r="C195" s="293"/>
      <c r="D195" s="293"/>
      <c r="E195" s="293"/>
      <c r="F195" s="293"/>
      <c r="G195" s="293"/>
      <c r="H195" s="293"/>
      <c r="I195" s="293"/>
    </row>
    <row r="196" spans="1:9" ht="15">
      <c r="A196" s="293" t="s">
        <v>637</v>
      </c>
      <c r="B196" s="293"/>
      <c r="C196" s="293"/>
      <c r="D196" s="293"/>
      <c r="E196" s="293"/>
      <c r="F196" s="293"/>
      <c r="G196" s="293"/>
      <c r="H196" s="293"/>
      <c r="I196" s="293"/>
    </row>
    <row r="197" spans="1:9" ht="15">
      <c r="A197" s="274" t="s">
        <v>638</v>
      </c>
      <c r="B197" s="274"/>
      <c r="C197" s="274"/>
      <c r="D197" s="274"/>
      <c r="E197" s="274"/>
      <c r="F197" s="274"/>
      <c r="G197" s="274"/>
      <c r="H197" s="274"/>
      <c r="I197" s="274"/>
    </row>
    <row r="198" spans="1:9" ht="15">
      <c r="A198" s="274" t="s">
        <v>639</v>
      </c>
      <c r="B198" s="274"/>
      <c r="C198" s="274"/>
      <c r="D198" s="274"/>
      <c r="E198" s="274"/>
      <c r="F198" s="274"/>
      <c r="G198" s="274"/>
      <c r="H198" s="274"/>
      <c r="I198" s="274"/>
    </row>
    <row r="199" spans="1:9" ht="15">
      <c r="A199" s="274" t="s">
        <v>640</v>
      </c>
      <c r="B199" s="274"/>
      <c r="C199" s="274"/>
      <c r="D199" s="274"/>
      <c r="E199" s="274"/>
      <c r="F199" s="274"/>
      <c r="G199" s="274"/>
      <c r="H199" s="274"/>
      <c r="I199" s="274"/>
    </row>
    <row r="200" spans="1:9" ht="15">
      <c r="A200" s="274" t="s">
        <v>641</v>
      </c>
      <c r="B200" s="274"/>
      <c r="C200" s="274"/>
      <c r="D200" s="274"/>
      <c r="E200" s="274"/>
      <c r="F200" s="274"/>
      <c r="G200" s="274"/>
      <c r="H200" s="274"/>
      <c r="I200" s="274"/>
    </row>
    <row r="201" spans="1:9" ht="15">
      <c r="A201" s="274" t="s">
        <v>642</v>
      </c>
      <c r="B201" s="274"/>
      <c r="C201" s="274"/>
      <c r="D201" s="274"/>
      <c r="E201" s="274"/>
      <c r="F201" s="274"/>
      <c r="G201" s="274"/>
      <c r="H201" s="274"/>
      <c r="I201" s="274"/>
    </row>
    <row r="202" spans="1:9" ht="15">
      <c r="A202" s="274" t="s">
        <v>643</v>
      </c>
      <c r="B202" s="274"/>
      <c r="C202" s="274"/>
      <c r="D202" s="274"/>
      <c r="E202" s="274"/>
      <c r="F202" s="274"/>
      <c r="G202" s="274"/>
      <c r="H202" s="274"/>
      <c r="I202" s="274"/>
    </row>
    <row r="203" spans="1:9" ht="15">
      <c r="A203" s="274" t="s">
        <v>644</v>
      </c>
      <c r="B203" s="274"/>
      <c r="C203" s="274"/>
      <c r="D203" s="274"/>
      <c r="E203" s="274"/>
      <c r="F203" s="274"/>
      <c r="G203" s="274"/>
      <c r="H203" s="274"/>
      <c r="I203" s="274"/>
    </row>
    <row r="204" spans="1:9" ht="15">
      <c r="A204" s="274"/>
      <c r="B204" s="274"/>
      <c r="C204" s="274"/>
      <c r="D204" s="274"/>
      <c r="E204" s="274"/>
      <c r="F204" s="274"/>
      <c r="G204" s="274"/>
      <c r="H204" s="274"/>
      <c r="I204" s="274"/>
    </row>
    <row r="205" spans="1:9" ht="15">
      <c r="A205" s="274"/>
      <c r="B205" s="274"/>
      <c r="C205" s="274"/>
      <c r="D205" s="274"/>
      <c r="E205" s="274"/>
      <c r="F205" s="274"/>
      <c r="G205" s="274"/>
      <c r="H205" s="274"/>
      <c r="I205" s="274"/>
    </row>
    <row r="206" spans="1:9" ht="15">
      <c r="A206" s="274"/>
      <c r="B206" s="274"/>
      <c r="C206" s="274"/>
      <c r="D206" s="274"/>
      <c r="E206" s="274"/>
      <c r="F206" s="274"/>
      <c r="G206" s="274"/>
      <c r="H206" s="274"/>
      <c r="I206" s="274"/>
    </row>
    <row r="207" spans="1:9" ht="15">
      <c r="A207" s="428"/>
      <c r="B207" s="429"/>
      <c r="C207" s="429"/>
      <c r="D207" s="429"/>
      <c r="E207" s="429"/>
      <c r="F207" s="429"/>
      <c r="G207" s="429"/>
      <c r="H207" s="429"/>
      <c r="I207" s="429"/>
    </row>
    <row r="208" spans="1:9" ht="15">
      <c r="A208" s="314"/>
      <c r="B208" s="313"/>
      <c r="C208" s="313"/>
      <c r="D208" s="313"/>
      <c r="E208" s="313"/>
      <c r="F208" s="313"/>
      <c r="G208" s="313"/>
      <c r="H208" s="313"/>
      <c r="I208" s="313"/>
    </row>
    <row r="209" spans="1:9" ht="15">
      <c r="A209" s="429"/>
      <c r="B209" s="429"/>
      <c r="C209" s="429"/>
      <c r="D209" s="429"/>
      <c r="E209" s="429"/>
      <c r="F209" s="429"/>
      <c r="G209" s="429"/>
      <c r="H209" s="429"/>
      <c r="I209" s="429"/>
    </row>
  </sheetData>
  <sheetProtection/>
  <mergeCells count="123">
    <mergeCell ref="A207:I207"/>
    <mergeCell ref="A209:I209"/>
    <mergeCell ref="A172:B172"/>
    <mergeCell ref="C172:D172"/>
    <mergeCell ref="E172:G172"/>
    <mergeCell ref="H172:I172"/>
    <mergeCell ref="A190:I190"/>
    <mergeCell ref="A165:I165"/>
    <mergeCell ref="A166:I166"/>
    <mergeCell ref="A191:I191"/>
    <mergeCell ref="A189:I189"/>
    <mergeCell ref="A167:I167"/>
    <mergeCell ref="A168:I168"/>
    <mergeCell ref="A159:I159"/>
    <mergeCell ref="A160:I160"/>
    <mergeCell ref="A161:I161"/>
    <mergeCell ref="A162:I162"/>
    <mergeCell ref="A155:I155"/>
    <mergeCell ref="A156:I156"/>
    <mergeCell ref="A157:I157"/>
    <mergeCell ref="A158:I158"/>
    <mergeCell ref="A124:I124"/>
    <mergeCell ref="A127:I127"/>
    <mergeCell ref="A163:I163"/>
    <mergeCell ref="A164:I164"/>
    <mergeCell ref="A139:B139"/>
    <mergeCell ref="A140:D140"/>
    <mergeCell ref="A142:D142"/>
    <mergeCell ref="A144:D144"/>
    <mergeCell ref="A146:D146"/>
    <mergeCell ref="A154:I154"/>
    <mergeCell ref="A123:B123"/>
    <mergeCell ref="C123:D123"/>
    <mergeCell ref="E123:G123"/>
    <mergeCell ref="H123:I123"/>
    <mergeCell ref="A128:I128"/>
    <mergeCell ref="A129:I129"/>
    <mergeCell ref="A136:I136"/>
    <mergeCell ref="A138:C138"/>
    <mergeCell ref="A122:B122"/>
    <mergeCell ref="C122:D122"/>
    <mergeCell ref="E122:G122"/>
    <mergeCell ref="H122:I122"/>
    <mergeCell ref="A121:B121"/>
    <mergeCell ref="C121:D121"/>
    <mergeCell ref="E121:G121"/>
    <mergeCell ref="H121:I121"/>
    <mergeCell ref="A114:I114"/>
    <mergeCell ref="A119:B119"/>
    <mergeCell ref="E119:G119"/>
    <mergeCell ref="H119:I119"/>
    <mergeCell ref="A115:I115"/>
    <mergeCell ref="A118:I118"/>
    <mergeCell ref="A120:B120"/>
    <mergeCell ref="C120:D120"/>
    <mergeCell ref="E120:G120"/>
    <mergeCell ref="H120:I120"/>
    <mergeCell ref="A107:I107"/>
    <mergeCell ref="A108:I108"/>
    <mergeCell ref="A109:I109"/>
    <mergeCell ref="A97:D97"/>
    <mergeCell ref="A99:D99"/>
    <mergeCell ref="A101:D101"/>
    <mergeCell ref="A103:D103"/>
    <mergeCell ref="A105:D105"/>
    <mergeCell ref="H59:I59"/>
    <mergeCell ref="A61:B61"/>
    <mergeCell ref="C61:D61"/>
    <mergeCell ref="E61:G61"/>
    <mergeCell ref="H61:I61"/>
    <mergeCell ref="E60:G60"/>
    <mergeCell ref="A62:B62"/>
    <mergeCell ref="C62:D62"/>
    <mergeCell ref="C68:D68"/>
    <mergeCell ref="A93:I93"/>
    <mergeCell ref="B35:I35"/>
    <mergeCell ref="A25:I25"/>
    <mergeCell ref="A26:I26"/>
    <mergeCell ref="A113:I113"/>
    <mergeCell ref="A47:I47"/>
    <mergeCell ref="A95:B95"/>
    <mergeCell ref="A96:B96"/>
    <mergeCell ref="A58:B58"/>
    <mergeCell ref="H60:I60"/>
    <mergeCell ref="E58:G58"/>
    <mergeCell ref="A57:I57"/>
    <mergeCell ref="A39:I39"/>
    <mergeCell ref="A40:I40"/>
    <mergeCell ref="A41:I41"/>
    <mergeCell ref="A42:I42"/>
    <mergeCell ref="A51:B51"/>
    <mergeCell ref="A43:I43"/>
    <mergeCell ref="B44:I44"/>
    <mergeCell ref="A56:I56"/>
    <mergeCell ref="A28:I28"/>
    <mergeCell ref="A29:I29"/>
    <mergeCell ref="A30:I30"/>
    <mergeCell ref="A31:I31"/>
    <mergeCell ref="C36:I36"/>
    <mergeCell ref="C37:I37"/>
    <mergeCell ref="B38:I38"/>
    <mergeCell ref="A33:I33"/>
    <mergeCell ref="A34:I34"/>
    <mergeCell ref="A2:I2"/>
    <mergeCell ref="A4:F4"/>
    <mergeCell ref="A5:B5"/>
    <mergeCell ref="A6:D6"/>
    <mergeCell ref="B45:I45"/>
    <mergeCell ref="B46:I46"/>
    <mergeCell ref="A21:D21"/>
    <mergeCell ref="A8:D8"/>
    <mergeCell ref="A17:D17"/>
    <mergeCell ref="A18:D18"/>
    <mergeCell ref="A19:D19"/>
    <mergeCell ref="A10:D10"/>
    <mergeCell ref="A12:D12"/>
    <mergeCell ref="A23:I23"/>
    <mergeCell ref="A14:D14"/>
    <mergeCell ref="A16:D16"/>
    <mergeCell ref="A20:D20"/>
    <mergeCell ref="A32:I32"/>
    <mergeCell ref="A24:I24"/>
    <mergeCell ref="A27:I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penzugy_05</dc:creator>
  <cp:keywords/>
  <dc:description/>
  <cp:lastModifiedBy>PHUJ2</cp:lastModifiedBy>
  <cp:lastPrinted>2015-02-11T09:47:39Z</cp:lastPrinted>
  <dcterms:created xsi:type="dcterms:W3CDTF">2013-01-08T07:03:11Z</dcterms:created>
  <dcterms:modified xsi:type="dcterms:W3CDTF">2015-03-02T11:48:17Z</dcterms:modified>
  <cp:category/>
  <cp:version/>
  <cp:contentType/>
  <cp:contentStatus/>
</cp:coreProperties>
</file>