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4"/>
  </bookViews>
  <sheets>
    <sheet name="1" sheetId="15" r:id="rId1"/>
    <sheet name="2" sheetId="1" r:id="rId2"/>
    <sheet name="3-a" sheetId="14" r:id="rId3"/>
    <sheet name="4-a" sheetId="9" r:id="rId4"/>
    <sheet name="4-b" sheetId="10" r:id="rId5"/>
  </sheets>
  <calcPr calcId="125725" calcMode="manual"/>
</workbook>
</file>

<file path=xl/calcChain.xml><?xml version="1.0" encoding="utf-8"?>
<calcChain xmlns="http://schemas.openxmlformats.org/spreadsheetml/2006/main">
  <c r="D28" i="10"/>
  <c r="D15"/>
  <c r="D29" s="1"/>
  <c r="G28" i="9"/>
  <c r="G27"/>
  <c r="G29" i="10"/>
  <c r="F29"/>
  <c r="G15"/>
  <c r="F15"/>
  <c r="G16" i="9"/>
  <c r="F16"/>
  <c r="F28" s="1"/>
  <c r="D17"/>
  <c r="D27" s="1"/>
  <c r="D16"/>
  <c r="D28" s="1"/>
  <c r="C28"/>
  <c r="C16"/>
  <c r="D148" i="14"/>
  <c r="C148"/>
  <c r="D142"/>
  <c r="C142"/>
  <c r="D135"/>
  <c r="C135"/>
  <c r="D131"/>
  <c r="D156" s="1"/>
  <c r="C131"/>
  <c r="C156" s="1"/>
  <c r="D121"/>
  <c r="C121"/>
  <c r="C116" s="1"/>
  <c r="D116"/>
  <c r="D130" s="1"/>
  <c r="D157" s="1"/>
  <c r="C100"/>
  <c r="D95"/>
  <c r="C95"/>
  <c r="C130" s="1"/>
  <c r="D84"/>
  <c r="C84"/>
  <c r="D80"/>
  <c r="C80"/>
  <c r="D77"/>
  <c r="C77"/>
  <c r="D72"/>
  <c r="C72"/>
  <c r="D68"/>
  <c r="D91" s="1"/>
  <c r="C68"/>
  <c r="C91" s="1"/>
  <c r="D62"/>
  <c r="C62"/>
  <c r="D57"/>
  <c r="C57"/>
  <c r="D51"/>
  <c r="C51"/>
  <c r="D39"/>
  <c r="C39"/>
  <c r="D32"/>
  <c r="D31" s="1"/>
  <c r="C32"/>
  <c r="C31"/>
  <c r="D24"/>
  <c r="C24"/>
  <c r="D17"/>
  <c r="C17"/>
  <c r="D10"/>
  <c r="D67" s="1"/>
  <c r="C10"/>
  <c r="C67" s="1"/>
  <c r="D148" i="1"/>
  <c r="C148"/>
  <c r="D142"/>
  <c r="C142"/>
  <c r="D135"/>
  <c r="C135"/>
  <c r="D131"/>
  <c r="D156" s="1"/>
  <c r="C131"/>
  <c r="C156" s="1"/>
  <c r="D121"/>
  <c r="C121"/>
  <c r="D116"/>
  <c r="D130" s="1"/>
  <c r="D157" s="1"/>
  <c r="C116"/>
  <c r="C100"/>
  <c r="D95"/>
  <c r="C95"/>
  <c r="C130" s="1"/>
  <c r="D84"/>
  <c r="C84"/>
  <c r="D80"/>
  <c r="C80"/>
  <c r="D77"/>
  <c r="C77"/>
  <c r="D72"/>
  <c r="C72"/>
  <c r="C91" s="1"/>
  <c r="D68"/>
  <c r="C68"/>
  <c r="D62"/>
  <c r="C62"/>
  <c r="D57"/>
  <c r="C57"/>
  <c r="D51"/>
  <c r="C51"/>
  <c r="D39"/>
  <c r="C39"/>
  <c r="D32"/>
  <c r="C32"/>
  <c r="C31" s="1"/>
  <c r="D31"/>
  <c r="D24"/>
  <c r="C24"/>
  <c r="D17"/>
  <c r="D67" s="1"/>
  <c r="C17"/>
  <c r="D10"/>
  <c r="C10"/>
  <c r="D95" i="15"/>
  <c r="D156"/>
  <c r="D142"/>
  <c r="D116"/>
  <c r="D130" s="1"/>
  <c r="D157" s="1"/>
  <c r="C130"/>
  <c r="C157" s="1"/>
  <c r="C95"/>
  <c r="C116"/>
  <c r="C100"/>
  <c r="D75"/>
  <c r="D89" s="1"/>
  <c r="D78"/>
  <c r="C37"/>
  <c r="D37"/>
  <c r="C30"/>
  <c r="C29" s="1"/>
  <c r="D30"/>
  <c r="D29" s="1"/>
  <c r="D22"/>
  <c r="C15"/>
  <c r="D15"/>
  <c r="D8"/>
  <c r="C8"/>
  <c r="C82"/>
  <c r="C78"/>
  <c r="C75"/>
  <c r="C70"/>
  <c r="C89" s="1"/>
  <c r="C66"/>
  <c r="C60"/>
  <c r="C55"/>
  <c r="C49"/>
  <c r="C22"/>
  <c r="C157" i="14" l="1"/>
  <c r="D92"/>
  <c r="C92"/>
  <c r="C157" i="1"/>
  <c r="C67"/>
  <c r="D91"/>
  <c r="D92"/>
  <c r="C92"/>
  <c r="D65" i="15"/>
  <c r="D90" s="1"/>
  <c r="C65"/>
  <c r="C90" s="1"/>
  <c r="F28" i="10" l="1"/>
  <c r="F27" i="9"/>
  <c r="C22"/>
  <c r="C17"/>
  <c r="C27" s="1"/>
  <c r="C148" i="15"/>
  <c r="C142"/>
  <c r="C135"/>
  <c r="C131"/>
  <c r="C156" s="1"/>
  <c r="C121"/>
  <c r="G28" i="10" l="1"/>
  <c r="D22"/>
  <c r="C15"/>
  <c r="C16"/>
  <c r="C22"/>
  <c r="C28"/>
  <c r="C29" s="1"/>
  <c r="D22" i="9"/>
  <c r="D121" i="15"/>
  <c r="D131"/>
  <c r="D135"/>
  <c r="D148"/>
  <c r="D49"/>
  <c r="D55"/>
  <c r="D60"/>
  <c r="D66"/>
  <c r="D70"/>
  <c r="D82"/>
</calcChain>
</file>

<file path=xl/sharedStrings.xml><?xml version="1.0" encoding="utf-8"?>
<sst xmlns="http://schemas.openxmlformats.org/spreadsheetml/2006/main" count="1093" uniqueCount="359">
  <si>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</si>
  <si>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</si>
  <si>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</si>
  <si>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</si>
  <si>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</si>
  <si>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</si>
  <si>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</si>
  <si>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</si>
  <si>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</si>
  <si>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</si>
  <si>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</si>
  <si>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</si>
  <si>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</si>
  <si>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</si>
  <si>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</si>
  <si>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</si>
  <si>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</si>
  <si>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</si>
  <si>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</si>
  <si>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</si>
  <si>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</si>
  <si>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</si>
  <si>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</si>
  <si>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</si>
  <si>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</si>
  <si>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</si>
  <si>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</si>
  <si>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</si>
  <si>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</si>
  <si>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</si>
  <si>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</si>
  <si>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</si>
  <si>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</si>
  <si>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</si>
  <si>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</si>
  <si>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</si>
  <si>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</si>
  <si>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</si>
  <si>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</si>
  <si>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</si>
  <si>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</si>
  <si>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</si>
  <si>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</si>
  <si>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</si>
  <si>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</si>
  <si>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</si>
  <si>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</si>
  <si>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</si>
  <si>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</si>
  <si>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</si>
  <si>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</si>
  <si>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</si>
  <si>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</si>
  <si>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</si>
  <si>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</si>
  <si>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</si>
  <si>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</si>
  <si>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</si>
  <si>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</si>
  <si>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</si>
  <si>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</si>
  <si>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</si>
  <si>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</si>
  <si>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</si>
  <si>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</si>
  <si>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</si>
  <si>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</si>
  <si>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</si>
  <si>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</si>
  <si>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</si>
  <si>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</si>
  <si>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</si>
  <si>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</si>
  <si>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</si>
  <si>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</si>
  <si>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</si>
  <si>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</si>
  <si>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</si>
  <si>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</si>
  <si>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</si>
  <si>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</si>
  <si>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</si>
  <si>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</si>
  <si>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</si>
  <si>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</si>
  <si>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</si>
  <si>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</si>
  <si>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</si>
  <si>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</si>
  <si>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</si>
  <si>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</si>
  <si>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</si>
  <si>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</si>
  <si>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</si>
  <si>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</si>
  <si>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</si>
  <si>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</si>
  <si>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</si>
  <si>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</si>
  <si>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</si>
  <si>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</si>
  <si>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</si>
  <si>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</si>
  <si>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</si>
  <si>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</si>
  <si>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</si>
  <si>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</si>
  <si>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</si>
  <si>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</si>
  <si>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</si>
  <si>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</si>
  <si>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</si>
  <si>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</si>
  <si>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</si>
  <si>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</si>
  <si>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</si>
  <si>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</si>
  <si>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</si>
  <si>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</si>
  <si>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</si>
  <si>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</si>
  <si>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</si>
  <si>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</si>
  <si>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</si>
  <si>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</si>
  <si>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</si>
  <si>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</si>
  <si>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</si>
  <si>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</si>
  <si>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</si>
  <si>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</si>
  <si>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</si>
  <si>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</si>
  <si>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</si>
  <si>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</si>
  <si>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</si>
  <si>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</si>
  <si>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</si>
  <si>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</si>
  <si>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</si>
  <si>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</si>
  <si>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</si>
  <si>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</si>
  <si>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</si>
  <si>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</si>
  <si>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</si>
  <si>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</si>
  <si>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</si>
  <si>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</si>
  <si>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</si>
  <si>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</si>
  <si>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</si>
  <si>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</si>
  <si>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</si>
  <si>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</si>
  <si>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</si>
  <si>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</si>
  <si>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</si>
  <si>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</si>
  <si>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</si>
  <si>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</si>
  <si>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</si>
  <si>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</si>
  <si>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</si>
  <si>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</si>
  <si>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</si>
  <si>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</si>
  <si>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</si>
  <si>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</si>
  <si>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</si>
  <si>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</si>
  <si>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</si>
  <si>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</si>
  <si>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</si>
  <si>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</si>
  <si>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</si>
  <si>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</si>
  <si>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</si>
  <si>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</si>
  <si>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</si>
  <si>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</si>
  <si>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</si>
  <si>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</si>
  <si>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</si>
  <si>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</si>
  <si>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</si>
  <si>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</si>
  <si>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</si>
  <si>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</si>
  <si>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</si>
  <si>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</si>
  <si>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</si>
  <si>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</si>
  <si>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</si>
  <si>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</si>
  <si>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</si>
  <si>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</si>
  <si>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</si>
  <si>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</si>
  <si>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</si>
  <si>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</si>
  <si>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</si>
  <si>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</si>
  <si>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</si>
  <si>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</si>
  <si>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</si>
  <si>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</si>
  <si>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</si>
  <si>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</si>
  <si>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</si>
  <si>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</si>
  <si>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</si>
  <si>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</si>
  <si>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</si>
  <si>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</si>
  <si>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</si>
  <si>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</si>
  <si>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</si>
  <si>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</si>
  <si>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</si>
  <si>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</si>
  <si>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</si>
  <si>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</si>
  <si>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</si>
  <si>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</si>
  <si>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</si>
  <si>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</si>
  <si>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</si>
  <si>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</si>
  <si>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</si>
  <si>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</si>
  <si>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</si>
  <si>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</si>
  <si>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</si>
  <si>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</si>
  <si>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</si>
  <si>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</si>
  <si>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</si>
  <si>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</si>
  <si>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</si>
  <si>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</si>
  <si>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</si>
  <si>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</si>
  <si>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</si>
  <si>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</si>
  <si>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</si>
  <si>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</si>
  <si>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</si>
  <si>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</si>
  <si>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</si>
  <si>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</si>
  <si>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</si>
  <si>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</si>
  <si>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</si>
  <si>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</si>
  <si>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</si>
  <si>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</si>
  <si>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</si>
  <si>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</si>
  <si>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</si>
  <si>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</si>
  <si>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</si>
  <si>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</si>
  <si>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</si>
  <si>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</si>
  <si>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</si>
  <si>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</si>
  <si>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</si>
  <si>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</si>
  <si>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</si>
  <si>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</si>
  <si>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</si>
  <si>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</si>
  <si>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</si>
  <si>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</si>
  <si>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</si>
  <si>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</si>
  <si>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</si>
  <si>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</si>
  <si>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</si>
  <si>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</si>
  <si>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</si>
  <si>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</si>
  <si>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</si>
  <si>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</si>
  <si>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</si>
  <si>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</si>
  <si>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</si>
  <si>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</si>
  <si>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</si>
  <si>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</si>
  <si>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</si>
  <si>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</si>
  <si>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</si>
  <si>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</si>
  <si>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</si>
  <si>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</si>
  <si>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</si>
  <si>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</si>
  <si>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</si>
  <si>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</si>
  <si>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</si>
  <si>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</si>
  <si>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</si>
  <si>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</si>
  <si>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</si>
  <si>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</si>
  <si>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</si>
  <si>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</si>
  <si>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</si>
  <si>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</si>
  <si>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</si>
  <si>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</si>
  <si>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</si>
  <si>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</si>
  <si>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</si>
  <si>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</si>
  <si>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</si>
  <si>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</si>
  <si>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</si>
  <si>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</si>
  <si>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</si>
  <si>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</si>
  <si>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</si>
  <si>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</si>
  <si>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</si>
  <si>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</si>
  <si>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</si>
  <si>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</si>
  <si>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</si>
  <si>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</si>
  <si>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</si>
  <si>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</si>
  <si>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</si>
  <si>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</si>
  <si>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</si>
  <si>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</si>
  <si>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</si>
  <si>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</si>
  <si>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</si>
  <si>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</si>
  <si>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</si>
  <si>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</si>
  <si>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</si>
  <si>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</si>
  <si>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</si>
  <si>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</si>
  <si>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</si>
  <si>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</si>
  <si>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</si>
  <si>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Működési célú finanszírozási kiadások összesen (9.+...+18.)</t>
  </si>
  <si>
    <t>Módosított</t>
  </si>
  <si>
    <t>F</t>
  </si>
  <si>
    <t>G</t>
  </si>
  <si>
    <t>4/a. számú melléklet</t>
  </si>
  <si>
    <t>4/b. számú melléklet</t>
  </si>
  <si>
    <t xml:space="preserve"> Ft-ban</t>
  </si>
  <si>
    <t>Ft-ban</t>
  </si>
  <si>
    <t>4/2017. ( V.29.)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</si>
</sst>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 inden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 wrapText="1" inden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left" wrapText="1" indent="1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left" vertical="center" wrapText="1" indent="1"/>
    </xf>
    <xf numFmtId="0" fontId="5" fillId="0" borderId="18" xfId="0" quotePrefix="1" applyFont="1" applyBorder="1" applyAlignment="1" applyProtection="1">
      <alignment horizontal="left" wrapText="1" indent="1"/>
    </xf>
    <xf numFmtId="0" fontId="4" fillId="0" borderId="9" xfId="0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wrapText="1"/>
    </xf>
    <xf numFmtId="0" fontId="5" fillId="0" borderId="15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0" fontId="4" fillId="0" borderId="21" xfId="0" applyFont="1" applyBorder="1" applyAlignment="1" applyProtection="1">
      <alignment horizontal="center" wrapText="1"/>
    </xf>
    <xf numFmtId="0" fontId="4" fillId="0" borderId="22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right" vertical="center" wrapText="1" indent="1"/>
    </xf>
    <xf numFmtId="0" fontId="4" fillId="0" borderId="2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49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7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indent="6"/>
    </xf>
    <xf numFmtId="0" fontId="5" fillId="0" borderId="18" xfId="1" applyFont="1" applyFill="1" applyBorder="1" applyAlignment="1" applyProtection="1">
      <alignment horizontal="left" vertical="center" wrapText="1" indent="6"/>
    </xf>
    <xf numFmtId="49" fontId="5" fillId="0" borderId="28" xfId="1" applyNumberFormat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0" fontId="4" fillId="0" borderId="10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8" xfId="0" applyFont="1" applyBorder="1" applyAlignment="1" applyProtection="1">
      <alignment horizontal="left" vertical="center" wrapText="1" indent="1"/>
    </xf>
    <xf numFmtId="0" fontId="5" fillId="0" borderId="16" xfId="1" applyFont="1" applyFill="1" applyBorder="1" applyAlignment="1" applyProtection="1">
      <alignment horizontal="left" vertical="center" wrapText="1" indent="6"/>
    </xf>
    <xf numFmtId="164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</xf>
    <xf numFmtId="0" fontId="5" fillId="0" borderId="32" xfId="1" applyFont="1" applyFill="1" applyBorder="1" applyAlignment="1" applyProtection="1">
      <alignment horizontal="left" vertical="center" wrapText="1" inden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9" xfId="0" applyNumberFormat="1" applyFont="1" applyFill="1" applyBorder="1" applyAlignment="1" applyProtection="1">
      <alignment horizontal="left" vertical="center" wrapText="1" indent="1"/>
    </xf>
    <xf numFmtId="164" fontId="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164" fontId="5" fillId="0" borderId="28" xfId="0" applyNumberFormat="1" applyFont="1" applyFill="1" applyBorder="1" applyAlignment="1" applyProtection="1">
      <alignment horizontal="left" vertical="center" wrapText="1" indent="1"/>
    </xf>
    <xf numFmtId="164" fontId="6" fillId="0" borderId="32" xfId="0" applyNumberFormat="1" applyFont="1" applyFill="1" applyBorder="1" applyAlignment="1" applyProtection="1">
      <alignment horizontal="righ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5" fillId="0" borderId="17" xfId="0" applyNumberFormat="1" applyFont="1" applyFill="1" applyBorder="1" applyAlignment="1" applyProtection="1">
      <alignment horizontal="left" vertical="center" wrapText="1" indent="2"/>
    </xf>
    <xf numFmtId="164" fontId="5" fillId="0" borderId="18" xfId="0" applyNumberFormat="1" applyFont="1" applyFill="1" applyBorder="1" applyAlignment="1" applyProtection="1">
      <alignment horizontal="left" vertical="center" wrapText="1" indent="2"/>
    </xf>
    <xf numFmtId="164" fontId="6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2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3" fillId="0" borderId="37" xfId="0" applyNumberFormat="1" applyFont="1" applyFill="1" applyBorder="1" applyAlignment="1" applyProtection="1">
      <alignment horizontal="center" vertical="center" wrapText="1"/>
    </xf>
    <xf numFmtId="164" fontId="3" fillId="0" borderId="38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vertical="center"/>
    </xf>
    <xf numFmtId="0" fontId="4" fillId="0" borderId="49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/>
    </xf>
    <xf numFmtId="164" fontId="4" fillId="0" borderId="24" xfId="1" applyNumberFormat="1" applyFont="1" applyFill="1" applyBorder="1" applyAlignment="1" applyProtection="1">
      <alignment horizontal="right" vertical="center" wrapText="1" indent="1"/>
    </xf>
    <xf numFmtId="164" fontId="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1" applyNumberFormat="1" applyFont="1" applyFill="1" applyBorder="1" applyAlignment="1" applyProtection="1">
      <alignment horizontal="right" vertical="center" wrapText="1" indent="1"/>
    </xf>
    <xf numFmtId="164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1" applyNumberFormat="1" applyFont="1" applyFill="1" applyBorder="1" applyAlignment="1" applyProtection="1">
      <alignment horizontal="right" vertical="center" wrapText="1" indent="1"/>
    </xf>
    <xf numFmtId="164" fontId="5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Border="1" applyAlignment="1" applyProtection="1">
      <alignment horizontal="right" vertical="center" wrapText="1" indent="1"/>
    </xf>
    <xf numFmtId="164" fontId="4" fillId="0" borderId="24" xfId="0" quotePrefix="1" applyNumberFormat="1" applyFont="1" applyBorder="1" applyAlignment="1" applyProtection="1">
      <alignment horizontal="right" vertical="center" wrapText="1" indent="1"/>
    </xf>
    <xf numFmtId="164" fontId="4" fillId="0" borderId="7" xfId="1" applyNumberFormat="1" applyFont="1" applyFill="1" applyBorder="1" applyAlignment="1" applyProtection="1">
      <alignment horizontal="right" vertical="center" wrapText="1" indent="1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Border="1" applyAlignment="1" applyProtection="1">
      <alignment horizontal="right" vertical="center" wrapText="1" indent="1"/>
    </xf>
    <xf numFmtId="164" fontId="4" fillId="0" borderId="10" xfId="0" quotePrefix="1" applyNumberFormat="1" applyFont="1" applyBorder="1" applyAlignment="1" applyProtection="1">
      <alignment horizontal="right" vertical="center" wrapText="1" inden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5" xfId="0" quotePrefix="1" applyFont="1" applyFill="1" applyBorder="1" applyAlignment="1" applyProtection="1">
      <alignment horizontal="right" vertical="center" indent="1"/>
    </xf>
    <xf numFmtId="49" fontId="4" fillId="0" borderId="44" xfId="0" applyNumberFormat="1" applyFont="1" applyFill="1" applyBorder="1" applyAlignment="1" applyProtection="1">
      <alignment horizontal="right" vertical="center" indent="1"/>
    </xf>
    <xf numFmtId="49" fontId="4" fillId="0" borderId="54" xfId="0" applyNumberFormat="1" applyFont="1" applyFill="1" applyBorder="1" applyAlignment="1" applyProtection="1">
      <alignment horizontal="right" vertical="center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51" xfId="0" applyNumberFormat="1" applyFont="1" applyFill="1" applyBorder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centerContinuous" vertical="center" wrapText="1"/>
    </xf>
    <xf numFmtId="164" fontId="4" fillId="0" borderId="3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164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0" applyNumberFormat="1" applyFont="1" applyFill="1" applyBorder="1" applyAlignment="1" applyProtection="1">
      <alignment horizontal="righ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164" fontId="4" fillId="0" borderId="0" xfId="0" quotePrefix="1" applyNumberFormat="1" applyFont="1" applyBorder="1" applyAlignment="1" applyProtection="1">
      <alignment horizontal="right" vertical="center" wrapText="1" indent="1"/>
    </xf>
    <xf numFmtId="164" fontId="0" fillId="0" borderId="0" xfId="0" applyNumberFormat="1"/>
    <xf numFmtId="0" fontId="4" fillId="0" borderId="44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Fill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right" vertical="center"/>
    </xf>
    <xf numFmtId="164" fontId="4" fillId="0" borderId="42" xfId="0" applyNumberFormat="1" applyFont="1" applyFill="1" applyBorder="1" applyAlignment="1" applyProtection="1">
      <alignment horizontal="center" vertical="center" wrapText="1"/>
    </xf>
    <xf numFmtId="164" fontId="4" fillId="0" borderId="43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zoomScaleNormal="100" workbookViewId="0">
      <selection activeCell="B3" sqref="B3"/>
    </sheetView>
  </sheetViews>
  <sheetFormatPr defaultRowHeight="15"/>
  <cols>
    <col min="1" max="1" width="9" bestFit="1" customWidth="1"/>
    <col min="2" max="2" width="63.85546875" bestFit="1" customWidth="1"/>
    <col min="3" max="3" width="14" customWidth="1"/>
    <col min="4" max="4" width="15.85546875" customWidth="1"/>
  </cols>
  <sheetData>
    <row r="1" spans="1:4" ht="15.75">
      <c r="A1" s="165" t="s">
        <v>324</v>
      </c>
      <c r="B1" s="165"/>
      <c r="C1" s="165"/>
      <c r="D1" s="165"/>
    </row>
    <row r="2" spans="1:4" ht="15.75">
      <c r="A2" s="164" t="s">
        <v>358</v>
      </c>
      <c r="B2" s="164"/>
      <c r="C2" s="164"/>
      <c r="D2" s="164"/>
    </row>
    <row r="3" spans="1:4" ht="15.75">
      <c r="A3" s="68"/>
      <c r="B3" s="68"/>
      <c r="C3" s="68"/>
    </row>
    <row r="4" spans="1:4" ht="15.75">
      <c r="A4" s="108"/>
      <c r="B4" s="5"/>
      <c r="C4" s="166" t="s">
        <v>356</v>
      </c>
      <c r="D4" s="166"/>
    </row>
    <row r="5" spans="1:4" ht="16.5" thickBot="1">
      <c r="A5" s="163" t="s">
        <v>346</v>
      </c>
      <c r="B5" s="163"/>
      <c r="C5" s="163"/>
    </row>
    <row r="6" spans="1:4" ht="16.5" thickBot="1">
      <c r="A6" s="6" t="s">
        <v>344</v>
      </c>
      <c r="B6" s="7" t="s">
        <v>345</v>
      </c>
      <c r="C6" s="110" t="s">
        <v>6</v>
      </c>
      <c r="D6" s="10" t="s">
        <v>351</v>
      </c>
    </row>
    <row r="7" spans="1:4" ht="16.5" thickBot="1">
      <c r="A7" s="8" t="s">
        <v>7</v>
      </c>
      <c r="B7" s="9" t="s">
        <v>8</v>
      </c>
      <c r="C7" s="111" t="s">
        <v>9</v>
      </c>
      <c r="D7" s="10" t="s">
        <v>271</v>
      </c>
    </row>
    <row r="8" spans="1:4" ht="16.5" thickBot="1">
      <c r="A8" s="13" t="s">
        <v>11</v>
      </c>
      <c r="B8" s="14" t="s">
        <v>12</v>
      </c>
      <c r="C8" s="120">
        <f>C9+C10+C11+C12+C13+C14</f>
        <v>24507844</v>
      </c>
      <c r="D8" s="116">
        <f>D9+D10+D11+D12+D13+D14</f>
        <v>30060190</v>
      </c>
    </row>
    <row r="9" spans="1:4" ht="15.75">
      <c r="A9" s="15" t="s">
        <v>13</v>
      </c>
      <c r="B9" s="16" t="s">
        <v>14</v>
      </c>
      <c r="C9" s="121">
        <v>8589342</v>
      </c>
      <c r="D9" s="117">
        <v>8589342</v>
      </c>
    </row>
    <row r="10" spans="1:4" ht="15.75">
      <c r="A10" s="17" t="s">
        <v>15</v>
      </c>
      <c r="B10" s="18" t="s">
        <v>16</v>
      </c>
      <c r="C10" s="122"/>
      <c r="D10" s="51"/>
    </row>
    <row r="11" spans="1:4" ht="15.75">
      <c r="A11" s="17" t="s">
        <v>17</v>
      </c>
      <c r="B11" s="18" t="s">
        <v>18</v>
      </c>
      <c r="C11" s="122">
        <v>14718502</v>
      </c>
      <c r="D11" s="51">
        <v>15580168</v>
      </c>
    </row>
    <row r="12" spans="1:4" ht="15.75">
      <c r="A12" s="17" t="s">
        <v>19</v>
      </c>
      <c r="B12" s="18" t="s">
        <v>20</v>
      </c>
      <c r="C12" s="122">
        <v>1200000</v>
      </c>
      <c r="D12" s="51">
        <v>1200000</v>
      </c>
    </row>
    <row r="13" spans="1:4" ht="15.75">
      <c r="A13" s="17" t="s">
        <v>21</v>
      </c>
      <c r="B13" s="18" t="s">
        <v>22</v>
      </c>
      <c r="C13" s="122"/>
      <c r="D13" s="51">
        <v>4524600</v>
      </c>
    </row>
    <row r="14" spans="1:4" ht="16.5" thickBot="1">
      <c r="A14" s="19" t="s">
        <v>23</v>
      </c>
      <c r="B14" s="20" t="s">
        <v>24</v>
      </c>
      <c r="C14" s="122"/>
      <c r="D14" s="51">
        <v>166080</v>
      </c>
    </row>
    <row r="15" spans="1:4" ht="32.25" thickBot="1">
      <c r="A15" s="13" t="s">
        <v>25</v>
      </c>
      <c r="B15" s="21" t="s">
        <v>26</v>
      </c>
      <c r="C15" s="120">
        <f>C16+C17+C18+C19+C20</f>
        <v>29609000</v>
      </c>
      <c r="D15" s="116">
        <f>D16+D17+D18+D19+D20</f>
        <v>74589887</v>
      </c>
    </row>
    <row r="16" spans="1:4" ht="15.75">
      <c r="A16" s="15" t="s">
        <v>27</v>
      </c>
      <c r="B16" s="16" t="s">
        <v>28</v>
      </c>
      <c r="C16" s="121"/>
      <c r="D16" s="117"/>
    </row>
    <row r="17" spans="1:4" ht="15.75">
      <c r="A17" s="17" t="s">
        <v>29</v>
      </c>
      <c r="B17" s="18" t="s">
        <v>30</v>
      </c>
      <c r="C17" s="122"/>
      <c r="D17" s="51"/>
    </row>
    <row r="18" spans="1:4" ht="17.25" customHeight="1">
      <c r="A18" s="17" t="s">
        <v>31</v>
      </c>
      <c r="B18" s="18" t="s">
        <v>32</v>
      </c>
      <c r="C18" s="122"/>
      <c r="D18" s="51"/>
    </row>
    <row r="19" spans="1:4" ht="16.5" customHeight="1">
      <c r="A19" s="17" t="s">
        <v>33</v>
      </c>
      <c r="B19" s="18" t="s">
        <v>34</v>
      </c>
      <c r="C19" s="122"/>
      <c r="D19" s="51"/>
    </row>
    <row r="20" spans="1:4" ht="15.75">
      <c r="A20" s="17" t="s">
        <v>35</v>
      </c>
      <c r="B20" s="18" t="s">
        <v>36</v>
      </c>
      <c r="C20" s="122">
        <v>29609000</v>
      </c>
      <c r="D20" s="51">
        <v>74589887</v>
      </c>
    </row>
    <row r="21" spans="1:4" ht="16.5" thickBot="1">
      <c r="A21" s="19" t="s">
        <v>37</v>
      </c>
      <c r="B21" s="20" t="s">
        <v>38</v>
      </c>
      <c r="C21" s="123"/>
      <c r="D21" s="55"/>
    </row>
    <row r="22" spans="1:4" ht="32.25" thickBot="1">
      <c r="A22" s="13" t="s">
        <v>39</v>
      </c>
      <c r="B22" s="14" t="s">
        <v>40</v>
      </c>
      <c r="C22" s="120">
        <f>C23+C24+C25+C26+C27</f>
        <v>0</v>
      </c>
      <c r="D22" s="116">
        <f>D23+D24+D25+D26+D27</f>
        <v>6620650</v>
      </c>
    </row>
    <row r="23" spans="1:4" ht="15.75">
      <c r="A23" s="15" t="s">
        <v>41</v>
      </c>
      <c r="B23" s="16" t="s">
        <v>42</v>
      </c>
      <c r="C23" s="121"/>
      <c r="D23" s="117">
        <v>6500000</v>
      </c>
    </row>
    <row r="24" spans="1:4" ht="15.75">
      <c r="A24" s="17" t="s">
        <v>43</v>
      </c>
      <c r="B24" s="18" t="s">
        <v>44</v>
      </c>
      <c r="C24" s="122"/>
      <c r="D24" s="51"/>
    </row>
    <row r="25" spans="1:4" ht="31.5">
      <c r="A25" s="17" t="s">
        <v>45</v>
      </c>
      <c r="B25" s="18" t="s">
        <v>46</v>
      </c>
      <c r="C25" s="122"/>
      <c r="D25" s="51"/>
    </row>
    <row r="26" spans="1:4" ht="31.5">
      <c r="A26" s="17" t="s">
        <v>47</v>
      </c>
      <c r="B26" s="18" t="s">
        <v>48</v>
      </c>
      <c r="C26" s="122"/>
      <c r="D26" s="51"/>
    </row>
    <row r="27" spans="1:4" ht="15.75">
      <c r="A27" s="17" t="s">
        <v>49</v>
      </c>
      <c r="B27" s="18" t="s">
        <v>50</v>
      </c>
      <c r="C27" s="122"/>
      <c r="D27" s="51">
        <v>120650</v>
      </c>
    </row>
    <row r="28" spans="1:4" ht="16.5" thickBot="1">
      <c r="A28" s="19" t="s">
        <v>51</v>
      </c>
      <c r="B28" s="20" t="s">
        <v>52</v>
      </c>
      <c r="C28" s="123"/>
      <c r="D28" s="55"/>
    </row>
    <row r="29" spans="1:4" ht="16.5" thickBot="1">
      <c r="A29" s="13" t="s">
        <v>53</v>
      </c>
      <c r="B29" s="14" t="s">
        <v>54</v>
      </c>
      <c r="C29" s="120">
        <f>C30+C34+C35+C36</f>
        <v>7310000</v>
      </c>
      <c r="D29" s="116">
        <f>D30+D34+D35+D36</f>
        <v>4628065</v>
      </c>
    </row>
    <row r="30" spans="1:4" ht="15.75">
      <c r="A30" s="15" t="s">
        <v>55</v>
      </c>
      <c r="B30" s="16" t="s">
        <v>56</v>
      </c>
      <c r="C30" s="124">
        <f>+C31+C32+C33</f>
        <v>6620000</v>
      </c>
      <c r="D30" s="118">
        <f>+D31+D32+D33</f>
        <v>3788307</v>
      </c>
    </row>
    <row r="31" spans="1:4" ht="15.75">
      <c r="A31" s="17" t="s">
        <v>57</v>
      </c>
      <c r="B31" s="18" t="s">
        <v>58</v>
      </c>
      <c r="C31" s="122">
        <v>620000</v>
      </c>
      <c r="D31" s="51">
        <v>558873</v>
      </c>
    </row>
    <row r="32" spans="1:4" ht="15.75">
      <c r="A32" s="17" t="s">
        <v>59</v>
      </c>
      <c r="B32" s="18" t="s">
        <v>60</v>
      </c>
      <c r="C32" s="122"/>
      <c r="D32" s="51"/>
    </row>
    <row r="33" spans="1:4" ht="15.75">
      <c r="A33" s="17" t="s">
        <v>61</v>
      </c>
      <c r="B33" s="22" t="s">
        <v>62</v>
      </c>
      <c r="C33" s="122">
        <v>6000000</v>
      </c>
      <c r="D33" s="51">
        <v>3229434</v>
      </c>
    </row>
    <row r="34" spans="1:4" ht="15.75">
      <c r="A34" s="17" t="s">
        <v>63</v>
      </c>
      <c r="B34" s="18" t="s">
        <v>64</v>
      </c>
      <c r="C34" s="122">
        <v>540000</v>
      </c>
      <c r="D34" s="51">
        <v>499546</v>
      </c>
    </row>
    <row r="35" spans="1:4" ht="15.75">
      <c r="A35" s="17" t="s">
        <v>65</v>
      </c>
      <c r="B35" s="18" t="s">
        <v>66</v>
      </c>
      <c r="C35" s="122">
        <v>0</v>
      </c>
      <c r="D35" s="51"/>
    </row>
    <row r="36" spans="1:4" ht="16.5" thickBot="1">
      <c r="A36" s="19" t="s">
        <v>67</v>
      </c>
      <c r="B36" s="20" t="s">
        <v>68</v>
      </c>
      <c r="C36" s="123">
        <v>150000</v>
      </c>
      <c r="D36" s="55">
        <v>340212</v>
      </c>
    </row>
    <row r="37" spans="1:4" ht="16.5" thickBot="1">
      <c r="A37" s="13" t="s">
        <v>69</v>
      </c>
      <c r="B37" s="14" t="s">
        <v>70</v>
      </c>
      <c r="C37" s="120">
        <f>SUM(C38:C48)</f>
        <v>1202156</v>
      </c>
      <c r="D37" s="116">
        <f>SUM(D38:D48)</f>
        <v>1497488</v>
      </c>
    </row>
    <row r="38" spans="1:4" ht="15.75">
      <c r="A38" s="15" t="s">
        <v>71</v>
      </c>
      <c r="B38" s="16" t="s">
        <v>72</v>
      </c>
      <c r="C38" s="121">
        <v>600000</v>
      </c>
      <c r="D38" s="117">
        <v>577935</v>
      </c>
    </row>
    <row r="39" spans="1:4" ht="15.75">
      <c r="A39" s="17" t="s">
        <v>73</v>
      </c>
      <c r="B39" s="18" t="s">
        <v>74</v>
      </c>
      <c r="C39" s="122"/>
      <c r="D39" s="51">
        <v>15000</v>
      </c>
    </row>
    <row r="40" spans="1:4" ht="15.75">
      <c r="A40" s="17" t="s">
        <v>75</v>
      </c>
      <c r="B40" s="18" t="s">
        <v>76</v>
      </c>
      <c r="C40" s="122"/>
      <c r="D40" s="51"/>
    </row>
    <row r="41" spans="1:4" ht="15.75">
      <c r="A41" s="17" t="s">
        <v>77</v>
      </c>
      <c r="B41" s="18" t="s">
        <v>78</v>
      </c>
      <c r="C41" s="122">
        <v>452000</v>
      </c>
      <c r="D41" s="51">
        <v>363165</v>
      </c>
    </row>
    <row r="42" spans="1:4" ht="15.75">
      <c r="A42" s="17" t="s">
        <v>79</v>
      </c>
      <c r="B42" s="18" t="s">
        <v>80</v>
      </c>
      <c r="C42" s="122">
        <v>140000</v>
      </c>
      <c r="D42" s="51">
        <v>203870</v>
      </c>
    </row>
    <row r="43" spans="1:4" ht="15.75">
      <c r="A43" s="17" t="s">
        <v>81</v>
      </c>
      <c r="B43" s="18" t="s">
        <v>82</v>
      </c>
      <c r="C43" s="122"/>
      <c r="D43" s="51"/>
    </row>
    <row r="44" spans="1:4" ht="15.75">
      <c r="A44" s="17" t="s">
        <v>83</v>
      </c>
      <c r="B44" s="18" t="s">
        <v>84</v>
      </c>
      <c r="C44" s="122"/>
      <c r="D44" s="51"/>
    </row>
    <row r="45" spans="1:4" ht="15.75">
      <c r="A45" s="17" t="s">
        <v>85</v>
      </c>
      <c r="B45" s="18" t="s">
        <v>86</v>
      </c>
      <c r="C45" s="122">
        <v>10156</v>
      </c>
      <c r="D45" s="51">
        <v>10156</v>
      </c>
    </row>
    <row r="46" spans="1:4" ht="15.75">
      <c r="A46" s="17" t="s">
        <v>87</v>
      </c>
      <c r="B46" s="18" t="s">
        <v>88</v>
      </c>
      <c r="C46" s="122"/>
      <c r="D46" s="51">
        <v>2</v>
      </c>
    </row>
    <row r="47" spans="1:4" ht="15.75">
      <c r="A47" s="19" t="s">
        <v>89</v>
      </c>
      <c r="B47" s="20" t="s">
        <v>90</v>
      </c>
      <c r="C47" s="123"/>
      <c r="D47" s="55">
        <v>315000</v>
      </c>
    </row>
    <row r="48" spans="1:4" ht="16.5" thickBot="1">
      <c r="A48" s="19" t="s">
        <v>91</v>
      </c>
      <c r="B48" s="20" t="s">
        <v>92</v>
      </c>
      <c r="C48" s="123"/>
      <c r="D48" s="55">
        <v>12360</v>
      </c>
    </row>
    <row r="49" spans="1:4" ht="16.5" thickBot="1">
      <c r="A49" s="13" t="s">
        <v>93</v>
      </c>
      <c r="B49" s="14" t="s">
        <v>94</v>
      </c>
      <c r="C49" s="120">
        <f>SUM(C50:C54)</f>
        <v>0</v>
      </c>
      <c r="D49" s="116">
        <f>SUM(D50:D54)</f>
        <v>0</v>
      </c>
    </row>
    <row r="50" spans="1:4" ht="15.75">
      <c r="A50" s="15" t="s">
        <v>95</v>
      </c>
      <c r="B50" s="16" t="s">
        <v>96</v>
      </c>
      <c r="C50" s="121"/>
      <c r="D50" s="117"/>
    </row>
    <row r="51" spans="1:4" ht="15.75">
      <c r="A51" s="17" t="s">
        <v>97</v>
      </c>
      <c r="B51" s="18" t="s">
        <v>98</v>
      </c>
      <c r="C51" s="122"/>
      <c r="D51" s="51"/>
    </row>
    <row r="52" spans="1:4" ht="15.75">
      <c r="A52" s="17" t="s">
        <v>99</v>
      </c>
      <c r="B52" s="18" t="s">
        <v>100</v>
      </c>
      <c r="C52" s="122"/>
      <c r="D52" s="51"/>
    </row>
    <row r="53" spans="1:4" ht="15.75">
      <c r="A53" s="17" t="s">
        <v>101</v>
      </c>
      <c r="B53" s="18" t="s">
        <v>102</v>
      </c>
      <c r="C53" s="122"/>
      <c r="D53" s="51"/>
    </row>
    <row r="54" spans="1:4" ht="16.5" thickBot="1">
      <c r="A54" s="19" t="s">
        <v>103</v>
      </c>
      <c r="B54" s="20" t="s">
        <v>104</v>
      </c>
      <c r="C54" s="123"/>
      <c r="D54" s="55"/>
    </row>
    <row r="55" spans="1:4" ht="16.5" thickBot="1">
      <c r="A55" s="13" t="s">
        <v>105</v>
      </c>
      <c r="B55" s="14" t="s">
        <v>106</v>
      </c>
      <c r="C55" s="120">
        <f>SUM(C56:C58)</f>
        <v>0</v>
      </c>
      <c r="D55" s="116">
        <f>SUM(D56:D58)</f>
        <v>0</v>
      </c>
    </row>
    <row r="56" spans="1:4" ht="31.5">
      <c r="A56" s="15" t="s">
        <v>107</v>
      </c>
      <c r="B56" s="16" t="s">
        <v>108</v>
      </c>
      <c r="C56" s="121"/>
      <c r="D56" s="117"/>
    </row>
    <row r="57" spans="1:4" ht="31.5">
      <c r="A57" s="17" t="s">
        <v>109</v>
      </c>
      <c r="B57" s="18" t="s">
        <v>110</v>
      </c>
      <c r="C57" s="122"/>
      <c r="D57" s="51"/>
    </row>
    <row r="58" spans="1:4" ht="15.75">
      <c r="A58" s="17" t="s">
        <v>111</v>
      </c>
      <c r="B58" s="18" t="s">
        <v>112</v>
      </c>
      <c r="C58" s="122"/>
      <c r="D58" s="51"/>
    </row>
    <row r="59" spans="1:4" ht="16.5" thickBot="1">
      <c r="A59" s="19" t="s">
        <v>113</v>
      </c>
      <c r="B59" s="20" t="s">
        <v>114</v>
      </c>
      <c r="C59" s="123"/>
      <c r="D59" s="55"/>
    </row>
    <row r="60" spans="1:4" ht="16.5" thickBot="1">
      <c r="A60" s="13" t="s">
        <v>115</v>
      </c>
      <c r="B60" s="21" t="s">
        <v>116</v>
      </c>
      <c r="C60" s="120">
        <f>SUM(C61:C63)</f>
        <v>0</v>
      </c>
      <c r="D60" s="116">
        <f>SUM(D61:D63)</f>
        <v>0</v>
      </c>
    </row>
    <row r="61" spans="1:4" ht="31.5">
      <c r="A61" s="15" t="s">
        <v>117</v>
      </c>
      <c r="B61" s="16" t="s">
        <v>118</v>
      </c>
      <c r="C61" s="122"/>
      <c r="D61" s="51"/>
    </row>
    <row r="62" spans="1:4" ht="31.5">
      <c r="A62" s="17" t="s">
        <v>119</v>
      </c>
      <c r="B62" s="18" t="s">
        <v>120</v>
      </c>
      <c r="C62" s="122"/>
      <c r="D62" s="51"/>
    </row>
    <row r="63" spans="1:4" ht="15.75">
      <c r="A63" s="17" t="s">
        <v>121</v>
      </c>
      <c r="B63" s="18" t="s">
        <v>122</v>
      </c>
      <c r="C63" s="122"/>
      <c r="D63" s="51"/>
    </row>
    <row r="64" spans="1:4" ht="16.5" thickBot="1">
      <c r="A64" s="19" t="s">
        <v>123</v>
      </c>
      <c r="B64" s="20" t="s">
        <v>124</v>
      </c>
      <c r="C64" s="122"/>
      <c r="D64" s="51"/>
    </row>
    <row r="65" spans="1:4" ht="16.5" thickBot="1">
      <c r="A65" s="13" t="s">
        <v>125</v>
      </c>
      <c r="B65" s="14" t="s">
        <v>126</v>
      </c>
      <c r="C65" s="120">
        <f>C8+C15+C22+C29+C37+C49+C55+C60</f>
        <v>62629000</v>
      </c>
      <c r="D65" s="116">
        <f>D8+D15+D22+D29+D37+D49+D55+D60</f>
        <v>117396280</v>
      </c>
    </row>
    <row r="66" spans="1:4" ht="16.5" thickBot="1">
      <c r="A66" s="23" t="s">
        <v>127</v>
      </c>
      <c r="B66" s="21" t="s">
        <v>128</v>
      </c>
      <c r="C66" s="120">
        <f>SUM(C67:C69)</f>
        <v>0</v>
      </c>
      <c r="D66" s="116">
        <f>SUM(D67:D69)</f>
        <v>0</v>
      </c>
    </row>
    <row r="67" spans="1:4" ht="15.75">
      <c r="A67" s="15" t="s">
        <v>129</v>
      </c>
      <c r="B67" s="16" t="s">
        <v>130</v>
      </c>
      <c r="C67" s="122"/>
      <c r="D67" s="51"/>
    </row>
    <row r="68" spans="1:4" ht="15.75">
      <c r="A68" s="17" t="s">
        <v>131</v>
      </c>
      <c r="B68" s="18" t="s">
        <v>132</v>
      </c>
      <c r="C68" s="122"/>
      <c r="D68" s="51"/>
    </row>
    <row r="69" spans="1:4" ht="16.5" thickBot="1">
      <c r="A69" s="19" t="s">
        <v>133</v>
      </c>
      <c r="B69" s="24" t="s">
        <v>343</v>
      </c>
      <c r="C69" s="122"/>
      <c r="D69" s="51"/>
    </row>
    <row r="70" spans="1:4" ht="16.5" thickBot="1">
      <c r="A70" s="23" t="s">
        <v>135</v>
      </c>
      <c r="B70" s="21" t="s">
        <v>136</v>
      </c>
      <c r="C70" s="120">
        <f>SUM(C71:C74)</f>
        <v>0</v>
      </c>
      <c r="D70" s="116">
        <f>SUM(D71:D74)</f>
        <v>0</v>
      </c>
    </row>
    <row r="71" spans="1:4" ht="15.75">
      <c r="A71" s="15" t="s">
        <v>137</v>
      </c>
      <c r="B71" s="16" t="s">
        <v>138</v>
      </c>
      <c r="C71" s="122"/>
      <c r="D71" s="51"/>
    </row>
    <row r="72" spans="1:4" ht="15.75">
      <c r="A72" s="17" t="s">
        <v>139</v>
      </c>
      <c r="B72" s="18" t="s">
        <v>140</v>
      </c>
      <c r="C72" s="122"/>
      <c r="D72" s="51"/>
    </row>
    <row r="73" spans="1:4" ht="15.75">
      <c r="A73" s="17" t="s">
        <v>141</v>
      </c>
      <c r="B73" s="18" t="s">
        <v>142</v>
      </c>
      <c r="C73" s="122"/>
      <c r="D73" s="51"/>
    </row>
    <row r="74" spans="1:4" ht="16.5" thickBot="1">
      <c r="A74" s="19" t="s">
        <v>143</v>
      </c>
      <c r="B74" s="20" t="s">
        <v>144</v>
      </c>
      <c r="C74" s="122"/>
      <c r="D74" s="51"/>
    </row>
    <row r="75" spans="1:4" ht="16.5" thickBot="1">
      <c r="A75" s="23" t="s">
        <v>145</v>
      </c>
      <c r="B75" s="21" t="s">
        <v>146</v>
      </c>
      <c r="C75" s="120">
        <f>SUM(C76:C77)</f>
        <v>0</v>
      </c>
      <c r="D75" s="116">
        <f>SUM(D76:D77)</f>
        <v>27695000</v>
      </c>
    </row>
    <row r="76" spans="1:4" ht="15.75">
      <c r="A76" s="15" t="s">
        <v>147</v>
      </c>
      <c r="B76" s="16" t="s">
        <v>148</v>
      </c>
      <c r="C76" s="122"/>
      <c r="D76" s="51">
        <v>27695000</v>
      </c>
    </row>
    <row r="77" spans="1:4" ht="16.5" thickBot="1">
      <c r="A77" s="19" t="s">
        <v>149</v>
      </c>
      <c r="B77" s="20" t="s">
        <v>150</v>
      </c>
      <c r="C77" s="122"/>
      <c r="D77" s="51"/>
    </row>
    <row r="78" spans="1:4" ht="16.5" thickBot="1">
      <c r="A78" s="23" t="s">
        <v>151</v>
      </c>
      <c r="B78" s="21" t="s">
        <v>152</v>
      </c>
      <c r="C78" s="120">
        <f>SUM(C79:C81)</f>
        <v>0</v>
      </c>
      <c r="D78" s="116">
        <f>SUM(D79:D81)</f>
        <v>1042434</v>
      </c>
    </row>
    <row r="79" spans="1:4" ht="15.75">
      <c r="A79" s="15" t="s">
        <v>153</v>
      </c>
      <c r="B79" s="16" t="s">
        <v>154</v>
      </c>
      <c r="C79" s="122"/>
      <c r="D79" s="51">
        <v>1042434</v>
      </c>
    </row>
    <row r="80" spans="1:4" ht="15.75">
      <c r="A80" s="17" t="s">
        <v>155</v>
      </c>
      <c r="B80" s="18" t="s">
        <v>156</v>
      </c>
      <c r="C80" s="122"/>
      <c r="D80" s="51"/>
    </row>
    <row r="81" spans="1:4" ht="16.5" thickBot="1">
      <c r="A81" s="19" t="s">
        <v>157</v>
      </c>
      <c r="B81" s="20" t="s">
        <v>158</v>
      </c>
      <c r="C81" s="122"/>
      <c r="D81" s="51"/>
    </row>
    <row r="82" spans="1:4" ht="16.5" thickBot="1">
      <c r="A82" s="23" t="s">
        <v>159</v>
      </c>
      <c r="B82" s="21" t="s">
        <v>160</v>
      </c>
      <c r="C82" s="120">
        <f>SUM(C83:C86)</f>
        <v>0</v>
      </c>
      <c r="D82" s="116">
        <f>SUM(D83:D86)</f>
        <v>0</v>
      </c>
    </row>
    <row r="83" spans="1:4" ht="15.75">
      <c r="A83" s="25" t="s">
        <v>161</v>
      </c>
      <c r="B83" s="16" t="s">
        <v>162</v>
      </c>
      <c r="C83" s="122"/>
      <c r="D83" s="51"/>
    </row>
    <row r="84" spans="1:4" ht="15.75">
      <c r="A84" s="26" t="s">
        <v>163</v>
      </c>
      <c r="B84" s="18" t="s">
        <v>164</v>
      </c>
      <c r="C84" s="122"/>
      <c r="D84" s="51"/>
    </row>
    <row r="85" spans="1:4" ht="15.75">
      <c r="A85" s="26" t="s">
        <v>165</v>
      </c>
      <c r="B85" s="18" t="s">
        <v>166</v>
      </c>
      <c r="C85" s="122"/>
      <c r="D85" s="51"/>
    </row>
    <row r="86" spans="1:4" ht="16.5" thickBot="1">
      <c r="A86" s="27" t="s">
        <v>167</v>
      </c>
      <c r="B86" s="20" t="s">
        <v>168</v>
      </c>
      <c r="C86" s="122"/>
      <c r="D86" s="51"/>
    </row>
    <row r="87" spans="1:4" ht="16.5" thickBot="1">
      <c r="A87" s="23" t="s">
        <v>169</v>
      </c>
      <c r="B87" s="21" t="s">
        <v>170</v>
      </c>
      <c r="C87" s="125"/>
      <c r="D87" s="119"/>
    </row>
    <row r="88" spans="1:4" ht="16.5" thickBot="1">
      <c r="A88" s="23" t="s">
        <v>171</v>
      </c>
      <c r="B88" s="21" t="s">
        <v>172</v>
      </c>
      <c r="C88" s="125"/>
      <c r="D88" s="119"/>
    </row>
    <row r="89" spans="1:4" ht="16.5" thickBot="1">
      <c r="A89" s="23" t="s">
        <v>173</v>
      </c>
      <c r="B89" s="28" t="s">
        <v>174</v>
      </c>
      <c r="C89" s="120">
        <f>C66+C70+C75+C78+C82+C88+C87</f>
        <v>0</v>
      </c>
      <c r="D89" s="116">
        <f>D66+D70+D75+D78+D82+D88+D87</f>
        <v>28737434</v>
      </c>
    </row>
    <row r="90" spans="1:4" ht="16.5" thickBot="1">
      <c r="A90" s="29" t="s">
        <v>175</v>
      </c>
      <c r="B90" s="30" t="s">
        <v>176</v>
      </c>
      <c r="C90" s="120">
        <f>C65+C89</f>
        <v>62629000</v>
      </c>
      <c r="D90" s="116">
        <f>D65+D89</f>
        <v>146133714</v>
      </c>
    </row>
    <row r="91" spans="1:4" ht="15.75">
      <c r="A91" s="31"/>
      <c r="B91" s="32"/>
      <c r="C91" s="33"/>
    </row>
    <row r="92" spans="1:4" ht="16.5" thickBot="1">
      <c r="A92" s="163" t="s">
        <v>347</v>
      </c>
      <c r="B92" s="163"/>
      <c r="C92" s="163"/>
    </row>
    <row r="93" spans="1:4" ht="16.5" thickBot="1">
      <c r="A93" s="6" t="s">
        <v>344</v>
      </c>
      <c r="B93" s="7" t="s">
        <v>348</v>
      </c>
      <c r="C93" s="110" t="s">
        <v>6</v>
      </c>
      <c r="D93" s="70" t="s">
        <v>351</v>
      </c>
    </row>
    <row r="94" spans="1:4" ht="16.5" thickBot="1">
      <c r="A94" s="8" t="s">
        <v>7</v>
      </c>
      <c r="B94" s="9" t="s">
        <v>8</v>
      </c>
      <c r="C94" s="111" t="s">
        <v>9</v>
      </c>
      <c r="D94" s="10" t="s">
        <v>271</v>
      </c>
    </row>
    <row r="95" spans="1:4" ht="16.5" thickBot="1">
      <c r="A95" s="36" t="s">
        <v>11</v>
      </c>
      <c r="B95" s="37" t="s">
        <v>322</v>
      </c>
      <c r="C95" s="131">
        <f>C96+C97+C98+C99+C100+C113</f>
        <v>59285000</v>
      </c>
      <c r="D95" s="126">
        <f>D96+D97+D98+D99+D100+D113</f>
        <v>140003010</v>
      </c>
    </row>
    <row r="96" spans="1:4" ht="15.75">
      <c r="A96" s="38" t="s">
        <v>13</v>
      </c>
      <c r="B96" s="39" t="s">
        <v>178</v>
      </c>
      <c r="C96" s="132">
        <v>26961000</v>
      </c>
      <c r="D96" s="127">
        <v>91022876</v>
      </c>
    </row>
    <row r="97" spans="1:4" ht="15.75">
      <c r="A97" s="17" t="s">
        <v>15</v>
      </c>
      <c r="B97" s="40" t="s">
        <v>179</v>
      </c>
      <c r="C97" s="122">
        <v>4197000</v>
      </c>
      <c r="D97" s="51">
        <v>10384111</v>
      </c>
    </row>
    <row r="98" spans="1:4" ht="15.75">
      <c r="A98" s="17" t="s">
        <v>17</v>
      </c>
      <c r="B98" s="40" t="s">
        <v>180</v>
      </c>
      <c r="C98" s="123">
        <v>17637000</v>
      </c>
      <c r="D98" s="55">
        <v>20703881</v>
      </c>
    </row>
    <row r="99" spans="1:4" ht="15.75">
      <c r="A99" s="17" t="s">
        <v>19</v>
      </c>
      <c r="B99" s="41" t="s">
        <v>181</v>
      </c>
      <c r="C99" s="123">
        <v>6179000</v>
      </c>
      <c r="D99" s="55">
        <v>11201180</v>
      </c>
    </row>
    <row r="100" spans="1:4" ht="15.75">
      <c r="A100" s="17" t="s">
        <v>182</v>
      </c>
      <c r="B100" s="42" t="s">
        <v>183</v>
      </c>
      <c r="C100" s="123">
        <f>SUM(C101:C112)</f>
        <v>4311000</v>
      </c>
      <c r="D100" s="55">
        <v>6690962</v>
      </c>
    </row>
    <row r="101" spans="1:4" ht="15.75">
      <c r="A101" s="17" t="s">
        <v>23</v>
      </c>
      <c r="B101" s="40" t="s">
        <v>184</v>
      </c>
      <c r="C101" s="123"/>
      <c r="D101" s="55"/>
    </row>
    <row r="102" spans="1:4" ht="15.75">
      <c r="A102" s="17" t="s">
        <v>185</v>
      </c>
      <c r="B102" s="43" t="s">
        <v>186</v>
      </c>
      <c r="C102" s="123"/>
      <c r="D102" s="55"/>
    </row>
    <row r="103" spans="1:4" ht="15.75">
      <c r="A103" s="17" t="s">
        <v>187</v>
      </c>
      <c r="B103" s="43" t="s">
        <v>188</v>
      </c>
      <c r="C103" s="123"/>
      <c r="D103" s="55"/>
    </row>
    <row r="104" spans="1:4" ht="15.75">
      <c r="A104" s="17" t="s">
        <v>189</v>
      </c>
      <c r="B104" s="43" t="s">
        <v>190</v>
      </c>
      <c r="C104" s="123"/>
      <c r="D104" s="55"/>
    </row>
    <row r="105" spans="1:4" ht="31.5">
      <c r="A105" s="17" t="s">
        <v>191</v>
      </c>
      <c r="B105" s="44" t="s">
        <v>192</v>
      </c>
      <c r="C105" s="123"/>
      <c r="D105" s="55"/>
    </row>
    <row r="106" spans="1:4" ht="31.5">
      <c r="A106" s="17" t="s">
        <v>193</v>
      </c>
      <c r="B106" s="44" t="s">
        <v>194</v>
      </c>
      <c r="C106" s="123"/>
      <c r="D106" s="55"/>
    </row>
    <row r="107" spans="1:4" ht="15.75">
      <c r="A107" s="17" t="s">
        <v>195</v>
      </c>
      <c r="B107" s="43" t="s">
        <v>196</v>
      </c>
      <c r="C107" s="123">
        <v>4158000</v>
      </c>
      <c r="D107" s="55">
        <v>3930062</v>
      </c>
    </row>
    <row r="108" spans="1:4" ht="15.75">
      <c r="A108" s="17" t="s">
        <v>197</v>
      </c>
      <c r="B108" s="43" t="s">
        <v>198</v>
      </c>
      <c r="C108" s="123"/>
      <c r="D108" s="55"/>
    </row>
    <row r="109" spans="1:4" ht="31.5">
      <c r="A109" s="17" t="s">
        <v>199</v>
      </c>
      <c r="B109" s="44" t="s">
        <v>200</v>
      </c>
      <c r="C109" s="123"/>
      <c r="D109" s="55"/>
    </row>
    <row r="110" spans="1:4" ht="15.75">
      <c r="A110" s="45" t="s">
        <v>201</v>
      </c>
      <c r="B110" s="46" t="s">
        <v>202</v>
      </c>
      <c r="C110" s="123"/>
      <c r="D110" s="55"/>
    </row>
    <row r="111" spans="1:4" ht="15.75">
      <c r="A111" s="17" t="s">
        <v>203</v>
      </c>
      <c r="B111" s="46" t="s">
        <v>204</v>
      </c>
      <c r="C111" s="123"/>
      <c r="D111" s="55"/>
    </row>
    <row r="112" spans="1:4" ht="31.5">
      <c r="A112" s="17" t="s">
        <v>205</v>
      </c>
      <c r="B112" s="44" t="s">
        <v>206</v>
      </c>
      <c r="C112" s="122">
        <v>153000</v>
      </c>
      <c r="D112" s="51">
        <v>2760900</v>
      </c>
    </row>
    <row r="113" spans="1:4" ht="15.75">
      <c r="A113" s="17" t="s">
        <v>207</v>
      </c>
      <c r="B113" s="41" t="s">
        <v>208</v>
      </c>
      <c r="C113" s="122"/>
      <c r="D113" s="51"/>
    </row>
    <row r="114" spans="1:4" ht="15.75">
      <c r="A114" s="19" t="s">
        <v>209</v>
      </c>
      <c r="B114" s="40" t="s">
        <v>210</v>
      </c>
      <c r="C114" s="123"/>
      <c r="D114" s="55"/>
    </row>
    <row r="115" spans="1:4" ht="16.5" thickBot="1">
      <c r="A115" s="47" t="s">
        <v>211</v>
      </c>
      <c r="B115" s="48" t="s">
        <v>212</v>
      </c>
      <c r="C115" s="133"/>
      <c r="D115" s="128"/>
    </row>
    <row r="116" spans="1:4" ht="16.5" thickBot="1">
      <c r="A116" s="13" t="s">
        <v>25</v>
      </c>
      <c r="B116" s="49" t="s">
        <v>323</v>
      </c>
      <c r="C116" s="120">
        <f>C117+C119+C121</f>
        <v>3344000</v>
      </c>
      <c r="D116" s="116">
        <f>D117+D119+D121</f>
        <v>5186027</v>
      </c>
    </row>
    <row r="117" spans="1:4" ht="15.75">
      <c r="A117" s="15" t="s">
        <v>27</v>
      </c>
      <c r="B117" s="40" t="s">
        <v>213</v>
      </c>
      <c r="C117" s="121">
        <v>1064000</v>
      </c>
      <c r="D117" s="117">
        <v>2906027</v>
      </c>
    </row>
    <row r="118" spans="1:4" ht="15.75">
      <c r="A118" s="15" t="s">
        <v>29</v>
      </c>
      <c r="B118" s="50" t="s">
        <v>214</v>
      </c>
      <c r="C118" s="121"/>
      <c r="D118" s="117"/>
    </row>
    <row r="119" spans="1:4" ht="15.75">
      <c r="A119" s="15" t="s">
        <v>31</v>
      </c>
      <c r="B119" s="50" t="s">
        <v>215</v>
      </c>
      <c r="C119" s="122">
        <v>2280000</v>
      </c>
      <c r="D119" s="51">
        <v>2280000</v>
      </c>
    </row>
    <row r="120" spans="1:4" ht="15.75">
      <c r="A120" s="15" t="s">
        <v>33</v>
      </c>
      <c r="B120" s="50" t="s">
        <v>216</v>
      </c>
      <c r="C120" s="122"/>
      <c r="D120" s="51"/>
    </row>
    <row r="121" spans="1:4" ht="15.75">
      <c r="A121" s="15" t="s">
        <v>35</v>
      </c>
      <c r="B121" s="52" t="s">
        <v>217</v>
      </c>
      <c r="C121" s="122">
        <f>SUM(C122:C129)</f>
        <v>0</v>
      </c>
      <c r="D121" s="51">
        <f>SUM(D122:D129)</f>
        <v>0</v>
      </c>
    </row>
    <row r="122" spans="1:4" ht="31.5">
      <c r="A122" s="15" t="s">
        <v>37</v>
      </c>
      <c r="B122" s="53" t="s">
        <v>218</v>
      </c>
      <c r="C122" s="122"/>
      <c r="D122" s="51"/>
    </row>
    <row r="123" spans="1:4" ht="31.5">
      <c r="A123" s="15" t="s">
        <v>219</v>
      </c>
      <c r="B123" s="54" t="s">
        <v>220</v>
      </c>
      <c r="C123" s="122"/>
      <c r="D123" s="51"/>
    </row>
    <row r="124" spans="1:4" ht="31.5">
      <c r="A124" s="15" t="s">
        <v>221</v>
      </c>
      <c r="B124" s="44" t="s">
        <v>194</v>
      </c>
      <c r="C124" s="122"/>
      <c r="D124" s="51"/>
    </row>
    <row r="125" spans="1:4" ht="15.75">
      <c r="A125" s="15" t="s">
        <v>222</v>
      </c>
      <c r="B125" s="44" t="s">
        <v>223</v>
      </c>
      <c r="C125" s="122"/>
      <c r="D125" s="51"/>
    </row>
    <row r="126" spans="1:4" ht="15.75">
      <c r="A126" s="15" t="s">
        <v>224</v>
      </c>
      <c r="B126" s="44" t="s">
        <v>225</v>
      </c>
      <c r="C126" s="122"/>
      <c r="D126" s="51"/>
    </row>
    <row r="127" spans="1:4" ht="31.5">
      <c r="A127" s="15" t="s">
        <v>226</v>
      </c>
      <c r="B127" s="44" t="s">
        <v>200</v>
      </c>
      <c r="C127" s="122"/>
      <c r="D127" s="51"/>
    </row>
    <row r="128" spans="1:4" ht="15.75">
      <c r="A128" s="15" t="s">
        <v>227</v>
      </c>
      <c r="B128" s="44" t="s">
        <v>228</v>
      </c>
      <c r="C128" s="122"/>
      <c r="D128" s="51"/>
    </row>
    <row r="129" spans="1:4" ht="32.25" thickBot="1">
      <c r="A129" s="45" t="s">
        <v>229</v>
      </c>
      <c r="B129" s="44" t="s">
        <v>230</v>
      </c>
      <c r="C129" s="123"/>
      <c r="D129" s="55"/>
    </row>
    <row r="130" spans="1:4" ht="16.5" thickBot="1">
      <c r="A130" s="13" t="s">
        <v>39</v>
      </c>
      <c r="B130" s="14" t="s">
        <v>231</v>
      </c>
      <c r="C130" s="120">
        <f>C95+C116</f>
        <v>62629000</v>
      </c>
      <c r="D130" s="116">
        <f>D95+D116</f>
        <v>145189037</v>
      </c>
    </row>
    <row r="131" spans="1:4" ht="32.25" thickBot="1">
      <c r="A131" s="13" t="s">
        <v>232</v>
      </c>
      <c r="B131" s="14" t="s">
        <v>233</v>
      </c>
      <c r="C131" s="120">
        <f>C132+C133+C134</f>
        <v>0</v>
      </c>
      <c r="D131" s="116">
        <f>D132+D133+D134</f>
        <v>0</v>
      </c>
    </row>
    <row r="132" spans="1:4" ht="15.75">
      <c r="A132" s="15" t="s">
        <v>55</v>
      </c>
      <c r="B132" s="56" t="s">
        <v>234</v>
      </c>
      <c r="C132" s="122"/>
      <c r="D132" s="51"/>
    </row>
    <row r="133" spans="1:4" ht="15.75">
      <c r="A133" s="15" t="s">
        <v>63</v>
      </c>
      <c r="B133" s="56" t="s">
        <v>235</v>
      </c>
      <c r="C133" s="122"/>
      <c r="D133" s="51"/>
    </row>
    <row r="134" spans="1:4" ht="16.5" thickBot="1">
      <c r="A134" s="45" t="s">
        <v>65</v>
      </c>
      <c r="B134" s="57" t="s">
        <v>236</v>
      </c>
      <c r="C134" s="122"/>
      <c r="D134" s="51"/>
    </row>
    <row r="135" spans="1:4" ht="16.5" thickBot="1">
      <c r="A135" s="13" t="s">
        <v>69</v>
      </c>
      <c r="B135" s="14" t="s">
        <v>237</v>
      </c>
      <c r="C135" s="120">
        <f>C136+C137+C138+C139+C140+C141</f>
        <v>0</v>
      </c>
      <c r="D135" s="116">
        <f>D136+D137+D138+D139+D140+D141</f>
        <v>0</v>
      </c>
    </row>
    <row r="136" spans="1:4" ht="15.75">
      <c r="A136" s="15" t="s">
        <v>71</v>
      </c>
      <c r="B136" s="56" t="s">
        <v>238</v>
      </c>
      <c r="C136" s="122"/>
      <c r="D136" s="51"/>
    </row>
    <row r="137" spans="1:4" ht="15.75">
      <c r="A137" s="15" t="s">
        <v>73</v>
      </c>
      <c r="B137" s="56" t="s">
        <v>239</v>
      </c>
      <c r="C137" s="122"/>
      <c r="D137" s="51"/>
    </row>
    <row r="138" spans="1:4" ht="15.75">
      <c r="A138" s="15" t="s">
        <v>75</v>
      </c>
      <c r="B138" s="56" t="s">
        <v>240</v>
      </c>
      <c r="C138" s="122"/>
      <c r="D138" s="51"/>
    </row>
    <row r="139" spans="1:4" ht="15.75">
      <c r="A139" s="15" t="s">
        <v>77</v>
      </c>
      <c r="B139" s="56" t="s">
        <v>241</v>
      </c>
      <c r="C139" s="122"/>
      <c r="D139" s="51"/>
    </row>
    <row r="140" spans="1:4" ht="15.75">
      <c r="A140" s="15" t="s">
        <v>79</v>
      </c>
      <c r="B140" s="56" t="s">
        <v>242</v>
      </c>
      <c r="C140" s="122"/>
      <c r="D140" s="51"/>
    </row>
    <row r="141" spans="1:4" ht="16.5" thickBot="1">
      <c r="A141" s="45" t="s">
        <v>81</v>
      </c>
      <c r="B141" s="57" t="s">
        <v>243</v>
      </c>
      <c r="C141" s="122"/>
      <c r="D141" s="51"/>
    </row>
    <row r="142" spans="1:4" ht="16.5" thickBot="1">
      <c r="A142" s="13" t="s">
        <v>93</v>
      </c>
      <c r="B142" s="14" t="s">
        <v>244</v>
      </c>
      <c r="C142" s="120">
        <f>C143+C144+C146+C147+C145</f>
        <v>0</v>
      </c>
      <c r="D142" s="116">
        <f>D143+D144+D146+D147+D145</f>
        <v>944677</v>
      </c>
    </row>
    <row r="143" spans="1:4" ht="15.75">
      <c r="A143" s="15" t="s">
        <v>95</v>
      </c>
      <c r="B143" s="56" t="s">
        <v>245</v>
      </c>
      <c r="C143" s="122"/>
      <c r="D143" s="51"/>
    </row>
    <row r="144" spans="1:4" ht="15.75">
      <c r="A144" s="15" t="s">
        <v>97</v>
      </c>
      <c r="B144" s="56" t="s">
        <v>246</v>
      </c>
      <c r="C144" s="122"/>
      <c r="D144" s="51">
        <v>944677</v>
      </c>
    </row>
    <row r="145" spans="1:4" ht="15.75">
      <c r="A145" s="15" t="s">
        <v>99</v>
      </c>
      <c r="B145" s="56" t="s">
        <v>247</v>
      </c>
      <c r="C145" s="122"/>
      <c r="D145" s="51"/>
    </row>
    <row r="146" spans="1:4" ht="15.75">
      <c r="A146" s="15" t="s">
        <v>101</v>
      </c>
      <c r="B146" s="56" t="s">
        <v>248</v>
      </c>
      <c r="C146" s="122"/>
      <c r="D146" s="51"/>
    </row>
    <row r="147" spans="1:4" ht="16.5" thickBot="1">
      <c r="A147" s="45" t="s">
        <v>103</v>
      </c>
      <c r="B147" s="57" t="s">
        <v>249</v>
      </c>
      <c r="C147" s="122"/>
      <c r="D147" s="51"/>
    </row>
    <row r="148" spans="1:4" ht="16.5" thickBot="1">
      <c r="A148" s="13" t="s">
        <v>250</v>
      </c>
      <c r="B148" s="14" t="s">
        <v>251</v>
      </c>
      <c r="C148" s="134">
        <f>C149+C150+C151+C152+C153</f>
        <v>0</v>
      </c>
      <c r="D148" s="129">
        <f>D149+D150+D151+D152+D153</f>
        <v>0</v>
      </c>
    </row>
    <row r="149" spans="1:4" ht="15.75">
      <c r="A149" s="15" t="s">
        <v>107</v>
      </c>
      <c r="B149" s="56" t="s">
        <v>252</v>
      </c>
      <c r="C149" s="122"/>
      <c r="D149" s="51"/>
    </row>
    <row r="150" spans="1:4" ht="15.75">
      <c r="A150" s="15" t="s">
        <v>109</v>
      </c>
      <c r="B150" s="56" t="s">
        <v>253</v>
      </c>
      <c r="C150" s="122"/>
      <c r="D150" s="51"/>
    </row>
    <row r="151" spans="1:4" ht="15.75">
      <c r="A151" s="15" t="s">
        <v>111</v>
      </c>
      <c r="B151" s="56" t="s">
        <v>254</v>
      </c>
      <c r="C151" s="122"/>
      <c r="D151" s="51"/>
    </row>
    <row r="152" spans="1:4" ht="31.5">
      <c r="A152" s="15" t="s">
        <v>113</v>
      </c>
      <c r="B152" s="56" t="s">
        <v>255</v>
      </c>
      <c r="C152" s="122"/>
      <c r="D152" s="51"/>
    </row>
    <row r="153" spans="1:4" ht="16.5" thickBot="1">
      <c r="A153" s="45" t="s">
        <v>256</v>
      </c>
      <c r="B153" s="57" t="s">
        <v>257</v>
      </c>
      <c r="C153" s="123"/>
      <c r="D153" s="55"/>
    </row>
    <row r="154" spans="1:4" ht="16.5" thickBot="1">
      <c r="A154" s="58" t="s">
        <v>115</v>
      </c>
      <c r="B154" s="14" t="s">
        <v>258</v>
      </c>
      <c r="C154" s="134"/>
      <c r="D154" s="129"/>
    </row>
    <row r="155" spans="1:4" ht="16.5" thickBot="1">
      <c r="A155" s="58" t="s">
        <v>125</v>
      </c>
      <c r="B155" s="14" t="s">
        <v>259</v>
      </c>
      <c r="C155" s="134"/>
      <c r="D155" s="129"/>
    </row>
    <row r="156" spans="1:4" ht="16.5" thickBot="1">
      <c r="A156" s="13" t="s">
        <v>260</v>
      </c>
      <c r="B156" s="14" t="s">
        <v>261</v>
      </c>
      <c r="C156" s="135">
        <f>C131+C135+C142+C148+C154+C155</f>
        <v>0</v>
      </c>
      <c r="D156" s="130">
        <f>D131+D135+D142+D148+D154+D155</f>
        <v>944677</v>
      </c>
    </row>
    <row r="157" spans="1:4" ht="16.5" thickBot="1">
      <c r="A157" s="59" t="s">
        <v>262</v>
      </c>
      <c r="B157" s="60" t="s">
        <v>263</v>
      </c>
      <c r="C157" s="135">
        <f>C130+C156</f>
        <v>62629000</v>
      </c>
      <c r="D157" s="130">
        <f>D130+D156</f>
        <v>146133714</v>
      </c>
    </row>
    <row r="158" spans="1:4" ht="15.75">
      <c r="A158" s="61"/>
      <c r="B158" s="62"/>
      <c r="C158" s="63"/>
    </row>
  </sheetData>
  <mergeCells count="5">
    <mergeCell ref="A5:C5"/>
    <mergeCell ref="A92:C92"/>
    <mergeCell ref="A2:D2"/>
    <mergeCell ref="A1:D1"/>
    <mergeCell ref="C4:D4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1"/>
  <sheetViews>
    <sheetView zoomScaleNormal="100" workbookViewId="0">
      <selection activeCell="B4" sqref="B4"/>
    </sheetView>
  </sheetViews>
  <sheetFormatPr defaultRowHeight="15"/>
  <cols>
    <col min="1" max="1" width="14" customWidth="1"/>
    <col min="2" max="2" width="67.5703125" bestFit="1" customWidth="1"/>
    <col min="3" max="4" width="19.7109375" customWidth="1"/>
  </cols>
  <sheetData>
    <row r="1" spans="1:35" ht="15.75">
      <c r="A1" s="165" t="s">
        <v>325</v>
      </c>
      <c r="B1" s="165"/>
      <c r="C1" s="165"/>
      <c r="D1" s="165"/>
      <c r="E1" s="68"/>
    </row>
    <row r="2" spans="1:35" ht="15.75">
      <c r="A2" s="164" t="s">
        <v>358</v>
      </c>
      <c r="B2" s="164"/>
      <c r="C2" s="164"/>
      <c r="D2" s="164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6.5" thickBot="1">
      <c r="A3" s="68"/>
      <c r="B3" s="68"/>
      <c r="C3" s="68"/>
      <c r="D3" s="68"/>
    </row>
    <row r="4" spans="1:35" ht="15.75">
      <c r="A4" s="2" t="s">
        <v>0</v>
      </c>
      <c r="B4" s="109" t="s">
        <v>1</v>
      </c>
      <c r="C4" s="112"/>
      <c r="D4" s="114"/>
    </row>
    <row r="5" spans="1:35" ht="40.5" customHeight="1" thickBot="1">
      <c r="A5" s="71" t="s">
        <v>2</v>
      </c>
      <c r="B5" s="138" t="s">
        <v>3</v>
      </c>
      <c r="C5" s="113"/>
      <c r="D5" s="115"/>
    </row>
    <row r="6" spans="1:35" ht="16.5" thickBot="1">
      <c r="A6" s="108"/>
      <c r="B6" s="5"/>
      <c r="C6" s="5"/>
      <c r="D6" s="158" t="s">
        <v>357</v>
      </c>
    </row>
    <row r="7" spans="1:35" ht="16.5" thickBot="1">
      <c r="A7" s="6" t="s">
        <v>4</v>
      </c>
      <c r="B7" s="7" t="s">
        <v>5</v>
      </c>
      <c r="C7" s="110" t="s">
        <v>6</v>
      </c>
      <c r="D7" s="10" t="s">
        <v>351</v>
      </c>
    </row>
    <row r="8" spans="1:35" ht="16.5" thickBot="1">
      <c r="A8" s="8" t="s">
        <v>7</v>
      </c>
      <c r="B8" s="9" t="s">
        <v>8</v>
      </c>
      <c r="C8" s="110"/>
      <c r="D8" s="10"/>
    </row>
    <row r="9" spans="1:35" ht="16.5" thickBot="1">
      <c r="A9" s="11"/>
      <c r="B9" s="12" t="s">
        <v>10</v>
      </c>
      <c r="C9" s="111" t="s">
        <v>9</v>
      </c>
      <c r="D9" s="10" t="s">
        <v>271</v>
      </c>
    </row>
    <row r="10" spans="1:35" ht="16.5" thickBot="1">
      <c r="A10" s="13" t="s">
        <v>11</v>
      </c>
      <c r="B10" s="14" t="s">
        <v>12</v>
      </c>
      <c r="C10" s="120">
        <f>C11+C12+C13+C14+C15+C16</f>
        <v>24507844</v>
      </c>
      <c r="D10" s="116">
        <f>D11+D12+D13+D14+D15+D16</f>
        <v>30060190</v>
      </c>
    </row>
    <row r="11" spans="1:35" ht="15.75">
      <c r="A11" s="15" t="s">
        <v>13</v>
      </c>
      <c r="B11" s="16" t="s">
        <v>14</v>
      </c>
      <c r="C11" s="121">
        <v>8589342</v>
      </c>
      <c r="D11" s="117">
        <v>8589342</v>
      </c>
    </row>
    <row r="12" spans="1:35" ht="15.75">
      <c r="A12" s="17" t="s">
        <v>15</v>
      </c>
      <c r="B12" s="18" t="s">
        <v>16</v>
      </c>
      <c r="C12" s="122"/>
      <c r="D12" s="51"/>
    </row>
    <row r="13" spans="1:35" ht="18" customHeight="1">
      <c r="A13" s="17" t="s">
        <v>17</v>
      </c>
      <c r="B13" s="18" t="s">
        <v>18</v>
      </c>
      <c r="C13" s="122">
        <v>14718502</v>
      </c>
      <c r="D13" s="51">
        <v>15580168</v>
      </c>
    </row>
    <row r="14" spans="1:35" ht="15.75">
      <c r="A14" s="17" t="s">
        <v>19</v>
      </c>
      <c r="B14" s="18" t="s">
        <v>20</v>
      </c>
      <c r="C14" s="122">
        <v>1200000</v>
      </c>
      <c r="D14" s="51">
        <v>1200000</v>
      </c>
    </row>
    <row r="15" spans="1:35" ht="15.75">
      <c r="A15" s="17" t="s">
        <v>21</v>
      </c>
      <c r="B15" s="18" t="s">
        <v>22</v>
      </c>
      <c r="C15" s="122"/>
      <c r="D15" s="51">
        <v>4524600</v>
      </c>
    </row>
    <row r="16" spans="1:35" ht="16.5" thickBot="1">
      <c r="A16" s="19" t="s">
        <v>23</v>
      </c>
      <c r="B16" s="20" t="s">
        <v>24</v>
      </c>
      <c r="C16" s="122"/>
      <c r="D16" s="51">
        <v>166080</v>
      </c>
    </row>
    <row r="17" spans="1:4" ht="32.25" thickBot="1">
      <c r="A17" s="13" t="s">
        <v>25</v>
      </c>
      <c r="B17" s="21" t="s">
        <v>26</v>
      </c>
      <c r="C17" s="120">
        <f>C18+C19+C20+C21+C22</f>
        <v>29609000</v>
      </c>
      <c r="D17" s="116">
        <f>D18+D19+D20+D21+D22</f>
        <v>74589887</v>
      </c>
    </row>
    <row r="18" spans="1:4" ht="15.75">
      <c r="A18" s="15" t="s">
        <v>27</v>
      </c>
      <c r="B18" s="16" t="s">
        <v>28</v>
      </c>
      <c r="C18" s="121"/>
      <c r="D18" s="117"/>
    </row>
    <row r="19" spans="1:4" ht="15.75">
      <c r="A19" s="17" t="s">
        <v>29</v>
      </c>
      <c r="B19" s="18" t="s">
        <v>30</v>
      </c>
      <c r="C19" s="122"/>
      <c r="D19" s="51"/>
    </row>
    <row r="20" spans="1:4" ht="15.75" customHeight="1">
      <c r="A20" s="17" t="s">
        <v>31</v>
      </c>
      <c r="B20" s="18" t="s">
        <v>32</v>
      </c>
      <c r="C20" s="122"/>
      <c r="D20" s="51"/>
    </row>
    <row r="21" spans="1:4" ht="17.25" customHeight="1">
      <c r="A21" s="17" t="s">
        <v>33</v>
      </c>
      <c r="B21" s="18" t="s">
        <v>34</v>
      </c>
      <c r="C21" s="122"/>
      <c r="D21" s="51"/>
    </row>
    <row r="22" spans="1:4" ht="15.75">
      <c r="A22" s="17" t="s">
        <v>35</v>
      </c>
      <c r="B22" s="18" t="s">
        <v>36</v>
      </c>
      <c r="C22" s="122">
        <v>29609000</v>
      </c>
      <c r="D22" s="51">
        <v>74589887</v>
      </c>
    </row>
    <row r="23" spans="1:4" ht="16.5" thickBot="1">
      <c r="A23" s="19" t="s">
        <v>37</v>
      </c>
      <c r="B23" s="20" t="s">
        <v>38</v>
      </c>
      <c r="C23" s="123"/>
      <c r="D23" s="55"/>
    </row>
    <row r="24" spans="1:4" ht="32.25" thickBot="1">
      <c r="A24" s="13" t="s">
        <v>39</v>
      </c>
      <c r="B24" s="14" t="s">
        <v>40</v>
      </c>
      <c r="C24" s="120">
        <f>C25+C26+C27+C28+C29</f>
        <v>0</v>
      </c>
      <c r="D24" s="116">
        <f>D25+D26+D27+D28+D29</f>
        <v>6620650</v>
      </c>
    </row>
    <row r="25" spans="1:4" ht="15.75">
      <c r="A25" s="15" t="s">
        <v>41</v>
      </c>
      <c r="B25" s="16" t="s">
        <v>42</v>
      </c>
      <c r="C25" s="121"/>
      <c r="D25" s="117">
        <v>6500000</v>
      </c>
    </row>
    <row r="26" spans="1:4" ht="15.75">
      <c r="A26" s="17" t="s">
        <v>43</v>
      </c>
      <c r="B26" s="18" t="s">
        <v>44</v>
      </c>
      <c r="C26" s="122"/>
      <c r="D26" s="51"/>
    </row>
    <row r="27" spans="1:4" ht="15.75">
      <c r="A27" s="17" t="s">
        <v>45</v>
      </c>
      <c r="B27" s="18" t="s">
        <v>46</v>
      </c>
      <c r="C27" s="122"/>
      <c r="D27" s="51"/>
    </row>
    <row r="28" spans="1:4" ht="15.75">
      <c r="A28" s="17" t="s">
        <v>47</v>
      </c>
      <c r="B28" s="18" t="s">
        <v>48</v>
      </c>
      <c r="C28" s="122"/>
      <c r="D28" s="51"/>
    </row>
    <row r="29" spans="1:4" ht="15.75">
      <c r="A29" s="17" t="s">
        <v>49</v>
      </c>
      <c r="B29" s="18" t="s">
        <v>50</v>
      </c>
      <c r="C29" s="122"/>
      <c r="D29" s="51">
        <v>120650</v>
      </c>
    </row>
    <row r="30" spans="1:4" ht="16.5" thickBot="1">
      <c r="A30" s="19" t="s">
        <v>51</v>
      </c>
      <c r="B30" s="20" t="s">
        <v>52</v>
      </c>
      <c r="C30" s="123"/>
      <c r="D30" s="55"/>
    </row>
    <row r="31" spans="1:4" ht="16.5" thickBot="1">
      <c r="A31" s="13" t="s">
        <v>53</v>
      </c>
      <c r="B31" s="14" t="s">
        <v>54</v>
      </c>
      <c r="C31" s="120">
        <f>C32+C36+C37+C38</f>
        <v>7310000</v>
      </c>
      <c r="D31" s="116">
        <f>D32+D36+D37+D38</f>
        <v>4628065</v>
      </c>
    </row>
    <row r="32" spans="1:4" ht="15.75">
      <c r="A32" s="15" t="s">
        <v>55</v>
      </c>
      <c r="B32" s="16" t="s">
        <v>56</v>
      </c>
      <c r="C32" s="124">
        <f>+C33+C34+C35</f>
        <v>6620000</v>
      </c>
      <c r="D32" s="118">
        <f>+D33+D34+D35</f>
        <v>3788307</v>
      </c>
    </row>
    <row r="33" spans="1:4" ht="15.75">
      <c r="A33" s="17" t="s">
        <v>57</v>
      </c>
      <c r="B33" s="18" t="s">
        <v>58</v>
      </c>
      <c r="C33" s="122">
        <v>620000</v>
      </c>
      <c r="D33" s="51">
        <v>558873</v>
      </c>
    </row>
    <row r="34" spans="1:4" ht="15.75">
      <c r="A34" s="17" t="s">
        <v>59</v>
      </c>
      <c r="B34" s="18" t="s">
        <v>60</v>
      </c>
      <c r="C34" s="122"/>
      <c r="D34" s="51"/>
    </row>
    <row r="35" spans="1:4" ht="15.75">
      <c r="A35" s="17" t="s">
        <v>61</v>
      </c>
      <c r="B35" s="22" t="s">
        <v>62</v>
      </c>
      <c r="C35" s="122">
        <v>6000000</v>
      </c>
      <c r="D35" s="51">
        <v>3229434</v>
      </c>
    </row>
    <row r="36" spans="1:4" ht="15.75">
      <c r="A36" s="17" t="s">
        <v>63</v>
      </c>
      <c r="B36" s="18" t="s">
        <v>64</v>
      </c>
      <c r="C36" s="122">
        <v>540000</v>
      </c>
      <c r="D36" s="51">
        <v>499546</v>
      </c>
    </row>
    <row r="37" spans="1:4" ht="15.75">
      <c r="A37" s="17" t="s">
        <v>65</v>
      </c>
      <c r="B37" s="18" t="s">
        <v>66</v>
      </c>
      <c r="C37" s="122">
        <v>0</v>
      </c>
      <c r="D37" s="51"/>
    </row>
    <row r="38" spans="1:4" ht="16.5" thickBot="1">
      <c r="A38" s="19" t="s">
        <v>67</v>
      </c>
      <c r="B38" s="20" t="s">
        <v>68</v>
      </c>
      <c r="C38" s="123">
        <v>150000</v>
      </c>
      <c r="D38" s="55">
        <v>340212</v>
      </c>
    </row>
    <row r="39" spans="1:4" ht="16.5" thickBot="1">
      <c r="A39" s="13" t="s">
        <v>69</v>
      </c>
      <c r="B39" s="14" t="s">
        <v>70</v>
      </c>
      <c r="C39" s="120">
        <f>SUM(C40:C50)</f>
        <v>1202156</v>
      </c>
      <c r="D39" s="116">
        <f>SUM(D40:D50)</f>
        <v>1497488</v>
      </c>
    </row>
    <row r="40" spans="1:4" ht="15.75">
      <c r="A40" s="15" t="s">
        <v>71</v>
      </c>
      <c r="B40" s="16" t="s">
        <v>72</v>
      </c>
      <c r="C40" s="121">
        <v>600000</v>
      </c>
      <c r="D40" s="117">
        <v>577935</v>
      </c>
    </row>
    <row r="41" spans="1:4" ht="15.75">
      <c r="A41" s="17" t="s">
        <v>73</v>
      </c>
      <c r="B41" s="18" t="s">
        <v>74</v>
      </c>
      <c r="C41" s="122"/>
      <c r="D41" s="51">
        <v>15000</v>
      </c>
    </row>
    <row r="42" spans="1:4" ht="15.75">
      <c r="A42" s="17" t="s">
        <v>75</v>
      </c>
      <c r="B42" s="18" t="s">
        <v>76</v>
      </c>
      <c r="C42" s="122"/>
      <c r="D42" s="51"/>
    </row>
    <row r="43" spans="1:4" ht="15.75">
      <c r="A43" s="17" t="s">
        <v>77</v>
      </c>
      <c r="B43" s="18" t="s">
        <v>78</v>
      </c>
      <c r="C43" s="122">
        <v>452000</v>
      </c>
      <c r="D43" s="51">
        <v>363165</v>
      </c>
    </row>
    <row r="44" spans="1:4" ht="15.75">
      <c r="A44" s="17" t="s">
        <v>79</v>
      </c>
      <c r="B44" s="18" t="s">
        <v>80</v>
      </c>
      <c r="C44" s="122">
        <v>140000</v>
      </c>
      <c r="D44" s="51">
        <v>203870</v>
      </c>
    </row>
    <row r="45" spans="1:4" ht="15.75">
      <c r="A45" s="17" t="s">
        <v>81</v>
      </c>
      <c r="B45" s="18" t="s">
        <v>82</v>
      </c>
      <c r="C45" s="122"/>
      <c r="D45" s="51"/>
    </row>
    <row r="46" spans="1:4" ht="15.75">
      <c r="A46" s="17" t="s">
        <v>83</v>
      </c>
      <c r="B46" s="18" t="s">
        <v>84</v>
      </c>
      <c r="C46" s="122"/>
      <c r="D46" s="51"/>
    </row>
    <row r="47" spans="1:4" ht="15.75">
      <c r="A47" s="17" t="s">
        <v>85</v>
      </c>
      <c r="B47" s="18" t="s">
        <v>86</v>
      </c>
      <c r="C47" s="122">
        <v>10156</v>
      </c>
      <c r="D47" s="51">
        <v>10156</v>
      </c>
    </row>
    <row r="48" spans="1:4" ht="15.75">
      <c r="A48" s="17" t="s">
        <v>87</v>
      </c>
      <c r="B48" s="18" t="s">
        <v>88</v>
      </c>
      <c r="C48" s="122"/>
      <c r="D48" s="51">
        <v>2</v>
      </c>
    </row>
    <row r="49" spans="1:4" ht="15.75">
      <c r="A49" s="19" t="s">
        <v>89</v>
      </c>
      <c r="B49" s="20" t="s">
        <v>90</v>
      </c>
      <c r="C49" s="123"/>
      <c r="D49" s="55">
        <v>315000</v>
      </c>
    </row>
    <row r="50" spans="1:4" ht="16.5" thickBot="1">
      <c r="A50" s="19" t="s">
        <v>91</v>
      </c>
      <c r="B50" s="20" t="s">
        <v>92</v>
      </c>
      <c r="C50" s="123"/>
      <c r="D50" s="55">
        <v>12360</v>
      </c>
    </row>
    <row r="51" spans="1:4" ht="16.5" thickBot="1">
      <c r="A51" s="13" t="s">
        <v>93</v>
      </c>
      <c r="B51" s="14" t="s">
        <v>94</v>
      </c>
      <c r="C51" s="120">
        <f>SUM(C52:C56)</f>
        <v>0</v>
      </c>
      <c r="D51" s="116">
        <f>SUM(D52:D56)</f>
        <v>0</v>
      </c>
    </row>
    <row r="52" spans="1:4" ht="15.75">
      <c r="A52" s="15" t="s">
        <v>95</v>
      </c>
      <c r="B52" s="16" t="s">
        <v>96</v>
      </c>
      <c r="C52" s="121"/>
      <c r="D52" s="117"/>
    </row>
    <row r="53" spans="1:4" ht="15.75">
      <c r="A53" s="17" t="s">
        <v>97</v>
      </c>
      <c r="B53" s="18" t="s">
        <v>98</v>
      </c>
      <c r="C53" s="122"/>
      <c r="D53" s="51"/>
    </row>
    <row r="54" spans="1:4" ht="15.75">
      <c r="A54" s="17" t="s">
        <v>99</v>
      </c>
      <c r="B54" s="18" t="s">
        <v>100</v>
      </c>
      <c r="C54" s="122"/>
      <c r="D54" s="51"/>
    </row>
    <row r="55" spans="1:4" ht="15.75">
      <c r="A55" s="17" t="s">
        <v>101</v>
      </c>
      <c r="B55" s="18" t="s">
        <v>102</v>
      </c>
      <c r="C55" s="122"/>
      <c r="D55" s="51"/>
    </row>
    <row r="56" spans="1:4" ht="16.5" thickBot="1">
      <c r="A56" s="19" t="s">
        <v>103</v>
      </c>
      <c r="B56" s="20" t="s">
        <v>104</v>
      </c>
      <c r="C56" s="123"/>
      <c r="D56" s="55"/>
    </row>
    <row r="57" spans="1:4" ht="16.5" thickBot="1">
      <c r="A57" s="13" t="s">
        <v>105</v>
      </c>
      <c r="B57" s="14" t="s">
        <v>106</v>
      </c>
      <c r="C57" s="120">
        <f>SUM(C58:C60)</f>
        <v>0</v>
      </c>
      <c r="D57" s="116">
        <f>SUM(D58:D60)</f>
        <v>0</v>
      </c>
    </row>
    <row r="58" spans="1:4" ht="14.25" customHeight="1">
      <c r="A58" s="15" t="s">
        <v>107</v>
      </c>
      <c r="B58" s="16" t="s">
        <v>108</v>
      </c>
      <c r="C58" s="121"/>
      <c r="D58" s="117"/>
    </row>
    <row r="59" spans="1:4" ht="31.5">
      <c r="A59" s="17" t="s">
        <v>109</v>
      </c>
      <c r="B59" s="18" t="s">
        <v>110</v>
      </c>
      <c r="C59" s="122"/>
      <c r="D59" s="51"/>
    </row>
    <row r="60" spans="1:4" ht="15.75">
      <c r="A60" s="17" t="s">
        <v>111</v>
      </c>
      <c r="B60" s="18" t="s">
        <v>112</v>
      </c>
      <c r="C60" s="122"/>
      <c r="D60" s="51"/>
    </row>
    <row r="61" spans="1:4" ht="16.5" thickBot="1">
      <c r="A61" s="19" t="s">
        <v>113</v>
      </c>
      <c r="B61" s="20" t="s">
        <v>114</v>
      </c>
      <c r="C61" s="123"/>
      <c r="D61" s="55"/>
    </row>
    <row r="62" spans="1:4" ht="16.5" thickBot="1">
      <c r="A62" s="13" t="s">
        <v>115</v>
      </c>
      <c r="B62" s="21" t="s">
        <v>116</v>
      </c>
      <c r="C62" s="120">
        <f>SUM(C63:C65)</f>
        <v>0</v>
      </c>
      <c r="D62" s="116">
        <f>SUM(D63:D65)</f>
        <v>0</v>
      </c>
    </row>
    <row r="63" spans="1:4" ht="15" customHeight="1">
      <c r="A63" s="15" t="s">
        <v>117</v>
      </c>
      <c r="B63" s="16" t="s">
        <v>118</v>
      </c>
      <c r="C63" s="122"/>
      <c r="D63" s="51"/>
    </row>
    <row r="64" spans="1:4" ht="31.5">
      <c r="A64" s="17" t="s">
        <v>119</v>
      </c>
      <c r="B64" s="18" t="s">
        <v>120</v>
      </c>
      <c r="C64" s="122"/>
      <c r="D64" s="51"/>
    </row>
    <row r="65" spans="1:4" ht="15.75">
      <c r="A65" s="17" t="s">
        <v>121</v>
      </c>
      <c r="B65" s="18" t="s">
        <v>122</v>
      </c>
      <c r="C65" s="122"/>
      <c r="D65" s="51"/>
    </row>
    <row r="66" spans="1:4" ht="16.5" thickBot="1">
      <c r="A66" s="19" t="s">
        <v>123</v>
      </c>
      <c r="B66" s="20" t="s">
        <v>124</v>
      </c>
      <c r="C66" s="122"/>
      <c r="D66" s="51"/>
    </row>
    <row r="67" spans="1:4" ht="16.5" thickBot="1">
      <c r="A67" s="13" t="s">
        <v>125</v>
      </c>
      <c r="B67" s="14" t="s">
        <v>126</v>
      </c>
      <c r="C67" s="120">
        <f>C10+C17+C24+C31+C39+C51+C57+C62</f>
        <v>62629000</v>
      </c>
      <c r="D67" s="116">
        <f>D10+D17+D24+D31+D39+D51+D57+D62</f>
        <v>117396280</v>
      </c>
    </row>
    <row r="68" spans="1:4" ht="16.5" thickBot="1">
      <c r="A68" s="23" t="s">
        <v>127</v>
      </c>
      <c r="B68" s="21" t="s">
        <v>128</v>
      </c>
      <c r="C68" s="120">
        <f>SUM(C69:C71)</f>
        <v>0</v>
      </c>
      <c r="D68" s="116">
        <f>SUM(D69:D71)</f>
        <v>0</v>
      </c>
    </row>
    <row r="69" spans="1:4" ht="15.75">
      <c r="A69" s="15" t="s">
        <v>129</v>
      </c>
      <c r="B69" s="16" t="s">
        <v>130</v>
      </c>
      <c r="C69" s="122"/>
      <c r="D69" s="51"/>
    </row>
    <row r="70" spans="1:4" ht="15.75">
      <c r="A70" s="17" t="s">
        <v>131</v>
      </c>
      <c r="B70" s="18" t="s">
        <v>132</v>
      </c>
      <c r="C70" s="122"/>
      <c r="D70" s="51"/>
    </row>
    <row r="71" spans="1:4" ht="16.5" thickBot="1">
      <c r="A71" s="19" t="s">
        <v>133</v>
      </c>
      <c r="B71" s="24" t="s">
        <v>343</v>
      </c>
      <c r="C71" s="122"/>
      <c r="D71" s="51"/>
    </row>
    <row r="72" spans="1:4" ht="16.5" thickBot="1">
      <c r="A72" s="23" t="s">
        <v>135</v>
      </c>
      <c r="B72" s="21" t="s">
        <v>136</v>
      </c>
      <c r="C72" s="120">
        <f>SUM(C73:C76)</f>
        <v>0</v>
      </c>
      <c r="D72" s="116">
        <f>SUM(D73:D76)</f>
        <v>0</v>
      </c>
    </row>
    <row r="73" spans="1:4" ht="15.75">
      <c r="A73" s="15" t="s">
        <v>137</v>
      </c>
      <c r="B73" s="16" t="s">
        <v>138</v>
      </c>
      <c r="C73" s="122"/>
      <c r="D73" s="51"/>
    </row>
    <row r="74" spans="1:4" ht="15.75">
      <c r="A74" s="17" t="s">
        <v>139</v>
      </c>
      <c r="B74" s="18" t="s">
        <v>140</v>
      </c>
      <c r="C74" s="122"/>
      <c r="D74" s="51"/>
    </row>
    <row r="75" spans="1:4" ht="15.75">
      <c r="A75" s="17" t="s">
        <v>141</v>
      </c>
      <c r="B75" s="18" t="s">
        <v>142</v>
      </c>
      <c r="C75" s="122"/>
      <c r="D75" s="51"/>
    </row>
    <row r="76" spans="1:4" ht="16.5" thickBot="1">
      <c r="A76" s="19" t="s">
        <v>143</v>
      </c>
      <c r="B76" s="20" t="s">
        <v>144</v>
      </c>
      <c r="C76" s="122"/>
      <c r="D76" s="51"/>
    </row>
    <row r="77" spans="1:4" ht="16.5" thickBot="1">
      <c r="A77" s="23" t="s">
        <v>145</v>
      </c>
      <c r="B77" s="21" t="s">
        <v>146</v>
      </c>
      <c r="C77" s="120">
        <f>SUM(C78:C79)</f>
        <v>0</v>
      </c>
      <c r="D77" s="116">
        <f>SUM(D78:D79)</f>
        <v>27695000</v>
      </c>
    </row>
    <row r="78" spans="1:4" ht="15.75">
      <c r="A78" s="15" t="s">
        <v>147</v>
      </c>
      <c r="B78" s="16" t="s">
        <v>148</v>
      </c>
      <c r="C78" s="122"/>
      <c r="D78" s="51">
        <v>27695000</v>
      </c>
    </row>
    <row r="79" spans="1:4" ht="16.5" thickBot="1">
      <c r="A79" s="19" t="s">
        <v>149</v>
      </c>
      <c r="B79" s="20" t="s">
        <v>150</v>
      </c>
      <c r="C79" s="122"/>
      <c r="D79" s="51"/>
    </row>
    <row r="80" spans="1:4" ht="16.5" thickBot="1">
      <c r="A80" s="23" t="s">
        <v>151</v>
      </c>
      <c r="B80" s="21" t="s">
        <v>152</v>
      </c>
      <c r="C80" s="120">
        <f>SUM(C81:C83)</f>
        <v>0</v>
      </c>
      <c r="D80" s="116">
        <f>SUM(D81:D83)</f>
        <v>1042434</v>
      </c>
    </row>
    <row r="81" spans="1:4" ht="15.75">
      <c r="A81" s="15" t="s">
        <v>153</v>
      </c>
      <c r="B81" s="16" t="s">
        <v>154</v>
      </c>
      <c r="C81" s="122"/>
      <c r="D81" s="51">
        <v>1042434</v>
      </c>
    </row>
    <row r="82" spans="1:4" ht="15.75">
      <c r="A82" s="17" t="s">
        <v>155</v>
      </c>
      <c r="B82" s="18" t="s">
        <v>156</v>
      </c>
      <c r="C82" s="122"/>
      <c r="D82" s="51"/>
    </row>
    <row r="83" spans="1:4" ht="16.5" thickBot="1">
      <c r="A83" s="19" t="s">
        <v>157</v>
      </c>
      <c r="B83" s="20" t="s">
        <v>158</v>
      </c>
      <c r="C83" s="122"/>
      <c r="D83" s="51"/>
    </row>
    <row r="84" spans="1:4" ht="16.5" thickBot="1">
      <c r="A84" s="23" t="s">
        <v>159</v>
      </c>
      <c r="B84" s="21" t="s">
        <v>160</v>
      </c>
      <c r="C84" s="120">
        <f>SUM(C85:C88)</f>
        <v>0</v>
      </c>
      <c r="D84" s="116">
        <f>SUM(D85:D88)</f>
        <v>0</v>
      </c>
    </row>
    <row r="85" spans="1:4" ht="18" customHeight="1">
      <c r="A85" s="25" t="s">
        <v>161</v>
      </c>
      <c r="B85" s="16" t="s">
        <v>162</v>
      </c>
      <c r="C85" s="122"/>
      <c r="D85" s="51"/>
    </row>
    <row r="86" spans="1:4" ht="18" customHeight="1">
      <c r="A86" s="26" t="s">
        <v>163</v>
      </c>
      <c r="B86" s="18" t="s">
        <v>164</v>
      </c>
      <c r="C86" s="122"/>
      <c r="D86" s="51"/>
    </row>
    <row r="87" spans="1:4" ht="20.25" customHeight="1">
      <c r="A87" s="26" t="s">
        <v>165</v>
      </c>
      <c r="B87" s="18" t="s">
        <v>166</v>
      </c>
      <c r="C87" s="122"/>
      <c r="D87" s="51"/>
    </row>
    <row r="88" spans="1:4" ht="17.25" customHeight="1" thickBot="1">
      <c r="A88" s="27" t="s">
        <v>167</v>
      </c>
      <c r="B88" s="20" t="s">
        <v>168</v>
      </c>
      <c r="C88" s="122"/>
      <c r="D88" s="51"/>
    </row>
    <row r="89" spans="1:4" ht="16.5" thickBot="1">
      <c r="A89" s="23" t="s">
        <v>169</v>
      </c>
      <c r="B89" s="21" t="s">
        <v>170</v>
      </c>
      <c r="C89" s="125"/>
      <c r="D89" s="119"/>
    </row>
    <row r="90" spans="1:4" ht="16.5" thickBot="1">
      <c r="A90" s="23" t="s">
        <v>171</v>
      </c>
      <c r="B90" s="21" t="s">
        <v>172</v>
      </c>
      <c r="C90" s="125"/>
      <c r="D90" s="119"/>
    </row>
    <row r="91" spans="1:4" ht="16.5" thickBot="1">
      <c r="A91" s="23" t="s">
        <v>173</v>
      </c>
      <c r="B91" s="28" t="s">
        <v>174</v>
      </c>
      <c r="C91" s="120">
        <f>C68+C72+C77+C80+C84+C90+C89</f>
        <v>0</v>
      </c>
      <c r="D91" s="116">
        <f>D68+D72+D77+D80+D84+D90+D89</f>
        <v>28737434</v>
      </c>
    </row>
    <row r="92" spans="1:4" ht="16.5" thickBot="1">
      <c r="A92" s="29" t="s">
        <v>175</v>
      </c>
      <c r="B92" s="30" t="s">
        <v>176</v>
      </c>
      <c r="C92" s="120">
        <f>C67+C91</f>
        <v>62629000</v>
      </c>
      <c r="D92" s="116">
        <f>D67+D91</f>
        <v>146133714</v>
      </c>
    </row>
    <row r="93" spans="1:4" ht="16.5" thickBot="1">
      <c r="A93" s="31"/>
      <c r="B93" s="32"/>
      <c r="C93" s="120"/>
      <c r="D93" s="116"/>
    </row>
    <row r="94" spans="1:4" ht="16.5" thickBot="1">
      <c r="A94" s="6"/>
      <c r="B94" s="34" t="s">
        <v>177</v>
      </c>
      <c r="C94" s="33"/>
      <c r="D94" s="33"/>
    </row>
    <row r="95" spans="1:4" ht="16.5" thickBot="1">
      <c r="A95" s="36" t="s">
        <v>11</v>
      </c>
      <c r="B95" s="37" t="s">
        <v>322</v>
      </c>
      <c r="C95" s="131">
        <f>C96+C97+C98+C99+C100+C113</f>
        <v>59285000</v>
      </c>
      <c r="D95" s="126">
        <f>D96+D97+D98+D99+D100+D113</f>
        <v>140003010</v>
      </c>
    </row>
    <row r="96" spans="1:4" ht="15.75">
      <c r="A96" s="38" t="s">
        <v>13</v>
      </c>
      <c r="B96" s="39" t="s">
        <v>178</v>
      </c>
      <c r="C96" s="132">
        <v>26961000</v>
      </c>
      <c r="D96" s="127">
        <v>91022876</v>
      </c>
    </row>
    <row r="97" spans="1:4" ht="15.75">
      <c r="A97" s="17" t="s">
        <v>15</v>
      </c>
      <c r="B97" s="40" t="s">
        <v>179</v>
      </c>
      <c r="C97" s="122">
        <v>4197000</v>
      </c>
      <c r="D97" s="51">
        <v>10384111</v>
      </c>
    </row>
    <row r="98" spans="1:4" ht="15.75">
      <c r="A98" s="17" t="s">
        <v>17</v>
      </c>
      <c r="B98" s="40" t="s">
        <v>180</v>
      </c>
      <c r="C98" s="123">
        <v>17637000</v>
      </c>
      <c r="D98" s="55">
        <v>20703881</v>
      </c>
    </row>
    <row r="99" spans="1:4" ht="15.75">
      <c r="A99" s="17" t="s">
        <v>19</v>
      </c>
      <c r="B99" s="41" t="s">
        <v>181</v>
      </c>
      <c r="C99" s="123">
        <v>6179000</v>
      </c>
      <c r="D99" s="55">
        <v>11201180</v>
      </c>
    </row>
    <row r="100" spans="1:4" ht="15.75">
      <c r="A100" s="17" t="s">
        <v>182</v>
      </c>
      <c r="B100" s="42" t="s">
        <v>183</v>
      </c>
      <c r="C100" s="123">
        <f>SUM(C101:C112)</f>
        <v>4311000</v>
      </c>
      <c r="D100" s="55">
        <v>6690962</v>
      </c>
    </row>
    <row r="101" spans="1:4" ht="15.75">
      <c r="A101" s="17" t="s">
        <v>23</v>
      </c>
      <c r="B101" s="40" t="s">
        <v>184</v>
      </c>
      <c r="C101" s="123"/>
      <c r="D101" s="55"/>
    </row>
    <row r="102" spans="1:4" ht="15.75">
      <c r="A102" s="17" t="s">
        <v>185</v>
      </c>
      <c r="B102" s="43" t="s">
        <v>186</v>
      </c>
      <c r="C102" s="123"/>
      <c r="D102" s="55"/>
    </row>
    <row r="103" spans="1:4" ht="15.75">
      <c r="A103" s="17" t="s">
        <v>187</v>
      </c>
      <c r="B103" s="43" t="s">
        <v>188</v>
      </c>
      <c r="C103" s="123"/>
      <c r="D103" s="55"/>
    </row>
    <row r="104" spans="1:4" ht="15.75">
      <c r="A104" s="17" t="s">
        <v>189</v>
      </c>
      <c r="B104" s="43" t="s">
        <v>190</v>
      </c>
      <c r="C104" s="123"/>
      <c r="D104" s="55"/>
    </row>
    <row r="105" spans="1:4" ht="17.25" customHeight="1">
      <c r="A105" s="17" t="s">
        <v>191</v>
      </c>
      <c r="B105" s="44" t="s">
        <v>192</v>
      </c>
      <c r="C105" s="123"/>
      <c r="D105" s="55"/>
    </row>
    <row r="106" spans="1:4" ht="33.75" customHeight="1">
      <c r="A106" s="17" t="s">
        <v>193</v>
      </c>
      <c r="B106" s="44" t="s">
        <v>194</v>
      </c>
      <c r="C106" s="123"/>
      <c r="D106" s="55"/>
    </row>
    <row r="107" spans="1:4" ht="15.75">
      <c r="A107" s="17" t="s">
        <v>195</v>
      </c>
      <c r="B107" s="43" t="s">
        <v>196</v>
      </c>
      <c r="C107" s="123">
        <v>4158000</v>
      </c>
      <c r="D107" s="55">
        <v>3930062</v>
      </c>
    </row>
    <row r="108" spans="1:4" ht="15.75">
      <c r="A108" s="17" t="s">
        <v>197</v>
      </c>
      <c r="B108" s="43" t="s">
        <v>198</v>
      </c>
      <c r="C108" s="123"/>
      <c r="D108" s="55"/>
    </row>
    <row r="109" spans="1:4" ht="31.5">
      <c r="A109" s="17" t="s">
        <v>199</v>
      </c>
      <c r="B109" s="44" t="s">
        <v>200</v>
      </c>
      <c r="C109" s="123"/>
      <c r="D109" s="55"/>
    </row>
    <row r="110" spans="1:4" ht="15.75">
      <c r="A110" s="45" t="s">
        <v>201</v>
      </c>
      <c r="B110" s="46" t="s">
        <v>202</v>
      </c>
      <c r="C110" s="123"/>
      <c r="D110" s="55"/>
    </row>
    <row r="111" spans="1:4" ht="15.75">
      <c r="A111" s="17" t="s">
        <v>203</v>
      </c>
      <c r="B111" s="46" t="s">
        <v>204</v>
      </c>
      <c r="C111" s="123"/>
      <c r="D111" s="55"/>
    </row>
    <row r="112" spans="1:4" ht="15.75">
      <c r="A112" s="17" t="s">
        <v>205</v>
      </c>
      <c r="B112" s="44" t="s">
        <v>206</v>
      </c>
      <c r="C112" s="122">
        <v>153000</v>
      </c>
      <c r="D112" s="51">
        <v>2760900</v>
      </c>
    </row>
    <row r="113" spans="1:4" ht="15.75">
      <c r="A113" s="17" t="s">
        <v>207</v>
      </c>
      <c r="B113" s="41" t="s">
        <v>208</v>
      </c>
      <c r="C113" s="122"/>
      <c r="D113" s="51"/>
    </row>
    <row r="114" spans="1:4" ht="15.75">
      <c r="A114" s="19" t="s">
        <v>209</v>
      </c>
      <c r="B114" s="40" t="s">
        <v>210</v>
      </c>
      <c r="C114" s="123"/>
      <c r="D114" s="55"/>
    </row>
    <row r="115" spans="1:4" ht="16.5" thickBot="1">
      <c r="A115" s="47" t="s">
        <v>211</v>
      </c>
      <c r="B115" s="48" t="s">
        <v>212</v>
      </c>
      <c r="C115" s="133"/>
      <c r="D115" s="128"/>
    </row>
    <row r="116" spans="1:4" ht="16.5" thickBot="1">
      <c r="A116" s="13" t="s">
        <v>25</v>
      </c>
      <c r="B116" s="49" t="s">
        <v>323</v>
      </c>
      <c r="C116" s="120">
        <f>C117+C119+C121</f>
        <v>3344000</v>
      </c>
      <c r="D116" s="116">
        <f>D117+D119+D121</f>
        <v>5186027</v>
      </c>
    </row>
    <row r="117" spans="1:4" ht="15.75">
      <c r="A117" s="15" t="s">
        <v>27</v>
      </c>
      <c r="B117" s="40" t="s">
        <v>213</v>
      </c>
      <c r="C117" s="121">
        <v>1064000</v>
      </c>
      <c r="D117" s="117">
        <v>2906027</v>
      </c>
    </row>
    <row r="118" spans="1:4" ht="15.75">
      <c r="A118" s="15" t="s">
        <v>29</v>
      </c>
      <c r="B118" s="50" t="s">
        <v>214</v>
      </c>
      <c r="C118" s="121"/>
      <c r="D118" s="117"/>
    </row>
    <row r="119" spans="1:4" ht="15.75">
      <c r="A119" s="15" t="s">
        <v>31</v>
      </c>
      <c r="B119" s="50" t="s">
        <v>215</v>
      </c>
      <c r="C119" s="122">
        <v>2280000</v>
      </c>
      <c r="D119" s="51">
        <v>2280000</v>
      </c>
    </row>
    <row r="120" spans="1:4" ht="15.75">
      <c r="A120" s="15" t="s">
        <v>33</v>
      </c>
      <c r="B120" s="50" t="s">
        <v>216</v>
      </c>
      <c r="C120" s="122"/>
      <c r="D120" s="51"/>
    </row>
    <row r="121" spans="1:4" ht="15.75">
      <c r="A121" s="15" t="s">
        <v>35</v>
      </c>
      <c r="B121" s="52" t="s">
        <v>217</v>
      </c>
      <c r="C121" s="122">
        <f>SUM(C122:C129)</f>
        <v>0</v>
      </c>
      <c r="D121" s="51">
        <f>SUM(D122:D129)</f>
        <v>0</v>
      </c>
    </row>
    <row r="122" spans="1:4" ht="15.75">
      <c r="A122" s="15" t="s">
        <v>37</v>
      </c>
      <c r="B122" s="53" t="s">
        <v>218</v>
      </c>
      <c r="C122" s="122"/>
      <c r="D122" s="51"/>
    </row>
    <row r="123" spans="1:4" ht="31.5">
      <c r="A123" s="15" t="s">
        <v>219</v>
      </c>
      <c r="B123" s="54" t="s">
        <v>220</v>
      </c>
      <c r="C123" s="122"/>
      <c r="D123" s="51"/>
    </row>
    <row r="124" spans="1:4" ht="31.5">
      <c r="A124" s="15" t="s">
        <v>221</v>
      </c>
      <c r="B124" s="44" t="s">
        <v>194</v>
      </c>
      <c r="C124" s="122"/>
      <c r="D124" s="51"/>
    </row>
    <row r="125" spans="1:4" ht="15.75">
      <c r="A125" s="15" t="s">
        <v>222</v>
      </c>
      <c r="B125" s="44" t="s">
        <v>223</v>
      </c>
      <c r="C125" s="122"/>
      <c r="D125" s="51"/>
    </row>
    <row r="126" spans="1:4" ht="15.75">
      <c r="A126" s="15" t="s">
        <v>224</v>
      </c>
      <c r="B126" s="44" t="s">
        <v>225</v>
      </c>
      <c r="C126" s="122"/>
      <c r="D126" s="51"/>
    </row>
    <row r="127" spans="1:4" ht="31.5">
      <c r="A127" s="15" t="s">
        <v>226</v>
      </c>
      <c r="B127" s="44" t="s">
        <v>200</v>
      </c>
      <c r="C127" s="122"/>
      <c r="D127" s="51"/>
    </row>
    <row r="128" spans="1:4" ht="15.75">
      <c r="A128" s="15" t="s">
        <v>227</v>
      </c>
      <c r="B128" s="44" t="s">
        <v>228</v>
      </c>
      <c r="C128" s="122"/>
      <c r="D128" s="51"/>
    </row>
    <row r="129" spans="1:4" ht="16.5" thickBot="1">
      <c r="A129" s="45" t="s">
        <v>229</v>
      </c>
      <c r="B129" s="44" t="s">
        <v>230</v>
      </c>
      <c r="C129" s="123"/>
      <c r="D129" s="55"/>
    </row>
    <row r="130" spans="1:4" ht="16.5" thickBot="1">
      <c r="A130" s="13" t="s">
        <v>39</v>
      </c>
      <c r="B130" s="14" t="s">
        <v>231</v>
      </c>
      <c r="C130" s="120">
        <f>C95+C116</f>
        <v>62629000</v>
      </c>
      <c r="D130" s="116">
        <f>D95+D116</f>
        <v>145189037</v>
      </c>
    </row>
    <row r="131" spans="1:4" ht="16.5" thickBot="1">
      <c r="A131" s="13" t="s">
        <v>232</v>
      </c>
      <c r="B131" s="14" t="s">
        <v>233</v>
      </c>
      <c r="C131" s="120">
        <f>C132+C133+C134</f>
        <v>0</v>
      </c>
      <c r="D131" s="116">
        <f>D132+D133+D134</f>
        <v>0</v>
      </c>
    </row>
    <row r="132" spans="1:4" ht="15.75">
      <c r="A132" s="15" t="s">
        <v>55</v>
      </c>
      <c r="B132" s="56" t="s">
        <v>234</v>
      </c>
      <c r="C132" s="122"/>
      <c r="D132" s="51"/>
    </row>
    <row r="133" spans="1:4" ht="15.75">
      <c r="A133" s="15" t="s">
        <v>63</v>
      </c>
      <c r="B133" s="56" t="s">
        <v>235</v>
      </c>
      <c r="C133" s="122"/>
      <c r="D133" s="51"/>
    </row>
    <row r="134" spans="1:4" ht="16.5" thickBot="1">
      <c r="A134" s="45" t="s">
        <v>65</v>
      </c>
      <c r="B134" s="57" t="s">
        <v>236</v>
      </c>
      <c r="C134" s="122"/>
      <c r="D134" s="51"/>
    </row>
    <row r="135" spans="1:4" ht="16.5" thickBot="1">
      <c r="A135" s="13" t="s">
        <v>69</v>
      </c>
      <c r="B135" s="14" t="s">
        <v>237</v>
      </c>
      <c r="C135" s="120">
        <f>C136+C137+C138+C139+C140+C141</f>
        <v>0</v>
      </c>
      <c r="D135" s="116">
        <f>D136+D137+D138+D139+D140+D141</f>
        <v>0</v>
      </c>
    </row>
    <row r="136" spans="1:4" ht="15.75">
      <c r="A136" s="15" t="s">
        <v>71</v>
      </c>
      <c r="B136" s="56" t="s">
        <v>238</v>
      </c>
      <c r="C136" s="122"/>
      <c r="D136" s="51"/>
    </row>
    <row r="137" spans="1:4" ht="15.75">
      <c r="A137" s="15" t="s">
        <v>73</v>
      </c>
      <c r="B137" s="56" t="s">
        <v>239</v>
      </c>
      <c r="C137" s="122"/>
      <c r="D137" s="51"/>
    </row>
    <row r="138" spans="1:4" ht="15.75">
      <c r="A138" s="15" t="s">
        <v>75</v>
      </c>
      <c r="B138" s="56" t="s">
        <v>240</v>
      </c>
      <c r="C138" s="122"/>
      <c r="D138" s="51"/>
    </row>
    <row r="139" spans="1:4" ht="15.75">
      <c r="A139" s="15" t="s">
        <v>77</v>
      </c>
      <c r="B139" s="56" t="s">
        <v>241</v>
      </c>
      <c r="C139" s="122"/>
      <c r="D139" s="51"/>
    </row>
    <row r="140" spans="1:4" ht="15.75">
      <c r="A140" s="15" t="s">
        <v>79</v>
      </c>
      <c r="B140" s="56" t="s">
        <v>242</v>
      </c>
      <c r="C140" s="122"/>
      <c r="D140" s="51"/>
    </row>
    <row r="141" spans="1:4" ht="16.5" thickBot="1">
      <c r="A141" s="45" t="s">
        <v>81</v>
      </c>
      <c r="B141" s="57" t="s">
        <v>243</v>
      </c>
      <c r="C141" s="122"/>
      <c r="D141" s="51"/>
    </row>
    <row r="142" spans="1:4" ht="16.5" thickBot="1">
      <c r="A142" s="13" t="s">
        <v>93</v>
      </c>
      <c r="B142" s="14" t="s">
        <v>244</v>
      </c>
      <c r="C142" s="120">
        <f>C143+C144+C146+C147+C145</f>
        <v>0</v>
      </c>
      <c r="D142" s="116">
        <f>D143+D144+D146+D147+D145</f>
        <v>944677</v>
      </c>
    </row>
    <row r="143" spans="1:4" ht="15.75">
      <c r="A143" s="15" t="s">
        <v>95</v>
      </c>
      <c r="B143" s="56" t="s">
        <v>245</v>
      </c>
      <c r="C143" s="122"/>
      <c r="D143" s="51"/>
    </row>
    <row r="144" spans="1:4" ht="15.75">
      <c r="A144" s="15" t="s">
        <v>97</v>
      </c>
      <c r="B144" s="56" t="s">
        <v>246</v>
      </c>
      <c r="C144" s="122"/>
      <c r="D144" s="51">
        <v>944677</v>
      </c>
    </row>
    <row r="145" spans="1:4" ht="15.75">
      <c r="A145" s="15" t="s">
        <v>99</v>
      </c>
      <c r="B145" s="56" t="s">
        <v>247</v>
      </c>
      <c r="C145" s="122"/>
      <c r="D145" s="51"/>
    </row>
    <row r="146" spans="1:4" ht="15.75">
      <c r="A146" s="15" t="s">
        <v>101</v>
      </c>
      <c r="B146" s="56" t="s">
        <v>248</v>
      </c>
      <c r="C146" s="122"/>
      <c r="D146" s="51"/>
    </row>
    <row r="147" spans="1:4" ht="16.5" thickBot="1">
      <c r="A147" s="45" t="s">
        <v>103</v>
      </c>
      <c r="B147" s="57" t="s">
        <v>249</v>
      </c>
      <c r="C147" s="122"/>
      <c r="D147" s="51"/>
    </row>
    <row r="148" spans="1:4" ht="16.5" thickBot="1">
      <c r="A148" s="13" t="s">
        <v>250</v>
      </c>
      <c r="B148" s="14" t="s">
        <v>251</v>
      </c>
      <c r="C148" s="134">
        <f>C149+C150+C151+C152+C153</f>
        <v>0</v>
      </c>
      <c r="D148" s="129">
        <f>D149+D150+D151+D152+D153</f>
        <v>0</v>
      </c>
    </row>
    <row r="149" spans="1:4" ht="15.75">
      <c r="A149" s="15" t="s">
        <v>107</v>
      </c>
      <c r="B149" s="56" t="s">
        <v>252</v>
      </c>
      <c r="C149" s="122"/>
      <c r="D149" s="51"/>
    </row>
    <row r="150" spans="1:4" ht="15.75">
      <c r="A150" s="15" t="s">
        <v>109</v>
      </c>
      <c r="B150" s="56" t="s">
        <v>253</v>
      </c>
      <c r="C150" s="122"/>
      <c r="D150" s="51"/>
    </row>
    <row r="151" spans="1:4" ht="15.75">
      <c r="A151" s="15" t="s">
        <v>111</v>
      </c>
      <c r="B151" s="56" t="s">
        <v>254</v>
      </c>
      <c r="C151" s="122"/>
      <c r="D151" s="51"/>
    </row>
    <row r="152" spans="1:4" ht="31.5">
      <c r="A152" s="15" t="s">
        <v>113</v>
      </c>
      <c r="B152" s="56" t="s">
        <v>255</v>
      </c>
      <c r="C152" s="122"/>
      <c r="D152" s="51"/>
    </row>
    <row r="153" spans="1:4" ht="16.5" thickBot="1">
      <c r="A153" s="45" t="s">
        <v>256</v>
      </c>
      <c r="B153" s="57" t="s">
        <v>257</v>
      </c>
      <c r="C153" s="123"/>
      <c r="D153" s="55"/>
    </row>
    <row r="154" spans="1:4" ht="16.5" thickBot="1">
      <c r="A154" s="58" t="s">
        <v>115</v>
      </c>
      <c r="B154" s="14" t="s">
        <v>258</v>
      </c>
      <c r="C154" s="134"/>
      <c r="D154" s="129"/>
    </row>
    <row r="155" spans="1:4" ht="16.5" thickBot="1">
      <c r="A155" s="58" t="s">
        <v>125</v>
      </c>
      <c r="B155" s="14" t="s">
        <v>259</v>
      </c>
      <c r="C155" s="134"/>
      <c r="D155" s="129"/>
    </row>
    <row r="156" spans="1:4" ht="16.5" thickBot="1">
      <c r="A156" s="13" t="s">
        <v>260</v>
      </c>
      <c r="B156" s="14" t="s">
        <v>261</v>
      </c>
      <c r="C156" s="135">
        <f>C131+C135+C142+C148+C154+C155</f>
        <v>0</v>
      </c>
      <c r="D156" s="130">
        <f>D131+D135+D142+D148+D154+D155</f>
        <v>944677</v>
      </c>
    </row>
    <row r="157" spans="1:4" ht="16.5" thickBot="1">
      <c r="A157" s="59" t="s">
        <v>262</v>
      </c>
      <c r="B157" s="60" t="s">
        <v>263</v>
      </c>
      <c r="C157" s="135">
        <f>C130+C156</f>
        <v>62629000</v>
      </c>
      <c r="D157" s="130">
        <f>D130+D156</f>
        <v>146133714</v>
      </c>
    </row>
    <row r="158" spans="1:4" ht="15.75">
      <c r="A158" s="159"/>
      <c r="B158" s="160"/>
      <c r="C158" s="161"/>
      <c r="D158" s="161"/>
    </row>
    <row r="159" spans="1:4" ht="16.5" thickBot="1">
      <c r="A159" s="61"/>
      <c r="B159" s="62"/>
      <c r="C159" s="63"/>
      <c r="D159" s="63"/>
    </row>
    <row r="160" spans="1:4" ht="16.5" thickBot="1">
      <c r="A160" s="64" t="s">
        <v>264</v>
      </c>
      <c r="B160" s="65"/>
      <c r="C160" s="137">
        <v>75</v>
      </c>
      <c r="D160" s="136">
        <v>70</v>
      </c>
    </row>
    <row r="161" spans="1:4" ht="16.5" thickBot="1">
      <c r="A161" s="64" t="s">
        <v>265</v>
      </c>
      <c r="B161" s="65"/>
      <c r="C161" s="137">
        <v>73</v>
      </c>
      <c r="D161" s="136">
        <v>68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zoomScaleNormal="100" workbookViewId="0">
      <selection activeCell="B9" sqref="B9"/>
    </sheetView>
  </sheetViews>
  <sheetFormatPr defaultRowHeight="15"/>
  <cols>
    <col min="1" max="1" width="14.28515625" customWidth="1"/>
    <col min="2" max="2" width="63.7109375" customWidth="1"/>
    <col min="3" max="3" width="17.42578125" customWidth="1"/>
    <col min="4" max="4" width="17.28515625" customWidth="1"/>
  </cols>
  <sheetData>
    <row r="1" spans="1:4" ht="15.75">
      <c r="A1" s="165" t="s">
        <v>349</v>
      </c>
      <c r="B1" s="165"/>
      <c r="C1" s="165"/>
      <c r="D1" s="165"/>
    </row>
    <row r="2" spans="1:4" ht="15.75">
      <c r="A2" s="164" t="s">
        <v>358</v>
      </c>
      <c r="B2" s="164"/>
      <c r="C2" s="164"/>
      <c r="D2" s="164"/>
    </row>
    <row r="3" spans="1:4" ht="16.5" thickBot="1">
      <c r="A3" s="68"/>
      <c r="B3" s="68"/>
      <c r="C3" s="68"/>
    </row>
    <row r="4" spans="1:4" ht="15.75">
      <c r="A4" s="2" t="s">
        <v>0</v>
      </c>
      <c r="B4" s="3" t="s">
        <v>1</v>
      </c>
      <c r="C4" s="139"/>
      <c r="D4" s="4"/>
    </row>
    <row r="5" spans="1:4" ht="32.25" thickBot="1">
      <c r="A5" s="71" t="s">
        <v>2</v>
      </c>
      <c r="B5" s="69" t="s">
        <v>269</v>
      </c>
      <c r="C5" s="140"/>
      <c r="D5" s="141"/>
    </row>
    <row r="6" spans="1:4" ht="16.5" thickBot="1">
      <c r="A6" s="108"/>
      <c r="B6" s="5"/>
      <c r="C6" s="167" t="s">
        <v>356</v>
      </c>
      <c r="D6" s="167"/>
    </row>
    <row r="7" spans="1:4" ht="16.5" thickBot="1">
      <c r="A7" s="6" t="s">
        <v>4</v>
      </c>
      <c r="B7" s="7" t="s">
        <v>5</v>
      </c>
      <c r="C7" s="110" t="s">
        <v>6</v>
      </c>
      <c r="D7" s="70" t="s">
        <v>351</v>
      </c>
    </row>
    <row r="8" spans="1:4" ht="16.5" thickBot="1">
      <c r="A8" s="8" t="s">
        <v>7</v>
      </c>
      <c r="B8" s="9" t="s">
        <v>8</v>
      </c>
      <c r="C8" s="111" t="s">
        <v>9</v>
      </c>
      <c r="D8" s="10" t="s">
        <v>271</v>
      </c>
    </row>
    <row r="9" spans="1:4" ht="16.5" thickBot="1">
      <c r="A9" s="11"/>
      <c r="B9" s="12" t="s">
        <v>10</v>
      </c>
      <c r="C9" s="142"/>
      <c r="D9" s="143"/>
    </row>
    <row r="10" spans="1:4" ht="16.5" thickBot="1">
      <c r="A10" s="13" t="s">
        <v>11</v>
      </c>
      <c r="B10" s="14" t="s">
        <v>12</v>
      </c>
      <c r="C10" s="120">
        <f>C11+C12+C13+C14+C15+C16</f>
        <v>24507844</v>
      </c>
      <c r="D10" s="116">
        <f>D11+D12+D13+D14+D15+D16</f>
        <v>30060190</v>
      </c>
    </row>
    <row r="11" spans="1:4" ht="15.75">
      <c r="A11" s="15" t="s">
        <v>13</v>
      </c>
      <c r="B11" s="16" t="s">
        <v>14</v>
      </c>
      <c r="C11" s="121">
        <v>8589342</v>
      </c>
      <c r="D11" s="117">
        <v>8589342</v>
      </c>
    </row>
    <row r="12" spans="1:4" ht="17.25" customHeight="1">
      <c r="A12" s="17" t="s">
        <v>15</v>
      </c>
      <c r="B12" s="18" t="s">
        <v>16</v>
      </c>
      <c r="C12" s="122"/>
      <c r="D12" s="51"/>
    </row>
    <row r="13" spans="1:4" ht="15.75">
      <c r="A13" s="17" t="s">
        <v>17</v>
      </c>
      <c r="B13" s="18" t="s">
        <v>18</v>
      </c>
      <c r="C13" s="122">
        <v>14718502</v>
      </c>
      <c r="D13" s="51">
        <v>15580168</v>
      </c>
    </row>
    <row r="14" spans="1:4" ht="15.75">
      <c r="A14" s="17" t="s">
        <v>19</v>
      </c>
      <c r="B14" s="18" t="s">
        <v>20</v>
      </c>
      <c r="C14" s="122">
        <v>1200000</v>
      </c>
      <c r="D14" s="51">
        <v>1200000</v>
      </c>
    </row>
    <row r="15" spans="1:4" ht="15.75">
      <c r="A15" s="17" t="s">
        <v>21</v>
      </c>
      <c r="B15" s="18" t="s">
        <v>22</v>
      </c>
      <c r="C15" s="122"/>
      <c r="D15" s="51">
        <v>4524600</v>
      </c>
    </row>
    <row r="16" spans="1:4" ht="16.5" thickBot="1">
      <c r="A16" s="19" t="s">
        <v>23</v>
      </c>
      <c r="B16" s="20" t="s">
        <v>24</v>
      </c>
      <c r="C16" s="122"/>
      <c r="D16" s="51">
        <v>166080</v>
      </c>
    </row>
    <row r="17" spans="1:4" ht="32.25" thickBot="1">
      <c r="A17" s="13" t="s">
        <v>25</v>
      </c>
      <c r="B17" s="21" t="s">
        <v>26</v>
      </c>
      <c r="C17" s="120">
        <f>C18+C19+C20+C21+C22</f>
        <v>29609000</v>
      </c>
      <c r="D17" s="116">
        <f>D18+D19+D20+D21+D22</f>
        <v>74589887</v>
      </c>
    </row>
    <row r="18" spans="1:4" ht="15.75">
      <c r="A18" s="15" t="s">
        <v>27</v>
      </c>
      <c r="B18" s="16" t="s">
        <v>28</v>
      </c>
      <c r="C18" s="121"/>
      <c r="D18" s="117"/>
    </row>
    <row r="19" spans="1:4" ht="18" customHeight="1">
      <c r="A19" s="17" t="s">
        <v>29</v>
      </c>
      <c r="B19" s="18" t="s">
        <v>30</v>
      </c>
      <c r="C19" s="122"/>
      <c r="D19" s="51"/>
    </row>
    <row r="20" spans="1:4" ht="15.75">
      <c r="A20" s="17" t="s">
        <v>31</v>
      </c>
      <c r="B20" s="18" t="s">
        <v>32</v>
      </c>
      <c r="C20" s="122"/>
      <c r="D20" s="51"/>
    </row>
    <row r="21" spans="1:4" ht="15.75">
      <c r="A21" s="17" t="s">
        <v>33</v>
      </c>
      <c r="B21" s="18" t="s">
        <v>34</v>
      </c>
      <c r="C21" s="122"/>
      <c r="D21" s="51"/>
    </row>
    <row r="22" spans="1:4" ht="15.75">
      <c r="A22" s="17" t="s">
        <v>35</v>
      </c>
      <c r="B22" s="18" t="s">
        <v>36</v>
      </c>
      <c r="C22" s="122">
        <v>29609000</v>
      </c>
      <c r="D22" s="51">
        <v>74589887</v>
      </c>
    </row>
    <row r="23" spans="1:4" ht="16.5" thickBot="1">
      <c r="A23" s="19" t="s">
        <v>37</v>
      </c>
      <c r="B23" s="20" t="s">
        <v>38</v>
      </c>
      <c r="C23" s="123"/>
      <c r="D23" s="55"/>
    </row>
    <row r="24" spans="1:4" ht="32.25" thickBot="1">
      <c r="A24" s="13" t="s">
        <v>39</v>
      </c>
      <c r="B24" s="14" t="s">
        <v>40</v>
      </c>
      <c r="C24" s="120">
        <f>C25+C26+C27+C28+C29</f>
        <v>0</v>
      </c>
      <c r="D24" s="116">
        <f>D25+D26+D27+D28+D29</f>
        <v>6620650</v>
      </c>
    </row>
    <row r="25" spans="1:4" ht="15.75">
      <c r="A25" s="15" t="s">
        <v>41</v>
      </c>
      <c r="B25" s="16" t="s">
        <v>42</v>
      </c>
      <c r="C25" s="121"/>
      <c r="D25" s="117">
        <v>6500000</v>
      </c>
    </row>
    <row r="26" spans="1:4" ht="15.75">
      <c r="A26" s="17" t="s">
        <v>43</v>
      </c>
      <c r="B26" s="18" t="s">
        <v>44</v>
      </c>
      <c r="C26" s="122"/>
      <c r="D26" s="51"/>
    </row>
    <row r="27" spans="1:4" ht="31.5">
      <c r="A27" s="17" t="s">
        <v>45</v>
      </c>
      <c r="B27" s="18" t="s">
        <v>46</v>
      </c>
      <c r="C27" s="122"/>
      <c r="D27" s="51"/>
    </row>
    <row r="28" spans="1:4" ht="31.5">
      <c r="A28" s="17" t="s">
        <v>47</v>
      </c>
      <c r="B28" s="18" t="s">
        <v>48</v>
      </c>
      <c r="C28" s="122"/>
      <c r="D28" s="51"/>
    </row>
    <row r="29" spans="1:4" ht="15.75">
      <c r="A29" s="17" t="s">
        <v>49</v>
      </c>
      <c r="B29" s="18" t="s">
        <v>50</v>
      </c>
      <c r="C29" s="122"/>
      <c r="D29" s="51">
        <v>120650</v>
      </c>
    </row>
    <row r="30" spans="1:4" ht="16.5" thickBot="1">
      <c r="A30" s="19" t="s">
        <v>51</v>
      </c>
      <c r="B30" s="20" t="s">
        <v>52</v>
      </c>
      <c r="C30" s="123"/>
      <c r="D30" s="55"/>
    </row>
    <row r="31" spans="1:4" ht="16.5" thickBot="1">
      <c r="A31" s="13" t="s">
        <v>53</v>
      </c>
      <c r="B31" s="14" t="s">
        <v>54</v>
      </c>
      <c r="C31" s="120">
        <f>C32+C36+C37+C38</f>
        <v>7310000</v>
      </c>
      <c r="D31" s="116">
        <f>D32+D36+D37+D38</f>
        <v>4628065</v>
      </c>
    </row>
    <row r="32" spans="1:4" ht="15.75">
      <c r="A32" s="15" t="s">
        <v>55</v>
      </c>
      <c r="B32" s="16" t="s">
        <v>56</v>
      </c>
      <c r="C32" s="124">
        <f>+C33+C34+C35</f>
        <v>6620000</v>
      </c>
      <c r="D32" s="118">
        <f>+D33+D34+D35</f>
        <v>3788307</v>
      </c>
    </row>
    <row r="33" spans="1:4" ht="15.75">
      <c r="A33" s="17" t="s">
        <v>57</v>
      </c>
      <c r="B33" s="18" t="s">
        <v>58</v>
      </c>
      <c r="C33" s="122">
        <v>620000</v>
      </c>
      <c r="D33" s="51">
        <v>558873</v>
      </c>
    </row>
    <row r="34" spans="1:4" ht="15.75">
      <c r="A34" s="17" t="s">
        <v>59</v>
      </c>
      <c r="B34" s="18" t="s">
        <v>60</v>
      </c>
      <c r="C34" s="122"/>
      <c r="D34" s="51"/>
    </row>
    <row r="35" spans="1:4" ht="15.75">
      <c r="A35" s="17" t="s">
        <v>61</v>
      </c>
      <c r="B35" s="22" t="s">
        <v>62</v>
      </c>
      <c r="C35" s="122">
        <v>6000000</v>
      </c>
      <c r="D35" s="51">
        <v>3229434</v>
      </c>
    </row>
    <row r="36" spans="1:4" ht="15.75">
      <c r="A36" s="17" t="s">
        <v>63</v>
      </c>
      <c r="B36" s="18" t="s">
        <v>64</v>
      </c>
      <c r="C36" s="122">
        <v>540000</v>
      </c>
      <c r="D36" s="51">
        <v>499546</v>
      </c>
    </row>
    <row r="37" spans="1:4" ht="15.75">
      <c r="A37" s="17" t="s">
        <v>65</v>
      </c>
      <c r="B37" s="18" t="s">
        <v>66</v>
      </c>
      <c r="C37" s="122">
        <v>0</v>
      </c>
      <c r="D37" s="51"/>
    </row>
    <row r="38" spans="1:4" ht="16.5" thickBot="1">
      <c r="A38" s="19" t="s">
        <v>67</v>
      </c>
      <c r="B38" s="20" t="s">
        <v>68</v>
      </c>
      <c r="C38" s="123">
        <v>150000</v>
      </c>
      <c r="D38" s="55">
        <v>340212</v>
      </c>
    </row>
    <row r="39" spans="1:4" ht="16.5" thickBot="1">
      <c r="A39" s="13" t="s">
        <v>69</v>
      </c>
      <c r="B39" s="14" t="s">
        <v>70</v>
      </c>
      <c r="C39" s="120">
        <f>SUM(C40:C50)</f>
        <v>1202156</v>
      </c>
      <c r="D39" s="116">
        <f>SUM(D40:D50)</f>
        <v>1497488</v>
      </c>
    </row>
    <row r="40" spans="1:4" ht="15.75">
      <c r="A40" s="15" t="s">
        <v>71</v>
      </c>
      <c r="B40" s="16" t="s">
        <v>72</v>
      </c>
      <c r="C40" s="121">
        <v>600000</v>
      </c>
      <c r="D40" s="117">
        <v>577935</v>
      </c>
    </row>
    <row r="41" spans="1:4" ht="15.75">
      <c r="A41" s="17" t="s">
        <v>73</v>
      </c>
      <c r="B41" s="18" t="s">
        <v>74</v>
      </c>
      <c r="C41" s="122"/>
      <c r="D41" s="51">
        <v>15000</v>
      </c>
    </row>
    <row r="42" spans="1:4" ht="15.75">
      <c r="A42" s="17" t="s">
        <v>75</v>
      </c>
      <c r="B42" s="18" t="s">
        <v>76</v>
      </c>
      <c r="C42" s="122"/>
      <c r="D42" s="51"/>
    </row>
    <row r="43" spans="1:4" ht="15.75">
      <c r="A43" s="17" t="s">
        <v>77</v>
      </c>
      <c r="B43" s="18" t="s">
        <v>78</v>
      </c>
      <c r="C43" s="122">
        <v>452000</v>
      </c>
      <c r="D43" s="51">
        <v>363165</v>
      </c>
    </row>
    <row r="44" spans="1:4" ht="15.75">
      <c r="A44" s="17" t="s">
        <v>79</v>
      </c>
      <c r="B44" s="18" t="s">
        <v>80</v>
      </c>
      <c r="C44" s="122">
        <v>140000</v>
      </c>
      <c r="D44" s="51">
        <v>203870</v>
      </c>
    </row>
    <row r="45" spans="1:4" ht="15.75">
      <c r="A45" s="17" t="s">
        <v>81</v>
      </c>
      <c r="B45" s="18" t="s">
        <v>82</v>
      </c>
      <c r="C45" s="122"/>
      <c r="D45" s="51"/>
    </row>
    <row r="46" spans="1:4" ht="15.75">
      <c r="A46" s="17" t="s">
        <v>83</v>
      </c>
      <c r="B46" s="18" t="s">
        <v>84</v>
      </c>
      <c r="C46" s="122"/>
      <c r="D46" s="51"/>
    </row>
    <row r="47" spans="1:4" ht="15.75">
      <c r="A47" s="17" t="s">
        <v>85</v>
      </c>
      <c r="B47" s="18" t="s">
        <v>86</v>
      </c>
      <c r="C47" s="122">
        <v>10156</v>
      </c>
      <c r="D47" s="51">
        <v>10156</v>
      </c>
    </row>
    <row r="48" spans="1:4" ht="15.75">
      <c r="A48" s="17" t="s">
        <v>87</v>
      </c>
      <c r="B48" s="18" t="s">
        <v>88</v>
      </c>
      <c r="C48" s="122"/>
      <c r="D48" s="51">
        <v>2</v>
      </c>
    </row>
    <row r="49" spans="1:4" ht="15.75">
      <c r="A49" s="19" t="s">
        <v>89</v>
      </c>
      <c r="B49" s="20" t="s">
        <v>90</v>
      </c>
      <c r="C49" s="123"/>
      <c r="D49" s="55">
        <v>315000</v>
      </c>
    </row>
    <row r="50" spans="1:4" ht="16.5" thickBot="1">
      <c r="A50" s="19" t="s">
        <v>91</v>
      </c>
      <c r="B50" s="20" t="s">
        <v>92</v>
      </c>
      <c r="C50" s="123"/>
      <c r="D50" s="55">
        <v>12360</v>
      </c>
    </row>
    <row r="51" spans="1:4" ht="16.5" thickBot="1">
      <c r="A51" s="13" t="s">
        <v>93</v>
      </c>
      <c r="B51" s="14" t="s">
        <v>94</v>
      </c>
      <c r="C51" s="120">
        <f>SUM(C52:C56)</f>
        <v>0</v>
      </c>
      <c r="D51" s="116">
        <f>SUM(D52:D56)</f>
        <v>0</v>
      </c>
    </row>
    <row r="52" spans="1:4" ht="15.75">
      <c r="A52" s="15" t="s">
        <v>95</v>
      </c>
      <c r="B52" s="16" t="s">
        <v>96</v>
      </c>
      <c r="C52" s="121"/>
      <c r="D52" s="117"/>
    </row>
    <row r="53" spans="1:4" ht="15.75">
      <c r="A53" s="17" t="s">
        <v>97</v>
      </c>
      <c r="B53" s="18" t="s">
        <v>98</v>
      </c>
      <c r="C53" s="122"/>
      <c r="D53" s="51"/>
    </row>
    <row r="54" spans="1:4" ht="15.75">
      <c r="A54" s="17" t="s">
        <v>99</v>
      </c>
      <c r="B54" s="18" t="s">
        <v>100</v>
      </c>
      <c r="C54" s="122"/>
      <c r="D54" s="51"/>
    </row>
    <row r="55" spans="1:4" ht="15.75">
      <c r="A55" s="17" t="s">
        <v>101</v>
      </c>
      <c r="B55" s="18" t="s">
        <v>102</v>
      </c>
      <c r="C55" s="122"/>
      <c r="D55" s="51"/>
    </row>
    <row r="56" spans="1:4" ht="16.5" thickBot="1">
      <c r="A56" s="19" t="s">
        <v>103</v>
      </c>
      <c r="B56" s="20" t="s">
        <v>104</v>
      </c>
      <c r="C56" s="123"/>
      <c r="D56" s="55"/>
    </row>
    <row r="57" spans="1:4" ht="16.5" thickBot="1">
      <c r="A57" s="13" t="s">
        <v>105</v>
      </c>
      <c r="B57" s="14" t="s">
        <v>106</v>
      </c>
      <c r="C57" s="120">
        <f>SUM(C58:C60)</f>
        <v>0</v>
      </c>
      <c r="D57" s="116">
        <f>SUM(D58:D60)</f>
        <v>0</v>
      </c>
    </row>
    <row r="58" spans="1:4" ht="31.5">
      <c r="A58" s="15" t="s">
        <v>107</v>
      </c>
      <c r="B58" s="16" t="s">
        <v>108</v>
      </c>
      <c r="C58" s="121"/>
      <c r="D58" s="117"/>
    </row>
    <row r="59" spans="1:4" ht="31.5">
      <c r="A59" s="17" t="s">
        <v>109</v>
      </c>
      <c r="B59" s="18" t="s">
        <v>110</v>
      </c>
      <c r="C59" s="122"/>
      <c r="D59" s="51"/>
    </row>
    <row r="60" spans="1:4" ht="15.75">
      <c r="A60" s="17" t="s">
        <v>111</v>
      </c>
      <c r="B60" s="18" t="s">
        <v>112</v>
      </c>
      <c r="C60" s="122"/>
      <c r="D60" s="51"/>
    </row>
    <row r="61" spans="1:4" ht="16.5" thickBot="1">
      <c r="A61" s="19" t="s">
        <v>113</v>
      </c>
      <c r="B61" s="20" t="s">
        <v>114</v>
      </c>
      <c r="C61" s="123"/>
      <c r="D61" s="55"/>
    </row>
    <row r="62" spans="1:4" ht="16.5" thickBot="1">
      <c r="A62" s="13" t="s">
        <v>115</v>
      </c>
      <c r="B62" s="21" t="s">
        <v>116</v>
      </c>
      <c r="C62" s="120">
        <f>SUM(C63:C65)</f>
        <v>0</v>
      </c>
      <c r="D62" s="116">
        <f>SUM(D63:D65)</f>
        <v>0</v>
      </c>
    </row>
    <row r="63" spans="1:4" ht="31.5">
      <c r="A63" s="15" t="s">
        <v>117</v>
      </c>
      <c r="B63" s="16" t="s">
        <v>118</v>
      </c>
      <c r="C63" s="122"/>
      <c r="D63" s="51"/>
    </row>
    <row r="64" spans="1:4" ht="31.5">
      <c r="A64" s="17" t="s">
        <v>119</v>
      </c>
      <c r="B64" s="18" t="s">
        <v>120</v>
      </c>
      <c r="C64" s="122"/>
      <c r="D64" s="51"/>
    </row>
    <row r="65" spans="1:4" ht="15.75">
      <c r="A65" s="17" t="s">
        <v>121</v>
      </c>
      <c r="B65" s="18" t="s">
        <v>122</v>
      </c>
      <c r="C65" s="122"/>
      <c r="D65" s="51"/>
    </row>
    <row r="66" spans="1:4" ht="16.5" thickBot="1">
      <c r="A66" s="19" t="s">
        <v>123</v>
      </c>
      <c r="B66" s="20" t="s">
        <v>124</v>
      </c>
      <c r="C66" s="122"/>
      <c r="D66" s="51"/>
    </row>
    <row r="67" spans="1:4" ht="16.5" thickBot="1">
      <c r="A67" s="13" t="s">
        <v>125</v>
      </c>
      <c r="B67" s="14" t="s">
        <v>126</v>
      </c>
      <c r="C67" s="120">
        <f>C10+C17+C24+C31+C39+C51+C57+C62</f>
        <v>62629000</v>
      </c>
      <c r="D67" s="116">
        <f>D10+D17+D24+D31+D39+D51+D57+D62</f>
        <v>117396280</v>
      </c>
    </row>
    <row r="68" spans="1:4" ht="16.5" thickBot="1">
      <c r="A68" s="23" t="s">
        <v>127</v>
      </c>
      <c r="B68" s="21" t="s">
        <v>128</v>
      </c>
      <c r="C68" s="120">
        <f>SUM(C69:C71)</f>
        <v>0</v>
      </c>
      <c r="D68" s="116">
        <f>SUM(D69:D71)</f>
        <v>0</v>
      </c>
    </row>
    <row r="69" spans="1:4" ht="15.75">
      <c r="A69" s="15" t="s">
        <v>129</v>
      </c>
      <c r="B69" s="16" t="s">
        <v>130</v>
      </c>
      <c r="C69" s="122"/>
      <c r="D69" s="51"/>
    </row>
    <row r="70" spans="1:4" ht="15.75">
      <c r="A70" s="17" t="s">
        <v>131</v>
      </c>
      <c r="B70" s="18" t="s">
        <v>132</v>
      </c>
      <c r="C70" s="122"/>
      <c r="D70" s="51"/>
    </row>
    <row r="71" spans="1:4" ht="16.5" thickBot="1">
      <c r="A71" s="19" t="s">
        <v>133</v>
      </c>
      <c r="B71" s="24" t="s">
        <v>134</v>
      </c>
      <c r="C71" s="122"/>
      <c r="D71" s="51"/>
    </row>
    <row r="72" spans="1:4" ht="16.5" thickBot="1">
      <c r="A72" s="23" t="s">
        <v>135</v>
      </c>
      <c r="B72" s="21" t="s">
        <v>136</v>
      </c>
      <c r="C72" s="120">
        <f>SUM(C73:C76)</f>
        <v>0</v>
      </c>
      <c r="D72" s="116">
        <f>SUM(D73:D76)</f>
        <v>0</v>
      </c>
    </row>
    <row r="73" spans="1:4" ht="15.75">
      <c r="A73" s="15" t="s">
        <v>137</v>
      </c>
      <c r="B73" s="16" t="s">
        <v>138</v>
      </c>
      <c r="C73" s="122"/>
      <c r="D73" s="51"/>
    </row>
    <row r="74" spans="1:4" ht="15.75">
      <c r="A74" s="17" t="s">
        <v>139</v>
      </c>
      <c r="B74" s="18" t="s">
        <v>140</v>
      </c>
      <c r="C74" s="122"/>
      <c r="D74" s="51"/>
    </row>
    <row r="75" spans="1:4" ht="17.25" customHeight="1">
      <c r="A75" s="17" t="s">
        <v>141</v>
      </c>
      <c r="B75" s="18" t="s">
        <v>142</v>
      </c>
      <c r="C75" s="122"/>
      <c r="D75" s="51"/>
    </row>
    <row r="76" spans="1:4" ht="16.5" thickBot="1">
      <c r="A76" s="19" t="s">
        <v>143</v>
      </c>
      <c r="B76" s="20" t="s">
        <v>144</v>
      </c>
      <c r="C76" s="122"/>
      <c r="D76" s="51"/>
    </row>
    <row r="77" spans="1:4" ht="16.5" thickBot="1">
      <c r="A77" s="23" t="s">
        <v>145</v>
      </c>
      <c r="B77" s="21" t="s">
        <v>146</v>
      </c>
      <c r="C77" s="120">
        <f>SUM(C78:C79)</f>
        <v>0</v>
      </c>
      <c r="D77" s="116">
        <f>SUM(D78:D79)</f>
        <v>27695000</v>
      </c>
    </row>
    <row r="78" spans="1:4" ht="15.75">
      <c r="A78" s="15" t="s">
        <v>147</v>
      </c>
      <c r="B78" s="16" t="s">
        <v>148</v>
      </c>
      <c r="C78" s="122"/>
      <c r="D78" s="51">
        <v>27695000</v>
      </c>
    </row>
    <row r="79" spans="1:4" ht="16.5" thickBot="1">
      <c r="A79" s="19" t="s">
        <v>149</v>
      </c>
      <c r="B79" s="20" t="s">
        <v>150</v>
      </c>
      <c r="C79" s="122"/>
      <c r="D79" s="51"/>
    </row>
    <row r="80" spans="1:4" ht="16.5" thickBot="1">
      <c r="A80" s="23" t="s">
        <v>151</v>
      </c>
      <c r="B80" s="21" t="s">
        <v>152</v>
      </c>
      <c r="C80" s="120">
        <f>SUM(C81:C83)</f>
        <v>0</v>
      </c>
      <c r="D80" s="116">
        <f>SUM(D81:D83)</f>
        <v>1042434</v>
      </c>
    </row>
    <row r="81" spans="1:4" ht="15.75">
      <c r="A81" s="15" t="s">
        <v>153</v>
      </c>
      <c r="B81" s="16" t="s">
        <v>154</v>
      </c>
      <c r="C81" s="122"/>
      <c r="D81" s="51">
        <v>1042434</v>
      </c>
    </row>
    <row r="82" spans="1:4" ht="15.75">
      <c r="A82" s="17" t="s">
        <v>155</v>
      </c>
      <c r="B82" s="18" t="s">
        <v>156</v>
      </c>
      <c r="C82" s="122"/>
      <c r="D82" s="51"/>
    </row>
    <row r="83" spans="1:4" ht="16.5" thickBot="1">
      <c r="A83" s="19" t="s">
        <v>157</v>
      </c>
      <c r="B83" s="20" t="s">
        <v>158</v>
      </c>
      <c r="C83" s="122"/>
      <c r="D83" s="51"/>
    </row>
    <row r="84" spans="1:4" ht="16.5" thickBot="1">
      <c r="A84" s="23" t="s">
        <v>159</v>
      </c>
      <c r="B84" s="21" t="s">
        <v>160</v>
      </c>
      <c r="C84" s="120">
        <f>SUM(C85:C88)</f>
        <v>0</v>
      </c>
      <c r="D84" s="116">
        <f>SUM(D85:D88)</f>
        <v>0</v>
      </c>
    </row>
    <row r="85" spans="1:4" ht="15.75">
      <c r="A85" s="25" t="s">
        <v>161</v>
      </c>
      <c r="B85" s="16" t="s">
        <v>162</v>
      </c>
      <c r="C85" s="122"/>
      <c r="D85" s="51"/>
    </row>
    <row r="86" spans="1:4" ht="17.25" customHeight="1">
      <c r="A86" s="26" t="s">
        <v>163</v>
      </c>
      <c r="B86" s="18" t="s">
        <v>164</v>
      </c>
      <c r="C86" s="122"/>
      <c r="D86" s="51"/>
    </row>
    <row r="87" spans="1:4" ht="15.75">
      <c r="A87" s="26" t="s">
        <v>165</v>
      </c>
      <c r="B87" s="18" t="s">
        <v>166</v>
      </c>
      <c r="C87" s="122"/>
      <c r="D87" s="51"/>
    </row>
    <row r="88" spans="1:4" ht="16.5" thickBot="1">
      <c r="A88" s="27" t="s">
        <v>167</v>
      </c>
      <c r="B88" s="20" t="s">
        <v>168</v>
      </c>
      <c r="C88" s="122"/>
      <c r="D88" s="51"/>
    </row>
    <row r="89" spans="1:4" ht="16.5" thickBot="1">
      <c r="A89" s="23" t="s">
        <v>169</v>
      </c>
      <c r="B89" s="21" t="s">
        <v>170</v>
      </c>
      <c r="C89" s="125"/>
      <c r="D89" s="119"/>
    </row>
    <row r="90" spans="1:4" ht="16.5" thickBot="1">
      <c r="A90" s="23" t="s">
        <v>171</v>
      </c>
      <c r="B90" s="21" t="s">
        <v>172</v>
      </c>
      <c r="C90" s="125"/>
      <c r="D90" s="119"/>
    </row>
    <row r="91" spans="1:4" ht="16.5" thickBot="1">
      <c r="A91" s="23" t="s">
        <v>173</v>
      </c>
      <c r="B91" s="28" t="s">
        <v>174</v>
      </c>
      <c r="C91" s="120">
        <f>C68+C72+C77+C80+C84+C90+C89</f>
        <v>0</v>
      </c>
      <c r="D91" s="116">
        <f>D68+D72+D77+D80+D84+D90+D89</f>
        <v>28737434</v>
      </c>
    </row>
    <row r="92" spans="1:4" ht="16.5" thickBot="1">
      <c r="A92" s="29" t="s">
        <v>175</v>
      </c>
      <c r="B92" s="30" t="s">
        <v>176</v>
      </c>
      <c r="C92" s="120">
        <f>C67+C91</f>
        <v>62629000</v>
      </c>
      <c r="D92" s="116">
        <f>D67+D91</f>
        <v>146133714</v>
      </c>
    </row>
    <row r="93" spans="1:4" ht="16.5" thickBot="1">
      <c r="A93" s="31"/>
      <c r="B93" s="32"/>
      <c r="C93" s="33"/>
      <c r="D93" s="33"/>
    </row>
    <row r="94" spans="1:4" ht="16.5" thickBot="1">
      <c r="A94" s="6"/>
      <c r="B94" s="34" t="s">
        <v>177</v>
      </c>
      <c r="C94" s="142"/>
      <c r="D94" s="35"/>
    </row>
    <row r="95" spans="1:4" ht="16.5" thickBot="1">
      <c r="A95" s="36" t="s">
        <v>11</v>
      </c>
      <c r="B95" s="37" t="s">
        <v>322</v>
      </c>
      <c r="C95" s="131">
        <f>C96+C97+C98+C99+C100+C113</f>
        <v>59285000</v>
      </c>
      <c r="D95" s="126">
        <f>D96+D97+D98+D99+D100+D113</f>
        <v>140003010</v>
      </c>
    </row>
    <row r="96" spans="1:4" ht="15.75">
      <c r="A96" s="38" t="s">
        <v>13</v>
      </c>
      <c r="B96" s="39" t="s">
        <v>178</v>
      </c>
      <c r="C96" s="132">
        <v>26961000</v>
      </c>
      <c r="D96" s="127">
        <v>91022876</v>
      </c>
    </row>
    <row r="97" spans="1:4" ht="21" customHeight="1">
      <c r="A97" s="17" t="s">
        <v>15</v>
      </c>
      <c r="B97" s="40" t="s">
        <v>179</v>
      </c>
      <c r="C97" s="122">
        <v>4197000</v>
      </c>
      <c r="D97" s="51">
        <v>10384111</v>
      </c>
    </row>
    <row r="98" spans="1:4" ht="15.75">
      <c r="A98" s="17" t="s">
        <v>17</v>
      </c>
      <c r="B98" s="40" t="s">
        <v>180</v>
      </c>
      <c r="C98" s="123">
        <v>17637000</v>
      </c>
      <c r="D98" s="55">
        <v>20703881</v>
      </c>
    </row>
    <row r="99" spans="1:4" ht="15.75">
      <c r="A99" s="17" t="s">
        <v>19</v>
      </c>
      <c r="B99" s="41" t="s">
        <v>181</v>
      </c>
      <c r="C99" s="123">
        <v>6179000</v>
      </c>
      <c r="D99" s="55">
        <v>11201180</v>
      </c>
    </row>
    <row r="100" spans="1:4" ht="15.75">
      <c r="A100" s="17" t="s">
        <v>182</v>
      </c>
      <c r="B100" s="42" t="s">
        <v>183</v>
      </c>
      <c r="C100" s="123">
        <f>SUM(C101:C112)</f>
        <v>4311000</v>
      </c>
      <c r="D100" s="55">
        <v>6690962</v>
      </c>
    </row>
    <row r="101" spans="1:4" ht="15.75">
      <c r="A101" s="17" t="s">
        <v>23</v>
      </c>
      <c r="B101" s="40" t="s">
        <v>184</v>
      </c>
      <c r="C101" s="123"/>
      <c r="D101" s="55"/>
    </row>
    <row r="102" spans="1:4" ht="15.75">
      <c r="A102" s="17" t="s">
        <v>185</v>
      </c>
      <c r="B102" s="43" t="s">
        <v>186</v>
      </c>
      <c r="C102" s="123"/>
      <c r="D102" s="55"/>
    </row>
    <row r="103" spans="1:4" ht="15.75">
      <c r="A103" s="17" t="s">
        <v>187</v>
      </c>
      <c r="B103" s="43" t="s">
        <v>188</v>
      </c>
      <c r="C103" s="123"/>
      <c r="D103" s="55"/>
    </row>
    <row r="104" spans="1:4" ht="15.75">
      <c r="A104" s="17" t="s">
        <v>189</v>
      </c>
      <c r="B104" s="43" t="s">
        <v>190</v>
      </c>
      <c r="C104" s="123"/>
      <c r="D104" s="55"/>
    </row>
    <row r="105" spans="1:4" ht="31.5">
      <c r="A105" s="17" t="s">
        <v>191</v>
      </c>
      <c r="B105" s="44" t="s">
        <v>192</v>
      </c>
      <c r="C105" s="123"/>
      <c r="D105" s="55"/>
    </row>
    <row r="106" spans="1:4" ht="31.5">
      <c r="A106" s="17" t="s">
        <v>193</v>
      </c>
      <c r="B106" s="44" t="s">
        <v>194</v>
      </c>
      <c r="C106" s="123"/>
      <c r="D106" s="55"/>
    </row>
    <row r="107" spans="1:4" ht="15.75">
      <c r="A107" s="17" t="s">
        <v>195</v>
      </c>
      <c r="B107" s="43" t="s">
        <v>196</v>
      </c>
      <c r="C107" s="123">
        <v>4158000</v>
      </c>
      <c r="D107" s="55">
        <v>3930062</v>
      </c>
    </row>
    <row r="108" spans="1:4" ht="15.75">
      <c r="A108" s="17" t="s">
        <v>197</v>
      </c>
      <c r="B108" s="43" t="s">
        <v>198</v>
      </c>
      <c r="C108" s="123"/>
      <c r="D108" s="55"/>
    </row>
    <row r="109" spans="1:4" ht="31.5">
      <c r="A109" s="17" t="s">
        <v>199</v>
      </c>
      <c r="B109" s="44" t="s">
        <v>200</v>
      </c>
      <c r="C109" s="123"/>
      <c r="D109" s="55"/>
    </row>
    <row r="110" spans="1:4" ht="15.75">
      <c r="A110" s="45" t="s">
        <v>201</v>
      </c>
      <c r="B110" s="46" t="s">
        <v>202</v>
      </c>
      <c r="C110" s="123"/>
      <c r="D110" s="55"/>
    </row>
    <row r="111" spans="1:4" ht="15.75">
      <c r="A111" s="17" t="s">
        <v>203</v>
      </c>
      <c r="B111" s="46" t="s">
        <v>204</v>
      </c>
      <c r="C111" s="123"/>
      <c r="D111" s="55"/>
    </row>
    <row r="112" spans="1:4" ht="31.5">
      <c r="A112" s="17" t="s">
        <v>205</v>
      </c>
      <c r="B112" s="44" t="s">
        <v>206</v>
      </c>
      <c r="C112" s="122">
        <v>153000</v>
      </c>
      <c r="D112" s="51">
        <v>2760900</v>
      </c>
    </row>
    <row r="113" spans="1:4" ht="15.75">
      <c r="A113" s="17" t="s">
        <v>207</v>
      </c>
      <c r="B113" s="41" t="s">
        <v>208</v>
      </c>
      <c r="C113" s="122"/>
      <c r="D113" s="51"/>
    </row>
    <row r="114" spans="1:4" ht="15.75">
      <c r="A114" s="19" t="s">
        <v>209</v>
      </c>
      <c r="B114" s="40" t="s">
        <v>210</v>
      </c>
      <c r="C114" s="123"/>
      <c r="D114" s="55"/>
    </row>
    <row r="115" spans="1:4" ht="16.5" thickBot="1">
      <c r="A115" s="47" t="s">
        <v>211</v>
      </c>
      <c r="B115" s="48" t="s">
        <v>212</v>
      </c>
      <c r="C115" s="133"/>
      <c r="D115" s="128"/>
    </row>
    <row r="116" spans="1:4" ht="16.5" thickBot="1">
      <c r="A116" s="13" t="s">
        <v>25</v>
      </c>
      <c r="B116" s="49" t="s">
        <v>323</v>
      </c>
      <c r="C116" s="120">
        <f>C117+C119+C121</f>
        <v>3344000</v>
      </c>
      <c r="D116" s="116">
        <f>D117+D119+D121</f>
        <v>5186027</v>
      </c>
    </row>
    <row r="117" spans="1:4" ht="15.75">
      <c r="A117" s="15" t="s">
        <v>27</v>
      </c>
      <c r="B117" s="40" t="s">
        <v>213</v>
      </c>
      <c r="C117" s="121">
        <v>1064000</v>
      </c>
      <c r="D117" s="117">
        <v>2906027</v>
      </c>
    </row>
    <row r="118" spans="1:4" ht="15.75">
      <c r="A118" s="15" t="s">
        <v>29</v>
      </c>
      <c r="B118" s="50" t="s">
        <v>214</v>
      </c>
      <c r="C118" s="121"/>
      <c r="D118" s="117"/>
    </row>
    <row r="119" spans="1:4" ht="15.75">
      <c r="A119" s="15" t="s">
        <v>31</v>
      </c>
      <c r="B119" s="50" t="s">
        <v>215</v>
      </c>
      <c r="C119" s="122">
        <v>2280000</v>
      </c>
      <c r="D119" s="51">
        <v>2280000</v>
      </c>
    </row>
    <row r="120" spans="1:4" ht="15.75">
      <c r="A120" s="15" t="s">
        <v>33</v>
      </c>
      <c r="B120" s="50" t="s">
        <v>216</v>
      </c>
      <c r="C120" s="122"/>
      <c r="D120" s="51"/>
    </row>
    <row r="121" spans="1:4" ht="15.75">
      <c r="A121" s="15" t="s">
        <v>35</v>
      </c>
      <c r="B121" s="52" t="s">
        <v>217</v>
      </c>
      <c r="C121" s="122">
        <f>SUM(C122:C129)</f>
        <v>0</v>
      </c>
      <c r="D121" s="51">
        <f>SUM(D122:D129)</f>
        <v>0</v>
      </c>
    </row>
    <row r="122" spans="1:4" ht="31.5">
      <c r="A122" s="15" t="s">
        <v>37</v>
      </c>
      <c r="B122" s="53" t="s">
        <v>218</v>
      </c>
      <c r="C122" s="122"/>
      <c r="D122" s="51"/>
    </row>
    <row r="123" spans="1:4" ht="31.5">
      <c r="A123" s="15" t="s">
        <v>219</v>
      </c>
      <c r="B123" s="54" t="s">
        <v>220</v>
      </c>
      <c r="C123" s="122"/>
      <c r="D123" s="51"/>
    </row>
    <row r="124" spans="1:4" ht="31.5">
      <c r="A124" s="15" t="s">
        <v>221</v>
      </c>
      <c r="B124" s="44" t="s">
        <v>194</v>
      </c>
      <c r="C124" s="122"/>
      <c r="D124" s="51"/>
    </row>
    <row r="125" spans="1:4" ht="22.5" customHeight="1">
      <c r="A125" s="15" t="s">
        <v>222</v>
      </c>
      <c r="B125" s="44" t="s">
        <v>223</v>
      </c>
      <c r="C125" s="122"/>
      <c r="D125" s="51"/>
    </row>
    <row r="126" spans="1:4" ht="15.75">
      <c r="A126" s="15" t="s">
        <v>224</v>
      </c>
      <c r="B126" s="44" t="s">
        <v>225</v>
      </c>
      <c r="C126" s="122"/>
      <c r="D126" s="51"/>
    </row>
    <row r="127" spans="1:4" ht="31.5">
      <c r="A127" s="15" t="s">
        <v>226</v>
      </c>
      <c r="B127" s="44" t="s">
        <v>200</v>
      </c>
      <c r="C127" s="122"/>
      <c r="D127" s="51"/>
    </row>
    <row r="128" spans="1:4" ht="15.75">
      <c r="A128" s="15" t="s">
        <v>227</v>
      </c>
      <c r="B128" s="44" t="s">
        <v>228</v>
      </c>
      <c r="C128" s="122"/>
      <c r="D128" s="51"/>
    </row>
    <row r="129" spans="1:4" ht="32.25" thickBot="1">
      <c r="A129" s="45" t="s">
        <v>229</v>
      </c>
      <c r="B129" s="44" t="s">
        <v>230</v>
      </c>
      <c r="C129" s="123"/>
      <c r="D129" s="55"/>
    </row>
    <row r="130" spans="1:4" ht="16.5" thickBot="1">
      <c r="A130" s="13" t="s">
        <v>39</v>
      </c>
      <c r="B130" s="14" t="s">
        <v>231</v>
      </c>
      <c r="C130" s="120">
        <f>C95+C116</f>
        <v>62629000</v>
      </c>
      <c r="D130" s="116">
        <f>D95+D116</f>
        <v>145189037</v>
      </c>
    </row>
    <row r="131" spans="1:4" ht="32.25" thickBot="1">
      <c r="A131" s="13" t="s">
        <v>232</v>
      </c>
      <c r="B131" s="14" t="s">
        <v>233</v>
      </c>
      <c r="C131" s="120">
        <f>C132+C133+C134</f>
        <v>0</v>
      </c>
      <c r="D131" s="116">
        <f>D132+D133+D134</f>
        <v>0</v>
      </c>
    </row>
    <row r="132" spans="1:4" ht="15.75">
      <c r="A132" s="15" t="s">
        <v>55</v>
      </c>
      <c r="B132" s="56" t="s">
        <v>234</v>
      </c>
      <c r="C132" s="122"/>
      <c r="D132" s="51"/>
    </row>
    <row r="133" spans="1:4" ht="15.75">
      <c r="A133" s="15" t="s">
        <v>63</v>
      </c>
      <c r="B133" s="56" t="s">
        <v>235</v>
      </c>
      <c r="C133" s="122"/>
      <c r="D133" s="51"/>
    </row>
    <row r="134" spans="1:4" ht="16.5" thickBot="1">
      <c r="A134" s="45" t="s">
        <v>65</v>
      </c>
      <c r="B134" s="57" t="s">
        <v>236</v>
      </c>
      <c r="C134" s="122"/>
      <c r="D134" s="51"/>
    </row>
    <row r="135" spans="1:4" ht="16.5" thickBot="1">
      <c r="A135" s="13" t="s">
        <v>69</v>
      </c>
      <c r="B135" s="14" t="s">
        <v>237</v>
      </c>
      <c r="C135" s="120">
        <f>C136+C137+C138+C139+C140+C141</f>
        <v>0</v>
      </c>
      <c r="D135" s="116">
        <f>D136+D137+D138+D139+D140+D141</f>
        <v>0</v>
      </c>
    </row>
    <row r="136" spans="1:4" ht="15.75">
      <c r="A136" s="15" t="s">
        <v>71</v>
      </c>
      <c r="B136" s="56" t="s">
        <v>238</v>
      </c>
      <c r="C136" s="122"/>
      <c r="D136" s="51"/>
    </row>
    <row r="137" spans="1:4" ht="15.75">
      <c r="A137" s="15" t="s">
        <v>73</v>
      </c>
      <c r="B137" s="56" t="s">
        <v>239</v>
      </c>
      <c r="C137" s="122"/>
      <c r="D137" s="51"/>
    </row>
    <row r="138" spans="1:4" ht="15.75">
      <c r="A138" s="15" t="s">
        <v>75</v>
      </c>
      <c r="B138" s="56" t="s">
        <v>240</v>
      </c>
      <c r="C138" s="122"/>
      <c r="D138" s="51"/>
    </row>
    <row r="139" spans="1:4" ht="15.75">
      <c r="A139" s="15" t="s">
        <v>77</v>
      </c>
      <c r="B139" s="56" t="s">
        <v>241</v>
      </c>
      <c r="C139" s="122"/>
      <c r="D139" s="51"/>
    </row>
    <row r="140" spans="1:4" ht="15.75">
      <c r="A140" s="15" t="s">
        <v>79</v>
      </c>
      <c r="B140" s="56" t="s">
        <v>242</v>
      </c>
      <c r="C140" s="122"/>
      <c r="D140" s="51"/>
    </row>
    <row r="141" spans="1:4" ht="16.5" thickBot="1">
      <c r="A141" s="45" t="s">
        <v>81</v>
      </c>
      <c r="B141" s="57" t="s">
        <v>243</v>
      </c>
      <c r="C141" s="122"/>
      <c r="D141" s="51"/>
    </row>
    <row r="142" spans="1:4" ht="16.5" thickBot="1">
      <c r="A142" s="13" t="s">
        <v>93</v>
      </c>
      <c r="B142" s="14" t="s">
        <v>244</v>
      </c>
      <c r="C142" s="120">
        <f>C143+C144+C146+C147+C145</f>
        <v>0</v>
      </c>
      <c r="D142" s="116">
        <f>D143+D144+D146+D147+D145</f>
        <v>944677</v>
      </c>
    </row>
    <row r="143" spans="1:4" ht="15.75">
      <c r="A143" s="15" t="s">
        <v>95</v>
      </c>
      <c r="B143" s="56" t="s">
        <v>245</v>
      </c>
      <c r="C143" s="122"/>
      <c r="D143" s="51"/>
    </row>
    <row r="144" spans="1:4" ht="15.75">
      <c r="A144" s="15" t="s">
        <v>97</v>
      </c>
      <c r="B144" s="56" t="s">
        <v>246</v>
      </c>
      <c r="C144" s="122"/>
      <c r="D144" s="51">
        <v>944677</v>
      </c>
    </row>
    <row r="145" spans="1:4" ht="15.75">
      <c r="A145" s="15" t="s">
        <v>99</v>
      </c>
      <c r="B145" s="56" t="s">
        <v>247</v>
      </c>
      <c r="C145" s="122"/>
      <c r="D145" s="51"/>
    </row>
    <row r="146" spans="1:4" ht="15.75">
      <c r="A146" s="15" t="s">
        <v>101</v>
      </c>
      <c r="B146" s="56" t="s">
        <v>248</v>
      </c>
      <c r="C146" s="122"/>
      <c r="D146" s="51"/>
    </row>
    <row r="147" spans="1:4" ht="16.5" thickBot="1">
      <c r="A147" s="45" t="s">
        <v>103</v>
      </c>
      <c r="B147" s="57" t="s">
        <v>249</v>
      </c>
      <c r="C147" s="122"/>
      <c r="D147" s="51"/>
    </row>
    <row r="148" spans="1:4" ht="16.5" thickBot="1">
      <c r="A148" s="13" t="s">
        <v>250</v>
      </c>
      <c r="B148" s="14" t="s">
        <v>251</v>
      </c>
      <c r="C148" s="134">
        <f>C149+C150+C151+C152+C153</f>
        <v>0</v>
      </c>
      <c r="D148" s="129">
        <f>D149+D150+D151+D152+D153</f>
        <v>0</v>
      </c>
    </row>
    <row r="149" spans="1:4" ht="15.75">
      <c r="A149" s="15" t="s">
        <v>107</v>
      </c>
      <c r="B149" s="56" t="s">
        <v>252</v>
      </c>
      <c r="C149" s="122"/>
      <c r="D149" s="51"/>
    </row>
    <row r="150" spans="1:4" ht="15.75">
      <c r="A150" s="15" t="s">
        <v>109</v>
      </c>
      <c r="B150" s="56" t="s">
        <v>253</v>
      </c>
      <c r="C150" s="122"/>
      <c r="D150" s="51"/>
    </row>
    <row r="151" spans="1:4" ht="15.75">
      <c r="A151" s="15" t="s">
        <v>111</v>
      </c>
      <c r="B151" s="56" t="s">
        <v>254</v>
      </c>
      <c r="C151" s="122"/>
      <c r="D151" s="51"/>
    </row>
    <row r="152" spans="1:4" ht="31.5">
      <c r="A152" s="15" t="s">
        <v>113</v>
      </c>
      <c r="B152" s="56" t="s">
        <v>255</v>
      </c>
      <c r="C152" s="122"/>
      <c r="D152" s="51"/>
    </row>
    <row r="153" spans="1:4" ht="16.5" thickBot="1">
      <c r="A153" s="45" t="s">
        <v>256</v>
      </c>
      <c r="B153" s="57" t="s">
        <v>257</v>
      </c>
      <c r="C153" s="123"/>
      <c r="D153" s="55"/>
    </row>
    <row r="154" spans="1:4" ht="16.5" thickBot="1">
      <c r="A154" s="58" t="s">
        <v>115</v>
      </c>
      <c r="B154" s="14" t="s">
        <v>258</v>
      </c>
      <c r="C154" s="134"/>
      <c r="D154" s="129"/>
    </row>
    <row r="155" spans="1:4" ht="16.5" thickBot="1">
      <c r="A155" s="58" t="s">
        <v>125</v>
      </c>
      <c r="B155" s="14" t="s">
        <v>259</v>
      </c>
      <c r="C155" s="134"/>
      <c r="D155" s="129"/>
    </row>
    <row r="156" spans="1:4" ht="16.5" thickBot="1">
      <c r="A156" s="13" t="s">
        <v>260</v>
      </c>
      <c r="B156" s="14" t="s">
        <v>261</v>
      </c>
      <c r="C156" s="135">
        <f>C131+C135+C142+C148+C154+C155</f>
        <v>0</v>
      </c>
      <c r="D156" s="130">
        <f>D131+D135+D142+D148+D154+D155</f>
        <v>944677</v>
      </c>
    </row>
    <row r="157" spans="1:4" ht="16.5" thickBot="1">
      <c r="A157" s="59" t="s">
        <v>262</v>
      </c>
      <c r="B157" s="60" t="s">
        <v>263</v>
      </c>
      <c r="C157" s="135">
        <f>C130+C156</f>
        <v>62629000</v>
      </c>
      <c r="D157" s="130">
        <f>D130+D156</f>
        <v>146133714</v>
      </c>
    </row>
    <row r="158" spans="1:4" ht="16.5" thickBot="1">
      <c r="A158" s="61"/>
      <c r="B158" s="62"/>
      <c r="C158" s="63"/>
      <c r="D158" s="63"/>
    </row>
    <row r="159" spans="1:4" ht="16.5" thickBot="1">
      <c r="A159" s="64" t="s">
        <v>264</v>
      </c>
      <c r="B159" s="65"/>
      <c r="C159" s="137">
        <v>75</v>
      </c>
      <c r="D159" s="136">
        <v>70</v>
      </c>
    </row>
    <row r="160" spans="1:4" ht="16.5" thickBot="1">
      <c r="A160" s="64" t="s">
        <v>265</v>
      </c>
      <c r="B160" s="65"/>
      <c r="C160" s="137">
        <v>73</v>
      </c>
      <c r="D160" s="136">
        <v>68</v>
      </c>
    </row>
  </sheetData>
  <mergeCells count="3">
    <mergeCell ref="A1:D1"/>
    <mergeCell ref="A2:D2"/>
    <mergeCell ref="C6:D6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A4" sqref="A4:G4"/>
    </sheetView>
  </sheetViews>
  <sheetFormatPr defaultRowHeight="15"/>
  <cols>
    <col min="1" max="1" width="6.7109375" customWidth="1"/>
    <col min="2" max="2" width="41.5703125" bestFit="1" customWidth="1"/>
    <col min="3" max="3" width="13.7109375" bestFit="1" customWidth="1"/>
    <col min="4" max="4" width="14.85546875" bestFit="1" customWidth="1"/>
    <col min="5" max="5" width="35.140625" bestFit="1" customWidth="1"/>
    <col min="6" max="6" width="13.7109375" bestFit="1" customWidth="1"/>
    <col min="7" max="7" width="14.85546875" bestFit="1" customWidth="1"/>
  </cols>
  <sheetData>
    <row r="1" spans="1:7" ht="15.75">
      <c r="A1" s="165" t="s">
        <v>354</v>
      </c>
      <c r="B1" s="165"/>
      <c r="C1" s="165"/>
      <c r="D1" s="165"/>
      <c r="E1" s="165"/>
      <c r="F1" s="165"/>
      <c r="G1" s="165"/>
    </row>
    <row r="2" spans="1:7" ht="15.75">
      <c r="A2" s="164" t="s">
        <v>358</v>
      </c>
      <c r="B2" s="164"/>
      <c r="C2" s="164"/>
      <c r="D2" s="164"/>
      <c r="E2" s="164"/>
      <c r="F2" s="164"/>
      <c r="G2" s="164"/>
    </row>
    <row r="3" spans="1:7" ht="15.75">
      <c r="A3" s="68"/>
      <c r="B3" s="68"/>
      <c r="C3" s="68"/>
      <c r="D3" s="68"/>
      <c r="E3" s="1"/>
      <c r="F3" s="1"/>
    </row>
    <row r="4" spans="1:7" ht="24" customHeight="1">
      <c r="A4" s="170" t="s">
        <v>341</v>
      </c>
      <c r="B4" s="170"/>
      <c r="C4" s="170"/>
      <c r="D4" s="170"/>
      <c r="E4" s="170"/>
      <c r="F4" s="170"/>
      <c r="G4" s="170"/>
    </row>
    <row r="5" spans="1:7" ht="16.5" thickBot="1">
      <c r="A5" s="72"/>
      <c r="B5" s="73"/>
      <c r="C5" s="72"/>
      <c r="D5" s="72"/>
      <c r="E5" s="72"/>
      <c r="F5" s="171" t="s">
        <v>357</v>
      </c>
      <c r="G5" s="171"/>
    </row>
    <row r="6" spans="1:7" ht="16.5" thickBot="1">
      <c r="A6" s="168" t="s">
        <v>270</v>
      </c>
      <c r="B6" s="74" t="s">
        <v>10</v>
      </c>
      <c r="C6" s="75"/>
      <c r="D6" s="144"/>
      <c r="E6" s="74" t="s">
        <v>177</v>
      </c>
      <c r="F6" s="76"/>
      <c r="G6" s="76"/>
    </row>
    <row r="7" spans="1:7" ht="16.5" thickBot="1">
      <c r="A7" s="169"/>
      <c r="B7" s="77" t="s">
        <v>0</v>
      </c>
      <c r="C7" s="78" t="s">
        <v>6</v>
      </c>
      <c r="D7" s="145" t="s">
        <v>351</v>
      </c>
      <c r="E7" s="77" t="s">
        <v>0</v>
      </c>
      <c r="F7" s="78" t="s">
        <v>6</v>
      </c>
      <c r="G7" s="79" t="s">
        <v>351</v>
      </c>
    </row>
    <row r="8" spans="1:7" ht="16.5" thickBot="1">
      <c r="A8" s="80" t="s">
        <v>7</v>
      </c>
      <c r="B8" s="77" t="s">
        <v>8</v>
      </c>
      <c r="C8" s="78" t="s">
        <v>9</v>
      </c>
      <c r="D8" s="145" t="s">
        <v>271</v>
      </c>
      <c r="E8" s="77" t="s">
        <v>272</v>
      </c>
      <c r="F8" s="78" t="s">
        <v>352</v>
      </c>
      <c r="G8" s="150" t="s">
        <v>353</v>
      </c>
    </row>
    <row r="9" spans="1:7" ht="15.75">
      <c r="A9" s="103" t="s">
        <v>11</v>
      </c>
      <c r="B9" s="81" t="s">
        <v>273</v>
      </c>
      <c r="C9" s="82">
        <v>24507844</v>
      </c>
      <c r="D9" s="146">
        <v>30060190</v>
      </c>
      <c r="E9" s="81" t="s">
        <v>274</v>
      </c>
      <c r="F9" s="157">
        <v>26961000</v>
      </c>
      <c r="G9" s="151">
        <v>91022876</v>
      </c>
    </row>
    <row r="10" spans="1:7" ht="31.5">
      <c r="A10" s="104" t="s">
        <v>25</v>
      </c>
      <c r="B10" s="83" t="s">
        <v>275</v>
      </c>
      <c r="C10" s="84">
        <v>29609000</v>
      </c>
      <c r="D10" s="147">
        <v>74589887</v>
      </c>
      <c r="E10" s="83" t="s">
        <v>179</v>
      </c>
      <c r="F10" s="84">
        <v>4197000</v>
      </c>
      <c r="G10" s="152">
        <v>10384111</v>
      </c>
    </row>
    <row r="11" spans="1:7" ht="15.75">
      <c r="A11" s="104" t="s">
        <v>39</v>
      </c>
      <c r="B11" s="83" t="s">
        <v>276</v>
      </c>
      <c r="C11" s="84"/>
      <c r="D11" s="147"/>
      <c r="E11" s="83" t="s">
        <v>277</v>
      </c>
      <c r="F11" s="84">
        <v>17637000</v>
      </c>
      <c r="G11" s="152">
        <v>20703881</v>
      </c>
    </row>
    <row r="12" spans="1:7" ht="15.75">
      <c r="A12" s="104" t="s">
        <v>232</v>
      </c>
      <c r="B12" s="83" t="s">
        <v>266</v>
      </c>
      <c r="C12" s="84">
        <v>7310000</v>
      </c>
      <c r="D12" s="147">
        <v>4628065</v>
      </c>
      <c r="E12" s="83" t="s">
        <v>181</v>
      </c>
      <c r="F12" s="84">
        <v>6179000</v>
      </c>
      <c r="G12" s="152">
        <v>11201180</v>
      </c>
    </row>
    <row r="13" spans="1:7" ht="15.75">
      <c r="A13" s="104" t="s">
        <v>69</v>
      </c>
      <c r="B13" s="85" t="s">
        <v>278</v>
      </c>
      <c r="C13" s="84">
        <v>1202156</v>
      </c>
      <c r="D13" s="147">
        <v>1497488</v>
      </c>
      <c r="E13" s="83" t="s">
        <v>183</v>
      </c>
      <c r="F13" s="84">
        <v>4311000</v>
      </c>
      <c r="G13" s="152">
        <v>6690962</v>
      </c>
    </row>
    <row r="14" spans="1:7" ht="15.75">
      <c r="A14" s="104" t="s">
        <v>93</v>
      </c>
      <c r="B14" s="83" t="s">
        <v>267</v>
      </c>
      <c r="C14" s="84"/>
      <c r="D14" s="148"/>
      <c r="E14" s="83" t="s">
        <v>208</v>
      </c>
      <c r="F14" s="84"/>
      <c r="G14" s="152"/>
    </row>
    <row r="15" spans="1:7" ht="16.5" thickBot="1">
      <c r="A15" s="104" t="s">
        <v>250</v>
      </c>
      <c r="B15" s="83" t="s">
        <v>279</v>
      </c>
      <c r="C15" s="84"/>
      <c r="D15" s="147"/>
      <c r="E15" s="87"/>
      <c r="F15" s="84"/>
      <c r="G15" s="152"/>
    </row>
    <row r="16" spans="1:7" ht="32.25" thickBot="1">
      <c r="A16" s="80" t="s">
        <v>115</v>
      </c>
      <c r="B16" s="88" t="s">
        <v>330</v>
      </c>
      <c r="C16" s="89">
        <f>SUM(C9:C10,C12:C14)</f>
        <v>62629000</v>
      </c>
      <c r="D16" s="89">
        <f>SUM(D9:D10,D12:D14)</f>
        <v>110775630</v>
      </c>
      <c r="E16" s="88" t="s">
        <v>329</v>
      </c>
      <c r="F16" s="89">
        <f>SUM(F9:F14)</f>
        <v>59285000</v>
      </c>
      <c r="G16" s="35">
        <f>SUM(G9:G14)</f>
        <v>140003010</v>
      </c>
    </row>
    <row r="17" spans="1:7" ht="31.5">
      <c r="A17" s="105" t="s">
        <v>125</v>
      </c>
      <c r="B17" s="90" t="s">
        <v>327</v>
      </c>
      <c r="C17" s="91">
        <f>C18+C19+C20+C21</f>
        <v>0</v>
      </c>
      <c r="D17" s="154">
        <f>D18+D19+D20+D21</f>
        <v>28737434</v>
      </c>
      <c r="E17" s="83" t="s">
        <v>283</v>
      </c>
      <c r="F17" s="93"/>
      <c r="G17" s="153"/>
    </row>
    <row r="18" spans="1:7" ht="15.75">
      <c r="A18" s="106" t="s">
        <v>260</v>
      </c>
      <c r="B18" s="83" t="s">
        <v>285</v>
      </c>
      <c r="C18" s="84"/>
      <c r="D18" s="147">
        <v>27695000</v>
      </c>
      <c r="E18" s="83" t="s">
        <v>286</v>
      </c>
      <c r="F18" s="84"/>
      <c r="G18" s="152"/>
    </row>
    <row r="19" spans="1:7" ht="15.75">
      <c r="A19" s="106" t="s">
        <v>262</v>
      </c>
      <c r="B19" s="83" t="s">
        <v>288</v>
      </c>
      <c r="C19" s="84"/>
      <c r="D19" s="147"/>
      <c r="E19" s="83" t="s">
        <v>289</v>
      </c>
      <c r="F19" s="84"/>
      <c r="G19" s="152"/>
    </row>
    <row r="20" spans="1:7" ht="15.75">
      <c r="A20" s="106" t="s">
        <v>280</v>
      </c>
      <c r="B20" s="83" t="s">
        <v>291</v>
      </c>
      <c r="C20" s="84"/>
      <c r="D20" s="147"/>
      <c r="E20" s="83" t="s">
        <v>292</v>
      </c>
      <c r="F20" s="84"/>
      <c r="G20" s="152"/>
    </row>
    <row r="21" spans="1:7" ht="15.75">
      <c r="A21" s="106" t="s">
        <v>281</v>
      </c>
      <c r="B21" s="83" t="s">
        <v>294</v>
      </c>
      <c r="C21" s="84"/>
      <c r="D21" s="149">
        <v>1042434</v>
      </c>
      <c r="E21" s="90" t="s">
        <v>295</v>
      </c>
      <c r="F21" s="84"/>
      <c r="G21" s="152"/>
    </row>
    <row r="22" spans="1:7" ht="31.5">
      <c r="A22" s="106" t="s">
        <v>282</v>
      </c>
      <c r="B22" s="83" t="s">
        <v>326</v>
      </c>
      <c r="C22" s="92">
        <f>C23+C24</f>
        <v>0</v>
      </c>
      <c r="D22" s="92">
        <f>D23+D24</f>
        <v>0</v>
      </c>
      <c r="E22" s="83" t="s">
        <v>297</v>
      </c>
      <c r="F22" s="84"/>
      <c r="G22" s="152"/>
    </row>
    <row r="23" spans="1:7" ht="31.5">
      <c r="A23" s="105" t="s">
        <v>284</v>
      </c>
      <c r="B23" s="90" t="s">
        <v>299</v>
      </c>
      <c r="C23" s="93"/>
      <c r="D23" s="149"/>
      <c r="E23" s="81" t="s">
        <v>248</v>
      </c>
      <c r="F23" s="93"/>
      <c r="G23" s="153"/>
    </row>
    <row r="24" spans="1:7" ht="31.5">
      <c r="A24" s="106" t="s">
        <v>287</v>
      </c>
      <c r="B24" s="83" t="s">
        <v>301</v>
      </c>
      <c r="C24" s="84"/>
      <c r="D24" s="147"/>
      <c r="E24" s="83" t="s">
        <v>258</v>
      </c>
      <c r="F24" s="84"/>
      <c r="G24" s="152"/>
    </row>
    <row r="25" spans="1:7" ht="15.75">
      <c r="A25" s="104" t="s">
        <v>290</v>
      </c>
      <c r="B25" s="83" t="s">
        <v>170</v>
      </c>
      <c r="C25" s="84"/>
      <c r="D25" s="147"/>
      <c r="E25" s="83" t="s">
        <v>259</v>
      </c>
      <c r="F25" s="84"/>
      <c r="G25" s="152"/>
    </row>
    <row r="26" spans="1:7" ht="32.25" thickBot="1">
      <c r="A26" s="107" t="s">
        <v>293</v>
      </c>
      <c r="B26" s="90" t="s">
        <v>172</v>
      </c>
      <c r="C26" s="93"/>
      <c r="D26" s="149"/>
      <c r="E26" s="94" t="s">
        <v>247</v>
      </c>
      <c r="F26" s="93"/>
      <c r="G26" s="153">
        <v>944677</v>
      </c>
    </row>
    <row r="27" spans="1:7" ht="32.25" thickBot="1">
      <c r="A27" s="80" t="s">
        <v>296</v>
      </c>
      <c r="B27" s="88" t="s">
        <v>328</v>
      </c>
      <c r="C27" s="89">
        <f>C17+C22+C25+C26</f>
        <v>0</v>
      </c>
      <c r="D27" s="89">
        <f>D17+D22+D25+D26</f>
        <v>28737434</v>
      </c>
      <c r="E27" s="88" t="s">
        <v>350</v>
      </c>
      <c r="F27" s="89">
        <f>SUM(F17:F25)</f>
        <v>0</v>
      </c>
      <c r="G27" s="35">
        <f>SUM(G17:G26)</f>
        <v>944677</v>
      </c>
    </row>
    <row r="28" spans="1:7" ht="16.5" thickBot="1">
      <c r="A28" s="80" t="s">
        <v>298</v>
      </c>
      <c r="B28" s="88" t="s">
        <v>331</v>
      </c>
      <c r="C28" s="89">
        <f>C16+C27</f>
        <v>62629000</v>
      </c>
      <c r="D28" s="156">
        <f>D16+D27</f>
        <v>139513064</v>
      </c>
      <c r="E28" s="88" t="s">
        <v>332</v>
      </c>
      <c r="F28" s="89">
        <f>F16+F27</f>
        <v>59285000</v>
      </c>
      <c r="G28" s="35">
        <f>G16+G27</f>
        <v>140947687</v>
      </c>
    </row>
  </sheetData>
  <mergeCells count="5">
    <mergeCell ref="A6:A7"/>
    <mergeCell ref="A1:G1"/>
    <mergeCell ref="A4:G4"/>
    <mergeCell ref="F5:G5"/>
    <mergeCell ref="A2:G2"/>
  </mergeCells>
  <pageMargins left="1.19" right="0.70866141732283472" top="0.35433070866141736" bottom="0.35433070866141736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4"/>
  <sheetViews>
    <sheetView tabSelected="1" zoomScaleNormal="100" workbookViewId="0">
      <selection activeCell="A4" sqref="A4:G4"/>
    </sheetView>
  </sheetViews>
  <sheetFormatPr defaultRowHeight="15"/>
  <cols>
    <col min="1" max="1" width="6.7109375" customWidth="1"/>
    <col min="2" max="2" width="41.85546875" customWidth="1"/>
    <col min="3" max="3" width="11.7109375" bestFit="1" customWidth="1"/>
    <col min="4" max="4" width="12.5703125" bestFit="1" customWidth="1"/>
    <col min="5" max="5" width="35.28515625" bestFit="1" customWidth="1"/>
    <col min="6" max="7" width="12.5703125" bestFit="1" customWidth="1"/>
  </cols>
  <sheetData>
    <row r="1" spans="1:7" ht="15.75">
      <c r="A1" s="165" t="s">
        <v>355</v>
      </c>
      <c r="B1" s="165"/>
      <c r="C1" s="165"/>
      <c r="D1" s="165"/>
      <c r="E1" s="165"/>
      <c r="F1" s="165"/>
      <c r="G1" s="165"/>
    </row>
    <row r="2" spans="1:7" ht="15.75">
      <c r="A2" s="164" t="s">
        <v>358</v>
      </c>
      <c r="B2" s="164"/>
      <c r="C2" s="164"/>
      <c r="D2" s="164"/>
      <c r="E2" s="164"/>
      <c r="F2" s="164"/>
      <c r="G2" s="164"/>
    </row>
    <row r="3" spans="1:7" ht="15.75">
      <c r="A3" s="66"/>
      <c r="B3" s="66"/>
      <c r="C3" s="66"/>
      <c r="D3" s="66"/>
      <c r="E3" s="66"/>
      <c r="F3" s="66"/>
    </row>
    <row r="4" spans="1:7" ht="15.75" customHeight="1">
      <c r="A4" s="170" t="s">
        <v>342</v>
      </c>
      <c r="B4" s="170"/>
      <c r="C4" s="170"/>
      <c r="D4" s="170"/>
      <c r="E4" s="170"/>
      <c r="F4" s="170"/>
      <c r="G4" s="170"/>
    </row>
    <row r="5" spans="1:7" ht="16.5" thickBot="1">
      <c r="A5" s="72"/>
      <c r="B5" s="73"/>
      <c r="C5" s="72"/>
      <c r="D5" s="72"/>
      <c r="E5" s="72"/>
      <c r="F5" s="171" t="s">
        <v>357</v>
      </c>
      <c r="G5" s="171"/>
    </row>
    <row r="6" spans="1:7" ht="16.5" thickBot="1">
      <c r="A6" s="172" t="s">
        <v>270</v>
      </c>
      <c r="B6" s="74" t="s">
        <v>10</v>
      </c>
      <c r="C6" s="75"/>
      <c r="D6" s="144"/>
      <c r="E6" s="74" t="s">
        <v>177</v>
      </c>
      <c r="F6" s="76"/>
      <c r="G6" s="76"/>
    </row>
    <row r="7" spans="1:7" ht="16.5" thickBot="1">
      <c r="A7" s="173"/>
      <c r="B7" s="77" t="s">
        <v>0</v>
      </c>
      <c r="C7" s="78" t="s">
        <v>6</v>
      </c>
      <c r="D7" s="145" t="s">
        <v>351</v>
      </c>
      <c r="E7" s="77" t="s">
        <v>0</v>
      </c>
      <c r="F7" s="78" t="s">
        <v>6</v>
      </c>
      <c r="G7" s="79" t="s">
        <v>351</v>
      </c>
    </row>
    <row r="8" spans="1:7" ht="16.5" thickBot="1">
      <c r="A8" s="80" t="s">
        <v>7</v>
      </c>
      <c r="B8" s="77" t="s">
        <v>8</v>
      </c>
      <c r="C8" s="78" t="s">
        <v>9</v>
      </c>
      <c r="D8" s="145" t="s">
        <v>271</v>
      </c>
      <c r="E8" s="77" t="s">
        <v>272</v>
      </c>
      <c r="F8" s="78" t="s">
        <v>352</v>
      </c>
      <c r="G8" s="150" t="s">
        <v>353</v>
      </c>
    </row>
    <row r="9" spans="1:7" ht="31.5">
      <c r="A9" s="103" t="s">
        <v>11</v>
      </c>
      <c r="B9" s="81" t="s">
        <v>302</v>
      </c>
      <c r="C9" s="82"/>
      <c r="D9" s="82">
        <v>6500000</v>
      </c>
      <c r="E9" s="81" t="s">
        <v>213</v>
      </c>
      <c r="F9" s="157">
        <v>1064000</v>
      </c>
      <c r="G9" s="151">
        <v>2906027</v>
      </c>
    </row>
    <row r="10" spans="1:7" ht="31.5">
      <c r="A10" s="104" t="s">
        <v>25</v>
      </c>
      <c r="B10" s="83" t="s">
        <v>303</v>
      </c>
      <c r="C10" s="84"/>
      <c r="D10" s="84"/>
      <c r="E10" s="83" t="s">
        <v>304</v>
      </c>
      <c r="F10" s="84"/>
      <c r="G10" s="152"/>
    </row>
    <row r="11" spans="1:7" ht="15.75">
      <c r="A11" s="104" t="s">
        <v>39</v>
      </c>
      <c r="B11" s="83" t="s">
        <v>305</v>
      </c>
      <c r="C11" s="84"/>
      <c r="D11" s="84"/>
      <c r="E11" s="83" t="s">
        <v>215</v>
      </c>
      <c r="F11" s="84">
        <v>2280000</v>
      </c>
      <c r="G11" s="152">
        <v>2280000</v>
      </c>
    </row>
    <row r="12" spans="1:7" ht="31.5">
      <c r="A12" s="104" t="s">
        <v>232</v>
      </c>
      <c r="B12" s="83" t="s">
        <v>306</v>
      </c>
      <c r="C12" s="84"/>
      <c r="D12" s="84"/>
      <c r="E12" s="83" t="s">
        <v>307</v>
      </c>
      <c r="F12" s="84"/>
      <c r="G12" s="152"/>
    </row>
    <row r="13" spans="1:7" ht="15.75">
      <c r="A13" s="104" t="s">
        <v>69</v>
      </c>
      <c r="B13" s="83" t="s">
        <v>308</v>
      </c>
      <c r="C13" s="84"/>
      <c r="D13" s="84"/>
      <c r="E13" s="83" t="s">
        <v>217</v>
      </c>
      <c r="F13" s="84"/>
      <c r="G13" s="152"/>
    </row>
    <row r="14" spans="1:7" ht="16.5" thickBot="1">
      <c r="A14" s="104" t="s">
        <v>93</v>
      </c>
      <c r="B14" s="83" t="s">
        <v>309</v>
      </c>
      <c r="C14" s="86"/>
      <c r="D14" s="86">
        <v>120650</v>
      </c>
      <c r="E14" s="90" t="s">
        <v>208</v>
      </c>
      <c r="F14" s="84"/>
      <c r="G14" s="152"/>
    </row>
    <row r="15" spans="1:7" ht="32.25" thickBot="1">
      <c r="A15" s="80" t="s">
        <v>250</v>
      </c>
      <c r="B15" s="88" t="s">
        <v>333</v>
      </c>
      <c r="C15" s="89">
        <f>C9+C11+C12+C14</f>
        <v>0</v>
      </c>
      <c r="D15" s="89">
        <f>D9+D11+D12+D14</f>
        <v>6620650</v>
      </c>
      <c r="E15" s="88" t="s">
        <v>334</v>
      </c>
      <c r="F15" s="89">
        <f>F9+F11+F13+F14</f>
        <v>3344000</v>
      </c>
      <c r="G15" s="35">
        <f>G9+G11+G13+G14</f>
        <v>5186027</v>
      </c>
    </row>
    <row r="16" spans="1:7" ht="31.5">
      <c r="A16" s="103" t="s">
        <v>115</v>
      </c>
      <c r="B16" s="95" t="s">
        <v>335</v>
      </c>
      <c r="C16" s="96">
        <f>SUM(C17:C21)</f>
        <v>0</v>
      </c>
      <c r="D16" s="155"/>
      <c r="E16" s="83" t="s">
        <v>283</v>
      </c>
      <c r="F16" s="82"/>
      <c r="G16" s="151"/>
    </row>
    <row r="17" spans="1:7" ht="15.75">
      <c r="A17" s="104" t="s">
        <v>125</v>
      </c>
      <c r="B17" s="97" t="s">
        <v>268</v>
      </c>
      <c r="C17" s="84"/>
      <c r="D17" s="84"/>
      <c r="E17" s="83" t="s">
        <v>310</v>
      </c>
      <c r="F17" s="84"/>
      <c r="G17" s="152"/>
    </row>
    <row r="18" spans="1:7" ht="15.75">
      <c r="A18" s="103" t="s">
        <v>260</v>
      </c>
      <c r="B18" s="97" t="s">
        <v>311</v>
      </c>
      <c r="C18" s="84"/>
      <c r="D18" s="84"/>
      <c r="E18" s="83" t="s">
        <v>289</v>
      </c>
      <c r="F18" s="84"/>
      <c r="G18" s="152"/>
    </row>
    <row r="19" spans="1:7" ht="15.75">
      <c r="A19" s="104" t="s">
        <v>262</v>
      </c>
      <c r="B19" s="97" t="s">
        <v>312</v>
      </c>
      <c r="C19" s="84"/>
      <c r="D19" s="84"/>
      <c r="E19" s="83" t="s">
        <v>292</v>
      </c>
      <c r="F19" s="84"/>
      <c r="G19" s="152"/>
    </row>
    <row r="20" spans="1:7" ht="15.75">
      <c r="A20" s="103" t="s">
        <v>280</v>
      </c>
      <c r="B20" s="97" t="s">
        <v>313</v>
      </c>
      <c r="C20" s="84"/>
      <c r="D20" s="84"/>
      <c r="E20" s="90" t="s">
        <v>295</v>
      </c>
      <c r="F20" s="84"/>
      <c r="G20" s="152"/>
    </row>
    <row r="21" spans="1:7" ht="31.5">
      <c r="A21" s="104" t="s">
        <v>281</v>
      </c>
      <c r="B21" s="98" t="s">
        <v>314</v>
      </c>
      <c r="C21" s="84"/>
      <c r="D21" s="84"/>
      <c r="E21" s="83" t="s">
        <v>315</v>
      </c>
      <c r="F21" s="84"/>
      <c r="G21" s="152"/>
    </row>
    <row r="22" spans="1:7" ht="31.5">
      <c r="A22" s="103" t="s">
        <v>282</v>
      </c>
      <c r="B22" s="99" t="s">
        <v>336</v>
      </c>
      <c r="C22" s="92">
        <f>C23+C24+C25+C26+C27</f>
        <v>0</v>
      </c>
      <c r="D22" s="92">
        <f>D23+D24+D25+D26+D27</f>
        <v>0</v>
      </c>
      <c r="E22" s="81" t="s">
        <v>316</v>
      </c>
      <c r="F22" s="84"/>
      <c r="G22" s="152"/>
    </row>
    <row r="23" spans="1:7" ht="15.75">
      <c r="A23" s="104" t="s">
        <v>284</v>
      </c>
      <c r="B23" s="98" t="s">
        <v>317</v>
      </c>
      <c r="C23" s="84"/>
      <c r="D23" s="84"/>
      <c r="E23" s="81" t="s">
        <v>249</v>
      </c>
      <c r="F23" s="84"/>
      <c r="G23" s="152"/>
    </row>
    <row r="24" spans="1:7" ht="15.75">
      <c r="A24" s="103" t="s">
        <v>287</v>
      </c>
      <c r="B24" s="98" t="s">
        <v>318</v>
      </c>
      <c r="C24" s="84"/>
      <c r="D24" s="84"/>
      <c r="E24" s="100"/>
      <c r="F24" s="84"/>
      <c r="G24" s="152"/>
    </row>
    <row r="25" spans="1:7" ht="15.75">
      <c r="A25" s="104" t="s">
        <v>290</v>
      </c>
      <c r="B25" s="97" t="s">
        <v>319</v>
      </c>
      <c r="C25" s="84"/>
      <c r="D25" s="84"/>
      <c r="E25" s="100"/>
      <c r="F25" s="84"/>
      <c r="G25" s="152"/>
    </row>
    <row r="26" spans="1:7" ht="19.5" customHeight="1">
      <c r="A26" s="103" t="s">
        <v>293</v>
      </c>
      <c r="B26" s="101" t="s">
        <v>320</v>
      </c>
      <c r="C26" s="84"/>
      <c r="D26" s="84"/>
      <c r="E26" s="87"/>
      <c r="F26" s="84"/>
      <c r="G26" s="152"/>
    </row>
    <row r="27" spans="1:7" ht="16.5" thickBot="1">
      <c r="A27" s="104" t="s">
        <v>296</v>
      </c>
      <c r="B27" s="102" t="s">
        <v>321</v>
      </c>
      <c r="C27" s="84"/>
      <c r="D27" s="84"/>
      <c r="E27" s="100"/>
      <c r="F27" s="84"/>
      <c r="G27" s="152"/>
    </row>
    <row r="28" spans="1:7" ht="48" thickBot="1">
      <c r="A28" s="80" t="s">
        <v>298</v>
      </c>
      <c r="B28" s="88" t="s">
        <v>337</v>
      </c>
      <c r="C28" s="89">
        <f>C16+C22</f>
        <v>0</v>
      </c>
      <c r="D28" s="89">
        <f>D16+D22</f>
        <v>0</v>
      </c>
      <c r="E28" s="88" t="s">
        <v>338</v>
      </c>
      <c r="F28" s="89">
        <f>SUM(F16:F23)</f>
        <v>0</v>
      </c>
      <c r="G28" s="35">
        <f>SUM(G16:G23)</f>
        <v>0</v>
      </c>
    </row>
    <row r="29" spans="1:7" ht="16.5" thickBot="1">
      <c r="A29" s="80" t="s">
        <v>300</v>
      </c>
      <c r="B29" s="88" t="s">
        <v>339</v>
      </c>
      <c r="C29" s="89">
        <f>C15+C28</f>
        <v>0</v>
      </c>
      <c r="D29" s="35">
        <f>D15+D28</f>
        <v>6620650</v>
      </c>
      <c r="E29" s="88" t="s">
        <v>340</v>
      </c>
      <c r="F29" s="89">
        <f>F15+F28</f>
        <v>3344000</v>
      </c>
      <c r="G29" s="35">
        <f>G15+G28</f>
        <v>5186027</v>
      </c>
    </row>
    <row r="33" spans="4:7">
      <c r="D33" s="162"/>
    </row>
    <row r="34" spans="4:7">
      <c r="G34" s="162"/>
    </row>
  </sheetData>
  <mergeCells count="5">
    <mergeCell ref="A6:A7"/>
    <mergeCell ref="A1:G1"/>
    <mergeCell ref="A2:G2"/>
    <mergeCell ref="A4:G4"/>
    <mergeCell ref="F5:G5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</vt:lpstr>
      <vt:lpstr>2</vt:lpstr>
      <vt:lpstr>3-a</vt:lpstr>
      <vt:lpstr>4-a</vt:lpstr>
      <vt:lpstr>4-b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iktato</cp:lastModifiedBy>
  <cp:lastPrinted>2017-05-29T07:09:55Z</cp:lastPrinted>
  <dcterms:created xsi:type="dcterms:W3CDTF">2015-02-23T07:05:39Z</dcterms:created>
  <dcterms:modified xsi:type="dcterms:W3CDTF">2017-05-29T07:09:58Z</dcterms:modified>
</cp:coreProperties>
</file>