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Önkormányzat" sheetId="1" r:id="rId1"/>
    <sheet name="Hivatal" sheetId="2" r:id="rId2"/>
    <sheet name="Gondozási" sheetId="3" r:id="rId3"/>
    <sheet name="Bölcsőde" sheetId="4" r:id="rId4"/>
  </sheets>
  <calcPr calcId="124519"/>
</workbook>
</file>

<file path=xl/calcChain.xml><?xml version="1.0" encoding="utf-8"?>
<calcChain xmlns="http://schemas.openxmlformats.org/spreadsheetml/2006/main">
  <c r="E4" i="4"/>
  <c r="F4" i="1"/>
  <c r="F5"/>
  <c r="F6"/>
  <c r="F7"/>
  <c r="F8"/>
  <c r="F14"/>
  <c r="F15"/>
  <c r="F19"/>
  <c r="F20"/>
  <c r="F23"/>
  <c r="F25"/>
  <c r="F27"/>
  <c r="F30"/>
  <c r="F32"/>
  <c r="F34"/>
  <c r="F35"/>
  <c r="F36"/>
  <c r="F37"/>
  <c r="F40"/>
  <c r="F41"/>
  <c r="F45"/>
  <c r="F49"/>
  <c r="F50"/>
  <c r="F4" i="4"/>
  <c r="F5"/>
  <c r="F3"/>
  <c r="E5"/>
  <c r="E3"/>
  <c r="D4"/>
  <c r="D5"/>
  <c r="D3"/>
  <c r="E18" i="3"/>
  <c r="E19"/>
  <c r="E17"/>
  <c r="D18"/>
  <c r="D19"/>
  <c r="D17"/>
  <c r="C18"/>
  <c r="C19"/>
  <c r="C17"/>
  <c r="D16"/>
  <c r="E16"/>
  <c r="E15"/>
  <c r="D15"/>
  <c r="F5" l="1"/>
  <c r="F6"/>
  <c r="F7"/>
  <c r="F10"/>
  <c r="F11"/>
  <c r="F12"/>
  <c r="F15"/>
  <c r="F16"/>
  <c r="F17"/>
  <c r="F18"/>
  <c r="F19"/>
  <c r="F3"/>
  <c r="F5" i="2"/>
  <c r="F11"/>
  <c r="F13"/>
  <c r="F14"/>
  <c r="F17"/>
  <c r="F18"/>
  <c r="F19"/>
  <c r="F20"/>
  <c r="F21"/>
  <c r="F3"/>
  <c r="F53" i="1" l="1"/>
  <c r="F54"/>
  <c r="F55"/>
  <c r="F57"/>
  <c r="F58"/>
  <c r="F52"/>
  <c r="F3" l="1"/>
</calcChain>
</file>

<file path=xl/sharedStrings.xml><?xml version="1.0" encoding="utf-8"?>
<sst xmlns="http://schemas.openxmlformats.org/spreadsheetml/2006/main" count="243" uniqueCount="121">
  <si>
    <t>#</t>
  </si>
  <si>
    <t>Megnevezés</t>
  </si>
  <si>
    <t>Eredeti előirányzat</t>
  </si>
  <si>
    <t>Módosított előirányzat</t>
  </si>
  <si>
    <t>Teljesítés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</si>
  <si>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</si>
  <si>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</si>
  <si>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</si>
  <si>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</si>
  <si>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</si>
  <si>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</si>
  <si>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</si>
  <si>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</si>
  <si>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</si>
  <si>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</si>
  <si>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</si>
  <si>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</si>
  <si>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35</t>
  </si>
  <si>
    <t>ebből: fejezeti kezelésű előirányzatok EU-s programokra és azok hazai társfinanszírozása (B16)</t>
  </si>
  <si>
    <t>36</t>
  </si>
  <si>
    <t>ebből: egyéb fejezeti kezelésű előirányzatok (B16)</t>
  </si>
  <si>
    <t>37</t>
  </si>
  <si>
    <t>ebből: társadalombiztosítás pénzügyi alapjai (B16)</t>
  </si>
  <si>
    <t>38</t>
  </si>
  <si>
    <t>ebből: elkülönített állami pénzalapok (B16)</t>
  </si>
  <si>
    <t>41</t>
  </si>
  <si>
    <t>ebből: nemzetiségi önkormányzatok és költségvetési szerveik (B16)</t>
  </si>
  <si>
    <t>43</t>
  </si>
  <si>
    <t>Működési célú támogatások államháztartáson belülről (=07+...+10+21+32) (B1)</t>
  </si>
  <si>
    <t>68</t>
  </si>
  <si>
    <t>Egyéb felhalmozási célú támogatások bevételei államháztartáson belülről (=69+…+78) (B25)</t>
  </si>
  <si>
    <t>71</t>
  </si>
  <si>
    <t>ebből: fejezeti kezelésű előirányzatok EU-s programokra és azok hazai társfinanszírozása (B25)</t>
  </si>
  <si>
    <t>72</t>
  </si>
  <si>
    <t>ebből: egyéb fejezeti kezelésű előirányzatok (B25)</t>
  </si>
  <si>
    <t>74</t>
  </si>
  <si>
    <t>ebből: elkülönített állami pénzalapok (B25)</t>
  </si>
  <si>
    <t>79</t>
  </si>
  <si>
    <t>Felhalmozási célú támogatások államháztartáson belülről (=44+45+46+57+68) (B2)</t>
  </si>
  <si>
    <t>108</t>
  </si>
  <si>
    <t>Vagyoni tipusú adók (=109+…+114) (B34)</t>
  </si>
  <si>
    <t>109</t>
  </si>
  <si>
    <t>ebből: építményadó  (B34)</t>
  </si>
  <si>
    <t>110</t>
  </si>
  <si>
    <t>ebből: magánszemélyek kommunális adója (B34)</t>
  </si>
  <si>
    <t>115</t>
  </si>
  <si>
    <t>Értékesítési és forgalmi adók (=116+…+136) (B351)</t>
  </si>
  <si>
    <t>122</t>
  </si>
  <si>
    <t>ebből: állandó jelleggel végzett iparűzési tevékenység után fizetett helyi iparűzési adó (B351)</t>
  </si>
  <si>
    <t>142</t>
  </si>
  <si>
    <t>Gépjárműadók (=143+…+146) (B354)</t>
  </si>
  <si>
    <t>144</t>
  </si>
  <si>
    <t>ebből: belföldi gépjárművek adójának a helyi önkormányzatot megillető része (B354)</t>
  </si>
  <si>
    <t>164</t>
  </si>
  <si>
    <t>Termékek és szolgáltatások adói (=115+137+141+142+147)  (B35)</t>
  </si>
  <si>
    <t>165</t>
  </si>
  <si>
    <t>Egyéb közhatalmi bevételek (&gt;=166+…+183) (B36)</t>
  </si>
  <si>
    <t>177</t>
  </si>
  <si>
    <t>ebből: egyéb bírság (B36)</t>
  </si>
  <si>
    <t>184</t>
  </si>
  <si>
    <t>Közhatalmi bevételek (=92+93+103+108+164+165) (B3)</t>
  </si>
  <si>
    <t>185</t>
  </si>
  <si>
    <t>Készletértékesítés ellenértéke (B401)</t>
  </si>
  <si>
    <t>186</t>
  </si>
  <si>
    <t>Szolgáltatások ellenértéke (&gt;=187+188) (B402)</t>
  </si>
  <si>
    <t>187</t>
  </si>
  <si>
    <t>ebből:tárgyi eszközök bérbeadásából származó bevétel (B402)</t>
  </si>
  <si>
    <t>189</t>
  </si>
  <si>
    <t>Közvetített szolgáltatások ellenértéke  (&gt;=190) (B403)</t>
  </si>
  <si>
    <t>191</t>
  </si>
  <si>
    <t>Tulajdonosi bevételek (&gt;=192+…+197) (B404)</t>
  </si>
  <si>
    <t>198</t>
  </si>
  <si>
    <t>Ellátási díjak (B405)</t>
  </si>
  <si>
    <t>199</t>
  </si>
  <si>
    <t>Kiszámlázott általános forgalmi adó (B406)</t>
  </si>
  <si>
    <t>204</t>
  </si>
  <si>
    <t>Egyéb kapott (járó) kamatok és kamatjellegű bevételek (&gt;=205+206) (B4082)</t>
  </si>
  <si>
    <t>207</t>
  </si>
  <si>
    <t>Kamatbevételek és más nyereségjellegű bevételek (=201+204) (B408)</t>
  </si>
  <si>
    <t>217</t>
  </si>
  <si>
    <t>Egyéb működési bevételek (&gt;=218+219) (B411)</t>
  </si>
  <si>
    <t>220</t>
  </si>
  <si>
    <t>Működési bevételek (=185+186+189+191+198+…+200+207+215+216+217) (B4)</t>
  </si>
  <si>
    <t>226</t>
  </si>
  <si>
    <t>Részesedések értékesítése (&gt;=227) (B54)</t>
  </si>
  <si>
    <t>229</t>
  </si>
  <si>
    <t>Felhalmozási bevételek (=221+223+225+226+228) (B5)</t>
  </si>
  <si>
    <t>243</t>
  </si>
  <si>
    <t>Egyéb működési célú átvett pénzeszközök (=244…+254) (B65)</t>
  </si>
  <si>
    <t>247</t>
  </si>
  <si>
    <t>ebből: háztartások (B65)</t>
  </si>
  <si>
    <t>249</t>
  </si>
  <si>
    <t>ebből: állami többségi tulajdonú nem pénzügyi vállalkozások (B65)</t>
  </si>
  <si>
    <t>251</t>
  </si>
  <si>
    <t>ebből: egyéb vállalkozások (B65)</t>
  </si>
  <si>
    <t>255</t>
  </si>
  <si>
    <t>Működési célú átvett pénzeszközök (=230+...+233+243) (B6)</t>
  </si>
  <si>
    <t>282</t>
  </si>
  <si>
    <t>Költségvetési bevételek (=43+79+184+220+229+255+281) (B1-B7)</t>
  </si>
  <si>
    <t>-</t>
  </si>
  <si>
    <t>Hosszú lejáratú hitelek, kölcsönök  felvétele pénzügyi vállalkozástól (B8111)</t>
  </si>
  <si>
    <t>Hitel-, kölcsönfelvétel pénzügyi vállalkozástól (=01+02+03) (B811)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</si>
  <si>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</si>
  <si>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</si>
  <si>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</si>
  <si>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</si>
  <si>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</si>
  <si>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</si>
  <si>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</si>
  <si>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</si>
  <si>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</si>
  <si>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>Teljesülés aránya</t>
  </si>
  <si>
    <t>168</t>
  </si>
  <si>
    <t>ebből: igazgatási szolgáltatási díjak (B36)</t>
  </si>
  <si>
    <t>219</t>
  </si>
  <si>
    <t>ebből: kiadások visszatérítései (B411)</t>
  </si>
  <si>
    <t>17</t>
  </si>
  <si>
    <t>Központi, irányító szervi támogatás (B816)</t>
  </si>
  <si>
    <t>Beszámoló a B1. - B8.  bevételek előirányzatának teljesítéséről</t>
  </si>
  <si>
    <t>233</t>
  </si>
  <si>
    <t>Működési célú visszatérítendő támogatások, kölcsönök visszatérülése államháztartáson kívülről (=234+…+242) (B64)</t>
  </si>
</sst>
</file>

<file path=xl/styles.xml><?xml version="1.0" encoding="utf-8"?>
<styleSheet xmlns="http://schemas.openxmlformats.org/spreadsheetml/2006/main">
  <numFmts count="1">
    <numFmt numFmtId="164" formatCode="#,##0.000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9" fontId="0" fillId="0" borderId="0" xfId="1" applyFont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3" fontId="3" fillId="0" borderId="1" xfId="0" applyNumberFormat="1" applyFont="1" applyBorder="1" applyAlignment="1">
      <alignment horizontal="right" vertical="top"/>
    </xf>
    <xf numFmtId="9" fontId="0" fillId="0" borderId="1" xfId="1" applyFont="1" applyBorder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3" fontId="4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top"/>
    </xf>
    <xf numFmtId="3" fontId="5" fillId="0" borderId="1" xfId="0" applyNumberFormat="1" applyFont="1" applyBorder="1" applyAlignment="1">
      <alignment horizontal="right" vertical="top"/>
    </xf>
    <xf numFmtId="3" fontId="5" fillId="0" borderId="1" xfId="0" applyNumberFormat="1" applyFont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8"/>
  <sheetViews>
    <sheetView topLeftCell="C40" workbookViewId="0">
      <selection activeCell="E58" sqref="E58"/>
    </sheetView>
  </sheetViews>
  <sheetFormatPr defaultRowHeight="15"/>
  <cols>
    <col min="1" max="1" width="4" bestFit="1" customWidth="1"/>
    <col min="2" max="2" width="101" bestFit="1" customWidth="1"/>
    <col min="3" max="3" width="20" bestFit="1" customWidth="1"/>
    <col min="4" max="4" width="23.140625" bestFit="1" customWidth="1"/>
    <col min="5" max="5" width="11.140625" bestFit="1" customWidth="1"/>
    <col min="6" max="6" width="18.7109375" bestFit="1" customWidth="1"/>
  </cols>
  <sheetData>
    <row r="1" spans="1:6">
      <c r="A1" s="19" t="s">
        <v>118</v>
      </c>
      <c r="B1" s="19"/>
      <c r="C1" s="19"/>
      <c r="D1" s="19"/>
      <c r="E1" s="19"/>
      <c r="F1" s="19"/>
    </row>
    <row r="2" spans="1:6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111</v>
      </c>
    </row>
    <row r="3" spans="1:6">
      <c r="A3" s="13" t="s">
        <v>5</v>
      </c>
      <c r="B3" s="9" t="s">
        <v>6</v>
      </c>
      <c r="C3" s="10">
        <v>67750.385999999999</v>
      </c>
      <c r="D3" s="10">
        <v>70081.385999999999</v>
      </c>
      <c r="E3" s="10">
        <v>70081.385999999999</v>
      </c>
      <c r="F3" s="5">
        <f>E3/D3</f>
        <v>1</v>
      </c>
    </row>
    <row r="4" spans="1:6">
      <c r="A4" s="13" t="s">
        <v>7</v>
      </c>
      <c r="B4" s="9" t="s">
        <v>8</v>
      </c>
      <c r="C4" s="10">
        <v>54988.084999999999</v>
      </c>
      <c r="D4" s="10">
        <v>60844.008000000002</v>
      </c>
      <c r="E4" s="10">
        <v>60844.008000000002</v>
      </c>
      <c r="F4" s="5">
        <f t="shared" ref="F4:F50" si="0">E4/D4</f>
        <v>1</v>
      </c>
    </row>
    <row r="5" spans="1:6">
      <c r="A5" s="13" t="s">
        <v>9</v>
      </c>
      <c r="B5" s="9" t="s">
        <v>10</v>
      </c>
      <c r="C5" s="10">
        <v>2488.9699999999998</v>
      </c>
      <c r="D5" s="10">
        <v>2572.9699999999998</v>
      </c>
      <c r="E5" s="10">
        <v>2572.9699999999998</v>
      </c>
      <c r="F5" s="5">
        <f t="shared" si="0"/>
        <v>1</v>
      </c>
    </row>
    <row r="6" spans="1:6">
      <c r="A6" s="13" t="s">
        <v>11</v>
      </c>
      <c r="B6" s="9" t="s">
        <v>12</v>
      </c>
      <c r="C6" s="10">
        <v>6262.5969999999998</v>
      </c>
      <c r="D6" s="10">
        <v>19578.462</v>
      </c>
      <c r="E6" s="10">
        <v>19578.462</v>
      </c>
      <c r="F6" s="5">
        <f t="shared" si="0"/>
        <v>1</v>
      </c>
    </row>
    <row r="7" spans="1:6">
      <c r="A7" s="13" t="s">
        <v>13</v>
      </c>
      <c r="B7" s="9" t="s">
        <v>14</v>
      </c>
      <c r="C7" s="10">
        <v>131490.038</v>
      </c>
      <c r="D7" s="10">
        <v>153076.826</v>
      </c>
      <c r="E7" s="10">
        <v>153076.826</v>
      </c>
      <c r="F7" s="5">
        <f t="shared" si="0"/>
        <v>1</v>
      </c>
    </row>
    <row r="8" spans="1:6">
      <c r="A8" s="13" t="s">
        <v>15</v>
      </c>
      <c r="B8" s="9" t="s">
        <v>16</v>
      </c>
      <c r="C8" s="10">
        <v>67000.467000000004</v>
      </c>
      <c r="D8" s="10">
        <v>74991.679999999993</v>
      </c>
      <c r="E8" s="10">
        <v>74342.009999999995</v>
      </c>
      <c r="F8" s="5">
        <f t="shared" si="0"/>
        <v>0.99133677229260631</v>
      </c>
    </row>
    <row r="9" spans="1:6">
      <c r="A9" s="13" t="s">
        <v>17</v>
      </c>
      <c r="B9" s="9" t="s">
        <v>18</v>
      </c>
      <c r="C9" s="10">
        <v>0</v>
      </c>
      <c r="D9" s="10">
        <v>0</v>
      </c>
      <c r="E9" s="10">
        <v>601.202</v>
      </c>
      <c r="F9" s="5" t="s">
        <v>99</v>
      </c>
    </row>
    <row r="10" spans="1:6">
      <c r="A10" s="13" t="s">
        <v>19</v>
      </c>
      <c r="B10" s="9" t="s">
        <v>20</v>
      </c>
      <c r="C10" s="10">
        <v>0</v>
      </c>
      <c r="D10" s="10">
        <v>0</v>
      </c>
      <c r="E10" s="10">
        <v>5101.2640000000001</v>
      </c>
      <c r="F10" s="5" t="s">
        <v>99</v>
      </c>
    </row>
    <row r="11" spans="1:6">
      <c r="A11" s="13" t="s">
        <v>21</v>
      </c>
      <c r="B11" s="9" t="s">
        <v>22</v>
      </c>
      <c r="C11" s="10">
        <v>0</v>
      </c>
      <c r="D11" s="10">
        <v>0</v>
      </c>
      <c r="E11" s="10">
        <v>17572.5</v>
      </c>
      <c r="F11" s="5" t="s">
        <v>99</v>
      </c>
    </row>
    <row r="12" spans="1:6">
      <c r="A12" s="13" t="s">
        <v>23</v>
      </c>
      <c r="B12" s="9" t="s">
        <v>24</v>
      </c>
      <c r="C12" s="10">
        <v>0</v>
      </c>
      <c r="D12" s="10">
        <v>0</v>
      </c>
      <c r="E12" s="10">
        <v>50867.044000000002</v>
      </c>
      <c r="F12" s="5" t="s">
        <v>99</v>
      </c>
    </row>
    <row r="13" spans="1:6">
      <c r="A13" s="13" t="s">
        <v>25</v>
      </c>
      <c r="B13" s="9" t="s">
        <v>26</v>
      </c>
      <c r="C13" s="10">
        <v>0</v>
      </c>
      <c r="D13" s="10">
        <v>0</v>
      </c>
      <c r="E13" s="10">
        <v>200</v>
      </c>
      <c r="F13" s="5" t="s">
        <v>99</v>
      </c>
    </row>
    <row r="14" spans="1:6">
      <c r="A14" s="14" t="s">
        <v>27</v>
      </c>
      <c r="B14" s="11" t="s">
        <v>28</v>
      </c>
      <c r="C14" s="12">
        <v>198490.505</v>
      </c>
      <c r="D14" s="12">
        <v>228068.50599999999</v>
      </c>
      <c r="E14" s="12">
        <v>227418.83600000001</v>
      </c>
      <c r="F14" s="5">
        <f t="shared" si="0"/>
        <v>0.99715142607195406</v>
      </c>
    </row>
    <row r="15" spans="1:6">
      <c r="A15" s="13" t="s">
        <v>29</v>
      </c>
      <c r="B15" s="9" t="s">
        <v>30</v>
      </c>
      <c r="C15" s="10">
        <v>71121.119000000006</v>
      </c>
      <c r="D15" s="10">
        <v>75268.42</v>
      </c>
      <c r="E15" s="10">
        <v>104086.72100000001</v>
      </c>
      <c r="F15" s="5">
        <f t="shared" si="0"/>
        <v>1.3828737337651038</v>
      </c>
    </row>
    <row r="16" spans="1:6">
      <c r="A16" s="13" t="s">
        <v>31</v>
      </c>
      <c r="B16" s="9" t="s">
        <v>32</v>
      </c>
      <c r="C16" s="10">
        <v>0</v>
      </c>
      <c r="D16" s="10">
        <v>0</v>
      </c>
      <c r="E16" s="10">
        <v>82729.179999999993</v>
      </c>
      <c r="F16" s="5" t="s">
        <v>99</v>
      </c>
    </row>
    <row r="17" spans="1:6">
      <c r="A17" s="13" t="s">
        <v>33</v>
      </c>
      <c r="B17" s="9" t="s">
        <v>34</v>
      </c>
      <c r="C17" s="10">
        <v>0</v>
      </c>
      <c r="D17" s="10">
        <v>0</v>
      </c>
      <c r="E17" s="10">
        <v>16151.816000000001</v>
      </c>
      <c r="F17" s="5" t="s">
        <v>99</v>
      </c>
    </row>
    <row r="18" spans="1:6">
      <c r="A18" s="13" t="s">
        <v>35</v>
      </c>
      <c r="B18" s="9" t="s">
        <v>36</v>
      </c>
      <c r="C18" s="10">
        <v>0</v>
      </c>
      <c r="D18" s="10">
        <v>0</v>
      </c>
      <c r="E18" s="10">
        <v>5205.7250000000004</v>
      </c>
      <c r="F18" s="5" t="s">
        <v>99</v>
      </c>
    </row>
    <row r="19" spans="1:6">
      <c r="A19" s="14" t="s">
        <v>37</v>
      </c>
      <c r="B19" s="11" t="s">
        <v>38</v>
      </c>
      <c r="C19" s="12">
        <v>71121.119000000006</v>
      </c>
      <c r="D19" s="12">
        <v>75268.42</v>
      </c>
      <c r="E19" s="12">
        <v>104086.72100000001</v>
      </c>
      <c r="F19" s="5">
        <f t="shared" si="0"/>
        <v>1.3828737337651038</v>
      </c>
    </row>
    <row r="20" spans="1:6">
      <c r="A20" s="13" t="s">
        <v>39</v>
      </c>
      <c r="B20" s="9" t="s">
        <v>40</v>
      </c>
      <c r="C20" s="10">
        <v>4260</v>
      </c>
      <c r="D20" s="10">
        <v>4260</v>
      </c>
      <c r="E20" s="10">
        <v>3531.6840000000002</v>
      </c>
      <c r="F20" s="5">
        <f t="shared" si="0"/>
        <v>0.82903380281690142</v>
      </c>
    </row>
    <row r="21" spans="1:6">
      <c r="A21" s="13" t="s">
        <v>41</v>
      </c>
      <c r="B21" s="9" t="s">
        <v>42</v>
      </c>
      <c r="C21" s="10">
        <v>0</v>
      </c>
      <c r="D21" s="10">
        <v>0</v>
      </c>
      <c r="E21" s="10">
        <v>1100.46</v>
      </c>
      <c r="F21" s="5" t="s">
        <v>99</v>
      </c>
    </row>
    <row r="22" spans="1:6">
      <c r="A22" s="13" t="s">
        <v>43</v>
      </c>
      <c r="B22" s="9" t="s">
        <v>44</v>
      </c>
      <c r="C22" s="10">
        <v>0</v>
      </c>
      <c r="D22" s="10">
        <v>0</v>
      </c>
      <c r="E22" s="10">
        <v>2431.2240000000002</v>
      </c>
      <c r="F22" s="5" t="s">
        <v>99</v>
      </c>
    </row>
    <row r="23" spans="1:6">
      <c r="A23" s="13" t="s">
        <v>45</v>
      </c>
      <c r="B23" s="9" t="s">
        <v>46</v>
      </c>
      <c r="C23" s="10">
        <v>22181.272000000001</v>
      </c>
      <c r="D23" s="10">
        <v>22963.601999999999</v>
      </c>
      <c r="E23" s="10">
        <v>18417.064999999999</v>
      </c>
      <c r="F23" s="5">
        <f t="shared" si="0"/>
        <v>0.80201115661210287</v>
      </c>
    </row>
    <row r="24" spans="1:6">
      <c r="A24" s="13" t="s">
        <v>47</v>
      </c>
      <c r="B24" s="9" t="s">
        <v>48</v>
      </c>
      <c r="C24" s="10">
        <v>0</v>
      </c>
      <c r="D24" s="10">
        <v>0</v>
      </c>
      <c r="E24" s="10">
        <v>18417.064999999999</v>
      </c>
      <c r="F24" s="5" t="s">
        <v>99</v>
      </c>
    </row>
    <row r="25" spans="1:6">
      <c r="A25" s="13" t="s">
        <v>49</v>
      </c>
      <c r="B25" s="9" t="s">
        <v>50</v>
      </c>
      <c r="C25" s="10">
        <v>6781.6980000000003</v>
      </c>
      <c r="D25" s="10">
        <v>6781.6980000000003</v>
      </c>
      <c r="E25" s="10">
        <v>2639.0459999999998</v>
      </c>
      <c r="F25" s="5">
        <f t="shared" si="0"/>
        <v>0.3891423652306546</v>
      </c>
    </row>
    <row r="26" spans="1:6">
      <c r="A26" s="13" t="s">
        <v>51</v>
      </c>
      <c r="B26" s="9" t="s">
        <v>52</v>
      </c>
      <c r="C26" s="10">
        <v>0</v>
      </c>
      <c r="D26" s="10">
        <v>0</v>
      </c>
      <c r="E26" s="10">
        <v>2639.0459999999998</v>
      </c>
      <c r="F26" s="5" t="s">
        <v>99</v>
      </c>
    </row>
    <row r="27" spans="1:6">
      <c r="A27" s="13" t="s">
        <v>53</v>
      </c>
      <c r="B27" s="9" t="s">
        <v>54</v>
      </c>
      <c r="C27" s="10">
        <v>28962.97</v>
      </c>
      <c r="D27" s="10">
        <v>29745.3</v>
      </c>
      <c r="E27" s="10">
        <v>21056.111000000001</v>
      </c>
      <c r="F27" s="5">
        <f t="shared" si="0"/>
        <v>0.70788027016032784</v>
      </c>
    </row>
    <row r="28" spans="1:6">
      <c r="A28" s="13" t="s">
        <v>55</v>
      </c>
      <c r="B28" s="9" t="s">
        <v>56</v>
      </c>
      <c r="C28" s="10">
        <v>0</v>
      </c>
      <c r="D28" s="10">
        <v>0</v>
      </c>
      <c r="E28" s="10">
        <v>90.004000000000005</v>
      </c>
      <c r="F28" s="5" t="s">
        <v>99</v>
      </c>
    </row>
    <row r="29" spans="1:6">
      <c r="A29" s="13" t="s">
        <v>57</v>
      </c>
      <c r="B29" s="9" t="s">
        <v>58</v>
      </c>
      <c r="C29" s="10">
        <v>0</v>
      </c>
      <c r="D29" s="10">
        <v>0</v>
      </c>
      <c r="E29" s="10">
        <v>5</v>
      </c>
      <c r="F29" s="5" t="s">
        <v>99</v>
      </c>
    </row>
    <row r="30" spans="1:6">
      <c r="A30" s="14" t="s">
        <v>59</v>
      </c>
      <c r="B30" s="11" t="s">
        <v>60</v>
      </c>
      <c r="C30" s="12">
        <v>33222.97</v>
      </c>
      <c r="D30" s="12">
        <v>34005.300000000003</v>
      </c>
      <c r="E30" s="12">
        <v>24677.798999999999</v>
      </c>
      <c r="F30" s="5">
        <f t="shared" si="0"/>
        <v>0.72570449312313068</v>
      </c>
    </row>
    <row r="31" spans="1:6">
      <c r="A31" s="13" t="s">
        <v>61</v>
      </c>
      <c r="B31" s="9" t="s">
        <v>62</v>
      </c>
      <c r="C31" s="10">
        <v>0</v>
      </c>
      <c r="D31" s="10">
        <v>0</v>
      </c>
      <c r="E31" s="10">
        <v>42.673999999999999</v>
      </c>
      <c r="F31" s="5" t="s">
        <v>99</v>
      </c>
    </row>
    <row r="32" spans="1:6">
      <c r="A32" s="13" t="s">
        <v>63</v>
      </c>
      <c r="B32" s="9" t="s">
        <v>64</v>
      </c>
      <c r="C32" s="10">
        <v>4893.9040000000005</v>
      </c>
      <c r="D32" s="10">
        <v>6348.826</v>
      </c>
      <c r="E32" s="10">
        <v>8207.1579999999994</v>
      </c>
      <c r="F32" s="5">
        <f t="shared" si="0"/>
        <v>1.2927048244825106</v>
      </c>
    </row>
    <row r="33" spans="1:6">
      <c r="A33" s="13" t="s">
        <v>65</v>
      </c>
      <c r="B33" s="9" t="s">
        <v>66</v>
      </c>
      <c r="C33" s="10">
        <v>0</v>
      </c>
      <c r="D33" s="10">
        <v>0</v>
      </c>
      <c r="E33" s="10">
        <v>2815.5790000000002</v>
      </c>
      <c r="F33" s="5" t="s">
        <v>99</v>
      </c>
    </row>
    <row r="34" spans="1:6">
      <c r="A34" s="13" t="s">
        <v>67</v>
      </c>
      <c r="B34" s="9" t="s">
        <v>68</v>
      </c>
      <c r="C34" s="10">
        <v>1777.4290000000001</v>
      </c>
      <c r="D34" s="10">
        <v>1777.4290000000001</v>
      </c>
      <c r="E34" s="10">
        <v>2195.6410000000001</v>
      </c>
      <c r="F34" s="5">
        <f t="shared" si="0"/>
        <v>1.2352904110375154</v>
      </c>
    </row>
    <row r="35" spans="1:6">
      <c r="A35" s="13" t="s">
        <v>69</v>
      </c>
      <c r="B35" s="9" t="s">
        <v>70</v>
      </c>
      <c r="C35" s="10">
        <v>1201.5550000000001</v>
      </c>
      <c r="D35" s="10">
        <v>1929.999</v>
      </c>
      <c r="E35" s="10">
        <v>1929.999</v>
      </c>
      <c r="F35" s="5">
        <f t="shared" si="0"/>
        <v>1</v>
      </c>
    </row>
    <row r="36" spans="1:6">
      <c r="A36" s="13" t="s">
        <v>71</v>
      </c>
      <c r="B36" s="9" t="s">
        <v>72</v>
      </c>
      <c r="C36" s="10">
        <v>586.77200000000005</v>
      </c>
      <c r="D36" s="10">
        <v>586.77200000000005</v>
      </c>
      <c r="E36" s="10">
        <v>357.16399999999999</v>
      </c>
      <c r="F36" s="5">
        <f t="shared" si="0"/>
        <v>0.60869298466866173</v>
      </c>
    </row>
    <row r="37" spans="1:6">
      <c r="A37" s="13" t="s">
        <v>73</v>
      </c>
      <c r="B37" s="9" t="s">
        <v>74</v>
      </c>
      <c r="C37" s="10">
        <v>1688.1369999999999</v>
      </c>
      <c r="D37" s="10">
        <v>1688.1369999999999</v>
      </c>
      <c r="E37" s="10">
        <v>1775.242</v>
      </c>
      <c r="F37" s="5">
        <f t="shared" si="0"/>
        <v>1.0515983003749103</v>
      </c>
    </row>
    <row r="38" spans="1:6">
      <c r="A38" s="13" t="s">
        <v>75</v>
      </c>
      <c r="B38" s="9" t="s">
        <v>76</v>
      </c>
      <c r="C38" s="10">
        <v>0</v>
      </c>
      <c r="D38" s="10">
        <v>0</v>
      </c>
      <c r="E38" s="10">
        <v>6.5000000000000002E-2</v>
      </c>
      <c r="F38" s="5" t="s">
        <v>99</v>
      </c>
    </row>
    <row r="39" spans="1:6">
      <c r="A39" s="13" t="s">
        <v>77</v>
      </c>
      <c r="B39" s="9" t="s">
        <v>78</v>
      </c>
      <c r="C39" s="10">
        <v>0</v>
      </c>
      <c r="D39" s="10">
        <v>0</v>
      </c>
      <c r="E39" s="10">
        <v>6.5000000000000002E-2</v>
      </c>
      <c r="F39" s="5" t="s">
        <v>99</v>
      </c>
    </row>
    <row r="40" spans="1:6">
      <c r="A40" s="13" t="s">
        <v>79</v>
      </c>
      <c r="B40" s="9" t="s">
        <v>80</v>
      </c>
      <c r="C40" s="10">
        <v>0</v>
      </c>
      <c r="D40" s="10">
        <v>855.90800000000002</v>
      </c>
      <c r="E40" s="10">
        <v>918.35900000000004</v>
      </c>
      <c r="F40" s="5">
        <f t="shared" si="0"/>
        <v>1.0729646176925558</v>
      </c>
    </row>
    <row r="41" spans="1:6">
      <c r="A41" s="14" t="s">
        <v>81</v>
      </c>
      <c r="B41" s="11" t="s">
        <v>82</v>
      </c>
      <c r="C41" s="12">
        <v>10147.797</v>
      </c>
      <c r="D41" s="12">
        <v>13187.071</v>
      </c>
      <c r="E41" s="12">
        <v>15426.302</v>
      </c>
      <c r="F41" s="5">
        <f t="shared" si="0"/>
        <v>1.1698050310034731</v>
      </c>
    </row>
    <row r="42" spans="1:6">
      <c r="A42" s="13" t="s">
        <v>83</v>
      </c>
      <c r="B42" s="9" t="s">
        <v>84</v>
      </c>
      <c r="C42" s="10">
        <v>0</v>
      </c>
      <c r="D42" s="10">
        <v>0</v>
      </c>
      <c r="E42" s="10">
        <v>500</v>
      </c>
      <c r="F42" s="5" t="s">
        <v>99</v>
      </c>
    </row>
    <row r="43" spans="1:6">
      <c r="A43" s="14" t="s">
        <v>85</v>
      </c>
      <c r="B43" s="11" t="s">
        <v>86</v>
      </c>
      <c r="C43" s="12">
        <v>0</v>
      </c>
      <c r="D43" s="12">
        <v>0</v>
      </c>
      <c r="E43" s="12">
        <v>500</v>
      </c>
      <c r="F43" s="5" t="s">
        <v>99</v>
      </c>
    </row>
    <row r="44" spans="1:6">
      <c r="A44" s="13" t="s">
        <v>119</v>
      </c>
      <c r="B44" s="9" t="s">
        <v>120</v>
      </c>
      <c r="C44" s="10">
        <v>0</v>
      </c>
      <c r="D44" s="10">
        <v>0</v>
      </c>
      <c r="E44" s="10">
        <v>0</v>
      </c>
      <c r="F44" s="5" t="s">
        <v>99</v>
      </c>
    </row>
    <row r="45" spans="1:6">
      <c r="A45" s="13" t="s">
        <v>87</v>
      </c>
      <c r="B45" s="9" t="s">
        <v>88</v>
      </c>
      <c r="C45" s="10">
        <v>0</v>
      </c>
      <c r="D45" s="10">
        <v>605.69799999999998</v>
      </c>
      <c r="E45" s="10">
        <v>605.69799999999998</v>
      </c>
      <c r="F45" s="5">
        <f t="shared" si="0"/>
        <v>1</v>
      </c>
    </row>
    <row r="46" spans="1:6">
      <c r="A46" s="13" t="s">
        <v>89</v>
      </c>
      <c r="B46" s="9" t="s">
        <v>90</v>
      </c>
      <c r="C46" s="10">
        <v>0</v>
      </c>
      <c r="D46" s="10">
        <v>0</v>
      </c>
      <c r="E46" s="10">
        <v>30</v>
      </c>
      <c r="F46" s="5" t="s">
        <v>99</v>
      </c>
    </row>
    <row r="47" spans="1:6">
      <c r="A47" s="13" t="s">
        <v>91</v>
      </c>
      <c r="B47" s="9" t="s">
        <v>92</v>
      </c>
      <c r="C47" s="10">
        <v>0</v>
      </c>
      <c r="D47" s="10">
        <v>0</v>
      </c>
      <c r="E47" s="10">
        <v>215.69800000000001</v>
      </c>
      <c r="F47" s="5" t="s">
        <v>99</v>
      </c>
    </row>
    <row r="48" spans="1:6">
      <c r="A48" s="13" t="s">
        <v>93</v>
      </c>
      <c r="B48" s="9" t="s">
        <v>94</v>
      </c>
      <c r="C48" s="10">
        <v>0</v>
      </c>
      <c r="D48" s="10">
        <v>0</v>
      </c>
      <c r="E48" s="10">
        <v>360</v>
      </c>
      <c r="F48" s="5" t="s">
        <v>99</v>
      </c>
    </row>
    <row r="49" spans="1:6">
      <c r="A49" s="14" t="s">
        <v>95</v>
      </c>
      <c r="B49" s="11" t="s">
        <v>96</v>
      </c>
      <c r="C49" s="12">
        <v>0</v>
      </c>
      <c r="D49" s="12">
        <v>605.69799999999998</v>
      </c>
      <c r="E49" s="12">
        <v>605.69799999999998</v>
      </c>
      <c r="F49" s="5">
        <f t="shared" si="0"/>
        <v>1</v>
      </c>
    </row>
    <row r="50" spans="1:6">
      <c r="A50" s="14" t="s">
        <v>97</v>
      </c>
      <c r="B50" s="11" t="s">
        <v>98</v>
      </c>
      <c r="C50" s="12">
        <v>312982.391</v>
      </c>
      <c r="D50" s="12">
        <v>351134.995</v>
      </c>
      <c r="E50" s="12">
        <v>372715.35600000003</v>
      </c>
      <c r="F50" s="5">
        <f t="shared" si="0"/>
        <v>1.0614588728189853</v>
      </c>
    </row>
    <row r="52" spans="1:6">
      <c r="A52" s="13" t="s">
        <v>5</v>
      </c>
      <c r="B52" s="9" t="s">
        <v>100</v>
      </c>
      <c r="C52" s="10">
        <v>62243.358</v>
      </c>
      <c r="D52" s="10">
        <v>62243.358</v>
      </c>
      <c r="E52" s="10">
        <v>42685.521999999997</v>
      </c>
      <c r="F52" s="5">
        <f>E52/D52</f>
        <v>0.68578436915309093</v>
      </c>
    </row>
    <row r="53" spans="1:6">
      <c r="A53" s="13" t="s">
        <v>9</v>
      </c>
      <c r="B53" s="9" t="s">
        <v>101</v>
      </c>
      <c r="C53" s="10">
        <v>62243.358</v>
      </c>
      <c r="D53" s="10">
        <v>62243.358</v>
      </c>
      <c r="E53" s="10">
        <v>42685.521999999997</v>
      </c>
      <c r="F53" s="5">
        <f t="shared" ref="F53:F58" si="1">E53/D53</f>
        <v>0.68578436915309093</v>
      </c>
    </row>
    <row r="54" spans="1:6">
      <c r="A54" s="13" t="s">
        <v>102</v>
      </c>
      <c r="B54" s="9" t="s">
        <v>103</v>
      </c>
      <c r="C54" s="10">
        <v>210834.17600000001</v>
      </c>
      <c r="D54" s="10">
        <v>186942.90900000001</v>
      </c>
      <c r="E54" s="10">
        <v>186942.90900000001</v>
      </c>
      <c r="F54" s="5">
        <f t="shared" si="1"/>
        <v>1</v>
      </c>
    </row>
    <row r="55" spans="1:6">
      <c r="A55" s="13" t="s">
        <v>104</v>
      </c>
      <c r="B55" s="9" t="s">
        <v>105</v>
      </c>
      <c r="C55" s="10">
        <v>210834.17600000001</v>
      </c>
      <c r="D55" s="10">
        <v>186942.90900000001</v>
      </c>
      <c r="E55" s="10">
        <v>186942.90900000001</v>
      </c>
      <c r="F55" s="5">
        <f t="shared" si="1"/>
        <v>1</v>
      </c>
    </row>
    <row r="56" spans="1:6">
      <c r="A56" s="13" t="s">
        <v>106</v>
      </c>
      <c r="B56" s="9" t="s">
        <v>107</v>
      </c>
      <c r="C56" s="10">
        <v>0</v>
      </c>
      <c r="D56" s="10">
        <v>0</v>
      </c>
      <c r="E56" s="10">
        <v>5091.232</v>
      </c>
      <c r="F56" s="5" t="s">
        <v>99</v>
      </c>
    </row>
    <row r="57" spans="1:6">
      <c r="A57" s="13" t="s">
        <v>108</v>
      </c>
      <c r="B57" s="9" t="s">
        <v>109</v>
      </c>
      <c r="C57" s="10">
        <v>273077.53399999999</v>
      </c>
      <c r="D57" s="10">
        <v>249186.26699999999</v>
      </c>
      <c r="E57" s="10">
        <v>234719.663</v>
      </c>
      <c r="F57" s="5">
        <f t="shared" si="1"/>
        <v>0.94194461767830895</v>
      </c>
    </row>
    <row r="58" spans="1:6">
      <c r="A58" s="14" t="s">
        <v>15</v>
      </c>
      <c r="B58" s="11" t="s">
        <v>110</v>
      </c>
      <c r="C58" s="12">
        <v>273077.53399999999</v>
      </c>
      <c r="D58" s="12">
        <v>249186.26699999999</v>
      </c>
      <c r="E58" s="12">
        <v>234719.663</v>
      </c>
      <c r="F58" s="5">
        <f t="shared" si="1"/>
        <v>0.94194461767830895</v>
      </c>
    </row>
  </sheetData>
  <mergeCells count="1">
    <mergeCell ref="A1:F1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1"/>
  <sheetViews>
    <sheetView topLeftCell="B1" workbookViewId="0">
      <selection activeCell="E21" sqref="E21"/>
    </sheetView>
  </sheetViews>
  <sheetFormatPr defaultRowHeight="15"/>
  <cols>
    <col min="1" max="1" width="4" customWidth="1"/>
    <col min="2" max="2" width="77.28515625" bestFit="1" customWidth="1"/>
    <col min="3" max="3" width="20" bestFit="1" customWidth="1"/>
    <col min="4" max="4" width="23.140625" bestFit="1" customWidth="1"/>
    <col min="5" max="5" width="10.5703125" bestFit="1" customWidth="1"/>
    <col min="6" max="6" width="18.7109375" bestFit="1" customWidth="1"/>
  </cols>
  <sheetData>
    <row r="1" spans="1:6">
      <c r="A1" s="19" t="s">
        <v>118</v>
      </c>
      <c r="B1" s="19"/>
      <c r="C1" s="19"/>
      <c r="D1" s="19"/>
      <c r="E1" s="19"/>
      <c r="F1" s="19"/>
    </row>
    <row r="2" spans="1:6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111</v>
      </c>
    </row>
    <row r="3" spans="1:6">
      <c r="A3" s="2" t="s">
        <v>15</v>
      </c>
      <c r="B3" s="3" t="s">
        <v>16</v>
      </c>
      <c r="C3" s="10">
        <v>0</v>
      </c>
      <c r="D3" s="10">
        <v>1886.9849999999999</v>
      </c>
      <c r="E3" s="10">
        <v>2076.5590000000002</v>
      </c>
      <c r="F3" s="5">
        <f>E3/D3</f>
        <v>1.1004639676521013</v>
      </c>
    </row>
    <row r="4" spans="1:6">
      <c r="A4" s="2" t="s">
        <v>19</v>
      </c>
      <c r="B4" s="3" t="s">
        <v>20</v>
      </c>
      <c r="C4" s="10">
        <v>0</v>
      </c>
      <c r="D4" s="10">
        <v>0</v>
      </c>
      <c r="E4" s="10">
        <v>2076.5590000000002</v>
      </c>
      <c r="F4" s="5" t="s">
        <v>99</v>
      </c>
    </row>
    <row r="5" spans="1:6">
      <c r="A5" s="6" t="s">
        <v>27</v>
      </c>
      <c r="B5" s="7" t="s">
        <v>28</v>
      </c>
      <c r="C5" s="12">
        <v>0</v>
      </c>
      <c r="D5" s="12">
        <v>1886.9849999999999</v>
      </c>
      <c r="E5" s="12">
        <v>2076.5590000000002</v>
      </c>
      <c r="F5" s="5">
        <f t="shared" ref="F5:F21" si="0">E5/D5</f>
        <v>1.1004639676521013</v>
      </c>
    </row>
    <row r="6" spans="1:6">
      <c r="A6" s="2" t="s">
        <v>55</v>
      </c>
      <c r="B6" s="3" t="s">
        <v>56</v>
      </c>
      <c r="C6" s="10">
        <v>0</v>
      </c>
      <c r="D6" s="10">
        <v>0</v>
      </c>
      <c r="E6" s="10">
        <v>21</v>
      </c>
      <c r="F6" s="5" t="s">
        <v>99</v>
      </c>
    </row>
    <row r="7" spans="1:6">
      <c r="A7" s="2" t="s">
        <v>112</v>
      </c>
      <c r="B7" s="3" t="s">
        <v>113</v>
      </c>
      <c r="C7" s="10">
        <v>0</v>
      </c>
      <c r="D7" s="10">
        <v>0</v>
      </c>
      <c r="E7" s="10">
        <v>10.5</v>
      </c>
      <c r="F7" s="5" t="s">
        <v>99</v>
      </c>
    </row>
    <row r="8" spans="1:6">
      <c r="A8" s="6" t="s">
        <v>59</v>
      </c>
      <c r="B8" s="7" t="s">
        <v>60</v>
      </c>
      <c r="C8" s="12">
        <v>0</v>
      </c>
      <c r="D8" s="12">
        <v>0</v>
      </c>
      <c r="E8" s="12">
        <v>21</v>
      </c>
      <c r="F8" s="5" t="s">
        <v>99</v>
      </c>
    </row>
    <row r="9" spans="1:6">
      <c r="A9" s="2" t="s">
        <v>75</v>
      </c>
      <c r="B9" s="3" t="s">
        <v>76</v>
      </c>
      <c r="C9" s="10">
        <v>0</v>
      </c>
      <c r="D9" s="10">
        <v>0</v>
      </c>
      <c r="E9" s="10">
        <v>1E-3</v>
      </c>
      <c r="F9" s="5" t="s">
        <v>99</v>
      </c>
    </row>
    <row r="10" spans="1:6">
      <c r="A10" s="2" t="s">
        <v>77</v>
      </c>
      <c r="B10" s="3" t="s">
        <v>78</v>
      </c>
      <c r="C10" s="10">
        <v>0</v>
      </c>
      <c r="D10" s="10">
        <v>0</v>
      </c>
      <c r="E10" s="10">
        <v>1E-3</v>
      </c>
      <c r="F10" s="5" t="s">
        <v>99</v>
      </c>
    </row>
    <row r="11" spans="1:6">
      <c r="A11" s="2" t="s">
        <v>79</v>
      </c>
      <c r="B11" s="3" t="s">
        <v>80</v>
      </c>
      <c r="C11" s="10">
        <v>0</v>
      </c>
      <c r="D11" s="10">
        <v>1.49</v>
      </c>
      <c r="E11" s="10">
        <v>38.659999999999997</v>
      </c>
      <c r="F11" s="5">
        <f t="shared" si="0"/>
        <v>25.946308724832214</v>
      </c>
    </row>
    <row r="12" spans="1:6">
      <c r="A12" s="2" t="s">
        <v>114</v>
      </c>
      <c r="B12" s="3" t="s">
        <v>115</v>
      </c>
      <c r="C12" s="10">
        <v>0</v>
      </c>
      <c r="D12" s="10">
        <v>0</v>
      </c>
      <c r="E12" s="10">
        <v>38.65</v>
      </c>
      <c r="F12" s="5" t="s">
        <v>99</v>
      </c>
    </row>
    <row r="13" spans="1:6">
      <c r="A13" s="6" t="s">
        <v>81</v>
      </c>
      <c r="B13" s="7" t="s">
        <v>82</v>
      </c>
      <c r="C13" s="12">
        <v>0</v>
      </c>
      <c r="D13" s="12">
        <v>1.49</v>
      </c>
      <c r="E13" s="12">
        <v>38.661000000000001</v>
      </c>
      <c r="F13" s="5">
        <f t="shared" si="0"/>
        <v>25.946979865771812</v>
      </c>
    </row>
    <row r="14" spans="1:6">
      <c r="A14" s="6" t="s">
        <v>97</v>
      </c>
      <c r="B14" s="7" t="s">
        <v>98</v>
      </c>
      <c r="C14" s="12">
        <v>0</v>
      </c>
      <c r="D14" s="12">
        <v>1888.4749999999999</v>
      </c>
      <c r="E14" s="12">
        <v>2136.2199999999998</v>
      </c>
      <c r="F14" s="5">
        <f t="shared" si="0"/>
        <v>1.1311878632229708</v>
      </c>
    </row>
    <row r="15" spans="1:6">
      <c r="F15" s="1"/>
    </row>
    <row r="16" spans="1:6">
      <c r="F16" s="1"/>
    </row>
    <row r="17" spans="1:6">
      <c r="A17" s="2" t="s">
        <v>102</v>
      </c>
      <c r="B17" s="3" t="s">
        <v>103</v>
      </c>
      <c r="C17" s="10">
        <v>0</v>
      </c>
      <c r="D17" s="10">
        <v>953.35699999999997</v>
      </c>
      <c r="E17" s="10">
        <v>953.35699999999997</v>
      </c>
      <c r="F17" s="5">
        <f t="shared" si="0"/>
        <v>1</v>
      </c>
    </row>
    <row r="18" spans="1:6">
      <c r="A18" s="2" t="s">
        <v>104</v>
      </c>
      <c r="B18" s="3" t="s">
        <v>105</v>
      </c>
      <c r="C18" s="10">
        <v>0</v>
      </c>
      <c r="D18" s="10">
        <v>953.35699999999997</v>
      </c>
      <c r="E18" s="10">
        <v>953.35699999999997</v>
      </c>
      <c r="F18" s="5">
        <f t="shared" si="0"/>
        <v>1</v>
      </c>
    </row>
    <row r="19" spans="1:6">
      <c r="A19" s="2" t="s">
        <v>116</v>
      </c>
      <c r="B19" s="3" t="s">
        <v>117</v>
      </c>
      <c r="C19" s="10">
        <v>32871.800000000003</v>
      </c>
      <c r="D19" s="10">
        <v>36253.834000000003</v>
      </c>
      <c r="E19" s="10">
        <v>30243.806</v>
      </c>
      <c r="F19" s="5">
        <f t="shared" si="0"/>
        <v>0.83422365755853567</v>
      </c>
    </row>
    <row r="20" spans="1:6">
      <c r="A20" s="2" t="s">
        <v>108</v>
      </c>
      <c r="B20" s="3" t="s">
        <v>109</v>
      </c>
      <c r="C20" s="10">
        <v>32871.800000000003</v>
      </c>
      <c r="D20" s="10">
        <v>37207.190999999999</v>
      </c>
      <c r="E20" s="10">
        <v>31197.163</v>
      </c>
      <c r="F20" s="5">
        <f t="shared" si="0"/>
        <v>0.83847133206051494</v>
      </c>
    </row>
    <row r="21" spans="1:6">
      <c r="A21" s="6" t="s">
        <v>15</v>
      </c>
      <c r="B21" s="7" t="s">
        <v>110</v>
      </c>
      <c r="C21" s="12">
        <v>32871.800000000003</v>
      </c>
      <c r="D21" s="12">
        <v>37207.190999999999</v>
      </c>
      <c r="E21" s="12">
        <v>31197.163</v>
      </c>
      <c r="F21" s="5">
        <f t="shared" si="0"/>
        <v>0.83847133206051494</v>
      </c>
    </row>
  </sheetData>
  <mergeCells count="1">
    <mergeCell ref="A1:F1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E19" sqref="E19"/>
    </sheetView>
  </sheetViews>
  <sheetFormatPr defaultRowHeight="15"/>
  <cols>
    <col min="1" max="1" width="4" bestFit="1" customWidth="1"/>
    <col min="2" max="2" width="71.28515625" bestFit="1" customWidth="1"/>
    <col min="3" max="3" width="20" bestFit="1" customWidth="1"/>
    <col min="4" max="4" width="23.140625" bestFit="1" customWidth="1"/>
    <col min="5" max="5" width="10.5703125" bestFit="1" customWidth="1"/>
    <col min="6" max="6" width="18.7109375" bestFit="1" customWidth="1"/>
  </cols>
  <sheetData>
    <row r="1" spans="1:6">
      <c r="A1" s="19" t="s">
        <v>118</v>
      </c>
      <c r="B1" s="19"/>
      <c r="C1" s="19"/>
      <c r="D1" s="19"/>
      <c r="E1" s="19"/>
      <c r="F1" s="19"/>
    </row>
    <row r="2" spans="1:6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111</v>
      </c>
    </row>
    <row r="3" spans="1:6">
      <c r="A3" s="2" t="s">
        <v>63</v>
      </c>
      <c r="B3" s="3" t="s">
        <v>64</v>
      </c>
      <c r="C3" s="10">
        <v>0</v>
      </c>
      <c r="D3" s="10">
        <v>198.131</v>
      </c>
      <c r="E3" s="10">
        <v>312.90699999999998</v>
      </c>
      <c r="F3" s="5">
        <f>E3/D3</f>
        <v>1.579293497736346</v>
      </c>
    </row>
    <row r="4" spans="1:6">
      <c r="A4" s="2" t="s">
        <v>65</v>
      </c>
      <c r="B4" s="3" t="s">
        <v>66</v>
      </c>
      <c r="C4" s="10">
        <v>0</v>
      </c>
      <c r="D4" s="10">
        <v>0</v>
      </c>
      <c r="E4" s="10">
        <v>0.78700000000000003</v>
      </c>
      <c r="F4" s="5" t="s">
        <v>99</v>
      </c>
    </row>
    <row r="5" spans="1:6">
      <c r="A5" s="2" t="s">
        <v>67</v>
      </c>
      <c r="B5" s="3" t="s">
        <v>68</v>
      </c>
      <c r="C5" s="10">
        <v>0</v>
      </c>
      <c r="D5" s="10">
        <v>3</v>
      </c>
      <c r="E5" s="10">
        <v>2.5</v>
      </c>
      <c r="F5" s="5">
        <f t="shared" ref="F5:F19" si="0">E5/D5</f>
        <v>0.83333333333333337</v>
      </c>
    </row>
    <row r="6" spans="1:6">
      <c r="A6" s="2" t="s">
        <v>71</v>
      </c>
      <c r="B6" s="3" t="s">
        <v>72</v>
      </c>
      <c r="C6" s="10">
        <v>7500</v>
      </c>
      <c r="D6" s="10">
        <v>7474</v>
      </c>
      <c r="E6" s="10">
        <v>8616.7340000000004</v>
      </c>
      <c r="F6" s="5">
        <f t="shared" si="0"/>
        <v>1.1528945678351619</v>
      </c>
    </row>
    <row r="7" spans="1:6">
      <c r="A7" s="2" t="s">
        <v>73</v>
      </c>
      <c r="B7" s="3" t="s">
        <v>74</v>
      </c>
      <c r="C7" s="10">
        <v>2025</v>
      </c>
      <c r="D7" s="10">
        <v>2025</v>
      </c>
      <c r="E7" s="10">
        <v>2427.076</v>
      </c>
      <c r="F7" s="5">
        <f t="shared" si="0"/>
        <v>1.1985560493827161</v>
      </c>
    </row>
    <row r="8" spans="1:6">
      <c r="A8" s="2" t="s">
        <v>75</v>
      </c>
      <c r="B8" s="3" t="s">
        <v>76</v>
      </c>
      <c r="C8" s="10">
        <v>0</v>
      </c>
      <c r="D8" s="10">
        <v>0</v>
      </c>
      <c r="E8" s="10">
        <v>1E-3</v>
      </c>
      <c r="F8" s="5" t="s">
        <v>99</v>
      </c>
    </row>
    <row r="9" spans="1:6">
      <c r="A9" s="2" t="s">
        <v>77</v>
      </c>
      <c r="B9" s="3" t="s">
        <v>78</v>
      </c>
      <c r="C9" s="10">
        <v>0</v>
      </c>
      <c r="D9" s="10">
        <v>0</v>
      </c>
      <c r="E9" s="10">
        <v>1E-3</v>
      </c>
      <c r="F9" s="5" t="s">
        <v>99</v>
      </c>
    </row>
    <row r="10" spans="1:6">
      <c r="A10" s="2" t="s">
        <v>79</v>
      </c>
      <c r="B10" s="3" t="s">
        <v>80</v>
      </c>
      <c r="C10" s="10">
        <v>0</v>
      </c>
      <c r="D10" s="10">
        <v>20</v>
      </c>
      <c r="E10" s="10">
        <v>7.8E-2</v>
      </c>
      <c r="F10" s="5">
        <f t="shared" si="0"/>
        <v>3.8999999999999998E-3</v>
      </c>
    </row>
    <row r="11" spans="1:6">
      <c r="A11" s="6" t="s">
        <v>81</v>
      </c>
      <c r="B11" s="7" t="s">
        <v>82</v>
      </c>
      <c r="C11" s="12">
        <v>9525</v>
      </c>
      <c r="D11" s="12">
        <v>9720.1309999999994</v>
      </c>
      <c r="E11" s="12">
        <v>11359.296</v>
      </c>
      <c r="F11" s="5">
        <f t="shared" si="0"/>
        <v>1.1686361017150901</v>
      </c>
    </row>
    <row r="12" spans="1:6">
      <c r="A12" s="6" t="s">
        <v>97</v>
      </c>
      <c r="B12" s="7" t="s">
        <v>98</v>
      </c>
      <c r="C12" s="12">
        <v>9525</v>
      </c>
      <c r="D12" s="12">
        <v>9720.1309999999994</v>
      </c>
      <c r="E12" s="12">
        <v>11359.296</v>
      </c>
      <c r="F12" s="5">
        <f t="shared" si="0"/>
        <v>1.1686361017150901</v>
      </c>
    </row>
    <row r="13" spans="1:6">
      <c r="F13" s="1"/>
    </row>
    <row r="14" spans="1:6">
      <c r="F14" s="1"/>
    </row>
    <row r="15" spans="1:6">
      <c r="A15" s="2" t="s">
        <v>102</v>
      </c>
      <c r="B15" s="3" t="s">
        <v>103</v>
      </c>
      <c r="C15" s="4">
        <v>0</v>
      </c>
      <c r="D15" s="15">
        <f>63/1000</f>
        <v>6.3E-2</v>
      </c>
      <c r="E15" s="15">
        <f>63/1000</f>
        <v>6.3E-2</v>
      </c>
      <c r="F15" s="5">
        <f t="shared" si="0"/>
        <v>1</v>
      </c>
    </row>
    <row r="16" spans="1:6">
      <c r="A16" s="2" t="s">
        <v>104</v>
      </c>
      <c r="B16" s="3" t="s">
        <v>105</v>
      </c>
      <c r="C16" s="4">
        <v>0</v>
      </c>
      <c r="D16" s="15">
        <f>63/1000</f>
        <v>6.3E-2</v>
      </c>
      <c r="E16" s="15">
        <f>63/1000</f>
        <v>6.3E-2</v>
      </c>
      <c r="F16" s="5">
        <f t="shared" si="0"/>
        <v>1</v>
      </c>
    </row>
    <row r="17" spans="1:6">
      <c r="A17" s="2" t="s">
        <v>116</v>
      </c>
      <c r="B17" s="3" t="s">
        <v>117</v>
      </c>
      <c r="C17" s="4">
        <f>28911085/1000</f>
        <v>28911.084999999999</v>
      </c>
      <c r="D17" s="4">
        <f>39291384/1000</f>
        <v>39291.383999999998</v>
      </c>
      <c r="E17" s="10">
        <f>37652219/1000</f>
        <v>37652.218999999997</v>
      </c>
      <c r="F17" s="5">
        <f t="shared" si="0"/>
        <v>0.9582818207676268</v>
      </c>
    </row>
    <row r="18" spans="1:6">
      <c r="A18" s="2" t="s">
        <v>108</v>
      </c>
      <c r="B18" s="3" t="s">
        <v>109</v>
      </c>
      <c r="C18" s="4">
        <f t="shared" ref="C18:C19" si="1">28911085/1000</f>
        <v>28911.084999999999</v>
      </c>
      <c r="D18" s="4">
        <f t="shared" ref="D18:D19" si="2">39291384/1000</f>
        <v>39291.383999999998</v>
      </c>
      <c r="E18" s="10">
        <f t="shared" ref="E18:E19" si="3">37652219/1000</f>
        <v>37652.218999999997</v>
      </c>
      <c r="F18" s="5">
        <f t="shared" si="0"/>
        <v>0.9582818207676268</v>
      </c>
    </row>
    <row r="19" spans="1:6">
      <c r="A19" s="6" t="s">
        <v>15</v>
      </c>
      <c r="B19" s="7" t="s">
        <v>110</v>
      </c>
      <c r="C19" s="17">
        <f t="shared" si="1"/>
        <v>28911.084999999999</v>
      </c>
      <c r="D19" s="17">
        <f t="shared" si="2"/>
        <v>39291.383999999998</v>
      </c>
      <c r="E19" s="18">
        <f t="shared" si="3"/>
        <v>37652.218999999997</v>
      </c>
      <c r="F19" s="5">
        <f t="shared" si="0"/>
        <v>0.9582818207676268</v>
      </c>
    </row>
  </sheetData>
  <mergeCells count="1">
    <mergeCell ref="A1:F1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"/>
  <sheetViews>
    <sheetView tabSelected="1" workbookViewId="0">
      <selection activeCell="E5" sqref="E5"/>
    </sheetView>
  </sheetViews>
  <sheetFormatPr defaultRowHeight="15"/>
  <cols>
    <col min="1" max="1" width="3" bestFit="1" customWidth="1"/>
    <col min="2" max="2" width="53" bestFit="1" customWidth="1"/>
    <col min="3" max="3" width="20" bestFit="1" customWidth="1"/>
    <col min="4" max="4" width="23.140625" bestFit="1" customWidth="1"/>
    <col min="5" max="5" width="10.5703125" bestFit="1" customWidth="1"/>
    <col min="6" max="6" width="18.7109375" bestFit="1" customWidth="1"/>
  </cols>
  <sheetData>
    <row r="1" spans="1:6">
      <c r="A1" s="19" t="s">
        <v>118</v>
      </c>
      <c r="B1" s="19"/>
      <c r="C1" s="19"/>
      <c r="D1" s="19"/>
      <c r="E1" s="19"/>
      <c r="F1" s="19"/>
    </row>
    <row r="2" spans="1:6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111</v>
      </c>
    </row>
    <row r="3" spans="1:6">
      <c r="A3" s="2" t="s">
        <v>116</v>
      </c>
      <c r="B3" s="3" t="s">
        <v>117</v>
      </c>
      <c r="C3" s="4">
        <v>0</v>
      </c>
      <c r="D3" s="4">
        <f>1411248/1000</f>
        <v>1411.248</v>
      </c>
      <c r="E3" s="10">
        <f>1208890/1000</f>
        <v>1208.8900000000001</v>
      </c>
      <c r="F3" s="5">
        <f>E3/D3</f>
        <v>0.85661060281396328</v>
      </c>
    </row>
    <row r="4" spans="1:6">
      <c r="A4" s="2" t="s">
        <v>108</v>
      </c>
      <c r="B4" s="3" t="s">
        <v>109</v>
      </c>
      <c r="C4" s="4">
        <v>0</v>
      </c>
      <c r="D4" s="4">
        <f t="shared" ref="D4:D5" si="0">1411248/1000</f>
        <v>1411.248</v>
      </c>
      <c r="E4" s="10">
        <f>1208890/1000</f>
        <v>1208.8900000000001</v>
      </c>
      <c r="F4" s="5">
        <f t="shared" ref="F4:F5" si="1">E4/D4</f>
        <v>0.85661060281396328</v>
      </c>
    </row>
    <row r="5" spans="1:6">
      <c r="A5" s="6" t="s">
        <v>15</v>
      </c>
      <c r="B5" s="7" t="s">
        <v>110</v>
      </c>
      <c r="C5" s="8">
        <v>0</v>
      </c>
      <c r="D5" s="17">
        <f t="shared" si="0"/>
        <v>1411.248</v>
      </c>
      <c r="E5" s="18">
        <f t="shared" ref="E4:E5" si="2">1208890/1000</f>
        <v>1208.8900000000001</v>
      </c>
      <c r="F5" s="5">
        <f t="shared" si="1"/>
        <v>0.85661060281396328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Önkormányzat</vt:lpstr>
      <vt:lpstr>Hivatal</vt:lpstr>
      <vt:lpstr>Gondozási</vt:lpstr>
      <vt:lpstr>Bölcsőde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2020-05-16T16:46:54Z</dcterms:modified>
</cp:coreProperties>
</file>