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firstSheet="4" activeTab="4"/>
  </bookViews>
  <sheets>
    <sheet name="1. Ktgv.mérlege" sheetId="1" r:id="rId1"/>
    <sheet name="2. Ktgv.egys." sheetId="6" r:id="rId2"/>
    <sheet name="9.Saját.bev. rész" sheetId="7" r:id="rId3"/>
    <sheet name="3.államházt.belüli tám." sheetId="4" r:id="rId4"/>
    <sheet name="3.önk.ktgv.várh.bevételek" sheetId="5" r:id="rId5"/>
    <sheet name="5.Lak.szoc." sheetId="10" r:id="rId6"/>
    <sheet name="4.Létszám" sheetId="11" r:id="rId7"/>
    <sheet name="6. Önk.nyújt tám" sheetId="12" r:id="rId8"/>
    <sheet name="11.Uniós tám pr." sheetId="9" r:id="rId9"/>
    <sheet name="1.a Ei felhaszn.ütemt." sheetId="13" r:id="rId10"/>
    <sheet name="11.Beruházások feladatonként" sheetId="14" r:id="rId11"/>
    <sheet name="közfoglalkoztatás" sheetId="2" r:id="rId12"/>
    <sheet name="11.Többéves kihatással járó fel" sheetId="15" r:id="rId13"/>
    <sheet name="13. Közvetett támogatások" sheetId="16" r:id="rId14"/>
    <sheet name="Munka3" sheetId="3" r:id="rId15"/>
  </sheets>
  <definedNames>
    <definedName name="_ftn1" localSheetId="6">'4.Létszám'!#REF!</definedName>
    <definedName name="_ftn2" localSheetId="6">'4.Létszám'!#REF!</definedName>
    <definedName name="_ftn3" localSheetId="6">'4.Létszám'!#REF!</definedName>
    <definedName name="_ftn4" localSheetId="6">'4.Létszám'!#REF!</definedName>
    <definedName name="_ftn5" localSheetId="6">'4.Létszám'!#REF!</definedName>
    <definedName name="_ftn6" localSheetId="6">'4.Létszám'!#REF!</definedName>
    <definedName name="_ftnref1" localSheetId="6">'4.Létszám'!#REF!</definedName>
    <definedName name="_ftnref2" localSheetId="6">'4.Létszám'!#REF!</definedName>
    <definedName name="_ftnref3" localSheetId="6">'4.Létszám'!#REF!</definedName>
    <definedName name="_ftnref4" localSheetId="6">'4.Létszám'!#REF!</definedName>
    <definedName name="_ftnref5" localSheetId="6">'4.Létszám'!$B$39</definedName>
    <definedName name="_ftnref6" localSheetId="6">'4.Létszám'!#REF!</definedName>
    <definedName name="_xlnm.Print_Titles" localSheetId="1">'2. Ktgv.egys.'!$4:$7</definedName>
    <definedName name="_xlnm.Print_Titles" localSheetId="6">'4.Létszám'!$3:$6</definedName>
    <definedName name="_xlnm.Print_Area" localSheetId="12">'11.Többéves kihatással járó fel'!$A$1:$M$20</definedName>
    <definedName name="_xlnm.Print_Area" localSheetId="8">'11.Uniós tám pr.'!$A$1:$H$31</definedName>
    <definedName name="_xlnm.Print_Area" localSheetId="13">'13. Közvetett támogatások'!$A$1:$O$19</definedName>
    <definedName name="_xlnm.Print_Area" localSheetId="4">'3.önk.ktgv.várh.bevételek'!$A$1:$K$53</definedName>
    <definedName name="_xlnm.Print_Area" localSheetId="11">közfoglalkoztatás!$A$1:$V$36</definedName>
  </definedNames>
  <calcPr calcId="114210" fullCalcOnLoad="1"/>
</workbook>
</file>

<file path=xl/calcChain.xml><?xml version="1.0" encoding="utf-8"?>
<calcChain xmlns="http://schemas.openxmlformats.org/spreadsheetml/2006/main">
  <c r="F11" i="15"/>
  <c r="F12"/>
  <c r="H11"/>
  <c r="H12"/>
  <c r="J12"/>
  <c r="L9"/>
  <c r="L11"/>
  <c r="L12"/>
  <c r="D11"/>
  <c r="D12"/>
  <c r="D43" i="7"/>
  <c r="E43"/>
  <c r="C43"/>
  <c r="D35"/>
  <c r="E35"/>
  <c r="C35"/>
  <c r="M10" i="15"/>
  <c r="L10"/>
  <c r="M9"/>
  <c r="M11"/>
  <c r="E11"/>
  <c r="J11"/>
  <c r="K11"/>
  <c r="N8" i="16"/>
  <c r="N9"/>
  <c r="N10"/>
  <c r="N11"/>
  <c r="N12"/>
  <c r="N13"/>
  <c r="N14"/>
  <c r="N15"/>
  <c r="N16"/>
  <c r="N17"/>
  <c r="D11" i="14"/>
  <c r="E22" i="10"/>
  <c r="C22"/>
  <c r="D22"/>
  <c r="C12" i="13"/>
  <c r="C14"/>
  <c r="C17"/>
  <c r="D12"/>
  <c r="D14"/>
  <c r="D17"/>
  <c r="E12"/>
  <c r="E14"/>
  <c r="E17"/>
  <c r="F12"/>
  <c r="F14"/>
  <c r="F17"/>
  <c r="G12"/>
  <c r="G14"/>
  <c r="G17"/>
  <c r="H12"/>
  <c r="H14"/>
  <c r="H17"/>
  <c r="I12"/>
  <c r="I14"/>
  <c r="I17"/>
  <c r="J12"/>
  <c r="J14"/>
  <c r="J17"/>
  <c r="K12"/>
  <c r="K14"/>
  <c r="K17"/>
  <c r="L12"/>
  <c r="L14"/>
  <c r="L17"/>
  <c r="M12"/>
  <c r="M14"/>
  <c r="M17"/>
  <c r="C23"/>
  <c r="B12"/>
  <c r="B14"/>
  <c r="B23"/>
  <c r="B43"/>
  <c r="C6"/>
  <c r="C43"/>
  <c r="D6"/>
  <c r="D23"/>
  <c r="D43"/>
  <c r="E6"/>
  <c r="E23"/>
  <c r="E43"/>
  <c r="F6"/>
  <c r="F23"/>
  <c r="F34"/>
  <c r="F42"/>
  <c r="F43"/>
  <c r="G6"/>
  <c r="G23"/>
  <c r="G34"/>
  <c r="G42"/>
  <c r="G43"/>
  <c r="H6"/>
  <c r="H23"/>
  <c r="H34"/>
  <c r="H42"/>
  <c r="H43"/>
  <c r="I6"/>
  <c r="I23"/>
  <c r="I34"/>
  <c r="I42"/>
  <c r="I43"/>
  <c r="J6"/>
  <c r="J23"/>
  <c r="J34"/>
  <c r="J42"/>
  <c r="J43"/>
  <c r="K6"/>
  <c r="K23"/>
  <c r="K34"/>
  <c r="K42"/>
  <c r="K43"/>
  <c r="L6"/>
  <c r="L23"/>
  <c r="L34"/>
  <c r="L42"/>
  <c r="L43"/>
  <c r="M6"/>
  <c r="M23"/>
  <c r="M34"/>
  <c r="M40"/>
  <c r="M42"/>
  <c r="M43"/>
  <c r="N38"/>
  <c r="N39"/>
  <c r="N40"/>
  <c r="C40"/>
  <c r="D40"/>
  <c r="E40"/>
  <c r="F40"/>
  <c r="G40"/>
  <c r="H40"/>
  <c r="I40"/>
  <c r="J40"/>
  <c r="K40"/>
  <c r="L40"/>
  <c r="B40"/>
  <c r="N31"/>
  <c r="N34"/>
  <c r="C34"/>
  <c r="D34"/>
  <c r="E34"/>
  <c r="B34"/>
  <c r="N33"/>
  <c r="N30"/>
  <c r="N29"/>
  <c r="N32"/>
  <c r="C21"/>
  <c r="D21"/>
  <c r="E21"/>
  <c r="F21"/>
  <c r="G21"/>
  <c r="H21"/>
  <c r="I21"/>
  <c r="J21"/>
  <c r="K21"/>
  <c r="L21"/>
  <c r="M21"/>
  <c r="B21"/>
  <c r="N10"/>
  <c r="N9"/>
  <c r="N8"/>
  <c r="N11"/>
  <c r="N12"/>
  <c r="N14"/>
  <c r="N17"/>
  <c r="N7"/>
  <c r="C32" i="12"/>
  <c r="D19" i="11"/>
  <c r="D50"/>
  <c r="D51"/>
  <c r="D52"/>
  <c r="D42"/>
  <c r="D53"/>
  <c r="D54"/>
  <c r="E19"/>
  <c r="E50"/>
  <c r="E51"/>
  <c r="E52"/>
  <c r="E42"/>
  <c r="E53"/>
  <c r="E54"/>
  <c r="C19"/>
  <c r="F19"/>
  <c r="F50"/>
  <c r="F27"/>
  <c r="F51"/>
  <c r="F34"/>
  <c r="F52"/>
  <c r="F39"/>
  <c r="F40"/>
  <c r="F41"/>
  <c r="F42"/>
  <c r="F53"/>
  <c r="F54"/>
  <c r="C50"/>
  <c r="C51"/>
  <c r="C52"/>
  <c r="C42"/>
  <c r="C53"/>
  <c r="C54"/>
  <c r="F20"/>
  <c r="U20" i="2"/>
  <c r="U21"/>
  <c r="U22"/>
  <c r="U23"/>
  <c r="U24"/>
  <c r="U29"/>
  <c r="U30"/>
  <c r="U31"/>
  <c r="U32"/>
  <c r="U12"/>
  <c r="U13"/>
  <c r="U14"/>
  <c r="U15"/>
  <c r="U16"/>
  <c r="U35"/>
  <c r="T24"/>
  <c r="T32"/>
  <c r="T16"/>
  <c r="T35"/>
  <c r="J16"/>
  <c r="H16"/>
  <c r="K16"/>
  <c r="H24"/>
  <c r="J24"/>
  <c r="K24"/>
  <c r="H32"/>
  <c r="J32"/>
  <c r="K32"/>
  <c r="K35"/>
  <c r="J35"/>
  <c r="H35"/>
  <c r="K12"/>
  <c r="R16"/>
  <c r="J12" i="5"/>
  <c r="I33" i="2"/>
  <c r="I25"/>
  <c r="R32"/>
  <c r="K31"/>
  <c r="K30"/>
  <c r="K29"/>
  <c r="K21"/>
  <c r="K22"/>
  <c r="K23"/>
  <c r="K20"/>
  <c r="V35"/>
  <c r="R24"/>
  <c r="P18" i="1"/>
  <c r="P22"/>
  <c r="P25"/>
  <c r="P26"/>
  <c r="H18"/>
  <c r="H22"/>
  <c r="H25"/>
  <c r="H26"/>
  <c r="C13" i="10"/>
  <c r="C9"/>
  <c r="D17"/>
  <c r="E17"/>
  <c r="C18"/>
  <c r="C17"/>
  <c r="D13"/>
  <c r="E13"/>
  <c r="E9"/>
  <c r="D9"/>
  <c r="N41" i="13"/>
  <c r="N37"/>
  <c r="N36"/>
  <c r="N35"/>
  <c r="E42"/>
  <c r="D42"/>
  <c r="C42"/>
  <c r="B42"/>
  <c r="N28"/>
  <c r="N22"/>
  <c r="N21"/>
  <c r="N20"/>
  <c r="N19"/>
  <c r="N18"/>
  <c r="N16"/>
  <c r="N15"/>
  <c r="N13"/>
  <c r="B17"/>
  <c r="N42"/>
  <c r="C27" i="12"/>
  <c r="C15"/>
  <c r="F63" i="11"/>
  <c r="E63"/>
  <c r="D63"/>
  <c r="C63"/>
  <c r="F57"/>
  <c r="F44"/>
  <c r="F37"/>
  <c r="F36"/>
  <c r="F35"/>
  <c r="F33"/>
  <c r="F31"/>
  <c r="F30"/>
  <c r="F29"/>
  <c r="F26"/>
  <c r="F25"/>
  <c r="F23"/>
  <c r="F21"/>
  <c r="F18"/>
  <c r="F17"/>
  <c r="F16"/>
  <c r="F15"/>
  <c r="F14"/>
  <c r="F13"/>
  <c r="F12"/>
  <c r="F11"/>
  <c r="F10"/>
  <c r="F9"/>
  <c r="N23" i="13"/>
  <c r="E20" i="10"/>
  <c r="E19"/>
  <c r="E18"/>
  <c r="E16"/>
  <c r="E15"/>
  <c r="E14"/>
  <c r="E12"/>
  <c r="E11"/>
  <c r="E10"/>
  <c r="F28" i="9"/>
  <c r="D28"/>
  <c r="H23"/>
  <c r="H24"/>
  <c r="H30"/>
  <c r="G23"/>
  <c r="G24"/>
  <c r="G30"/>
  <c r="F23"/>
  <c r="F24"/>
  <c r="D23"/>
  <c r="D24"/>
  <c r="H16"/>
  <c r="G16"/>
  <c r="F16"/>
  <c r="E16"/>
  <c r="E24"/>
  <c r="E30"/>
  <c r="D16"/>
  <c r="C24" i="7"/>
  <c r="C16"/>
  <c r="G71" i="6"/>
  <c r="G70"/>
  <c r="G69"/>
  <c r="G68"/>
  <c r="C67"/>
  <c r="G67"/>
  <c r="G61"/>
  <c r="G60"/>
  <c r="F59"/>
  <c r="F62"/>
  <c r="E59"/>
  <c r="E62"/>
  <c r="D59"/>
  <c r="D62"/>
  <c r="C59"/>
  <c r="G59"/>
  <c r="G58"/>
  <c r="G56"/>
  <c r="F53"/>
  <c r="E53"/>
  <c r="D53"/>
  <c r="C52"/>
  <c r="G52"/>
  <c r="C51"/>
  <c r="G51"/>
  <c r="C50"/>
  <c r="G50"/>
  <c r="C53"/>
  <c r="G53"/>
  <c r="G48"/>
  <c r="G47"/>
  <c r="G46"/>
  <c r="C46"/>
  <c r="G45"/>
  <c r="G44"/>
  <c r="G43"/>
  <c r="G42"/>
  <c r="G41"/>
  <c r="F41"/>
  <c r="E41"/>
  <c r="D41"/>
  <c r="C41"/>
  <c r="G40"/>
  <c r="G39"/>
  <c r="G38"/>
  <c r="F38"/>
  <c r="E38"/>
  <c r="D38"/>
  <c r="C38"/>
  <c r="G37"/>
  <c r="G36"/>
  <c r="G35"/>
  <c r="F35"/>
  <c r="F49"/>
  <c r="F54"/>
  <c r="F64"/>
  <c r="E35"/>
  <c r="E49"/>
  <c r="E54"/>
  <c r="E64"/>
  <c r="D35"/>
  <c r="D49"/>
  <c r="D54"/>
  <c r="D64"/>
  <c r="C35"/>
  <c r="C49"/>
  <c r="G31"/>
  <c r="G29"/>
  <c r="G27"/>
  <c r="F26"/>
  <c r="F30"/>
  <c r="E26"/>
  <c r="E30"/>
  <c r="D26"/>
  <c r="D30"/>
  <c r="C26"/>
  <c r="C30"/>
  <c r="G25"/>
  <c r="G24"/>
  <c r="G23"/>
  <c r="G26"/>
  <c r="G30"/>
  <c r="G19"/>
  <c r="D15"/>
  <c r="D18"/>
  <c r="D20"/>
  <c r="D21"/>
  <c r="D32"/>
  <c r="G17"/>
  <c r="G16"/>
  <c r="F15"/>
  <c r="F18"/>
  <c r="F20"/>
  <c r="F21"/>
  <c r="F32"/>
  <c r="E15"/>
  <c r="E18"/>
  <c r="E20"/>
  <c r="E21"/>
  <c r="E32"/>
  <c r="C15"/>
  <c r="C18"/>
  <c r="C20"/>
  <c r="C21"/>
  <c r="C32"/>
  <c r="G14"/>
  <c r="G13"/>
  <c r="G12"/>
  <c r="G11"/>
  <c r="G10"/>
  <c r="J48" i="5"/>
  <c r="J43"/>
  <c r="J38"/>
  <c r="I28"/>
  <c r="J23"/>
  <c r="J17"/>
  <c r="J5"/>
  <c r="M29" i="4"/>
  <c r="J22"/>
  <c r="L20"/>
  <c r="L18"/>
  <c r="L14"/>
  <c r="J7"/>
  <c r="L5"/>
  <c r="M4"/>
  <c r="N3"/>
  <c r="D30" i="9"/>
  <c r="F30"/>
  <c r="G18" i="6"/>
  <c r="G20"/>
  <c r="G21"/>
  <c r="G32"/>
  <c r="C54"/>
  <c r="G49"/>
  <c r="G54"/>
  <c r="G15"/>
  <c r="C28"/>
  <c r="E28"/>
  <c r="C62"/>
  <c r="G62"/>
  <c r="D28"/>
  <c r="F28"/>
  <c r="J53" i="5"/>
  <c r="C64" i="6"/>
  <c r="G28"/>
  <c r="G64"/>
</calcChain>
</file>

<file path=xl/comments1.xml><?xml version="1.0" encoding="utf-8"?>
<comments xmlns="http://schemas.openxmlformats.org/spreadsheetml/2006/main">
  <authors>
    <author>Szerző</author>
  </authors>
  <commentList>
    <comment ref="J20" authorId="0">
      <text>
        <r>
          <rPr>
            <b/>
            <sz val="8"/>
            <color indexed="81"/>
            <rFont val="Tahoma"/>
            <charset val="238"/>
          </rPr>
          <t>Szerző:</t>
        </r>
        <r>
          <rPr>
            <sz val="8"/>
            <color indexed="81"/>
            <rFont val="Tahoma"/>
            <charset val="238"/>
          </rPr>
          <t xml:space="preserve">
Önk.műk. Általános támogatás részeként kimutatva.</t>
        </r>
      </text>
    </comment>
  </commentList>
</comments>
</file>

<file path=xl/sharedStrings.xml><?xml version="1.0" encoding="utf-8"?>
<sst xmlns="http://schemas.openxmlformats.org/spreadsheetml/2006/main" count="604" uniqueCount="467">
  <si>
    <t>2.sz. melléklet szerinti általános működési és ágazati feladatok támogatása</t>
  </si>
  <si>
    <t>I.</t>
  </si>
  <si>
    <t>Helyi önkormányzatok működésének általános támogatása</t>
  </si>
  <si>
    <t>1.Önkormányzati hivatal működésének támogatása</t>
  </si>
  <si>
    <t>2. Településüzemeltetéshez kapcsolódó feladatellátás támogatása</t>
  </si>
  <si>
    <t>a)</t>
  </si>
  <si>
    <t>Zöldterület-gazdálkodással kapcsolatos feladatok ellátása</t>
  </si>
  <si>
    <t>b)</t>
  </si>
  <si>
    <t>Közvilágítás fenntartásának támogatása</t>
  </si>
  <si>
    <t>c)</t>
  </si>
  <si>
    <t>Köztemető fenntartással kapcsolatos feladatok támogatása</t>
  </si>
  <si>
    <t>d)</t>
  </si>
  <si>
    <t>Közutak fenntartásának támogatása</t>
  </si>
  <si>
    <t>3 Egyéb önkormányzati feladatok támogatása</t>
  </si>
  <si>
    <t>II.</t>
  </si>
  <si>
    <t>Települési önk. egyes köznevelési és gyermekétekeztetési feladatainak támogatása</t>
  </si>
  <si>
    <t>1.Óvodapedagógusok és segítők bértámogatása</t>
  </si>
  <si>
    <t>2.Óvodaműködtetés támogatás</t>
  </si>
  <si>
    <t>III.</t>
  </si>
  <si>
    <t>Tellepülési önkormányzatok szociális és gyermekjóléti feladatainak támogatása</t>
  </si>
  <si>
    <t>1.Egyes jövpótló támogatások-mód ei!</t>
  </si>
  <si>
    <t>2.Hozzájárulás pénzbeli szociális ellátásokhoz (adóerőképesség beszámítás után)</t>
  </si>
  <si>
    <t>-.Adóerőképesség beszámításával csökkentés</t>
  </si>
  <si>
    <t>3.Egyes szociális és gyermekjóléti alapszolgáltatások általános feladatai</t>
  </si>
  <si>
    <t>Családsegítés- működési engedéllyel 70000 lakosig (a)</t>
  </si>
  <si>
    <t>Gyermekjóléti szolgálat- működési engedéllyel 70000 lakosig (a)</t>
  </si>
  <si>
    <t>Szociális étkeztetés©</t>
  </si>
  <si>
    <t>Házi segítségnyújtás (d)</t>
  </si>
  <si>
    <t>e)</t>
  </si>
  <si>
    <t>Gyermekétkeztetés támogatása (finansz. elismert dolg bért+üzemeltetési.(5b)</t>
  </si>
  <si>
    <t>IV.</t>
  </si>
  <si>
    <t>Települési önkormányzatok kulturális feladatainak támogatása</t>
  </si>
  <si>
    <t>1.Könyvtári közművelődési feladatok támogatása</t>
  </si>
  <si>
    <t>3.sz. melléklet szerinti központosított előirányzatok</t>
  </si>
  <si>
    <t>*Lakott külterülettel kapcsolatos feladatok támogatása</t>
  </si>
  <si>
    <t>*Jövedelempótló támogatások- ÁH-on belüli támogatásért.bevétel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</si>
  <si>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</si>
  <si>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</si>
  <si>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</si>
  <si>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</si>
  <si>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központosított előirányzatok (külterület)</t>
  </si>
  <si>
    <t>Működési célú támogatások ÁH-on belülről</t>
  </si>
  <si>
    <t>OEP támogatás</t>
  </si>
  <si>
    <t>IKSZ működésére pályázati támogatás</t>
  </si>
  <si>
    <t>Egyes jövedelempótló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</si>
  <si>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</si>
  <si>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</si>
  <si>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</si>
  <si>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</si>
  <si>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</si>
  <si>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</si>
  <si>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</si>
  <si>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</si>
  <si>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</si>
  <si>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</si>
  <si>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</si>
  <si>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</si>
  <si>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</si>
  <si>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szociális étkezők térítési díjbevétek</t>
  </si>
  <si>
    <t>Házi gondozottak térítési díjbevételei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</si>
  <si>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</si>
  <si>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</si>
  <si>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</si>
  <si>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</si>
  <si>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</si>
  <si>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Piaccsarnok pályázati támogatás</t>
  </si>
  <si>
    <t>VI.</t>
  </si>
  <si>
    <t>Felhalmozási célú átvett pénzeszközök</t>
  </si>
  <si>
    <t>Közműtársulás megszüntetéséből adódó pénzeszköz átvétel</t>
  </si>
  <si>
    <t>VII.</t>
  </si>
  <si>
    <t>Finanszírozási bevételek</t>
  </si>
  <si>
    <t>Hitel felvétele</t>
  </si>
  <si>
    <t>Előző évi pénzmaradvány igénybevétele</t>
  </si>
  <si>
    <t>Bevételek 2014. költségvetési évre mindösszesen:</t>
  </si>
  <si>
    <t>FÜLÖPSZÁLLÁS KÖZSÉGI ÖNKORMÁNYZATA KÖLTSÉGVETÉSI EGYSÉGENKÉNTI RÉSZLETEZŐ KÖLTSÉGVETÉSE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</si>
  <si>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</si>
  <si>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</si>
  <si>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</si>
  <si>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</si>
  <si>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</si>
  <si>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</si>
  <si>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</si>
  <si>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 xml:space="preserve">2014.ei                            (ezer Ft-ban)          </t>
  </si>
  <si>
    <t xml:space="preserve">2014.ei.                          (ezer Ft-ban)         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</si>
  <si>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</si>
  <si>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</si>
  <si>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</si>
  <si>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</si>
  <si>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</si>
  <si>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</si>
  <si>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</si>
  <si>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</si>
  <si>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</si>
  <si>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</si>
  <si>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</si>
  <si>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</si>
  <si>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</si>
  <si>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</si>
  <si>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Belső finanszírozási műveletek</t>
  </si>
  <si>
    <t>Felhalm. célú bevételek belső finanszírozási műveletekkel</t>
  </si>
  <si>
    <t>Külső finanszírozási műveletek(hitel felvétele)</t>
  </si>
  <si>
    <t>FELHALMOZÁSI BEVÉTELEK ÖSSZESEN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</si>
  <si>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</si>
  <si>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</si>
  <si>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</si>
  <si>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</si>
  <si>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</si>
  <si>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</si>
  <si>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</si>
  <si>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</si>
  <si>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</si>
  <si>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</si>
  <si>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</si>
  <si>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 xml:space="preserve">Cafeteria dologi kiadásnak minősülő járuléka( szja) </t>
  </si>
  <si>
    <t>Ellátottak pénzbeli juttatásai</t>
  </si>
  <si>
    <t>Egyéb működési célú kiadások, támogatások</t>
  </si>
  <si>
    <t>Működési célú tartalékok összesen</t>
  </si>
  <si>
    <t>Működési célú általános tartalék</t>
  </si>
  <si>
    <t>Működési célú céltartalék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</si>
  <si>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</si>
  <si>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</si>
  <si>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</si>
  <si>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</si>
  <si>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</si>
  <si>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</si>
  <si>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</si>
  <si>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</si>
  <si>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</si>
  <si>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</si>
  <si>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</si>
  <si>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 xml:space="preserve">Finanszírozási kiadás- hitel törlesztése </t>
  </si>
  <si>
    <t>FELHALMOZÁSI KIADÁSOK MINDÖSSZESEN:</t>
  </si>
  <si>
    <t>KIADÁSOK MINDÖSSZESEN:</t>
  </si>
  <si>
    <t xml:space="preserve">Engedélyezett létszámkeret nyitó </t>
  </si>
  <si>
    <t>ebből alapfeladat</t>
  </si>
  <si>
    <t xml:space="preserve">Engedélyezett létszámkeret záró </t>
  </si>
  <si>
    <t>Közfoglalkoztatás létszámkeret</t>
  </si>
  <si>
    <t>Megnevezés</t>
  </si>
  <si>
    <t>Eredeti előirányzat</t>
  </si>
  <si>
    <t>adatok (ezer Ft-ban)</t>
  </si>
  <si>
    <t>Helyi adó (iparűzési adó)</t>
  </si>
  <si>
    <t>Helyi adó (talajterhelési díj)</t>
  </si>
  <si>
    <t>Osztalékok, koncessziós díjak, hozam</t>
  </si>
  <si>
    <t>Díjak, pótlékok, bírságok</t>
  </si>
  <si>
    <t>Részvények, részesedések értékesítése</t>
  </si>
  <si>
    <t>Kezességvállalással kapcsolatos megtérülés</t>
  </si>
  <si>
    <t>Saját bevételek összesen</t>
  </si>
  <si>
    <t>Hitelviszonyt megtestesítő értékpapír</t>
  </si>
  <si>
    <t>Váltó kibocsájtása</t>
  </si>
  <si>
    <t>Pénzügyi lízing</t>
  </si>
  <si>
    <t>Adásvételi szerződés megkötése visszavásárlási kötelezettség kikötésével</t>
  </si>
  <si>
    <t>Legalább 365 nap időtartamú halasztott fizetés, részletfizetés, még ki nem fizetett ellenérték</t>
  </si>
  <si>
    <t>Külföldi hitelintézetek által, származékos műveletek különbözetként az Államadósságkezelő Központ Zrt-nél elhelyezett fedezeti bevételek</t>
  </si>
  <si>
    <t>Adósságot keletkeztető ügyletek, azokból eredő fizetési kötelezettségek összesen</t>
  </si>
  <si>
    <t>2015-2017. évekre</t>
  </si>
  <si>
    <t>2015. év</t>
  </si>
  <si>
    <t>2016. év</t>
  </si>
  <si>
    <t>2017. év</t>
  </si>
  <si>
    <t>Adatok ezer Ft-ban</t>
  </si>
  <si>
    <t>Az Európai Uniós forrásból finanszírozott programok, projektek költségvetése</t>
  </si>
  <si>
    <t>ÖNKORMÁNYZATI SAJÁT PROJEKTEK</t>
  </si>
  <si>
    <t>Bevételek  előirányzatai</t>
  </si>
  <si>
    <t>Bevételek teljesítése 2013.06.30-ig</t>
  </si>
  <si>
    <t>Kiadási</t>
  </si>
  <si>
    <t>Kiadások előirányzatai</t>
  </si>
  <si>
    <t>Felújítás, eszközbeszerzés támogatások és kiadások</t>
  </si>
  <si>
    <t xml:space="preserve">4. </t>
  </si>
  <si>
    <t>Felújítás, eszközbeszerzés összesen</t>
  </si>
  <si>
    <t>1.</t>
  </si>
  <si>
    <t>IKSZT EMVA 2068169670. sz. pályázat</t>
  </si>
  <si>
    <t>IKSZT üzemeltetés</t>
  </si>
  <si>
    <t>2.</t>
  </si>
  <si>
    <t>TÁMOP-3.212-12/1-2012-0043 sz. projekt</t>
  </si>
  <si>
    <t>"Jót s jól"- kulturális szolgáltatások ,minőségi fejlesztése BKKM szakembereinek továbbképzésével. Konzorciumi gesztor Kecskeméti Kulturális és Konferencia Központ Nonporit Kft.  Konzorcium. Helyi bonyolító tag: Fülöpszállás Községi Könyvtár</t>
  </si>
  <si>
    <t>3.</t>
  </si>
  <si>
    <t>Működés, fenntartás összesen</t>
  </si>
  <si>
    <t>Saját szervezésben megvalósuló projektek összesen:</t>
  </si>
  <si>
    <t xml:space="preserve">b) </t>
  </si>
  <si>
    <t xml:space="preserve">ÖNKORMÁNYZATI FENNTARTÁSI KÖTELEZETTSÉGGEL JÁRÓ, MÁS GESZTOR LEBONYOLÍTÁSÁBAN MEGVALÓSULT PROJEKT </t>
  </si>
  <si>
    <t>KEOP 2.30/2F/09-2009-0011. SZ. PROJEKT</t>
  </si>
  <si>
    <t>?</t>
  </si>
  <si>
    <t>Más szervezet által, az Önkormányzat részvételével megvalósult projektek összesen:</t>
  </si>
  <si>
    <t>EU-s projektek mindösszesen: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</si>
  <si>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</si>
  <si>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</si>
  <si>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</si>
  <si>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</si>
  <si>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</si>
  <si>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2014.  ei. (ezer Ft-ban)</t>
  </si>
  <si>
    <t>2014. ei. (ezer Ft-ban)</t>
  </si>
  <si>
    <t>Rendszeres szociális segély</t>
  </si>
  <si>
    <t>Foglalkoztatást helyettesítő támogatás</t>
  </si>
  <si>
    <t>Egészségkárosodott szem.támogatása</t>
  </si>
  <si>
    <t>Lakásfenntartási támogatás normatív pénzbeli</t>
  </si>
  <si>
    <t>Lakásfenntartási támogatás normatív természetbeni</t>
  </si>
  <si>
    <t>Óvodáztatási támogatás</t>
  </si>
  <si>
    <t>Köztemetés</t>
  </si>
  <si>
    <t>Önkormányzati segélyek</t>
  </si>
  <si>
    <t>Ellátottak pénzbeli juttatásai összesen</t>
  </si>
  <si>
    <t xml:space="preserve">Engedélyezet álláshelyek (létszámkeretek ) önkormányzat, költségvetési szervek szerinti részletezettséggel illetve önkormányzat összesen </t>
  </si>
  <si>
    <t>Összesen</t>
  </si>
  <si>
    <t>(nyitó)</t>
  </si>
  <si>
    <t>Önkormányzat</t>
  </si>
  <si>
    <t>Községgazdálkodási feladatok (Kjt.)</t>
  </si>
  <si>
    <t>Zöldterület gazdálkodás (Kjt.)</t>
  </si>
  <si>
    <t>Közútfenntartás  (Kjt.)</t>
  </si>
  <si>
    <t>Védőnői szolgálat ( Kjt.)</t>
  </si>
  <si>
    <t>Házi segítségnyújtás (Mt.)</t>
  </si>
  <si>
    <t>Gyermekjóléti szolgálat (Kjt.)</t>
  </si>
  <si>
    <t>Családsegítő szolgálat (Kjt.)</t>
  </si>
  <si>
    <t>IKSZT (Kjt./Mt.)</t>
  </si>
  <si>
    <t>DAOP eg.ház felújítás eü. diszp.(Mt.)</t>
  </si>
  <si>
    <t>Katasztrófavédelmi feladatok (kjt.)</t>
  </si>
  <si>
    <t>Önkormányzat szerv. keretein belül ellátott feladatok létszámkeret összesen</t>
  </si>
  <si>
    <t>Önkormányzat szerv. keretein belül ellátott feladatok átl. stat. létszám összesen</t>
  </si>
  <si>
    <t xml:space="preserve">Önkormányzat közfoglalkoztatás létszámkeret </t>
  </si>
  <si>
    <t xml:space="preserve">Önkormányzat közfoglalkoztatás átl. stat. létszám </t>
  </si>
  <si>
    <t>Polgármesteri Hivatal</t>
  </si>
  <si>
    <t xml:space="preserve">Köztisztviselők </t>
  </si>
  <si>
    <t>MT. hatálya alá tartozók</t>
  </si>
  <si>
    <t>Polgármesteri Hivatal létszámkeret összesen</t>
  </si>
  <si>
    <t>Polgármesteri Hivatal átl. stat. létszám</t>
  </si>
  <si>
    <t xml:space="preserve">Hivatal  közfoglalkoztatás létszámkeret </t>
  </si>
  <si>
    <t xml:space="preserve">Hivatal  közfoglalkoztatás átl. stat. létszám </t>
  </si>
  <si>
    <t>Községi Könyvtár</t>
  </si>
  <si>
    <t>Közalkalmazottak</t>
  </si>
  <si>
    <t>Könyvtár létszámkeret összesen</t>
  </si>
  <si>
    <t>Könyvtár átl. stat. létszám</t>
  </si>
  <si>
    <t xml:space="preserve">Könyvtár közfoglalkoztatás létszámkeret </t>
  </si>
  <si>
    <t xml:space="preserve">Könyvtár  közfoglalkoztatás átl. stat. létszám </t>
  </si>
  <si>
    <t>Mesevár Óvoda</t>
  </si>
  <si>
    <t>Szakmai munkát segítők</t>
  </si>
  <si>
    <t>Kisegítő technikai</t>
  </si>
  <si>
    <t>Óvoda létszámkeret összesen</t>
  </si>
  <si>
    <t>Óvoda átl stat. létszám összesen</t>
  </si>
  <si>
    <t xml:space="preserve">Óvoda  közfoglalkoztatás létszámkeret </t>
  </si>
  <si>
    <t xml:space="preserve">Óvoda közfoglalkoztatás átl. stat. létszám </t>
  </si>
  <si>
    <t>Önkormányzat és intézmények összesen</t>
  </si>
  <si>
    <t>Önkormányzat létszámkeret mindösszesen</t>
  </si>
  <si>
    <t>Önkormányzat közfoglalkoztatás összesen</t>
  </si>
  <si>
    <t xml:space="preserve">Önkormányzat Közfoglalkoztatás létszámkeret mindösszesen </t>
  </si>
  <si>
    <t xml:space="preserve">Állományba nem tartozók ( tiszteletdíjasok) </t>
  </si>
  <si>
    <t>Polgármester, alpolgármester, képviselők, nem képviselő bizottsági tagok</t>
  </si>
  <si>
    <t>Kisegítő feladatok</t>
  </si>
  <si>
    <t>Állományba nem tartozók összesen</t>
  </si>
  <si>
    <t>Támogatásértékű működési kiadásai áht-on belülre</t>
  </si>
  <si>
    <t>1. Szabadszállás háziorvosi ügyelet</t>
  </si>
  <si>
    <t>2. Kistérségi társulás tagdíj (KTKT)</t>
  </si>
  <si>
    <t>3. Kistérségi Ivóvízmin.javító Társulás műk. támogatás</t>
  </si>
  <si>
    <t>4. Gyepmesteri telep támogatás</t>
  </si>
  <si>
    <t>5.LEADER tagdíj</t>
  </si>
  <si>
    <t>6. Védelmi Bizottság működési támogatás</t>
  </si>
  <si>
    <t>7. Rendőrség támogatása</t>
  </si>
  <si>
    <t>Támogatásértékű működési kiadások áht-on belülre összesen</t>
  </si>
  <si>
    <t xml:space="preserve">Ttámogatásértékű működési kiadásai áht-on kivülre </t>
  </si>
  <si>
    <t>1. Labdarúgó sportegyesület</t>
  </si>
  <si>
    <t>2. Súlyemelő sportegyesület</t>
  </si>
  <si>
    <t>3. Mozgáskorlátozottak Egyesülete</t>
  </si>
  <si>
    <t>4. Polgárőrség</t>
  </si>
  <si>
    <t>5. Nyugdíjasklub</t>
  </si>
  <si>
    <t>6. Katasztrófavédelem</t>
  </si>
  <si>
    <t xml:space="preserve">7. Tűzoltóság támogatása (Szabadszállás) </t>
  </si>
  <si>
    <t>8 .TEFE egyesület támogatása</t>
  </si>
  <si>
    <t>9. Ranga tanárnőre emlékezünk Alapítvány támogatása</t>
  </si>
  <si>
    <t>Társ .szervezetek, alapítványok támogatása össszesen</t>
  </si>
  <si>
    <t xml:space="preserve">Helyi egészségügyi szolgáltatók támogatása </t>
  </si>
  <si>
    <t xml:space="preserve">Vállakozások támogatása összesen </t>
  </si>
  <si>
    <t>1.oldal</t>
  </si>
  <si>
    <t>Jogcím</t>
  </si>
  <si>
    <t>Összes</t>
  </si>
  <si>
    <t>Műk.bevételek összesen:</t>
  </si>
  <si>
    <t>Műk. bevételek mindössz.</t>
  </si>
  <si>
    <t>Bevételek összesen</t>
  </si>
  <si>
    <t>Kiadások összesen</t>
  </si>
  <si>
    <t>2.oldal</t>
  </si>
  <si>
    <t>Műk.kiadások összesen:</t>
  </si>
  <si>
    <t>Felh.kiadások</t>
  </si>
  <si>
    <t>Betegséggel kapcsolatos(nem társadalombiztosítási) ellátások</t>
  </si>
  <si>
    <t>Foglalkoztatással, munkanélküliséggel kapcsolatos ellátások:</t>
  </si>
  <si>
    <t>1.a</t>
  </si>
  <si>
    <t>1.b</t>
  </si>
  <si>
    <t>1.c</t>
  </si>
  <si>
    <t>Lakhatással kapcsolatos ellátások:</t>
  </si>
  <si>
    <t>2.a</t>
  </si>
  <si>
    <t>2.b</t>
  </si>
  <si>
    <t>Egyéb nem intézményi ellátások:</t>
  </si>
  <si>
    <t>4.</t>
  </si>
  <si>
    <t>4.a</t>
  </si>
  <si>
    <t>4.b</t>
  </si>
  <si>
    <t>4.c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</si>
  <si>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</si>
  <si>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</si>
  <si>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</si>
  <si>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</si>
  <si>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</si>
  <si>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4. Ellátottak pénzbeli juttatásai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</si>
  <si>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</si>
  <si>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</si>
  <si>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</si>
  <si>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</si>
  <si>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</si>
  <si>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</si>
  <si>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</si>
  <si>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</si>
  <si>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</si>
  <si>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</si>
  <si>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</si>
  <si>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</si>
  <si>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</si>
  <si>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</si>
  <si>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</si>
  <si>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</si>
  <si>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</si>
  <si>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finanszírozás-Hiteltörlesztés államháztartáson kívülre</t>
  </si>
  <si>
    <t>9. Külső finanszírozás- Hiteltfelvétele államháztartáson kívülről</t>
  </si>
  <si>
    <t>10. Belső finanszírozás -Előző évi pénzmaradvány igénybevétele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</si>
  <si>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</si>
  <si>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</si>
  <si>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</si>
  <si>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</si>
  <si>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>1.számú melléklet</t>
  </si>
  <si>
    <t>LÉTSZÁM(fő)</t>
  </si>
  <si>
    <t>*Kisértékű tárgyi eszköz beszerzéséhez támogatás</t>
  </si>
  <si>
    <t>*Közfoglalkoztatottak bér és járulék támogatás</t>
  </si>
  <si>
    <t>*Nagy értékű tárgyi eszköz beszerzéséhez támogatás</t>
  </si>
  <si>
    <t>*Munkaruha és egyéni védőeszköz beszerzéséhez támogatás</t>
  </si>
  <si>
    <t>Téli közfoglalkoztatási program pályázati támogatás összesen:</t>
  </si>
  <si>
    <t>Téli közfoglalkoztatási program kiadásai összesen:</t>
  </si>
  <si>
    <t>B E V É T E L E K</t>
  </si>
  <si>
    <t>K I A D Á S O K</t>
  </si>
  <si>
    <t>*Közfoglalkoztatás személyi juttatások</t>
  </si>
  <si>
    <t>*Közfoglalkoztatás munkáltatót terhelő járulékok és SZOCHO</t>
  </si>
  <si>
    <t>*Dologi kiadások</t>
  </si>
  <si>
    <t>*Beruházás- tárgyi eszköz beszerzése</t>
  </si>
  <si>
    <t>KIMUTATÁS</t>
  </si>
  <si>
    <t>számú melléklet</t>
  </si>
  <si>
    <t xml:space="preserve"> a közfoglalkoztatás keretében tervezett pályázati támogatásokról és kiadásokról programonként évenkénti tagolásban</t>
  </si>
  <si>
    <t>összesen</t>
  </si>
  <si>
    <t>2013. év</t>
  </si>
  <si>
    <t>2014. év</t>
  </si>
  <si>
    <t xml:space="preserve">Támogatás összetétele </t>
  </si>
  <si>
    <t>Költségvetési év</t>
  </si>
  <si>
    <t>2013-2014 Téli közfoglalkoztatási program(BK-06M/01/013065-1/2013) Időtartam: 2013.11.01-2014.04.30-i fokozatos-890441)</t>
  </si>
  <si>
    <t>2013-2014 Téli közfoglalkoztatási program(BK-06M/01/014699-1/2013) Időtartam: 2014.01.01-2014.04.30-i fokozatos-890441)</t>
  </si>
  <si>
    <t>-Támogatási előleg</t>
  </si>
  <si>
    <t>Közfoglalkoztatási programokra pályázati támogatás</t>
  </si>
  <si>
    <t>0.</t>
  </si>
  <si>
    <t>2013.évi (december h. bér) közfoglalkoztatási programokból 2014. januárban jelentkező kiadások és pályázati támogatás elszámolása</t>
  </si>
  <si>
    <t>-Támogatási előleg(856.000+2.142.325)</t>
  </si>
  <si>
    <t xml:space="preserve">Kiadások összetétele </t>
  </si>
  <si>
    <t>Közfoglalkoztatás pályázat - eszköz beszerzés támogatása</t>
  </si>
  <si>
    <t>Államháztartáson belülről származó támogatások előirányzatai 2014. költségvetési évre</t>
  </si>
  <si>
    <t xml:space="preserve">2014. </t>
  </si>
  <si>
    <t xml:space="preserve">Önkormányzati bevételek részletezése feladatonként </t>
  </si>
  <si>
    <t xml:space="preserve">2014.évi </t>
  </si>
  <si>
    <t>2014. évközi változás I.</t>
  </si>
  <si>
    <t>2014. évközi változás II.</t>
  </si>
  <si>
    <t>Óvodapedagógus</t>
  </si>
  <si>
    <t>2014. er.ei (ezer Ft-ban)</t>
  </si>
  <si>
    <t>2014.évi működési célú támogatások</t>
  </si>
  <si>
    <t>Működési célú támogatások összesen:</t>
  </si>
  <si>
    <t>Fülöpszálás telepüési szilárd hulladéklerakó (hrsz:0375/15.)fenntartási időszak szikkasztó övárok vízjogi üzemeltetési engedélyezési eljárás, monitoring kutak vízmintavétel és szakvélemény készítés ( Gesztor: Izsák és térsége Szilárdhulladék lerakó Rekultiv.</t>
  </si>
  <si>
    <t>1.Önkormányzat működési támogatása</t>
  </si>
  <si>
    <t>2. Működési támogatás államháztartáson belülről</t>
  </si>
  <si>
    <t>5.Működési célú átvett pénzeszközök</t>
  </si>
  <si>
    <t>6.Pénzmaradvány igénybevétel</t>
  </si>
  <si>
    <t>7.Rövid lejáratú hitel felvétele</t>
  </si>
  <si>
    <t>8.Felhalmozási célú támogatá-sok államháztartáson belülről</t>
  </si>
  <si>
    <t xml:space="preserve">9.Felhalmozási bevételek </t>
  </si>
  <si>
    <t>10. Felhalmozási célú átvett pénzeszközök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</si>
  <si>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</si>
  <si>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</si>
  <si>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</si>
  <si>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</si>
  <si>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</si>
  <si>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</si>
  <si>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</si>
  <si>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</si>
  <si>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</si>
  <si>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</si>
  <si>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</si>
  <si>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</si>
  <si>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(ezer Ft-ban)</t>
  </si>
  <si>
    <t xml:space="preserve">Kiadások </t>
  </si>
  <si>
    <t>11.Személyi juttatások</t>
  </si>
  <si>
    <t>12.Munkaadót terhelő járulékok</t>
  </si>
  <si>
    <t>14.Ellátottak pb.juttatásai</t>
  </si>
  <si>
    <t>15.Egyéb működési célú kiadások</t>
  </si>
  <si>
    <t xml:space="preserve">Fülöpszállás Községi Önkormányzat és szervezetei  2014.évi előirányzat felhasználási ütemterve   </t>
  </si>
  <si>
    <t>13.Dologi kiadások</t>
  </si>
  <si>
    <t>Felhalmozási c..bev.összesen</t>
  </si>
  <si>
    <t>16. Általános tartalék</t>
  </si>
  <si>
    <t>17.Beruházások</t>
  </si>
  <si>
    <t>18.Felújítások</t>
  </si>
  <si>
    <t>19.Egyéb felhalmozási célú kiadások</t>
  </si>
  <si>
    <t>21.Hitel törlesztés</t>
  </si>
  <si>
    <t>20.Felhalmozási c. tartalék</t>
  </si>
  <si>
    <t xml:space="preserve">Nyitó érték: </t>
  </si>
  <si>
    <t>Záró érték:</t>
  </si>
  <si>
    <t>10.számú melléklet</t>
  </si>
  <si>
    <t>2014.évi Beruházási kiadások részletezése</t>
  </si>
  <si>
    <t>1. Közmunkaprogram eszközbeszerzés</t>
  </si>
  <si>
    <t>2. Piaccsarnok létesítése</t>
  </si>
  <si>
    <t>Beruházások összesen</t>
  </si>
  <si>
    <t>2014.évi Önkormányzati beruházások feladatonként</t>
  </si>
  <si>
    <t>Áht. 24.§ (4) a) szerint Fülöpszállás Községi Önkormányzat 2014. évi összevont  mérlege közgazdasági tagolásban</t>
  </si>
  <si>
    <t xml:space="preserve">A 2014. évi költségvetési előterjesztés melléklete ( tájékoztató adatok ) </t>
  </si>
  <si>
    <t>1/a. sz. Melléklet a Fülöpszállás Községi Önkormányzat 2014. évi kv-i előterjesztéshez</t>
  </si>
  <si>
    <t>3.sz. melléklet a 2014. évi költségvetési előterjesztéshez</t>
  </si>
  <si>
    <t>Az önkormányzat többéves kihatással járó döntéseinek számszerűsítéséről évenkénti bontásban</t>
  </si>
  <si>
    <t>Sorsz.</t>
  </si>
  <si>
    <t>Döntés, köt. vállalás megnevezése</t>
  </si>
  <si>
    <t>2015.</t>
  </si>
  <si>
    <t>2016.</t>
  </si>
  <si>
    <t>2017.</t>
  </si>
  <si>
    <t>2018.</t>
  </si>
  <si>
    <t>Adósságot keletkeztető ügyletekből fennálló kötelezettségek</t>
  </si>
  <si>
    <t xml:space="preserve">1. </t>
  </si>
  <si>
    <t>Piaccsarnok építés ( 2013. évi tanya programhoz felvenni szándékozott támogatás megelőlegező hitel törlesztés</t>
  </si>
  <si>
    <t>Adósságszolgálat összesen</t>
  </si>
  <si>
    <t>Fenntartási kötelezettséggel járó korábbi projektek ( tájékoztató adatok )</t>
  </si>
  <si>
    <t>Bevétel</t>
  </si>
  <si>
    <t>Kiadás</t>
  </si>
  <si>
    <t xml:space="preserve">IKSZT működtetés, üzemeltetés EMVA 2068169670. sz. pályázat </t>
  </si>
  <si>
    <t>EMVA LEADER 2076557611.sz közpark felújítás fenntartási köt.</t>
  </si>
  <si>
    <t xml:space="preserve">3. </t>
  </si>
  <si>
    <t>Iskola energetikai korszerűsítése KEOP-5.3.0/A/09-2010-0127 fenntartási köt.</t>
  </si>
  <si>
    <t>Térfigyelő rendszer bővítés és KTKT-tól átvett eredeti projekt üzemeltetése</t>
  </si>
  <si>
    <t>5.</t>
  </si>
  <si>
    <t>ÖFT támogatással megvalósításra kerülő raktár kialakítás</t>
  </si>
  <si>
    <t>13.számú melléklet</t>
  </si>
  <si>
    <t>Fülöpszállás Községi Önkormányzat 2014.évi közvetett támogatásai</t>
  </si>
  <si>
    <t>Támogatás megnevezése</t>
  </si>
  <si>
    <t>Támogatás jogalapja</t>
  </si>
  <si>
    <t>Mentesség</t>
  </si>
  <si>
    <t>Kedvezmény</t>
  </si>
  <si>
    <t>Összesen   (ezer Ft)</t>
  </si>
  <si>
    <t>mértéke %</t>
  </si>
  <si>
    <t>összege ( ezer Ft)</t>
  </si>
  <si>
    <t>nincs megállapítva</t>
  </si>
  <si>
    <t>Szociális étkezés</t>
  </si>
  <si>
    <t>17/2008/8IX.29) II. Ör.</t>
  </si>
  <si>
    <t>egyedi</t>
  </si>
  <si>
    <t>Helyiségek hasznosításából származó bevétel</t>
  </si>
  <si>
    <t>Házi segítségnyújtás</t>
  </si>
  <si>
    <t>17/2008/8IX.29) I. Ör.</t>
  </si>
  <si>
    <t>Egyéb nyújtott elengedés, kedvezmény:</t>
  </si>
  <si>
    <t>Kedvezmények, mentességek mindösszesen:</t>
  </si>
  <si>
    <t>Összesen:</t>
  </si>
  <si>
    <t>Tőke törl. (ezer Ft)</t>
  </si>
  <si>
    <t>Kamat törl. (ezer Ft)</t>
  </si>
  <si>
    <t xml:space="preserve">Hitel, kölcsön törlesztése járulékokkal együtt </t>
  </si>
  <si>
    <t xml:space="preserve">2014. évre </t>
  </si>
  <si>
    <t>Az államháztartásról szóló 2011. évi CXCV. törvény 29.§ (3) bekezdése alapján a  Magyarország gazdasági stabilitásáról szóló 2011. évi CXCIV.45. § (1) bekezdés a) pontja szerinti saját bevételek, valamint az adósságot keletkeztető ügyletekből eredő fizetési kötelezettségek 2014. évi tervezett és 2015 – 2017. évekre várható összege</t>
  </si>
  <si>
    <t>1. számú melléklet a 7/2014.(II.25.) számú rendelethez</t>
  </si>
  <si>
    <t>2.számú melléklet a 7/2014.(II.25.) számú rendelethez</t>
  </si>
  <si>
    <t xml:space="preserve"> 3.számú melléklet a 7/2014.(II.25.) számú rendelethez</t>
  </si>
  <si>
    <t>4. számú melléklet a 7/2014.(II.25.) számú rendelethez</t>
  </si>
  <si>
    <t xml:space="preserve"> 5. számú melléklet a 7/2014.(II.25.) számú rendelethez</t>
  </si>
  <si>
    <t>6. számú melléklet a 7/2014.(II.25.) számú rendelethez</t>
  </si>
  <si>
    <t xml:space="preserve"> 8.számú melléklet a 7/2014.(II.25.) számú rendelethez</t>
  </si>
  <si>
    <t>10. számú melléklet a 7/2014. (II.25.) számú rendelethe</t>
  </si>
  <si>
    <t>9. számú melléklet a 7/2014.(II.25.) számú rendelethez</t>
  </si>
  <si>
    <t>Hitel, kölcsön felvétele</t>
  </si>
  <si>
    <t>Adósságot keletkeztető ügyletek összesen</t>
  </si>
  <si>
    <t>11.  számú melléklet a 7/2014.(II.25.) számú rendelethez</t>
  </si>
  <si>
    <t>12.számú melléklet a 7/2014.(II.25.) számú rendelethez</t>
  </si>
</sst>
</file>

<file path=xl/styles.xml><?xml version="1.0" encoding="utf-8"?>
<styleSheet xmlns="http://schemas.openxmlformats.org/spreadsheetml/2006/main">
  <numFmts count="2">
    <numFmt numFmtId="164" formatCode="#,##0\ &quot;Ft&quot;"/>
    <numFmt numFmtId="165" formatCode="#,###_ \f\ő"/>
  </numFmts>
  <fonts count="60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2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sz val="10"/>
      <color indexed="16"/>
      <name val="Times New Roman"/>
      <family val="1"/>
      <charset val="238"/>
    </font>
    <font>
      <b/>
      <sz val="14"/>
      <name val="Arial CE"/>
      <charset val="238"/>
    </font>
    <font>
      <sz val="12"/>
      <color indexed="16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i/>
      <sz val="14"/>
      <color indexed="8"/>
      <name val="Calibri"/>
      <family val="2"/>
      <charset val="238"/>
    </font>
    <font>
      <i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b/>
      <sz val="14"/>
      <name val="Arial"/>
      <charset val="238"/>
    </font>
    <font>
      <b/>
      <sz val="14"/>
      <name val="Calibri"/>
      <family val="2"/>
    </font>
    <font>
      <sz val="10"/>
      <color indexed="8"/>
      <name val="Calibri"/>
      <family val="2"/>
    </font>
    <font>
      <sz val="9"/>
      <name val="Times New Roman"/>
      <family val="1"/>
      <charset val="238"/>
    </font>
    <font>
      <sz val="9"/>
      <name val="Arial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2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2" fillId="0" borderId="0"/>
  </cellStyleXfs>
  <cellXfs count="539">
    <xf numFmtId="0" fontId="0" fillId="0" borderId="0" xfId="0"/>
    <xf numFmtId="0" fontId="1" fillId="0" borderId="0" xfId="2"/>
    <xf numFmtId="164" fontId="3" fillId="0" borderId="0" xfId="2" applyNumberFormat="1" applyFont="1"/>
    <xf numFmtId="164" fontId="5" fillId="0" borderId="0" xfId="2" applyNumberFormat="1" applyFont="1"/>
    <xf numFmtId="0" fontId="1" fillId="2" borderId="0" xfId="2" applyFill="1" applyAlignment="1">
      <alignment horizontal="right"/>
    </xf>
    <xf numFmtId="0" fontId="1" fillId="2" borderId="0" xfId="2" applyFill="1" applyAlignment="1"/>
    <xf numFmtId="164" fontId="4" fillId="2" borderId="0" xfId="2" applyNumberFormat="1" applyFont="1" applyFill="1" applyAlignment="1"/>
    <xf numFmtId="164" fontId="6" fillId="0" borderId="0" xfId="2" applyNumberFormat="1" applyFont="1" applyAlignment="1"/>
    <xf numFmtId="0" fontId="1" fillId="0" borderId="0" xfId="2" applyAlignment="1"/>
    <xf numFmtId="0" fontId="4" fillId="0" borderId="0" xfId="2" applyFont="1" applyAlignment="1">
      <alignment horizontal="right"/>
    </xf>
    <xf numFmtId="164" fontId="1" fillId="0" borderId="0" xfId="2" applyNumberFormat="1" applyAlignment="1"/>
    <xf numFmtId="0" fontId="4" fillId="0" borderId="0" xfId="2" applyFont="1" applyAlignment="1"/>
    <xf numFmtId="0" fontId="1" fillId="0" borderId="0" xfId="2" applyFill="1" applyAlignment="1">
      <alignment horizontal="right"/>
    </xf>
    <xf numFmtId="0" fontId="1" fillId="0" borderId="0" xfId="2" applyFill="1" applyAlignment="1"/>
    <xf numFmtId="164" fontId="4" fillId="0" borderId="0" xfId="2" applyNumberFormat="1" applyFont="1" applyFill="1" applyAlignment="1"/>
    <xf numFmtId="0" fontId="1" fillId="0" borderId="0" xfId="2" applyFill="1"/>
    <xf numFmtId="164" fontId="4" fillId="2" borderId="0" xfId="2" applyNumberFormat="1" applyFont="1" applyFill="1" applyBorder="1" applyAlignment="1"/>
    <xf numFmtId="164" fontId="5" fillId="0" borderId="0" xfId="2" applyNumberFormat="1" applyFont="1" applyBorder="1"/>
    <xf numFmtId="0" fontId="1" fillId="0" borderId="0" xfId="2" applyBorder="1"/>
    <xf numFmtId="0" fontId="1" fillId="0" borderId="1" xfId="2" applyBorder="1"/>
    <xf numFmtId="0" fontId="11" fillId="0" borderId="0" xfId="2" applyFont="1" applyAlignment="1">
      <alignment horizontal="right"/>
    </xf>
    <xf numFmtId="164" fontId="5" fillId="0" borderId="0" xfId="2" applyNumberFormat="1" applyFont="1" applyAlignment="1"/>
    <xf numFmtId="0" fontId="6" fillId="0" borderId="0" xfId="2" applyFont="1"/>
    <xf numFmtId="164" fontId="6" fillId="0" borderId="0" xfId="2" applyNumberFormat="1" applyFont="1"/>
    <xf numFmtId="0" fontId="1" fillId="0" borderId="0" xfId="2" applyAlignment="1">
      <alignment shrinkToFit="1"/>
    </xf>
    <xf numFmtId="0" fontId="6" fillId="0" borderId="0" xfId="2" applyFont="1" applyAlignment="1">
      <alignment horizontal="right"/>
    </xf>
    <xf numFmtId="164" fontId="6" fillId="0" borderId="0" xfId="2" applyNumberFormat="1" applyFont="1" applyAlignment="1">
      <alignment shrinkToFit="1"/>
    </xf>
    <xf numFmtId="164" fontId="10" fillId="0" borderId="0" xfId="2" applyNumberFormat="1" applyFont="1" applyAlignment="1"/>
    <xf numFmtId="0" fontId="10" fillId="0" borderId="0" xfId="2" applyFont="1" applyAlignment="1"/>
    <xf numFmtId="0" fontId="13" fillId="0" borderId="2" xfId="2" applyFont="1" applyBorder="1" applyAlignment="1">
      <alignment vertical="top" wrapText="1"/>
    </xf>
    <xf numFmtId="0" fontId="14" fillId="0" borderId="2" xfId="2" applyFont="1" applyBorder="1" applyAlignment="1">
      <alignment horizontal="center" vertical="top" wrapText="1"/>
    </xf>
    <xf numFmtId="0" fontId="14" fillId="0" borderId="3" xfId="2" applyFont="1" applyBorder="1" applyAlignment="1">
      <alignment horizontal="center" vertical="top" wrapText="1"/>
    </xf>
    <xf numFmtId="0" fontId="16" fillId="0" borderId="4" xfId="2" applyFont="1" applyBorder="1" applyAlignment="1">
      <alignment horizontal="center" vertical="top" wrapText="1"/>
    </xf>
    <xf numFmtId="0" fontId="17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8" fillId="0" borderId="2" xfId="2" applyFont="1" applyBorder="1" applyAlignment="1">
      <alignment horizontal="center" vertical="center" wrapText="1"/>
    </xf>
    <xf numFmtId="3" fontId="19" fillId="0" borderId="2" xfId="2" applyNumberFormat="1" applyFont="1" applyBorder="1" applyAlignment="1">
      <alignment horizontal="right" vertical="center" wrapText="1"/>
    </xf>
    <xf numFmtId="3" fontId="19" fillId="0" borderId="3" xfId="2" applyNumberFormat="1" applyFont="1" applyBorder="1" applyAlignment="1">
      <alignment horizontal="right" vertical="center" wrapText="1"/>
    </xf>
    <xf numFmtId="3" fontId="19" fillId="0" borderId="4" xfId="2" applyNumberFormat="1" applyFont="1" applyBorder="1" applyAlignment="1">
      <alignment horizontal="right" vertical="center" wrapText="1"/>
    </xf>
    <xf numFmtId="0" fontId="14" fillId="0" borderId="2" xfId="2" applyFont="1" applyFill="1" applyBorder="1" applyAlignment="1">
      <alignment horizontal="left" vertical="center" wrapText="1"/>
    </xf>
    <xf numFmtId="3" fontId="16" fillId="0" borderId="2" xfId="2" applyNumberFormat="1" applyFont="1" applyFill="1" applyBorder="1" applyAlignment="1">
      <alignment horizontal="right" vertical="center" wrapText="1"/>
    </xf>
    <xf numFmtId="3" fontId="16" fillId="0" borderId="3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Fill="1" applyBorder="1" applyAlignment="1">
      <alignment horizontal="right" vertical="center" wrapText="1"/>
    </xf>
    <xf numFmtId="0" fontId="20" fillId="0" borderId="2" xfId="2" applyFont="1" applyFill="1" applyBorder="1" applyAlignment="1">
      <alignment vertical="center" wrapText="1"/>
    </xf>
    <xf numFmtId="3" fontId="18" fillId="0" borderId="2" xfId="2" applyNumberFormat="1" applyFont="1" applyFill="1" applyBorder="1" applyAlignment="1">
      <alignment horizontal="right" vertical="center" wrapText="1"/>
    </xf>
    <xf numFmtId="3" fontId="18" fillId="0" borderId="3" xfId="2" applyNumberFormat="1" applyFont="1" applyFill="1" applyBorder="1" applyAlignment="1">
      <alignment horizontal="right" vertical="center" wrapText="1"/>
    </xf>
    <xf numFmtId="3" fontId="18" fillId="0" borderId="4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Fill="1" applyBorder="1" applyAlignment="1">
      <alignment horizontal="right" vertical="center" wrapText="1"/>
    </xf>
    <xf numFmtId="0" fontId="14" fillId="0" borderId="2" xfId="2" applyFont="1" applyFill="1" applyBorder="1" applyAlignment="1">
      <alignment vertical="center" wrapText="1"/>
    </xf>
    <xf numFmtId="0" fontId="20" fillId="3" borderId="5" xfId="2" applyFont="1" applyFill="1" applyBorder="1" applyAlignment="1">
      <alignment vertical="center" wrapText="1"/>
    </xf>
    <xf numFmtId="3" fontId="18" fillId="3" borderId="5" xfId="2" applyNumberFormat="1" applyFont="1" applyFill="1" applyBorder="1" applyAlignment="1">
      <alignment horizontal="right"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8" fillId="3" borderId="6" xfId="2" applyNumberFormat="1" applyFont="1" applyFill="1" applyBorder="1" applyAlignment="1">
      <alignment horizontal="right" vertical="center" wrapText="1"/>
    </xf>
    <xf numFmtId="3" fontId="13" fillId="3" borderId="7" xfId="2" applyNumberFormat="1" applyFont="1" applyFill="1" applyBorder="1" applyAlignment="1">
      <alignment horizontal="right" vertical="center" wrapText="1"/>
    </xf>
    <xf numFmtId="0" fontId="14" fillId="4" borderId="8" xfId="2" applyFont="1" applyFill="1" applyBorder="1" applyAlignment="1">
      <alignment vertical="center" wrapText="1"/>
    </xf>
    <xf numFmtId="3" fontId="21" fillId="3" borderId="9" xfId="2" applyNumberFormat="1" applyFont="1" applyFill="1" applyBorder="1" applyAlignment="1">
      <alignment horizontal="right" vertical="center" wrapText="1"/>
    </xf>
    <xf numFmtId="3" fontId="19" fillId="4" borderId="9" xfId="2" applyNumberFormat="1" applyFont="1" applyFill="1" applyBorder="1" applyAlignment="1">
      <alignment horizontal="right" vertical="center" wrapText="1"/>
    </xf>
    <xf numFmtId="3" fontId="19" fillId="4" borderId="10" xfId="2" applyNumberFormat="1" applyFont="1" applyFill="1" applyBorder="1" applyAlignment="1">
      <alignment horizontal="right" vertical="center" wrapText="1"/>
    </xf>
    <xf numFmtId="3" fontId="19" fillId="4" borderId="11" xfId="2" applyNumberFormat="1" applyFont="1" applyFill="1" applyBorder="1" applyAlignment="1">
      <alignment horizontal="center" vertical="center" wrapText="1"/>
    </xf>
    <xf numFmtId="0" fontId="14" fillId="4" borderId="12" xfId="2" applyFont="1" applyFill="1" applyBorder="1" applyAlignment="1">
      <alignment vertical="center" wrapText="1"/>
    </xf>
    <xf numFmtId="3" fontId="19" fillId="3" borderId="9" xfId="2" applyNumberFormat="1" applyFont="1" applyFill="1" applyBorder="1" applyAlignment="1">
      <alignment horizontal="right" vertical="center" wrapText="1"/>
    </xf>
    <xf numFmtId="3" fontId="19" fillId="3" borderId="10" xfId="2" applyNumberFormat="1" applyFont="1" applyFill="1" applyBorder="1" applyAlignment="1">
      <alignment horizontal="right" vertical="center" wrapText="1"/>
    </xf>
    <xf numFmtId="3" fontId="13" fillId="3" borderId="11" xfId="2" applyNumberFormat="1" applyFont="1" applyFill="1" applyBorder="1" applyAlignment="1">
      <alignment horizontal="right" vertical="center" wrapText="1"/>
    </xf>
    <xf numFmtId="0" fontId="20" fillId="3" borderId="13" xfId="2" applyFont="1" applyFill="1" applyBorder="1" applyAlignment="1">
      <alignment vertical="center" wrapText="1"/>
    </xf>
    <xf numFmtId="3" fontId="16" fillId="3" borderId="13" xfId="2" applyNumberFormat="1" applyFont="1" applyFill="1" applyBorder="1" applyAlignment="1">
      <alignment horizontal="right" vertical="center" wrapText="1"/>
    </xf>
    <xf numFmtId="3" fontId="18" fillId="3" borderId="13" xfId="2" applyNumberFormat="1" applyFont="1" applyFill="1" applyBorder="1" applyAlignment="1">
      <alignment horizontal="center" vertical="center" wrapText="1"/>
    </xf>
    <xf numFmtId="3" fontId="18" fillId="3" borderId="14" xfId="2" applyNumberFormat="1" applyFont="1" applyFill="1" applyBorder="1" applyAlignment="1">
      <alignment horizontal="center" vertical="center" wrapText="1"/>
    </xf>
    <xf numFmtId="3" fontId="13" fillId="3" borderId="15" xfId="2" applyNumberFormat="1" applyFont="1" applyFill="1" applyBorder="1" applyAlignment="1">
      <alignment horizontal="right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Fill="1" applyBorder="1" applyAlignment="1">
      <alignment horizontal="center" vertical="center" wrapText="1"/>
    </xf>
    <xf numFmtId="3" fontId="19" fillId="0" borderId="3" xfId="2" applyNumberFormat="1" applyFont="1" applyFill="1" applyBorder="1" applyAlignment="1">
      <alignment horizontal="center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vertical="center" wrapText="1"/>
    </xf>
    <xf numFmtId="3" fontId="18" fillId="3" borderId="2" xfId="2" applyNumberFormat="1" applyFont="1" applyFill="1" applyBorder="1" applyAlignment="1">
      <alignment horizontal="right" vertical="center" wrapText="1"/>
    </xf>
    <xf numFmtId="3" fontId="18" fillId="3" borderId="2" xfId="2" applyNumberFormat="1" applyFont="1" applyFill="1" applyBorder="1" applyAlignment="1">
      <alignment horizontal="center" vertical="center" wrapText="1"/>
    </xf>
    <xf numFmtId="3" fontId="18" fillId="3" borderId="3" xfId="2" applyNumberFormat="1" applyFont="1" applyFill="1" applyBorder="1" applyAlignment="1">
      <alignment horizontal="center" vertical="center" wrapText="1"/>
    </xf>
    <xf numFmtId="3" fontId="18" fillId="3" borderId="4" xfId="2" applyNumberFormat="1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horizontal="center" vertical="center" wrapText="1"/>
    </xf>
    <xf numFmtId="3" fontId="19" fillId="0" borderId="4" xfId="2" applyNumberFormat="1" applyFont="1" applyFill="1" applyBorder="1" applyAlignment="1">
      <alignment horizontal="right" vertical="center" wrapText="1"/>
    </xf>
    <xf numFmtId="3" fontId="18" fillId="3" borderId="3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3" fillId="3" borderId="2" xfId="2" applyFont="1" applyFill="1" applyBorder="1" applyAlignment="1">
      <alignment vertical="center" wrapText="1"/>
    </xf>
    <xf numFmtId="3" fontId="13" fillId="3" borderId="2" xfId="2" applyNumberFormat="1" applyFont="1" applyFill="1" applyBorder="1" applyAlignment="1">
      <alignment horizontal="right" vertical="center" wrapText="1"/>
    </xf>
    <xf numFmtId="3" fontId="16" fillId="5" borderId="2" xfId="2" applyNumberFormat="1" applyFont="1" applyFill="1" applyBorder="1" applyAlignment="1">
      <alignment horizontal="right" vertical="center" wrapText="1"/>
    </xf>
    <xf numFmtId="3" fontId="16" fillId="5" borderId="3" xfId="2" applyNumberFormat="1" applyFont="1" applyFill="1" applyBorder="1" applyAlignment="1">
      <alignment horizontal="right" vertical="center" wrapText="1"/>
    </xf>
    <xf numFmtId="3" fontId="13" fillId="3" borderId="4" xfId="2" applyNumberFormat="1" applyFont="1" applyFill="1" applyBorder="1" applyAlignment="1">
      <alignment horizontal="right" vertical="center" wrapText="1"/>
    </xf>
    <xf numFmtId="0" fontId="17" fillId="0" borderId="2" xfId="2" applyFont="1" applyBorder="1" applyAlignment="1">
      <alignment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2" fillId="0" borderId="3" xfId="2" applyNumberFormat="1" applyFont="1" applyBorder="1" applyAlignment="1">
      <alignment horizontal="right" vertical="center" wrapText="1"/>
    </xf>
    <xf numFmtId="3" fontId="12" fillId="0" borderId="4" xfId="2" applyNumberFormat="1" applyFont="1" applyBorder="1" applyAlignment="1">
      <alignment horizontal="right" vertical="center" wrapText="1"/>
    </xf>
    <xf numFmtId="0" fontId="18" fillId="0" borderId="2" xfId="2" applyFont="1" applyFill="1" applyBorder="1" applyAlignment="1">
      <alignment horizontal="center"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3" borderId="3" xfId="2" applyNumberFormat="1" applyFont="1" applyFill="1" applyBorder="1" applyAlignment="1">
      <alignment horizontal="righ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0" fontId="12" fillId="0" borderId="2" xfId="2" applyFont="1" applyBorder="1" applyAlignment="1">
      <alignment vertical="center" wrapText="1"/>
    </xf>
    <xf numFmtId="3" fontId="22" fillId="3" borderId="5" xfId="2" applyNumberFormat="1" applyFont="1" applyFill="1" applyBorder="1" applyAlignment="1">
      <alignment horizontal="right" vertical="center" wrapText="1"/>
    </xf>
    <xf numFmtId="3" fontId="22" fillId="3" borderId="6" xfId="2" applyNumberFormat="1" applyFont="1" applyFill="1" applyBorder="1" applyAlignment="1">
      <alignment horizontal="right" vertical="center" wrapText="1"/>
    </xf>
    <xf numFmtId="3" fontId="22" fillId="3" borderId="15" xfId="2" applyNumberFormat="1" applyFont="1" applyFill="1" applyBorder="1" applyAlignment="1">
      <alignment horizontal="right" vertical="center" wrapText="1"/>
    </xf>
    <xf numFmtId="0" fontId="12" fillId="4" borderId="16" xfId="2" applyFont="1" applyFill="1" applyBorder="1" applyAlignment="1">
      <alignment vertical="center" wrapText="1"/>
    </xf>
    <xf numFmtId="3" fontId="19" fillId="0" borderId="17" xfId="2" applyNumberFormat="1" applyFont="1" applyFill="1" applyBorder="1" applyAlignment="1">
      <alignment horizontal="right" vertical="center" wrapText="1"/>
    </xf>
    <xf numFmtId="3" fontId="19" fillId="4" borderId="17" xfId="2" applyNumberFormat="1" applyFont="1" applyFill="1" applyBorder="1" applyAlignment="1">
      <alignment horizontal="right" vertical="center" wrapText="1"/>
    </xf>
    <xf numFmtId="3" fontId="19" fillId="4" borderId="18" xfId="2" applyNumberFormat="1" applyFont="1" applyFill="1" applyBorder="1" applyAlignment="1">
      <alignment horizontal="right" vertical="center" wrapText="1"/>
    </xf>
    <xf numFmtId="3" fontId="19" fillId="4" borderId="19" xfId="2" applyNumberFormat="1" applyFont="1" applyFill="1" applyBorder="1" applyAlignment="1">
      <alignment horizontal="right" vertical="center" wrapText="1"/>
    </xf>
    <xf numFmtId="0" fontId="14" fillId="4" borderId="20" xfId="2" applyFont="1" applyFill="1" applyBorder="1" applyAlignment="1">
      <alignment vertical="center" wrapText="1"/>
    </xf>
    <xf numFmtId="3" fontId="22" fillId="0" borderId="2" xfId="2" applyNumberFormat="1" applyFont="1" applyFill="1" applyBorder="1" applyAlignment="1">
      <alignment horizontal="right" vertical="center" wrapText="1"/>
    </xf>
    <xf numFmtId="3" fontId="22" fillId="4" borderId="2" xfId="2" applyNumberFormat="1" applyFont="1" applyFill="1" applyBorder="1" applyAlignment="1">
      <alignment horizontal="right" vertical="center" wrapText="1"/>
    </xf>
    <xf numFmtId="3" fontId="22" fillId="4" borderId="3" xfId="2" applyNumberFormat="1" applyFont="1" applyFill="1" applyBorder="1" applyAlignment="1">
      <alignment horizontal="right" vertical="center" wrapText="1"/>
    </xf>
    <xf numFmtId="3" fontId="19" fillId="4" borderId="21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0" fontId="20" fillId="4" borderId="22" xfId="2" applyFont="1" applyFill="1" applyBorder="1" applyAlignment="1">
      <alignment vertical="center" wrapText="1"/>
    </xf>
    <xf numFmtId="3" fontId="22" fillId="0" borderId="23" xfId="2" applyNumberFormat="1" applyFont="1" applyFill="1" applyBorder="1" applyAlignment="1">
      <alignment horizontal="right" vertical="center" wrapText="1"/>
    </xf>
    <xf numFmtId="3" fontId="22" fillId="4" borderId="23" xfId="2" applyNumberFormat="1" applyFont="1" applyFill="1" applyBorder="1" applyAlignment="1">
      <alignment horizontal="right" vertical="center" wrapText="1"/>
    </xf>
    <xf numFmtId="3" fontId="22" fillId="4" borderId="24" xfId="2" applyNumberFormat="1" applyFont="1" applyFill="1" applyBorder="1" applyAlignment="1">
      <alignment horizontal="right" vertical="center" wrapText="1"/>
    </xf>
    <xf numFmtId="3" fontId="22" fillId="4" borderId="25" xfId="2" applyNumberFormat="1" applyFont="1" applyFill="1" applyBorder="1" applyAlignment="1">
      <alignment horizontal="right" vertical="center" wrapText="1"/>
    </xf>
    <xf numFmtId="0" fontId="14" fillId="3" borderId="13" xfId="2" applyFont="1" applyFill="1" applyBorder="1" applyAlignment="1">
      <alignment horizontal="center" vertical="center" wrapText="1"/>
    </xf>
    <xf numFmtId="3" fontId="19" fillId="3" borderId="13" xfId="2" applyNumberFormat="1" applyFont="1" applyFill="1" applyBorder="1" applyAlignment="1">
      <alignment horizontal="right" vertical="center" wrapText="1"/>
    </xf>
    <xf numFmtId="3" fontId="19" fillId="6" borderId="13" xfId="2" applyNumberFormat="1" applyFont="1" applyFill="1" applyBorder="1" applyAlignment="1">
      <alignment horizontal="right" vertical="center" wrapText="1"/>
    </xf>
    <xf numFmtId="3" fontId="19" fillId="6" borderId="14" xfId="2" applyNumberFormat="1" applyFont="1" applyFill="1" applyBorder="1" applyAlignment="1">
      <alignment horizontal="right" vertical="center" wrapText="1"/>
    </xf>
    <xf numFmtId="3" fontId="19" fillId="3" borderId="26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horizontal="left" vertical="center" wrapText="1"/>
    </xf>
    <xf numFmtId="3" fontId="22" fillId="3" borderId="4" xfId="2" applyNumberFormat="1" applyFont="1" applyFill="1" applyBorder="1" applyAlignment="1">
      <alignment horizontal="right" vertical="center" wrapText="1"/>
    </xf>
    <xf numFmtId="3" fontId="22" fillId="3" borderId="2" xfId="2" applyNumberFormat="1" applyFont="1" applyFill="1" applyBorder="1" applyAlignment="1">
      <alignment horizontal="right" vertical="center" wrapText="1"/>
    </xf>
    <xf numFmtId="3" fontId="22" fillId="3" borderId="3" xfId="2" applyNumberFormat="1" applyFont="1" applyFill="1" applyBorder="1" applyAlignment="1">
      <alignment horizontal="right" vertical="center" wrapText="1"/>
    </xf>
    <xf numFmtId="3" fontId="22" fillId="0" borderId="3" xfId="2" applyNumberFormat="1" applyFont="1" applyFill="1" applyBorder="1" applyAlignment="1">
      <alignment horizontal="right" vertical="center" wrapText="1"/>
    </xf>
    <xf numFmtId="3" fontId="22" fillId="0" borderId="4" xfId="2" applyNumberFormat="1" applyFont="1" applyFill="1" applyBorder="1" applyAlignment="1">
      <alignment horizontal="center" vertical="center" wrapText="1"/>
    </xf>
    <xf numFmtId="0" fontId="23" fillId="0" borderId="2" xfId="2" applyFont="1" applyFill="1" applyBorder="1" applyAlignment="1">
      <alignment horizontal="center" vertical="center" wrapText="1"/>
    </xf>
    <xf numFmtId="3" fontId="22" fillId="0" borderId="2" xfId="1" applyNumberFormat="1" applyFont="1" applyFill="1" applyBorder="1" applyAlignment="1" applyProtection="1">
      <alignment horizontal="center" vertical="center" wrapText="1"/>
    </xf>
    <xf numFmtId="3" fontId="22" fillId="0" borderId="3" xfId="1" applyNumberFormat="1" applyFont="1" applyFill="1" applyBorder="1" applyAlignment="1" applyProtection="1">
      <alignment horizontal="center" vertical="center" wrapText="1"/>
    </xf>
    <xf numFmtId="0" fontId="25" fillId="3" borderId="2" xfId="2" applyFont="1" applyFill="1" applyBorder="1" applyAlignment="1">
      <alignment horizontal="left" vertical="center" wrapText="1"/>
    </xf>
    <xf numFmtId="0" fontId="14" fillId="0" borderId="2" xfId="2" applyFont="1" applyBorder="1" applyAlignment="1">
      <alignment vertical="center" wrapText="1"/>
    </xf>
    <xf numFmtId="3" fontId="13" fillId="5" borderId="2" xfId="2" applyNumberFormat="1" applyFont="1" applyFill="1" applyBorder="1" applyAlignment="1">
      <alignment horizontal="right" vertical="center" wrapText="1"/>
    </xf>
    <xf numFmtId="3" fontId="13" fillId="5" borderId="3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4" fillId="2" borderId="2" xfId="2" applyFont="1" applyFill="1" applyBorder="1" applyAlignment="1">
      <alignment vertical="center" wrapText="1"/>
    </xf>
    <xf numFmtId="165" fontId="14" fillId="2" borderId="2" xfId="2" applyNumberFormat="1" applyFont="1" applyFill="1" applyBorder="1" applyAlignment="1">
      <alignment horizontal="right" vertical="center" wrapText="1"/>
    </xf>
    <xf numFmtId="165" fontId="14" fillId="2" borderId="3" xfId="2" applyNumberFormat="1" applyFont="1" applyFill="1" applyBorder="1" applyAlignment="1">
      <alignment horizontal="right" vertical="center" wrapText="1"/>
    </xf>
    <xf numFmtId="165" fontId="14" fillId="2" borderId="4" xfId="2" applyNumberFormat="1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4" fontId="14" fillId="2" borderId="3" xfId="2" applyNumberFormat="1" applyFont="1" applyFill="1" applyBorder="1" applyAlignment="1">
      <alignment horizontal="right" vertical="center" wrapText="1"/>
    </xf>
    <xf numFmtId="2" fontId="14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0" fontId="13" fillId="0" borderId="0" xfId="2" applyFont="1" applyAlignment="1">
      <alignment horizontal="center"/>
    </xf>
    <xf numFmtId="0" fontId="12" fillId="0" borderId="28" xfId="2" applyFont="1" applyBorder="1" applyAlignment="1">
      <alignment vertical="top" wrapText="1"/>
    </xf>
    <xf numFmtId="3" fontId="12" fillId="0" borderId="29" xfId="2" applyNumberFormat="1" applyFont="1" applyBorder="1" applyAlignment="1">
      <alignment horizontal="right" vertical="top" wrapText="1"/>
    </xf>
    <xf numFmtId="0" fontId="14" fillId="0" borderId="28" xfId="2" applyFont="1" applyBorder="1" applyAlignment="1">
      <alignment vertical="top" wrapText="1"/>
    </xf>
    <xf numFmtId="3" fontId="14" fillId="0" borderId="29" xfId="2" applyNumberFormat="1" applyFont="1" applyBorder="1" applyAlignment="1">
      <alignment horizontal="right" vertical="top" wrapText="1"/>
    </xf>
    <xf numFmtId="0" fontId="12" fillId="0" borderId="0" xfId="2" applyFont="1"/>
    <xf numFmtId="0" fontId="16" fillId="0" borderId="30" xfId="2" applyFont="1" applyBorder="1" applyAlignment="1">
      <alignment horizontal="center" vertical="top" wrapText="1"/>
    </xf>
    <xf numFmtId="3" fontId="12" fillId="0" borderId="31" xfId="2" applyNumberFormat="1" applyFont="1" applyBorder="1" applyAlignment="1">
      <alignment horizontal="right" vertical="top" wrapText="1"/>
    </xf>
    <xf numFmtId="0" fontId="16" fillId="0" borderId="32" xfId="2" applyFont="1" applyBorder="1" applyAlignment="1">
      <alignment horizontal="center" wrapText="1"/>
    </xf>
    <xf numFmtId="0" fontId="1" fillId="0" borderId="32" xfId="2" applyBorder="1"/>
    <xf numFmtId="0" fontId="16" fillId="0" borderId="33" xfId="2" applyFont="1" applyBorder="1" applyAlignment="1">
      <alignment horizontal="center" wrapText="1"/>
    </xf>
    <xf numFmtId="0" fontId="1" fillId="0" borderId="34" xfId="2" applyBorder="1"/>
    <xf numFmtId="0" fontId="19" fillId="0" borderId="28" xfId="2" applyFont="1" applyBorder="1" applyAlignment="1">
      <alignment horizontal="center" vertical="center" wrapText="1"/>
    </xf>
    <xf numFmtId="0" fontId="19" fillId="0" borderId="29" xfId="2" applyFont="1" applyBorder="1" applyAlignment="1">
      <alignment horizontal="left" vertical="center" wrapText="1"/>
    </xf>
    <xf numFmtId="3" fontId="28" fillId="0" borderId="29" xfId="2" applyNumberFormat="1" applyFont="1" applyBorder="1" applyAlignment="1">
      <alignment horizontal="center" vertical="center" wrapText="1"/>
    </xf>
    <xf numFmtId="3" fontId="19" fillId="0" borderId="29" xfId="2" applyNumberFormat="1" applyFont="1" applyBorder="1" applyAlignment="1">
      <alignment horizontal="center" vertical="center" wrapText="1"/>
    </xf>
    <xf numFmtId="3" fontId="19" fillId="0" borderId="31" xfId="2" applyNumberFormat="1" applyFont="1" applyBorder="1" applyAlignment="1">
      <alignment horizontal="center" vertical="center" wrapText="1"/>
    </xf>
    <xf numFmtId="0" fontId="19" fillId="0" borderId="35" xfId="2" applyFont="1" applyBorder="1" applyAlignment="1">
      <alignment horizontal="left" vertical="center" wrapText="1"/>
    </xf>
    <xf numFmtId="3" fontId="16" fillId="0" borderId="29" xfId="2" applyNumberFormat="1" applyFont="1" applyFill="1" applyBorder="1" applyAlignment="1">
      <alignment horizontal="center" vertical="center" wrapText="1"/>
    </xf>
    <xf numFmtId="3" fontId="16" fillId="3" borderId="29" xfId="2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/>
    </xf>
    <xf numFmtId="0" fontId="6" fillId="0" borderId="36" xfId="2" applyFont="1" applyBorder="1" applyAlignment="1">
      <alignment shrinkToFit="1"/>
    </xf>
    <xf numFmtId="0" fontId="19" fillId="0" borderId="1" xfId="2" applyFont="1" applyBorder="1" applyAlignment="1">
      <alignment horizontal="left" vertical="center" wrapText="1"/>
    </xf>
    <xf numFmtId="0" fontId="19" fillId="0" borderId="37" xfId="2" applyFont="1" applyBorder="1" applyAlignment="1">
      <alignment horizontal="left" vertical="center" wrapText="1"/>
    </xf>
    <xf numFmtId="0" fontId="19" fillId="0" borderId="0" xfId="2" applyFont="1" applyAlignment="1">
      <alignment horizontal="justify"/>
    </xf>
    <xf numFmtId="0" fontId="19" fillId="0" borderId="0" xfId="2" applyFont="1"/>
    <xf numFmtId="0" fontId="14" fillId="0" borderId="2" xfId="2" applyFont="1" applyBorder="1" applyAlignment="1">
      <alignment horizontal="center" vertical="center" wrapText="1"/>
    </xf>
    <xf numFmtId="0" fontId="19" fillId="0" borderId="2" xfId="2" applyFont="1" applyBorder="1" applyAlignment="1">
      <alignment vertical="center" wrapText="1"/>
    </xf>
    <xf numFmtId="3" fontId="16" fillId="0" borderId="2" xfId="2" applyNumberFormat="1" applyFont="1" applyBorder="1" applyAlignment="1">
      <alignment horizontal="right" vertical="center" wrapText="1"/>
    </xf>
    <xf numFmtId="3" fontId="19" fillId="0" borderId="2" xfId="2" applyNumberFormat="1" applyFont="1" applyBorder="1" applyAlignment="1">
      <alignment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0" fontId="31" fillId="0" borderId="0" xfId="2" applyFont="1"/>
    <xf numFmtId="0" fontId="16" fillId="0" borderId="38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2" fillId="0" borderId="2" xfId="2" applyFont="1" applyBorder="1" applyAlignment="1">
      <alignment vertical="top" wrapText="1"/>
    </xf>
    <xf numFmtId="0" fontId="12" fillId="0" borderId="2" xfId="2" applyFont="1" applyBorder="1" applyAlignment="1">
      <alignment vertical="center"/>
    </xf>
    <xf numFmtId="3" fontId="19" fillId="0" borderId="2" xfId="2" applyNumberFormat="1" applyFont="1" applyBorder="1" applyAlignment="1">
      <alignment vertical="center"/>
    </xf>
    <xf numFmtId="0" fontId="14" fillId="0" borderId="39" xfId="2" applyFont="1" applyBorder="1" applyAlignment="1">
      <alignment vertical="top" wrapText="1"/>
    </xf>
    <xf numFmtId="0" fontId="14" fillId="0" borderId="39" xfId="2" applyFont="1" applyBorder="1" applyAlignment="1">
      <alignment horizontal="right" vertical="top" wrapText="1"/>
    </xf>
    <xf numFmtId="0" fontId="19" fillId="0" borderId="2" xfId="2" applyFont="1" applyBorder="1" applyAlignment="1">
      <alignment vertical="top" wrapText="1"/>
    </xf>
    <xf numFmtId="3" fontId="19" fillId="0" borderId="2" xfId="2" applyNumberFormat="1" applyFont="1" applyBorder="1" applyAlignment="1">
      <alignment horizontal="right" vertical="top" wrapText="1"/>
    </xf>
    <xf numFmtId="0" fontId="11" fillId="0" borderId="0" xfId="2" applyFont="1"/>
    <xf numFmtId="0" fontId="16" fillId="3" borderId="2" xfId="2" applyFont="1" applyFill="1" applyBorder="1" applyAlignment="1">
      <alignment vertical="top" wrapText="1"/>
    </xf>
    <xf numFmtId="3" fontId="16" fillId="3" borderId="2" xfId="2" applyNumberFormat="1" applyFont="1" applyFill="1" applyBorder="1" applyAlignment="1">
      <alignment horizontal="right" vertical="top" wrapText="1"/>
    </xf>
    <xf numFmtId="0" fontId="32" fillId="0" borderId="0" xfId="3"/>
    <xf numFmtId="0" fontId="14" fillId="0" borderId="0" xfId="3" applyFont="1"/>
    <xf numFmtId="0" fontId="33" fillId="0" borderId="2" xfId="3" applyFont="1" applyBorder="1" applyAlignment="1">
      <alignment vertical="top" wrapText="1"/>
    </xf>
    <xf numFmtId="0" fontId="31" fillId="0" borderId="2" xfId="3" applyFont="1" applyBorder="1" applyAlignment="1">
      <alignment horizontal="right" vertical="top" wrapText="1"/>
    </xf>
    <xf numFmtId="0" fontId="33" fillId="0" borderId="2" xfId="3" applyFont="1" applyBorder="1" applyAlignment="1">
      <alignment horizontal="right" vertical="top" wrapText="1"/>
    </xf>
    <xf numFmtId="0" fontId="12" fillId="0" borderId="2" xfId="3" applyFont="1" applyBorder="1" applyAlignment="1">
      <alignment horizontal="left" vertical="top" wrapText="1"/>
    </xf>
    <xf numFmtId="0" fontId="20" fillId="3" borderId="2" xfId="3" applyFont="1" applyFill="1" applyBorder="1" applyAlignment="1">
      <alignment horizontal="left" vertical="top" wrapText="1"/>
    </xf>
    <xf numFmtId="0" fontId="33" fillId="3" borderId="2" xfId="3" applyFont="1" applyFill="1" applyBorder="1" applyAlignment="1">
      <alignment horizontal="right" vertical="top" wrapText="1"/>
    </xf>
    <xf numFmtId="0" fontId="14" fillId="7" borderId="2" xfId="3" applyFont="1" applyFill="1" applyBorder="1" applyAlignment="1">
      <alignment horizontal="left" vertical="top" wrapText="1"/>
    </xf>
    <xf numFmtId="0" fontId="33" fillId="7" borderId="2" xfId="3" applyFont="1" applyFill="1" applyBorder="1" applyAlignment="1">
      <alignment horizontal="right" vertical="top" wrapText="1"/>
    </xf>
    <xf numFmtId="0" fontId="20" fillId="0" borderId="2" xfId="3" applyFont="1" applyBorder="1" applyAlignment="1">
      <alignment horizontal="right" vertical="top" wrapText="1"/>
    </xf>
    <xf numFmtId="0" fontId="20" fillId="7" borderId="2" xfId="3" applyFont="1" applyFill="1" applyBorder="1" applyAlignment="1">
      <alignment horizontal="left" vertical="top" wrapText="1"/>
    </xf>
    <xf numFmtId="0" fontId="33" fillId="0" borderId="0" xfId="3" applyFont="1"/>
    <xf numFmtId="0" fontId="31" fillId="0" borderId="2" xfId="3" applyFont="1" applyBorder="1" applyAlignment="1">
      <alignment horizontal="left" vertical="top" wrapText="1"/>
    </xf>
    <xf numFmtId="0" fontId="34" fillId="7" borderId="2" xfId="3" applyFont="1" applyFill="1" applyBorder="1" applyAlignment="1">
      <alignment horizontal="left" vertical="top" wrapText="1"/>
    </xf>
    <xf numFmtId="0" fontId="34" fillId="0" borderId="2" xfId="3" applyFont="1" applyBorder="1" applyAlignment="1">
      <alignment horizontal="left" vertical="top" wrapText="1"/>
    </xf>
    <xf numFmtId="0" fontId="33" fillId="7" borderId="2" xfId="3" applyFont="1" applyFill="1" applyBorder="1" applyAlignment="1">
      <alignment horizontal="left" vertical="top" wrapText="1"/>
    </xf>
    <xf numFmtId="0" fontId="1" fillId="0" borderId="0" xfId="2" applyFont="1"/>
    <xf numFmtId="0" fontId="19" fillId="0" borderId="2" xfId="2" applyFont="1" applyFill="1" applyBorder="1" applyAlignment="1">
      <alignment vertical="center" wrapText="1"/>
    </xf>
    <xf numFmtId="0" fontId="16" fillId="0" borderId="2" xfId="2" applyFont="1" applyBorder="1" applyAlignment="1">
      <alignment vertical="center" wrapText="1"/>
    </xf>
    <xf numFmtId="3" fontId="19" fillId="0" borderId="2" xfId="2" applyNumberFormat="1" applyFont="1" applyBorder="1" applyAlignment="1">
      <alignment horizontal="center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3" fontId="16" fillId="0" borderId="2" xfId="2" applyNumberFormat="1" applyFont="1" applyBorder="1" applyAlignment="1">
      <alignment vertical="center" wrapText="1"/>
    </xf>
    <xf numFmtId="0" fontId="13" fillId="0" borderId="40" xfId="2" applyFont="1" applyBorder="1" applyAlignment="1"/>
    <xf numFmtId="0" fontId="39" fillId="0" borderId="2" xfId="0" applyFont="1" applyBorder="1" applyAlignment="1"/>
    <xf numFmtId="3" fontId="39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1" fillId="0" borderId="41" xfId="0" applyFont="1" applyBorder="1" applyAlignment="1">
      <alignment shrinkToFit="1"/>
    </xf>
    <xf numFmtId="0" fontId="38" fillId="0" borderId="2" xfId="0" applyFont="1" applyBorder="1" applyAlignment="1">
      <alignment horizontal="center"/>
    </xf>
    <xf numFmtId="0" fontId="35" fillId="0" borderId="2" xfId="0" applyFont="1" applyBorder="1" applyAlignment="1">
      <alignment shrinkToFit="1"/>
    </xf>
    <xf numFmtId="0" fontId="44" fillId="0" borderId="41" xfId="0" applyFont="1" applyBorder="1" applyAlignment="1">
      <alignment horizontal="center"/>
    </xf>
    <xf numFmtId="0" fontId="43" fillId="0" borderId="41" xfId="0" applyFont="1" applyBorder="1" applyAlignment="1">
      <alignment horizontal="center"/>
    </xf>
    <xf numFmtId="3" fontId="39" fillId="0" borderId="42" xfId="0" applyNumberFormat="1" applyFont="1" applyBorder="1" applyAlignment="1">
      <alignment horizontal="right"/>
    </xf>
    <xf numFmtId="0" fontId="39" fillId="0" borderId="43" xfId="0" applyFont="1" applyBorder="1" applyAlignment="1"/>
    <xf numFmtId="3" fontId="37" fillId="0" borderId="32" xfId="0" applyNumberFormat="1" applyFont="1" applyBorder="1" applyAlignment="1">
      <alignment horizontal="right"/>
    </xf>
    <xf numFmtId="0" fontId="0" fillId="0" borderId="44" xfId="0" applyBorder="1"/>
    <xf numFmtId="0" fontId="0" fillId="0" borderId="42" xfId="0" applyBorder="1"/>
    <xf numFmtId="0" fontId="38" fillId="0" borderId="33" xfId="0" applyFont="1" applyBorder="1" applyAlignment="1">
      <alignment horizontal="center"/>
    </xf>
    <xf numFmtId="3" fontId="41" fillId="0" borderId="41" xfId="0" applyNumberFormat="1" applyFont="1" applyBorder="1" applyAlignment="1">
      <alignment horizontal="right"/>
    </xf>
    <xf numFmtId="3" fontId="40" fillId="0" borderId="41" xfId="0" applyNumberFormat="1" applyFont="1" applyBorder="1" applyAlignment="1">
      <alignment horizontal="right"/>
    </xf>
    <xf numFmtId="3" fontId="40" fillId="0" borderId="45" xfId="0" applyNumberFormat="1" applyFont="1" applyBorder="1" applyAlignment="1">
      <alignment horizontal="right"/>
    </xf>
    <xf numFmtId="0" fontId="0" fillId="0" borderId="3" xfId="0" applyBorder="1"/>
    <xf numFmtId="3" fontId="40" fillId="8" borderId="2" xfId="0" applyNumberFormat="1" applyFont="1" applyFill="1" applyBorder="1" applyAlignment="1">
      <alignment horizontal="right"/>
    </xf>
    <xf numFmtId="3" fontId="40" fillId="8" borderId="42" xfId="0" applyNumberFormat="1" applyFont="1" applyFill="1" applyBorder="1" applyAlignment="1">
      <alignment horizontal="right"/>
    </xf>
    <xf numFmtId="3" fontId="45" fillId="0" borderId="2" xfId="0" applyNumberFormat="1" applyFont="1" applyBorder="1" applyAlignment="1">
      <alignment horizontal="right" shrinkToFit="1"/>
    </xf>
    <xf numFmtId="3" fontId="45" fillId="0" borderId="42" xfId="0" applyNumberFormat="1" applyFont="1" applyBorder="1" applyAlignment="1">
      <alignment horizontal="right" shrinkToFit="1"/>
    </xf>
    <xf numFmtId="3" fontId="39" fillId="0" borderId="41" xfId="0" applyNumberFormat="1" applyFont="1" applyBorder="1" applyAlignment="1">
      <alignment horizontal="right"/>
    </xf>
    <xf numFmtId="0" fontId="41" fillId="0" borderId="41" xfId="0" quotePrefix="1" applyFont="1" applyBorder="1" applyAlignment="1">
      <alignment shrinkToFit="1"/>
    </xf>
    <xf numFmtId="3" fontId="0" fillId="0" borderId="0" xfId="0" applyNumberFormat="1"/>
    <xf numFmtId="0" fontId="43" fillId="0" borderId="40" xfId="0" applyFont="1" applyBorder="1" applyAlignment="1">
      <alignment horizontal="center"/>
    </xf>
    <xf numFmtId="0" fontId="44" fillId="0" borderId="40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35" fillId="0" borderId="46" xfId="0" applyFont="1" applyBorder="1" applyAlignment="1">
      <alignment horizontal="center"/>
    </xf>
    <xf numFmtId="0" fontId="16" fillId="0" borderId="28" xfId="2" applyFont="1" applyBorder="1" applyAlignment="1">
      <alignment vertical="top" wrapText="1"/>
    </xf>
    <xf numFmtId="4" fontId="16" fillId="0" borderId="29" xfId="2" applyNumberFormat="1" applyFont="1" applyBorder="1" applyAlignment="1">
      <alignment horizontal="center" vertical="center" wrapText="1"/>
    </xf>
    <xf numFmtId="4" fontId="16" fillId="0" borderId="47" xfId="2" applyNumberFormat="1" applyFont="1" applyBorder="1" applyAlignment="1">
      <alignment horizontal="center" vertical="center" wrapText="1"/>
    </xf>
    <xf numFmtId="4" fontId="16" fillId="0" borderId="29" xfId="2" applyNumberFormat="1" applyFont="1" applyBorder="1" applyAlignment="1">
      <alignment horizontal="center" vertical="top" wrapText="1"/>
    </xf>
    <xf numFmtId="0" fontId="16" fillId="0" borderId="29" xfId="2" applyFont="1" applyBorder="1" applyAlignment="1">
      <alignment horizontal="center" vertical="top" wrapText="1"/>
    </xf>
    <xf numFmtId="2" fontId="16" fillId="0" borderId="47" xfId="2" applyNumberFormat="1" applyFont="1" applyBorder="1" applyAlignment="1">
      <alignment horizontal="center" vertical="top" wrapText="1"/>
    </xf>
    <xf numFmtId="0" fontId="16" fillId="0" borderId="29" xfId="2" applyFont="1" applyBorder="1" applyAlignment="1">
      <alignment vertical="top" wrapText="1"/>
    </xf>
    <xf numFmtId="0" fontId="18" fillId="0" borderId="28" xfId="2" applyFont="1" applyBorder="1" applyAlignment="1">
      <alignment vertical="top" wrapText="1"/>
    </xf>
    <xf numFmtId="0" fontId="18" fillId="0" borderId="29" xfId="2" applyFont="1" applyBorder="1" applyAlignment="1">
      <alignment horizontal="center" vertical="top" wrapText="1"/>
    </xf>
    <xf numFmtId="0" fontId="16" fillId="2" borderId="28" xfId="2" applyFont="1" applyFill="1" applyBorder="1" applyAlignment="1">
      <alignment vertical="top" wrapText="1"/>
    </xf>
    <xf numFmtId="0" fontId="16" fillId="2" borderId="29" xfId="2" applyFont="1" applyFill="1" applyBorder="1" applyAlignment="1">
      <alignment horizontal="center" vertical="top" wrapText="1"/>
    </xf>
    <xf numFmtId="0" fontId="18" fillId="0" borderId="29" xfId="2" applyFont="1" applyBorder="1" applyAlignment="1">
      <alignment horizontal="center" vertical="center" wrapText="1"/>
    </xf>
    <xf numFmtId="0" fontId="16" fillId="0" borderId="47" xfId="2" applyFont="1" applyBorder="1" applyAlignment="1">
      <alignment vertical="center" wrapText="1"/>
    </xf>
    <xf numFmtId="4" fontId="16" fillId="0" borderId="35" xfId="2" applyNumberFormat="1" applyFont="1" applyBorder="1" applyAlignment="1">
      <alignment horizontal="center" vertical="top" wrapText="1"/>
    </xf>
    <xf numFmtId="4" fontId="18" fillId="0" borderId="29" xfId="2" applyNumberFormat="1" applyFont="1" applyBorder="1" applyAlignment="1">
      <alignment horizontal="center" vertical="top" wrapText="1"/>
    </xf>
    <xf numFmtId="0" fontId="16" fillId="0" borderId="48" xfId="2" applyFont="1" applyBorder="1" applyAlignment="1">
      <alignment vertical="center" wrapText="1"/>
    </xf>
    <xf numFmtId="4" fontId="16" fillId="0" borderId="38" xfId="2" applyNumberFormat="1" applyFont="1" applyBorder="1" applyAlignment="1">
      <alignment horizontal="center" vertical="center" wrapText="1"/>
    </xf>
    <xf numFmtId="3" fontId="5" fillId="0" borderId="40" xfId="2" applyNumberFormat="1" applyFont="1" applyBorder="1" applyAlignment="1"/>
    <xf numFmtId="0" fontId="33" fillId="0" borderId="2" xfId="3" applyFont="1" applyBorder="1" applyAlignment="1">
      <alignment horizontal="center" vertical="top" shrinkToFit="1"/>
    </xf>
    <xf numFmtId="0" fontId="12" fillId="0" borderId="2" xfId="3" applyFont="1" applyBorder="1" applyAlignment="1">
      <alignment horizontal="left" vertical="top" shrinkToFit="1"/>
    </xf>
    <xf numFmtId="0" fontId="31" fillId="0" borderId="2" xfId="3" applyFont="1" applyBorder="1" applyAlignment="1">
      <alignment horizontal="left" vertical="top" shrinkToFit="1"/>
    </xf>
    <xf numFmtId="0" fontId="50" fillId="9" borderId="2" xfId="3" applyFont="1" applyFill="1" applyBorder="1" applyAlignment="1">
      <alignment horizontal="right" vertical="top" wrapText="1"/>
    </xf>
    <xf numFmtId="0" fontId="51" fillId="9" borderId="0" xfId="3" applyFont="1" applyFill="1" applyAlignment="1">
      <alignment horizontal="right"/>
    </xf>
    <xf numFmtId="0" fontId="51" fillId="9" borderId="0" xfId="3" applyFont="1" applyFill="1"/>
    <xf numFmtId="0" fontId="13" fillId="0" borderId="2" xfId="2" applyFont="1" applyBorder="1" applyAlignment="1">
      <alignment horizontal="center" vertical="top" wrapText="1"/>
    </xf>
    <xf numFmtId="0" fontId="19" fillId="0" borderId="2" xfId="2" applyFont="1" applyBorder="1" applyAlignment="1">
      <alignment vertical="center"/>
    </xf>
    <xf numFmtId="0" fontId="38" fillId="0" borderId="0" xfId="0" applyFont="1"/>
    <xf numFmtId="0" fontId="53" fillId="0" borderId="31" xfId="0" applyFont="1" applyBorder="1" applyAlignment="1">
      <alignment horizontal="center" vertical="top" wrapText="1"/>
    </xf>
    <xf numFmtId="3" fontId="57" fillId="0" borderId="29" xfId="0" applyNumberFormat="1" applyFont="1" applyBorder="1" applyAlignment="1">
      <alignment horizontal="center" vertical="center" wrapText="1"/>
    </xf>
    <xf numFmtId="0" fontId="52" fillId="0" borderId="37" xfId="0" applyFont="1" applyBorder="1" applyAlignment="1">
      <alignment horizontal="center" vertical="center" wrapText="1"/>
    </xf>
    <xf numFmtId="0" fontId="52" fillId="0" borderId="28" xfId="0" applyFont="1" applyBorder="1" applyAlignment="1">
      <alignment horizontal="center" vertical="center" wrapText="1"/>
    </xf>
    <xf numFmtId="0" fontId="52" fillId="0" borderId="28" xfId="0" applyFont="1" applyBorder="1" applyAlignment="1">
      <alignment vertical="top" wrapText="1"/>
    </xf>
    <xf numFmtId="0" fontId="52" fillId="0" borderId="29" xfId="0" applyFont="1" applyBorder="1" applyAlignment="1">
      <alignment vertical="top" wrapText="1"/>
    </xf>
    <xf numFmtId="0" fontId="53" fillId="0" borderId="29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top" wrapText="1"/>
    </xf>
    <xf numFmtId="0" fontId="58" fillId="0" borderId="29" xfId="0" applyFont="1" applyBorder="1" applyAlignment="1">
      <alignment vertical="top" wrapText="1"/>
    </xf>
    <xf numFmtId="3" fontId="57" fillId="0" borderId="29" xfId="0" applyNumberFormat="1" applyFont="1" applyBorder="1" applyAlignment="1">
      <alignment horizontal="right" vertical="top" wrapText="1"/>
    </xf>
    <xf numFmtId="0" fontId="57" fillId="0" borderId="0" xfId="0" applyFont="1"/>
    <xf numFmtId="0" fontId="40" fillId="0" borderId="23" xfId="0" applyFont="1" applyBorder="1" applyAlignment="1">
      <alignment horizontal="center"/>
    </xf>
    <xf numFmtId="0" fontId="59" fillId="0" borderId="13" xfId="0" applyFont="1" applyBorder="1"/>
    <xf numFmtId="3" fontId="59" fillId="0" borderId="13" xfId="0" applyNumberFormat="1" applyFont="1" applyBorder="1"/>
    <xf numFmtId="0" fontId="59" fillId="0" borderId="2" xfId="0" applyFont="1" applyBorder="1"/>
    <xf numFmtId="3" fontId="59" fillId="0" borderId="2" xfId="0" applyNumberFormat="1" applyFont="1" applyBorder="1"/>
    <xf numFmtId="0" fontId="53" fillId="0" borderId="37" xfId="0" applyFont="1" applyBorder="1" applyAlignment="1">
      <alignment horizontal="center" vertical="center" wrapText="1"/>
    </xf>
    <xf numFmtId="0" fontId="56" fillId="0" borderId="28" xfId="0" applyFont="1" applyBorder="1" applyAlignment="1">
      <alignment horizontal="center" vertical="center" wrapText="1"/>
    </xf>
    <xf numFmtId="0" fontId="53" fillId="0" borderId="49" xfId="0" applyFont="1" applyBorder="1" applyAlignment="1">
      <alignment horizontal="center" vertical="center" wrapText="1"/>
    </xf>
    <xf numFmtId="0" fontId="55" fillId="0" borderId="50" xfId="0" applyFont="1" applyBorder="1" applyAlignment="1">
      <alignment horizontal="center" vertical="center" wrapText="1"/>
    </xf>
    <xf numFmtId="0" fontId="55" fillId="0" borderId="51" xfId="0" applyFont="1" applyBorder="1" applyAlignment="1">
      <alignment horizontal="center" vertical="center" wrapText="1"/>
    </xf>
    <xf numFmtId="3" fontId="57" fillId="0" borderId="1" xfId="0" applyNumberFormat="1" applyFont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 wrapText="1"/>
    </xf>
    <xf numFmtId="3" fontId="57" fillId="0" borderId="53" xfId="0" applyNumberFormat="1" applyFont="1" applyBorder="1" applyAlignment="1">
      <alignment horizontal="center" vertical="center" wrapText="1"/>
    </xf>
    <xf numFmtId="3" fontId="57" fillId="0" borderId="54" xfId="0" applyNumberFormat="1" applyFont="1" applyBorder="1" applyAlignment="1">
      <alignment horizontal="center" vertical="center" wrapText="1"/>
    </xf>
    <xf numFmtId="3" fontId="57" fillId="0" borderId="55" xfId="0" applyNumberFormat="1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3" fontId="26" fillId="0" borderId="0" xfId="2" applyNumberFormat="1" applyFont="1" applyBorder="1" applyAlignment="1">
      <alignment horizontal="right" vertical="top" wrapText="1"/>
    </xf>
    <xf numFmtId="3" fontId="12" fillId="0" borderId="0" xfId="2" applyNumberFormat="1" applyFont="1" applyBorder="1" applyAlignment="1">
      <alignment horizontal="right" vertical="top" wrapText="1"/>
    </xf>
    <xf numFmtId="3" fontId="14" fillId="0" borderId="0" xfId="2" applyNumberFormat="1" applyFont="1" applyBorder="1" applyAlignment="1">
      <alignment horizontal="right" vertical="top" wrapText="1"/>
    </xf>
    <xf numFmtId="0" fontId="16" fillId="0" borderId="31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3" fontId="12" fillId="0" borderId="28" xfId="2" applyNumberFormat="1" applyFont="1" applyBorder="1" applyAlignment="1">
      <alignment horizontal="right" vertical="top" wrapText="1"/>
    </xf>
    <xf numFmtId="3" fontId="14" fillId="0" borderId="28" xfId="2" applyNumberFormat="1" applyFont="1" applyBorder="1" applyAlignment="1">
      <alignment horizontal="right" vertical="top" wrapText="1"/>
    </xf>
    <xf numFmtId="3" fontId="40" fillId="0" borderId="2" xfId="0" applyNumberFormat="1" applyFont="1" applyBorder="1" applyAlignment="1">
      <alignment horizontal="right"/>
    </xf>
    <xf numFmtId="3" fontId="39" fillId="0" borderId="2" xfId="0" applyNumberFormat="1" applyFont="1" applyBorder="1" applyAlignment="1">
      <alignment horizontal="right"/>
    </xf>
    <xf numFmtId="0" fontId="39" fillId="0" borderId="2" xfId="0" applyFont="1" applyBorder="1" applyAlignment="1"/>
    <xf numFmtId="0" fontId="40" fillId="0" borderId="2" xfId="0" applyFont="1" applyBorder="1" applyAlignment="1"/>
    <xf numFmtId="0" fontId="37" fillId="0" borderId="2" xfId="0" applyFont="1" applyBorder="1" applyAlignment="1"/>
    <xf numFmtId="0" fontId="38" fillId="0" borderId="2" xfId="0" applyFont="1" applyBorder="1" applyAlignment="1"/>
    <xf numFmtId="0" fontId="39" fillId="0" borderId="2" xfId="0" applyFont="1" applyBorder="1" applyAlignment="1">
      <alignment horizontal="center"/>
    </xf>
    <xf numFmtId="3" fontId="39" fillId="0" borderId="3" xfId="0" applyNumberFormat="1" applyFont="1" applyBorder="1" applyAlignment="1">
      <alignment horizontal="left"/>
    </xf>
    <xf numFmtId="3" fontId="39" fillId="0" borderId="45" xfId="0" applyNumberFormat="1" applyFont="1" applyBorder="1" applyAlignment="1">
      <alignment horizontal="left"/>
    </xf>
    <xf numFmtId="0" fontId="41" fillId="0" borderId="0" xfId="0" applyFont="1" applyAlignment="1">
      <alignment horizontal="center" vertical="center" wrapText="1"/>
    </xf>
    <xf numFmtId="0" fontId="39" fillId="0" borderId="2" xfId="0" applyFont="1" applyBorder="1" applyAlignment="1">
      <alignment shrinkToFit="1"/>
    </xf>
    <xf numFmtId="0" fontId="0" fillId="0" borderId="0" xfId="0" quotePrefix="1" applyAlignment="1"/>
    <xf numFmtId="0" fontId="0" fillId="0" borderId="0" xfId="0" applyAlignment="1"/>
    <xf numFmtId="0" fontId="0" fillId="0" borderId="0" xfId="0" applyAlignment="1">
      <alignment horizontal="right"/>
    </xf>
    <xf numFmtId="0" fontId="35" fillId="0" borderId="2" xfId="0" applyFont="1" applyBorder="1" applyAlignment="1">
      <alignment horizontal="center"/>
    </xf>
    <xf numFmtId="0" fontId="12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5" fillId="0" borderId="0" xfId="2" applyFont="1" applyAlignment="1">
      <alignment horizontal="center" wrapText="1"/>
    </xf>
    <xf numFmtId="0" fontId="5" fillId="0" borderId="40" xfId="2" applyFont="1" applyBorder="1" applyAlignment="1">
      <alignment horizontal="center" wrapText="1"/>
    </xf>
    <xf numFmtId="0" fontId="16" fillId="0" borderId="47" xfId="2" applyFont="1" applyBorder="1" applyAlignment="1">
      <alignment horizontal="center" vertical="top" wrapText="1"/>
    </xf>
    <xf numFmtId="0" fontId="16" fillId="0" borderId="28" xfId="2" applyFont="1" applyBorder="1" applyAlignment="1">
      <alignment horizontal="center" vertical="top" wrapText="1"/>
    </xf>
    <xf numFmtId="0" fontId="16" fillId="0" borderId="48" xfId="2" applyFont="1" applyBorder="1" applyAlignment="1">
      <alignment horizontal="center" vertical="top" wrapText="1"/>
    </xf>
    <xf numFmtId="0" fontId="16" fillId="0" borderId="36" xfId="2" applyFont="1" applyBorder="1" applyAlignment="1">
      <alignment horizontal="center" vertical="top" wrapText="1"/>
    </xf>
    <xf numFmtId="0" fontId="1" fillId="0" borderId="0" xfId="2" applyAlignment="1">
      <alignment horizontal="right" shrinkToFit="1"/>
    </xf>
    <xf numFmtId="0" fontId="1" fillId="0" borderId="0" xfId="2" applyAlignment="1">
      <alignment shrinkToFit="1"/>
    </xf>
    <xf numFmtId="0" fontId="19" fillId="0" borderId="0" xfId="2" applyFont="1" applyAlignment="1">
      <alignment horizontal="left" shrinkToFit="1"/>
    </xf>
    <xf numFmtId="0" fontId="6" fillId="0" borderId="0" xfId="2" applyFont="1" applyAlignment="1">
      <alignment horizontal="left" shrinkToFi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164" fontId="1" fillId="0" borderId="0" xfId="2" applyNumberFormat="1" applyAlignment="1">
      <alignment horizontal="left" vertical="center" shrinkToFit="1"/>
    </xf>
    <xf numFmtId="0" fontId="1" fillId="0" borderId="0" xfId="2" applyAlignment="1">
      <alignment horizontal="left" vertical="center" shrinkToFit="1"/>
    </xf>
    <xf numFmtId="0" fontId="6" fillId="0" borderId="0" xfId="2" applyFont="1" applyAlignment="1"/>
    <xf numFmtId="0" fontId="7" fillId="0" borderId="0" xfId="2" applyFont="1" applyAlignment="1">
      <alignment shrinkToFit="1"/>
    </xf>
    <xf numFmtId="0" fontId="7" fillId="0" borderId="0" xfId="2" applyFont="1" applyAlignment="1"/>
    <xf numFmtId="0" fontId="6" fillId="0" borderId="0" xfId="2" applyFont="1" applyAlignment="1">
      <alignment horizontal="left"/>
    </xf>
    <xf numFmtId="0" fontId="0" fillId="0" borderId="0" xfId="0" applyAlignment="1">
      <alignment horizontal="left"/>
    </xf>
    <xf numFmtId="0" fontId="2" fillId="0" borderId="0" xfId="2" applyFont="1" applyAlignment="1"/>
    <xf numFmtId="0" fontId="4" fillId="0" borderId="0" xfId="2" applyFont="1" applyAlignment="1"/>
    <xf numFmtId="0" fontId="1" fillId="0" borderId="0" xfId="2" applyAlignment="1"/>
    <xf numFmtId="0" fontId="4" fillId="2" borderId="0" xfId="2" applyFont="1" applyFill="1" applyAlignment="1"/>
    <xf numFmtId="0" fontId="1" fillId="2" borderId="0" xfId="2" applyFill="1" applyAlignment="1"/>
    <xf numFmtId="0" fontId="6" fillId="0" borderId="0" xfId="2" quotePrefix="1" applyFont="1" applyAlignment="1">
      <alignment shrinkToFit="1"/>
    </xf>
    <xf numFmtId="0" fontId="6" fillId="0" borderId="0" xfId="2" applyFont="1" applyAlignment="1">
      <alignment shrinkToFit="1"/>
    </xf>
    <xf numFmtId="0" fontId="4" fillId="2" borderId="0" xfId="2" applyFont="1" applyFill="1" applyBorder="1" applyAlignment="1"/>
    <xf numFmtId="0" fontId="1" fillId="2" borderId="0" xfId="2" applyFill="1" applyBorder="1" applyAlignment="1"/>
    <xf numFmtId="0" fontId="10" fillId="0" borderId="0" xfId="2" applyFont="1" applyAlignment="1"/>
    <xf numFmtId="0" fontId="5" fillId="0" borderId="0" xfId="2" applyFont="1" applyAlignment="1"/>
    <xf numFmtId="0" fontId="46" fillId="0" borderId="0" xfId="2" applyFont="1" applyAlignment="1">
      <alignment horizontal="center" shrinkToFit="1"/>
    </xf>
    <xf numFmtId="0" fontId="3" fillId="0" borderId="0" xfId="2" applyFont="1" applyAlignment="1">
      <alignment horizontal="center"/>
    </xf>
    <xf numFmtId="0" fontId="10" fillId="0" borderId="0" xfId="2" applyFont="1" applyAlignment="1">
      <alignment shrinkToFit="1"/>
    </xf>
    <xf numFmtId="0" fontId="12" fillId="0" borderId="0" xfId="2" applyFont="1" applyAlignment="1">
      <alignment horizontal="left"/>
    </xf>
    <xf numFmtId="0" fontId="52" fillId="0" borderId="0" xfId="0" applyFont="1" applyAlignment="1">
      <alignment horizontal="left"/>
    </xf>
    <xf numFmtId="0" fontId="12" fillId="0" borderId="0" xfId="2" applyFont="1" applyAlignment="1">
      <alignment horizontal="right" shrinkToFit="1"/>
    </xf>
    <xf numFmtId="0" fontId="30" fillId="0" borderId="40" xfId="2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/>
    </xf>
    <xf numFmtId="0" fontId="0" fillId="0" borderId="40" xfId="0" applyBorder="1" applyAlignment="1"/>
    <xf numFmtId="4" fontId="16" fillId="0" borderId="47" xfId="2" applyNumberFormat="1" applyFont="1" applyBorder="1" applyAlignment="1">
      <alignment horizontal="center" vertical="center" wrapText="1"/>
    </xf>
    <xf numFmtId="4" fontId="16" fillId="0" borderId="28" xfId="2" applyNumberFormat="1" applyFont="1" applyBorder="1" applyAlignment="1">
      <alignment horizontal="center" vertical="center" wrapText="1"/>
    </xf>
    <xf numFmtId="0" fontId="16" fillId="0" borderId="47" xfId="2" applyFont="1" applyBorder="1" applyAlignment="1">
      <alignment vertical="top" wrapText="1"/>
    </xf>
    <xf numFmtId="0" fontId="16" fillId="0" borderId="28" xfId="2" applyFont="1" applyBorder="1" applyAlignment="1">
      <alignment vertical="top" wrapText="1"/>
    </xf>
    <xf numFmtId="0" fontId="16" fillId="0" borderId="47" xfId="2" applyFont="1" applyBorder="1" applyAlignment="1">
      <alignment horizontal="center" vertical="center" wrapText="1"/>
    </xf>
    <xf numFmtId="0" fontId="16" fillId="0" borderId="28" xfId="2" applyFont="1" applyBorder="1" applyAlignment="1">
      <alignment horizontal="center" vertical="center" wrapText="1"/>
    </xf>
    <xf numFmtId="0" fontId="16" fillId="0" borderId="56" xfId="2" applyFont="1" applyBorder="1" applyAlignment="1">
      <alignment horizontal="center" vertical="top" wrapText="1"/>
    </xf>
    <xf numFmtId="0" fontId="16" fillId="0" borderId="34" xfId="2" applyFont="1" applyBorder="1" applyAlignment="1">
      <alignment horizontal="center" vertical="top" wrapText="1"/>
    </xf>
    <xf numFmtId="0" fontId="16" fillId="0" borderId="30" xfId="2" applyFont="1" applyBorder="1" applyAlignment="1">
      <alignment horizontal="center" vertical="top" wrapText="1"/>
    </xf>
    <xf numFmtId="4" fontId="16" fillId="0" borderId="47" xfId="2" applyNumberFormat="1" applyFont="1" applyBorder="1" applyAlignment="1">
      <alignment horizontal="center" vertical="top" wrapText="1"/>
    </xf>
    <xf numFmtId="4" fontId="16" fillId="0" borderId="28" xfId="2" applyNumberFormat="1" applyFont="1" applyBorder="1" applyAlignment="1">
      <alignment horizontal="center" vertical="top" wrapText="1"/>
    </xf>
    <xf numFmtId="0" fontId="18" fillId="2" borderId="47" xfId="2" applyFont="1" applyFill="1" applyBorder="1" applyAlignment="1">
      <alignment horizontal="center" vertical="center" wrapText="1"/>
    </xf>
    <xf numFmtId="0" fontId="18" fillId="2" borderId="28" xfId="2" applyFont="1" applyFill="1" applyBorder="1" applyAlignment="1">
      <alignment horizontal="center" vertical="center" wrapText="1"/>
    </xf>
    <xf numFmtId="4" fontId="18" fillId="0" borderId="47" xfId="2" applyNumberFormat="1" applyFont="1" applyBorder="1" applyAlignment="1">
      <alignment horizontal="center" vertical="top" wrapText="1"/>
    </xf>
    <xf numFmtId="4" fontId="18" fillId="0" borderId="28" xfId="2" applyNumberFormat="1" applyFont="1" applyBorder="1" applyAlignment="1">
      <alignment horizontal="center" vertical="top" wrapText="1"/>
    </xf>
    <xf numFmtId="0" fontId="18" fillId="0" borderId="47" xfId="2" applyFont="1" applyBorder="1" applyAlignment="1">
      <alignment vertical="top" wrapText="1"/>
    </xf>
    <xf numFmtId="0" fontId="18" fillId="0" borderId="28" xfId="2" applyFont="1" applyBorder="1" applyAlignment="1">
      <alignment vertical="top" wrapText="1"/>
    </xf>
    <xf numFmtId="0" fontId="16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6" fillId="0" borderId="37" xfId="2" applyFont="1" applyBorder="1" applyAlignment="1">
      <alignment horizontal="center" vertical="top" wrapText="1"/>
    </xf>
    <xf numFmtId="0" fontId="16" fillId="0" borderId="1" xfId="2" applyFont="1" applyBorder="1" applyAlignment="1">
      <alignment horizontal="center" vertical="top" wrapText="1"/>
    </xf>
    <xf numFmtId="0" fontId="16" fillId="0" borderId="29" xfId="2" applyFont="1" applyBorder="1" applyAlignment="1">
      <alignment horizontal="center" vertical="top" wrapText="1"/>
    </xf>
    <xf numFmtId="0" fontId="18" fillId="0" borderId="47" xfId="2" applyFont="1" applyBorder="1" applyAlignment="1">
      <alignment vertical="center" wrapText="1"/>
    </xf>
    <xf numFmtId="0" fontId="18" fillId="0" borderId="28" xfId="2" applyFont="1" applyBorder="1" applyAlignment="1">
      <alignment vertical="center" wrapText="1"/>
    </xf>
    <xf numFmtId="0" fontId="18" fillId="0" borderId="47" xfId="2" applyFont="1" applyBorder="1" applyAlignment="1">
      <alignment horizontal="center" vertical="center" wrapText="1"/>
    </xf>
    <xf numFmtId="0" fontId="18" fillId="0" borderId="28" xfId="2" applyFont="1" applyBorder="1" applyAlignment="1">
      <alignment horizontal="center" vertical="center" wrapText="1"/>
    </xf>
    <xf numFmtId="0" fontId="22" fillId="0" borderId="2" xfId="2" applyFont="1" applyBorder="1" applyAlignment="1">
      <alignment vertical="top" wrapText="1"/>
    </xf>
    <xf numFmtId="0" fontId="22" fillId="0" borderId="3" xfId="2" applyFont="1" applyBorder="1" applyAlignment="1">
      <alignment vertical="top" wrapText="1"/>
    </xf>
    <xf numFmtId="0" fontId="1" fillId="0" borderId="0" xfId="2" applyAlignment="1">
      <alignment horizontal="left"/>
    </xf>
    <xf numFmtId="0" fontId="13" fillId="0" borderId="40" xfId="2" applyFont="1" applyBorder="1" applyAlignment="1"/>
    <xf numFmtId="0" fontId="6" fillId="0" borderId="40" xfId="2" applyFont="1" applyBorder="1" applyAlignment="1"/>
    <xf numFmtId="0" fontId="18" fillId="0" borderId="3" xfId="2" applyFont="1" applyBorder="1" applyAlignment="1">
      <alignment vertical="center" wrapText="1"/>
    </xf>
    <xf numFmtId="0" fontId="16" fillId="0" borderId="45" xfId="2" applyFont="1" applyBorder="1" applyAlignment="1">
      <alignment vertical="center" wrapText="1"/>
    </xf>
    <xf numFmtId="0" fontId="18" fillId="0" borderId="14" xfId="2" applyFont="1" applyBorder="1" applyAlignment="1">
      <alignment vertical="center" wrapText="1"/>
    </xf>
    <xf numFmtId="0" fontId="18" fillId="0" borderId="40" xfId="2" applyFont="1" applyBorder="1" applyAlignment="1">
      <alignment vertical="center" wrapText="1"/>
    </xf>
    <xf numFmtId="3" fontId="19" fillId="0" borderId="2" xfId="2" applyNumberFormat="1" applyFont="1" applyBorder="1" applyAlignment="1">
      <alignment horizontal="right" vertical="top" wrapText="1"/>
    </xf>
    <xf numFmtId="0" fontId="16" fillId="0" borderId="56" xfId="2" applyFont="1" applyBorder="1" applyAlignment="1">
      <alignment horizontal="left" wrapText="1"/>
    </xf>
    <xf numFmtId="0" fontId="16" fillId="0" borderId="34" xfId="2" applyFont="1" applyBorder="1" applyAlignment="1">
      <alignment horizontal="left" wrapText="1"/>
    </xf>
    <xf numFmtId="0" fontId="0" fillId="0" borderId="0" xfId="0" applyAlignment="1">
      <alignment horizontal="left" shrinkToFit="1"/>
    </xf>
    <xf numFmtId="0" fontId="27" fillId="0" borderId="0" xfId="2" applyFont="1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1" xfId="2" applyBorder="1" applyAlignment="1">
      <alignment wrapText="1"/>
    </xf>
    <xf numFmtId="0" fontId="16" fillId="0" borderId="48" xfId="2" applyFont="1" applyBorder="1" applyAlignment="1">
      <alignment horizontal="left" wrapText="1"/>
    </xf>
    <xf numFmtId="0" fontId="1" fillId="0" borderId="36" xfId="2" applyBorder="1" applyAlignment="1">
      <alignment wrapText="1"/>
    </xf>
    <xf numFmtId="0" fontId="1" fillId="0" borderId="38" xfId="2" applyBorder="1" applyAlignment="1">
      <alignment wrapText="1"/>
    </xf>
    <xf numFmtId="0" fontId="16" fillId="0" borderId="56" xfId="2" applyFont="1" applyBorder="1" applyAlignment="1">
      <alignment horizontal="center" wrapText="1"/>
    </xf>
    <xf numFmtId="0" fontId="1" fillId="0" borderId="58" xfId="2" applyBorder="1" applyAlignment="1">
      <alignment horizontal="center" wrapText="1"/>
    </xf>
    <xf numFmtId="3" fontId="19" fillId="0" borderId="57" xfId="2" applyNumberFormat="1" applyFont="1" applyBorder="1" applyAlignment="1">
      <alignment horizontal="center" vertical="center" wrapText="1"/>
    </xf>
    <xf numFmtId="3" fontId="19" fillId="0" borderId="28" xfId="2" applyNumberFormat="1" applyFont="1" applyBorder="1" applyAlignment="1">
      <alignment horizontal="center" vertical="center" wrapText="1"/>
    </xf>
    <xf numFmtId="0" fontId="19" fillId="0" borderId="47" xfId="2" applyFont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 wrapText="1"/>
    </xf>
    <xf numFmtId="3" fontId="28" fillId="0" borderId="47" xfId="2" applyNumberFormat="1" applyFont="1" applyBorder="1" applyAlignment="1">
      <alignment horizontal="center" vertical="center" wrapText="1"/>
    </xf>
    <xf numFmtId="3" fontId="28" fillId="0" borderId="28" xfId="2" applyNumberFormat="1" applyFont="1" applyBorder="1" applyAlignment="1">
      <alignment horizontal="center" vertical="center" wrapText="1"/>
    </xf>
    <xf numFmtId="3" fontId="19" fillId="0" borderId="47" xfId="2" applyNumberFormat="1" applyFont="1" applyBorder="1" applyAlignment="1">
      <alignment horizontal="center" vertical="center" wrapText="1"/>
    </xf>
    <xf numFmtId="0" fontId="16" fillId="0" borderId="56" xfId="2" applyFont="1" applyFill="1" applyBorder="1" applyAlignment="1">
      <alignment horizontal="left" vertical="center" wrapText="1"/>
    </xf>
    <xf numFmtId="0" fontId="16" fillId="0" borderId="30" xfId="2" applyFont="1" applyFill="1" applyBorder="1" applyAlignment="1">
      <alignment horizontal="left" vertical="center" wrapText="1"/>
    </xf>
    <xf numFmtId="3" fontId="29" fillId="0" borderId="47" xfId="2" applyNumberFormat="1" applyFont="1" applyBorder="1" applyAlignment="1">
      <alignment horizontal="center" vertical="center" wrapText="1"/>
    </xf>
    <xf numFmtId="0" fontId="29" fillId="0" borderId="28" xfId="2" applyFont="1" applyBorder="1" applyAlignment="1">
      <alignment horizontal="center" vertical="center" wrapText="1"/>
    </xf>
    <xf numFmtId="0" fontId="29" fillId="0" borderId="48" xfId="2" applyFont="1" applyBorder="1" applyAlignment="1">
      <alignment horizontal="center" vertical="center" wrapText="1"/>
    </xf>
    <xf numFmtId="0" fontId="29" fillId="0" borderId="38" xfId="2" applyFont="1" applyBorder="1" applyAlignment="1">
      <alignment horizontal="center" vertical="center" wrapText="1"/>
    </xf>
    <xf numFmtId="0" fontId="29" fillId="0" borderId="37" xfId="2" applyFont="1" applyBorder="1" applyAlignment="1">
      <alignment horizontal="center" vertical="center" wrapText="1"/>
    </xf>
    <xf numFmtId="0" fontId="29" fillId="0" borderId="29" xfId="2" applyFont="1" applyBorder="1" applyAlignment="1">
      <alignment horizontal="center" vertical="center" wrapText="1"/>
    </xf>
    <xf numFmtId="0" fontId="16" fillId="0" borderId="34" xfId="2" applyFont="1" applyBorder="1" applyAlignment="1">
      <alignment horizontal="center" wrapText="1"/>
    </xf>
    <xf numFmtId="0" fontId="16" fillId="0" borderId="30" xfId="2" applyFont="1" applyBorder="1" applyAlignment="1">
      <alignment horizontal="center" wrapText="1"/>
    </xf>
    <xf numFmtId="0" fontId="16" fillId="3" borderId="56" xfId="2" applyFont="1" applyFill="1" applyBorder="1" applyAlignment="1">
      <alignment horizontal="left" vertical="center" wrapText="1"/>
    </xf>
    <xf numFmtId="0" fontId="16" fillId="3" borderId="30" xfId="2" applyFont="1" applyFill="1" applyBorder="1" applyAlignment="1">
      <alignment horizontal="left" vertical="center" wrapText="1"/>
    </xf>
    <xf numFmtId="0" fontId="6" fillId="0" borderId="47" xfId="2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5" fillId="0" borderId="36" xfId="2" applyFont="1" applyBorder="1" applyAlignment="1">
      <alignment shrinkToFit="1"/>
    </xf>
    <xf numFmtId="0" fontId="6" fillId="0" borderId="47" xfId="2" applyFont="1" applyBorder="1" applyAlignment="1">
      <alignment horizontal="center" vertical="center" shrinkToFit="1"/>
    </xf>
    <xf numFmtId="0" fontId="5" fillId="0" borderId="47" xfId="2" applyFont="1" applyBorder="1" applyAlignment="1">
      <alignment horizontal="center" vertical="center" shrinkToFit="1"/>
    </xf>
    <xf numFmtId="0" fontId="5" fillId="0" borderId="28" xfId="2" applyFont="1" applyBorder="1" applyAlignment="1">
      <alignment horizontal="center" vertical="center" shrinkToFit="1"/>
    </xf>
    <xf numFmtId="3" fontId="29" fillId="0" borderId="28" xfId="2" applyNumberFormat="1" applyFont="1" applyBorder="1" applyAlignment="1">
      <alignment horizontal="center" vertical="center" wrapText="1"/>
    </xf>
    <xf numFmtId="0" fontId="0" fillId="0" borderId="0" xfId="0" applyAlignment="1">
      <alignment shrinkToFit="1"/>
    </xf>
    <xf numFmtId="0" fontId="12" fillId="0" borderId="40" xfId="3" applyFont="1" applyBorder="1" applyAlignment="1">
      <alignment horizontal="right"/>
    </xf>
    <xf numFmtId="0" fontId="12" fillId="0" borderId="0" xfId="3" applyFont="1" applyAlignment="1">
      <alignment vertical="top"/>
    </xf>
    <xf numFmtId="0" fontId="32" fillId="0" borderId="0" xfId="3" applyAlignment="1">
      <alignment vertical="top"/>
    </xf>
    <xf numFmtId="0" fontId="12" fillId="0" borderId="0" xfId="3" applyFont="1" applyAlignment="1">
      <alignment horizontal="right"/>
    </xf>
    <xf numFmtId="0" fontId="13" fillId="0" borderId="0" xfId="3" applyFont="1" applyAlignment="1">
      <alignment horizontal="center" vertical="top" shrinkToFit="1"/>
    </xf>
    <xf numFmtId="0" fontId="47" fillId="0" borderId="0" xfId="3" applyFont="1" applyAlignment="1">
      <alignment horizontal="center" vertical="top" shrinkToFit="1"/>
    </xf>
    <xf numFmtId="0" fontId="48" fillId="0" borderId="0" xfId="0" applyFont="1" applyAlignment="1">
      <alignment horizontal="center" shrinkToFit="1"/>
    </xf>
    <xf numFmtId="0" fontId="32" fillId="0" borderId="40" xfId="3" applyFont="1" applyBorder="1" applyAlignment="1">
      <alignment horizontal="right"/>
    </xf>
    <xf numFmtId="0" fontId="49" fillId="0" borderId="40" xfId="0" applyFont="1" applyBorder="1" applyAlignment="1">
      <alignment horizontal="right"/>
    </xf>
    <xf numFmtId="0" fontId="12" fillId="0" borderId="0" xfId="3" applyFont="1" applyAlignment="1"/>
    <xf numFmtId="0" fontId="45" fillId="0" borderId="0" xfId="0" applyFont="1" applyAlignment="1">
      <alignment horizontal="center" vertical="center" shrinkToFit="1"/>
    </xf>
    <xf numFmtId="0" fontId="35" fillId="0" borderId="66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0" fontId="0" fillId="0" borderId="0" xfId="0" applyAlignment="1">
      <alignment wrapText="1"/>
    </xf>
    <xf numFmtId="0" fontId="41" fillId="0" borderId="3" xfId="0" applyFont="1" applyBorder="1" applyAlignment="1">
      <alignment shrinkToFit="1"/>
    </xf>
    <xf numFmtId="0" fontId="41" fillId="0" borderId="41" xfId="0" applyFont="1" applyBorder="1" applyAlignment="1">
      <alignment shrinkToFit="1"/>
    </xf>
    <xf numFmtId="0" fontId="42" fillId="0" borderId="41" xfId="0" applyFont="1" applyBorder="1" applyAlignment="1">
      <alignment shrinkToFit="1"/>
    </xf>
    <xf numFmtId="0" fontId="0" fillId="0" borderId="41" xfId="0" applyBorder="1" applyAlignment="1">
      <alignment shrinkToFit="1"/>
    </xf>
    <xf numFmtId="0" fontId="0" fillId="0" borderId="45" xfId="0" applyBorder="1" applyAlignment="1">
      <alignment shrinkToFit="1"/>
    </xf>
    <xf numFmtId="3" fontId="45" fillId="0" borderId="3" xfId="0" applyNumberFormat="1" applyFont="1" applyBorder="1" applyAlignment="1">
      <alignment horizontal="center" shrinkToFit="1"/>
    </xf>
    <xf numFmtId="3" fontId="45" fillId="0" borderId="45" xfId="0" applyNumberFormat="1" applyFont="1" applyBorder="1" applyAlignment="1">
      <alignment horizontal="center" shrinkToFit="1"/>
    </xf>
    <xf numFmtId="0" fontId="45" fillId="0" borderId="0" xfId="0" applyFont="1" applyAlignment="1">
      <alignment horizontal="center" vertical="center" wrapText="1"/>
    </xf>
    <xf numFmtId="0" fontId="43" fillId="0" borderId="63" xfId="0" applyFont="1" applyBorder="1" applyAlignment="1">
      <alignment horizontal="center"/>
    </xf>
    <xf numFmtId="0" fontId="43" fillId="0" borderId="64" xfId="0" applyFont="1" applyBorder="1" applyAlignment="1">
      <alignment horizontal="center"/>
    </xf>
    <xf numFmtId="0" fontId="44" fillId="0" borderId="65" xfId="0" applyFont="1" applyBorder="1" applyAlignment="1">
      <alignment horizontal="center"/>
    </xf>
    <xf numFmtId="0" fontId="43" fillId="0" borderId="41" xfId="0" applyFont="1" applyBorder="1" applyAlignment="1">
      <alignment horizontal="center"/>
    </xf>
    <xf numFmtId="0" fontId="44" fillId="0" borderId="41" xfId="0" applyFont="1" applyBorder="1" applyAlignment="1">
      <alignment horizontal="center"/>
    </xf>
    <xf numFmtId="0" fontId="44" fillId="0" borderId="45" xfId="0" applyFont="1" applyBorder="1" applyAlignment="1">
      <alignment horizontal="center"/>
    </xf>
    <xf numFmtId="3" fontId="45" fillId="0" borderId="3" xfId="0" applyNumberFormat="1" applyFont="1" applyBorder="1" applyAlignment="1">
      <alignment horizontal="center"/>
    </xf>
    <xf numFmtId="3" fontId="45" fillId="0" borderId="45" xfId="0" applyNumberFormat="1" applyFont="1" applyBorder="1" applyAlignment="1">
      <alignment horizontal="center"/>
    </xf>
    <xf numFmtId="0" fontId="45" fillId="0" borderId="43" xfId="0" applyFont="1" applyBorder="1" applyAlignment="1">
      <alignment shrinkToFit="1"/>
    </xf>
    <xf numFmtId="0" fontId="45" fillId="0" borderId="2" xfId="0" applyFont="1" applyBorder="1" applyAlignment="1">
      <alignment shrinkToFit="1"/>
    </xf>
    <xf numFmtId="3" fontId="39" fillId="0" borderId="3" xfId="0" applyNumberFormat="1" applyFont="1" applyBorder="1" applyAlignment="1">
      <alignment horizontal="right"/>
    </xf>
    <xf numFmtId="3" fontId="39" fillId="0" borderId="45" xfId="0" applyNumberFormat="1" applyFont="1" applyBorder="1" applyAlignment="1">
      <alignment horizontal="right"/>
    </xf>
    <xf numFmtId="0" fontId="39" fillId="0" borderId="43" xfId="0" applyFont="1" applyBorder="1" applyAlignment="1">
      <alignment shrinkToFit="1"/>
    </xf>
    <xf numFmtId="3" fontId="41" fillId="8" borderId="3" xfId="0" applyNumberFormat="1" applyFont="1" applyFill="1" applyBorder="1" applyAlignment="1">
      <alignment horizontal="right"/>
    </xf>
    <xf numFmtId="3" fontId="41" fillId="8" borderId="45" xfId="0" applyNumberFormat="1" applyFont="1" applyFill="1" applyBorder="1" applyAlignment="1">
      <alignment horizontal="right"/>
    </xf>
    <xf numFmtId="0" fontId="41" fillId="8" borderId="59" xfId="0" applyFont="1" applyFill="1" applyBorder="1" applyAlignment="1">
      <alignment shrinkToFit="1"/>
    </xf>
    <xf numFmtId="0" fontId="41" fillId="8" borderId="41" xfId="0" applyFont="1" applyFill="1" applyBorder="1" applyAlignment="1">
      <alignment shrinkToFit="1"/>
    </xf>
    <xf numFmtId="0" fontId="41" fillId="8" borderId="45" xfId="0" applyFont="1" applyFill="1" applyBorder="1" applyAlignment="1">
      <alignment shrinkToFit="1"/>
    </xf>
    <xf numFmtId="0" fontId="39" fillId="0" borderId="43" xfId="0" applyFont="1" applyBorder="1" applyAlignment="1"/>
    <xf numFmtId="3" fontId="40" fillId="8" borderId="2" xfId="0" applyNumberFormat="1" applyFont="1" applyFill="1" applyBorder="1" applyAlignment="1">
      <alignment horizontal="right"/>
    </xf>
    <xf numFmtId="3" fontId="37" fillId="0" borderId="32" xfId="0" applyNumberFormat="1" applyFont="1" applyBorder="1" applyAlignment="1">
      <alignment horizontal="right"/>
    </xf>
    <xf numFmtId="0" fontId="37" fillId="0" borderId="60" xfId="0" applyFont="1" applyBorder="1" applyAlignment="1"/>
    <xf numFmtId="0" fontId="38" fillId="0" borderId="32" xfId="0" applyFont="1" applyBorder="1" applyAlignment="1"/>
    <xf numFmtId="3" fontId="37" fillId="0" borderId="61" xfId="0" applyNumberFormat="1" applyFont="1" applyBorder="1" applyAlignment="1">
      <alignment horizontal="right"/>
    </xf>
    <xf numFmtId="3" fontId="37" fillId="0" borderId="62" xfId="0" applyNumberFormat="1" applyFont="1" applyBorder="1" applyAlignment="1">
      <alignment horizontal="right"/>
    </xf>
    <xf numFmtId="0" fontId="37" fillId="0" borderId="32" xfId="0" applyFont="1" applyBorder="1" applyAlignment="1"/>
    <xf numFmtId="0" fontId="41" fillId="0" borderId="59" xfId="0" quotePrefix="1" applyFont="1" applyBorder="1" applyAlignment="1">
      <alignment shrinkToFit="1"/>
    </xf>
    <xf numFmtId="0" fontId="41" fillId="0" borderId="45" xfId="0" applyFont="1" applyBorder="1" applyAlignment="1">
      <alignment shrinkToFit="1"/>
    </xf>
    <xf numFmtId="3" fontId="39" fillId="0" borderId="3" xfId="0" applyNumberFormat="1" applyFont="1" applyBorder="1" applyAlignment="1">
      <alignment horizontal="center"/>
    </xf>
    <xf numFmtId="3" fontId="39" fillId="0" borderId="45" xfId="0" applyNumberFormat="1" applyFont="1" applyBorder="1" applyAlignment="1">
      <alignment horizontal="center"/>
    </xf>
    <xf numFmtId="3" fontId="57" fillId="0" borderId="56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3" fontId="57" fillId="0" borderId="67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5" fillId="0" borderId="48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4" fillId="0" borderId="67" xfId="0" applyFont="1" applyBorder="1" applyAlignment="1">
      <alignment horizontal="center" vertical="center" wrapText="1"/>
    </xf>
    <xf numFmtId="0" fontId="54" fillId="0" borderId="30" xfId="0" applyFont="1" applyBorder="1" applyAlignment="1">
      <alignment horizontal="center" vertical="center" wrapText="1"/>
    </xf>
    <xf numFmtId="0" fontId="55" fillId="0" borderId="56" xfId="0" applyFont="1" applyBorder="1" applyAlignment="1">
      <alignment horizontal="center" vertical="center" wrapText="1"/>
    </xf>
    <xf numFmtId="0" fontId="55" fillId="0" borderId="34" xfId="0" applyFont="1" applyBorder="1" applyAlignment="1">
      <alignment horizontal="center" vertical="center" wrapText="1"/>
    </xf>
    <xf numFmtId="0" fontId="55" fillId="0" borderId="30" xfId="0" applyFont="1" applyBorder="1" applyAlignment="1">
      <alignment horizontal="center" vertical="center" wrapText="1"/>
    </xf>
    <xf numFmtId="0" fontId="52" fillId="0" borderId="0" xfId="0" applyFont="1" applyAlignment="1">
      <alignment horizontal="justify"/>
    </xf>
    <xf numFmtId="0" fontId="52" fillId="0" borderId="0" xfId="0" applyFont="1" applyAlignment="1"/>
    <xf numFmtId="0" fontId="54" fillId="0" borderId="56" xfId="0" applyFont="1" applyBorder="1" applyAlignment="1">
      <alignment horizontal="center" vertical="center" wrapText="1"/>
    </xf>
    <xf numFmtId="0" fontId="54" fillId="0" borderId="34" xfId="0" applyFont="1" applyBorder="1" applyAlignment="1">
      <alignment horizontal="center" vertical="center" wrapText="1"/>
    </xf>
    <xf numFmtId="0" fontId="53" fillId="0" borderId="47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3" fontId="59" fillId="0" borderId="13" xfId="0" applyNumberFormat="1" applyFont="1" applyBorder="1" applyAlignment="1"/>
    <xf numFmtId="3" fontId="0" fillId="0" borderId="0" xfId="0" applyNumberFormat="1" applyAlignment="1"/>
    <xf numFmtId="0" fontId="37" fillId="0" borderId="0" xfId="0" applyFont="1" applyAlignment="1">
      <alignment horizontal="center" vertical="center"/>
    </xf>
    <xf numFmtId="0" fontId="40" fillId="0" borderId="17" xfId="0" applyFont="1" applyBorder="1" applyAlignment="1">
      <alignment horizontal="center" vertical="center" shrinkToFit="1"/>
    </xf>
    <xf numFmtId="0" fontId="40" fillId="0" borderId="23" xfId="0" applyFont="1" applyBorder="1" applyAlignment="1">
      <alignment horizontal="center" vertical="center" shrinkToFit="1"/>
    </xf>
    <xf numFmtId="0" fontId="40" fillId="0" borderId="17" xfId="0" applyFont="1" applyBorder="1" applyAlignment="1">
      <alignment horizontal="center" vertical="center"/>
    </xf>
    <xf numFmtId="3" fontId="41" fillId="0" borderId="2" xfId="0" applyNumberFormat="1" applyFont="1" applyBorder="1" applyAlignment="1"/>
    <xf numFmtId="0" fontId="59" fillId="0" borderId="3" xfId="0" applyFont="1" applyBorder="1" applyAlignment="1">
      <alignment horizontal="center"/>
    </xf>
    <xf numFmtId="0" fontId="59" fillId="0" borderId="41" xfId="0" applyFont="1" applyBorder="1" applyAlignment="1">
      <alignment horizontal="center"/>
    </xf>
    <xf numFmtId="0" fontId="59" fillId="0" borderId="45" xfId="0" applyFont="1" applyBorder="1" applyAlignment="1">
      <alignment horizontal="center"/>
    </xf>
    <xf numFmtId="0" fontId="59" fillId="0" borderId="2" xfId="0" applyFont="1" applyFill="1" applyBorder="1" applyAlignment="1"/>
    <xf numFmtId="0" fontId="59" fillId="0" borderId="2" xfId="0" applyFont="1" applyBorder="1" applyAlignment="1"/>
    <xf numFmtId="0" fontId="40" fillId="0" borderId="17" xfId="0" applyFont="1" applyBorder="1" applyAlignment="1">
      <alignment shrinkToFit="1"/>
    </xf>
    <xf numFmtId="0" fontId="40" fillId="0" borderId="23" xfId="0" applyFont="1" applyBorder="1" applyAlignment="1">
      <alignment shrinkToFit="1"/>
    </xf>
    <xf numFmtId="0" fontId="59" fillId="0" borderId="18" xfId="0" applyFont="1" applyBorder="1" applyAlignment="1">
      <alignment horizontal="center"/>
    </xf>
    <xf numFmtId="0" fontId="59" fillId="0" borderId="69" xfId="0" applyFont="1" applyBorder="1" applyAlignment="1">
      <alignment horizontal="center"/>
    </xf>
    <xf numFmtId="0" fontId="59" fillId="0" borderId="70" xfId="0" applyFont="1" applyBorder="1" applyAlignment="1">
      <alignment horizontal="center"/>
    </xf>
    <xf numFmtId="0" fontId="41" fillId="0" borderId="3" xfId="0" applyFont="1" applyBorder="1" applyAlignment="1"/>
    <xf numFmtId="0" fontId="41" fillId="0" borderId="41" xfId="0" applyFont="1" applyBorder="1" applyAlignment="1"/>
    <xf numFmtId="0" fontId="41" fillId="0" borderId="45" xfId="0" applyFont="1" applyBorder="1" applyAlignment="1"/>
    <xf numFmtId="0" fontId="59" fillId="0" borderId="13" xfId="0" applyFont="1" applyBorder="1" applyAlignment="1"/>
  </cellXfs>
  <cellStyles count="4">
    <cellStyle name="Hivatkozás" xfId="1" builtinId="8"/>
    <cellStyle name="Normál" xfId="0" builtinId="0"/>
    <cellStyle name="Normál 2" xfId="2"/>
    <cellStyle name="Normál 3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83820</xdr:colOff>
      <xdr:row>19</xdr:row>
      <xdr:rowOff>172085</xdr:rowOff>
    </xdr:from>
    <xdr:to>
      <xdr:col>10</xdr:col>
      <xdr:colOff>83820</xdr:colOff>
      <xdr:row>20</xdr:row>
      <xdr:rowOff>295981</xdr:rowOff>
    </xdr:to>
    <xdr:cxnSp macro="">
      <xdr:nvCxnSpPr>
        <xdr:cNvPr id="2" name="Egyenes összekötő nyíllal 1"/>
        <xdr:cNvCxnSpPr/>
      </xdr:nvCxnSpPr>
      <xdr:spPr>
        <a:xfrm>
          <a:off x="7299960" y="5783580"/>
          <a:ext cx="0" cy="43434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Q43"/>
  <sheetViews>
    <sheetView topLeftCell="O16" zoomScaleNormal="100" workbookViewId="0">
      <selection activeCell="M6" sqref="M6"/>
    </sheetView>
  </sheetViews>
  <sheetFormatPr defaultRowHeight="15"/>
  <cols>
    <col min="7" max="7" width="16.5703125" customWidth="1"/>
    <col min="15" max="15" width="12.7109375" customWidth="1"/>
  </cols>
  <sheetData>
    <row r="4" spans="2:17">
      <c r="B4" s="328"/>
      <c r="C4" s="329"/>
      <c r="D4" s="329"/>
      <c r="E4" s="329"/>
      <c r="F4" s="329"/>
      <c r="G4" s="329"/>
      <c r="H4" s="329"/>
      <c r="I4" s="329"/>
      <c r="J4" s="329"/>
      <c r="K4" s="329"/>
      <c r="L4" s="329"/>
    </row>
    <row r="5" spans="2:17">
      <c r="B5" s="329" t="s">
        <v>454</v>
      </c>
      <c r="C5" s="329"/>
      <c r="D5" s="329"/>
      <c r="E5" s="329"/>
      <c r="F5" s="329"/>
      <c r="G5" s="329"/>
      <c r="H5" s="329"/>
      <c r="I5" s="329"/>
      <c r="J5" s="329"/>
      <c r="K5" s="329"/>
      <c r="O5" s="330" t="s">
        <v>320</v>
      </c>
      <c r="P5" s="330"/>
      <c r="Q5" s="330"/>
    </row>
    <row r="8" spans="2:17">
      <c r="B8" s="326" t="s">
        <v>405</v>
      </c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</row>
    <row r="9" spans="2:17"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</row>
    <row r="11" spans="2:17" ht="24.95" customHeight="1">
      <c r="B11" s="321" t="s">
        <v>290</v>
      </c>
      <c r="C11" s="321"/>
      <c r="D11" s="321"/>
      <c r="E11" s="321"/>
      <c r="F11" s="321"/>
      <c r="G11" s="322"/>
      <c r="H11" s="331" t="s">
        <v>291</v>
      </c>
      <c r="I11" s="331"/>
      <c r="J11" s="321" t="s">
        <v>103</v>
      </c>
      <c r="K11" s="322"/>
      <c r="L11" s="322"/>
      <c r="M11" s="322"/>
      <c r="N11" s="322"/>
      <c r="O11" s="322"/>
      <c r="P11" s="331" t="s">
        <v>291</v>
      </c>
      <c r="Q11" s="331"/>
    </row>
    <row r="12" spans="2:17" ht="24.95" customHeight="1">
      <c r="B12" s="319" t="s">
        <v>303</v>
      </c>
      <c r="C12" s="319"/>
      <c r="D12" s="319"/>
      <c r="E12" s="319"/>
      <c r="F12" s="319"/>
      <c r="G12" s="319"/>
      <c r="H12" s="318">
        <v>119882</v>
      </c>
      <c r="I12" s="318"/>
      <c r="J12" s="319" t="s">
        <v>292</v>
      </c>
      <c r="K12" s="319"/>
      <c r="L12" s="319"/>
      <c r="M12" s="319"/>
      <c r="N12" s="319"/>
      <c r="O12" s="319"/>
      <c r="P12" s="318">
        <v>107844</v>
      </c>
      <c r="Q12" s="318"/>
    </row>
    <row r="13" spans="2:17" ht="24.95" customHeight="1">
      <c r="B13" s="327" t="s">
        <v>304</v>
      </c>
      <c r="C13" s="327"/>
      <c r="D13" s="327"/>
      <c r="E13" s="327"/>
      <c r="F13" s="327"/>
      <c r="G13" s="327"/>
      <c r="H13" s="318">
        <v>54338</v>
      </c>
      <c r="I13" s="318"/>
      <c r="J13" s="327" t="s">
        <v>293</v>
      </c>
      <c r="K13" s="327"/>
      <c r="L13" s="327"/>
      <c r="M13" s="327"/>
      <c r="N13" s="327"/>
      <c r="O13" s="327"/>
      <c r="P13" s="318">
        <v>25828</v>
      </c>
      <c r="Q13" s="318"/>
    </row>
    <row r="14" spans="2:17" ht="24.95" customHeight="1">
      <c r="B14" s="319" t="s">
        <v>305</v>
      </c>
      <c r="C14" s="319"/>
      <c r="D14" s="319"/>
      <c r="E14" s="319"/>
      <c r="F14" s="319"/>
      <c r="G14" s="319"/>
      <c r="H14" s="318">
        <v>28500</v>
      </c>
      <c r="I14" s="318"/>
      <c r="J14" s="319" t="s">
        <v>294</v>
      </c>
      <c r="K14" s="319"/>
      <c r="L14" s="319"/>
      <c r="M14" s="319"/>
      <c r="N14" s="319"/>
      <c r="O14" s="319"/>
      <c r="P14" s="318">
        <v>54483</v>
      </c>
      <c r="Q14" s="318"/>
    </row>
    <row r="15" spans="2:17" ht="24.95" customHeight="1">
      <c r="B15" s="319" t="s">
        <v>306</v>
      </c>
      <c r="C15" s="319"/>
      <c r="D15" s="319"/>
      <c r="E15" s="319"/>
      <c r="F15" s="319"/>
      <c r="G15" s="319"/>
      <c r="H15" s="318">
        <v>10499</v>
      </c>
      <c r="I15" s="318"/>
      <c r="J15" s="319" t="s">
        <v>295</v>
      </c>
      <c r="K15" s="319"/>
      <c r="L15" s="319"/>
      <c r="M15" s="319"/>
      <c r="N15" s="319"/>
      <c r="O15" s="319"/>
      <c r="P15" s="318">
        <v>24680</v>
      </c>
      <c r="Q15" s="318"/>
    </row>
    <row r="16" spans="2:17" ht="24.95" customHeight="1">
      <c r="B16" s="319" t="s">
        <v>307</v>
      </c>
      <c r="C16" s="319"/>
      <c r="D16" s="319"/>
      <c r="E16" s="319"/>
      <c r="F16" s="319"/>
      <c r="G16" s="319"/>
      <c r="H16" s="318">
        <v>329</v>
      </c>
      <c r="I16" s="318"/>
      <c r="J16" s="319" t="s">
        <v>296</v>
      </c>
      <c r="K16" s="319"/>
      <c r="L16" s="319"/>
      <c r="M16" s="319"/>
      <c r="N16" s="319"/>
      <c r="O16" s="319"/>
      <c r="P16" s="318">
        <v>4193</v>
      </c>
      <c r="Q16" s="318"/>
    </row>
    <row r="17" spans="2:17" ht="24.95" customHeight="1">
      <c r="B17" s="321"/>
      <c r="C17" s="321"/>
      <c r="D17" s="321"/>
      <c r="E17" s="321"/>
      <c r="F17" s="321"/>
      <c r="G17" s="322"/>
      <c r="H17" s="317"/>
      <c r="I17" s="317"/>
      <c r="J17" s="323" t="s">
        <v>297</v>
      </c>
      <c r="K17" s="323"/>
      <c r="L17" s="323"/>
      <c r="M17" s="323"/>
      <c r="N17" s="323"/>
      <c r="O17" s="323"/>
      <c r="P17" s="324">
        <v>1993</v>
      </c>
      <c r="Q17" s="325"/>
    </row>
    <row r="18" spans="2:17" ht="24.95" customHeight="1">
      <c r="B18" s="320" t="s">
        <v>308</v>
      </c>
      <c r="C18" s="320"/>
      <c r="D18" s="320"/>
      <c r="E18" s="320"/>
      <c r="F18" s="320"/>
      <c r="G18" s="320"/>
      <c r="H18" s="317">
        <f>SUM(H12:I17)</f>
        <v>213548</v>
      </c>
      <c r="I18" s="317"/>
      <c r="J18" s="320" t="s">
        <v>298</v>
      </c>
      <c r="K18" s="320"/>
      <c r="L18" s="320"/>
      <c r="M18" s="320"/>
      <c r="N18" s="320"/>
      <c r="O18" s="320"/>
      <c r="P18" s="317">
        <f>SUM(P12:Q16)</f>
        <v>217028</v>
      </c>
      <c r="Q18" s="317"/>
    </row>
    <row r="19" spans="2:17" ht="24.95" customHeight="1">
      <c r="B19" s="319" t="s">
        <v>309</v>
      </c>
      <c r="C19" s="319"/>
      <c r="D19" s="319"/>
      <c r="E19" s="319"/>
      <c r="F19" s="319"/>
      <c r="G19" s="319"/>
      <c r="H19" s="318">
        <v>34070</v>
      </c>
      <c r="I19" s="318"/>
      <c r="J19" s="319" t="s">
        <v>299</v>
      </c>
      <c r="K19" s="319"/>
      <c r="L19" s="319"/>
      <c r="M19" s="319"/>
      <c r="N19" s="319"/>
      <c r="O19" s="319"/>
      <c r="P19" s="318">
        <v>37836</v>
      </c>
      <c r="Q19" s="318"/>
    </row>
    <row r="20" spans="2:17" ht="24.95" customHeight="1">
      <c r="B20" s="319" t="s">
        <v>310</v>
      </c>
      <c r="C20" s="319"/>
      <c r="D20" s="319"/>
      <c r="E20" s="319"/>
      <c r="F20" s="319"/>
      <c r="G20" s="319"/>
      <c r="H20" s="318">
        <v>0</v>
      </c>
      <c r="I20" s="318"/>
      <c r="J20" s="319" t="s">
        <v>300</v>
      </c>
      <c r="K20" s="319"/>
      <c r="L20" s="319"/>
      <c r="M20" s="319"/>
      <c r="N20" s="319"/>
      <c r="O20" s="319"/>
      <c r="P20" s="318">
        <v>0</v>
      </c>
      <c r="Q20" s="318"/>
    </row>
    <row r="21" spans="2:17" ht="24.95" customHeight="1">
      <c r="B21" s="319" t="s">
        <v>311</v>
      </c>
      <c r="C21" s="319"/>
      <c r="D21" s="319"/>
      <c r="E21" s="319"/>
      <c r="F21" s="319"/>
      <c r="G21" s="319"/>
      <c r="H21" s="318">
        <v>7540</v>
      </c>
      <c r="I21" s="318"/>
      <c r="J21" s="319" t="s">
        <v>301</v>
      </c>
      <c r="K21" s="319"/>
      <c r="L21" s="319"/>
      <c r="M21" s="319"/>
      <c r="N21" s="319"/>
      <c r="O21" s="319"/>
      <c r="P21" s="318">
        <v>29192</v>
      </c>
      <c r="Q21" s="318"/>
    </row>
    <row r="22" spans="2:17" ht="24.95" customHeight="1">
      <c r="B22" s="320" t="s">
        <v>312</v>
      </c>
      <c r="C22" s="320"/>
      <c r="D22" s="320"/>
      <c r="E22" s="320"/>
      <c r="F22" s="320"/>
      <c r="G22" s="320"/>
      <c r="H22" s="317">
        <f>SUM(H19:I21)</f>
        <v>41610</v>
      </c>
      <c r="I22" s="317"/>
      <c r="J22" s="320" t="s">
        <v>302</v>
      </c>
      <c r="K22" s="320"/>
      <c r="L22" s="320"/>
      <c r="M22" s="320"/>
      <c r="N22" s="320"/>
      <c r="O22" s="320"/>
      <c r="P22" s="317">
        <f>SUM(P19:Q21)</f>
        <v>67028</v>
      </c>
      <c r="Q22" s="317"/>
    </row>
    <row r="23" spans="2:17" ht="24.95" customHeight="1">
      <c r="B23" s="319" t="s">
        <v>314</v>
      </c>
      <c r="C23" s="319"/>
      <c r="D23" s="319"/>
      <c r="E23" s="319"/>
      <c r="F23" s="319"/>
      <c r="G23" s="319"/>
      <c r="H23" s="318">
        <v>25418</v>
      </c>
      <c r="I23" s="318"/>
      <c r="J23" s="319" t="s">
        <v>313</v>
      </c>
      <c r="K23" s="319"/>
      <c r="L23" s="319"/>
      <c r="M23" s="319"/>
      <c r="N23" s="319"/>
      <c r="O23" s="319"/>
      <c r="P23" s="318">
        <v>0</v>
      </c>
      <c r="Q23" s="318"/>
    </row>
    <row r="24" spans="2:17" ht="24.95" customHeight="1">
      <c r="B24" s="319" t="s">
        <v>315</v>
      </c>
      <c r="C24" s="319"/>
      <c r="D24" s="319"/>
      <c r="E24" s="319"/>
      <c r="F24" s="319"/>
      <c r="G24" s="319"/>
      <c r="H24" s="318">
        <v>3480</v>
      </c>
      <c r="I24" s="318"/>
      <c r="J24" s="319"/>
      <c r="K24" s="319"/>
      <c r="L24" s="319"/>
      <c r="M24" s="319"/>
      <c r="N24" s="319"/>
      <c r="O24" s="319"/>
      <c r="P24" s="317"/>
      <c r="Q24" s="317"/>
    </row>
    <row r="25" spans="2:17" ht="24.95" customHeight="1">
      <c r="B25" s="320" t="s">
        <v>316</v>
      </c>
      <c r="C25" s="320"/>
      <c r="D25" s="320"/>
      <c r="E25" s="320"/>
      <c r="F25" s="320"/>
      <c r="G25" s="320"/>
      <c r="H25" s="317">
        <f>SUM(H23:I24)</f>
        <v>28898</v>
      </c>
      <c r="I25" s="317"/>
      <c r="J25" s="320" t="s">
        <v>317</v>
      </c>
      <c r="K25" s="320"/>
      <c r="L25" s="320"/>
      <c r="M25" s="320"/>
      <c r="N25" s="320"/>
      <c r="O25" s="320"/>
      <c r="P25" s="317">
        <f>SUM(P23:Q24)</f>
        <v>0</v>
      </c>
      <c r="Q25" s="317"/>
    </row>
    <row r="26" spans="2:17" ht="24.95" customHeight="1">
      <c r="B26" s="321" t="s">
        <v>318</v>
      </c>
      <c r="C26" s="321"/>
      <c r="D26" s="321"/>
      <c r="E26" s="321"/>
      <c r="F26" s="321"/>
      <c r="G26" s="322"/>
      <c r="H26" s="317">
        <f>H18+H22+H25</f>
        <v>284056</v>
      </c>
      <c r="I26" s="317"/>
      <c r="J26" s="321" t="s">
        <v>319</v>
      </c>
      <c r="K26" s="322"/>
      <c r="L26" s="322"/>
      <c r="M26" s="322"/>
      <c r="N26" s="322"/>
      <c r="O26" s="322"/>
      <c r="P26" s="317">
        <f>P18+P22+P25</f>
        <v>284056</v>
      </c>
      <c r="Q26" s="317"/>
    </row>
    <row r="27" spans="2:17" ht="24.95" customHeight="1"/>
    <row r="28" spans="2:17" ht="24.95" customHeight="1"/>
    <row r="29" spans="2:17" ht="24.95" customHeight="1"/>
    <row r="30" spans="2:17" ht="24.95" customHeight="1"/>
    <row r="31" spans="2:17" ht="24.95" customHeight="1"/>
    <row r="32" spans="2:17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</sheetData>
  <mergeCells count="68">
    <mergeCell ref="B4:L4"/>
    <mergeCell ref="B5:K5"/>
    <mergeCell ref="O5:Q5"/>
    <mergeCell ref="P14:Q14"/>
    <mergeCell ref="H11:I11"/>
    <mergeCell ref="P11:Q11"/>
    <mergeCell ref="J13:O13"/>
    <mergeCell ref="B8:Q9"/>
    <mergeCell ref="J11:O11"/>
    <mergeCell ref="B11:G11"/>
    <mergeCell ref="J12:O12"/>
    <mergeCell ref="J15:O15"/>
    <mergeCell ref="J14:O14"/>
    <mergeCell ref="B12:G12"/>
    <mergeCell ref="B13:G13"/>
    <mergeCell ref="B14:G14"/>
    <mergeCell ref="P16:Q16"/>
    <mergeCell ref="P17:Q17"/>
    <mergeCell ref="P12:Q12"/>
    <mergeCell ref="P13:Q13"/>
    <mergeCell ref="B15:G15"/>
    <mergeCell ref="H14:I14"/>
    <mergeCell ref="H15:I15"/>
    <mergeCell ref="H12:I12"/>
    <mergeCell ref="H13:I13"/>
    <mergeCell ref="P15:Q15"/>
    <mergeCell ref="B16:G16"/>
    <mergeCell ref="J18:O18"/>
    <mergeCell ref="H16:I16"/>
    <mergeCell ref="H17:I17"/>
    <mergeCell ref="J16:O16"/>
    <mergeCell ref="J17:O17"/>
    <mergeCell ref="B17:G17"/>
    <mergeCell ref="B26:G26"/>
    <mergeCell ref="J26:O26"/>
    <mergeCell ref="B24:G24"/>
    <mergeCell ref="J22:O22"/>
    <mergeCell ref="B22:G22"/>
    <mergeCell ref="B25:G25"/>
    <mergeCell ref="H23:I23"/>
    <mergeCell ref="H22:I22"/>
    <mergeCell ref="B23:G23"/>
    <mergeCell ref="P21:Q21"/>
    <mergeCell ref="J23:O23"/>
    <mergeCell ref="P23:Q23"/>
    <mergeCell ref="P22:Q22"/>
    <mergeCell ref="P26:Q26"/>
    <mergeCell ref="H26:I26"/>
    <mergeCell ref="J24:O24"/>
    <mergeCell ref="J25:O25"/>
    <mergeCell ref="H25:I25"/>
    <mergeCell ref="P25:Q25"/>
    <mergeCell ref="J21:O21"/>
    <mergeCell ref="B20:G20"/>
    <mergeCell ref="H18:I18"/>
    <mergeCell ref="B21:G21"/>
    <mergeCell ref="B18:G18"/>
    <mergeCell ref="B19:G19"/>
    <mergeCell ref="P18:Q18"/>
    <mergeCell ref="P19:Q19"/>
    <mergeCell ref="H24:I24"/>
    <mergeCell ref="P20:Q20"/>
    <mergeCell ref="H19:I19"/>
    <mergeCell ref="H20:I20"/>
    <mergeCell ref="J20:O20"/>
    <mergeCell ref="P24:Q24"/>
    <mergeCell ref="J19:O19"/>
    <mergeCell ref="H21:I21"/>
  </mergeCells>
  <phoneticPr fontId="36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43"/>
  <sheetViews>
    <sheetView topLeftCell="A26" zoomScale="200" zoomScaleNormal="200" workbookViewId="0">
      <selection activeCell="M40" sqref="M40"/>
    </sheetView>
  </sheetViews>
  <sheetFormatPr defaultColWidth="8.85546875" defaultRowHeight="12.75"/>
  <cols>
    <col min="1" max="1" width="26" style="201" customWidth="1"/>
    <col min="2" max="6" width="7.5703125" style="201" bestFit="1" customWidth="1"/>
    <col min="7" max="7" width="7.7109375" style="201" customWidth="1"/>
    <col min="8" max="8" width="7.42578125" style="201" customWidth="1"/>
    <col min="9" max="9" width="7.140625" style="201" customWidth="1"/>
    <col min="10" max="11" width="7.5703125" style="201" bestFit="1" customWidth="1"/>
    <col min="12" max="12" width="7.42578125" style="201" customWidth="1"/>
    <col min="13" max="16384" width="8.85546875" style="201"/>
  </cols>
  <sheetData>
    <row r="1" spans="1:14" ht="15">
      <c r="A1" s="456" t="s">
        <v>407</v>
      </c>
      <c r="B1" s="329"/>
      <c r="C1" s="329"/>
      <c r="D1" s="329"/>
      <c r="E1" s="329"/>
      <c r="F1" s="329"/>
      <c r="H1" s="369" t="s">
        <v>399</v>
      </c>
      <c r="I1" s="341"/>
      <c r="J1" s="341"/>
      <c r="K1" s="341"/>
      <c r="L1" s="341"/>
      <c r="M1" s="341"/>
      <c r="N1" s="446"/>
    </row>
    <row r="2" spans="1:14">
      <c r="A2" s="448"/>
      <c r="B2" s="449"/>
      <c r="C2" s="449"/>
      <c r="M2" s="450" t="s">
        <v>267</v>
      </c>
      <c r="N2" s="450"/>
    </row>
    <row r="3" spans="1:14" ht="25.5" customHeight="1">
      <c r="A3" s="451" t="s">
        <v>388</v>
      </c>
      <c r="B3" s="452"/>
      <c r="C3" s="452"/>
      <c r="D3" s="452"/>
      <c r="E3" s="452"/>
      <c r="F3" s="452"/>
      <c r="G3" s="452"/>
      <c r="H3" s="452"/>
      <c r="I3" s="453"/>
      <c r="J3" s="453"/>
      <c r="K3" s="453"/>
      <c r="L3" s="453"/>
      <c r="M3" s="453"/>
    </row>
    <row r="4" spans="1:14">
      <c r="A4" s="202" t="s">
        <v>81</v>
      </c>
      <c r="M4" s="454" t="s">
        <v>382</v>
      </c>
      <c r="N4" s="455"/>
    </row>
    <row r="5" spans="1:14" ht="15" customHeight="1">
      <c r="A5" s="203" t="s">
        <v>268</v>
      </c>
      <c r="B5" s="273" t="s">
        <v>370</v>
      </c>
      <c r="C5" s="273" t="s">
        <v>371</v>
      </c>
      <c r="D5" s="273" t="s">
        <v>372</v>
      </c>
      <c r="E5" s="273" t="s">
        <v>373</v>
      </c>
      <c r="F5" s="273" t="s">
        <v>374</v>
      </c>
      <c r="G5" s="273" t="s">
        <v>375</v>
      </c>
      <c r="H5" s="273" t="s">
        <v>376</v>
      </c>
      <c r="I5" s="273" t="s">
        <v>377</v>
      </c>
      <c r="J5" s="273" t="s">
        <v>378</v>
      </c>
      <c r="K5" s="273" t="s">
        <v>379</v>
      </c>
      <c r="L5" s="273" t="s">
        <v>380</v>
      </c>
      <c r="M5" s="273" t="s">
        <v>381</v>
      </c>
      <c r="N5" s="203" t="s">
        <v>200</v>
      </c>
    </row>
    <row r="6" spans="1:14" ht="15" customHeight="1">
      <c r="A6" s="276" t="s">
        <v>397</v>
      </c>
      <c r="B6" s="276">
        <v>0</v>
      </c>
      <c r="C6" s="276">
        <f>B43</f>
        <v>12337</v>
      </c>
      <c r="D6" s="276">
        <f t="shared" ref="D6:M6" si="0">C43</f>
        <v>13654</v>
      </c>
      <c r="E6" s="276">
        <f t="shared" si="0"/>
        <v>27821</v>
      </c>
      <c r="F6" s="276">
        <f t="shared" si="0"/>
        <v>54300</v>
      </c>
      <c r="G6" s="276">
        <f t="shared" si="0"/>
        <v>36689</v>
      </c>
      <c r="H6" s="276">
        <f t="shared" si="0"/>
        <v>13215</v>
      </c>
      <c r="I6" s="276">
        <f t="shared" si="0"/>
        <v>4795</v>
      </c>
      <c r="J6" s="276">
        <f t="shared" si="0"/>
        <v>864</v>
      </c>
      <c r="K6" s="276">
        <f t="shared" si="0"/>
        <v>8935</v>
      </c>
      <c r="L6" s="276">
        <f t="shared" si="0"/>
        <v>4654</v>
      </c>
      <c r="M6" s="276">
        <f t="shared" si="0"/>
        <v>8</v>
      </c>
      <c r="N6" s="205"/>
    </row>
    <row r="7" spans="1:14" ht="15" customHeight="1">
      <c r="A7" s="274" t="s">
        <v>362</v>
      </c>
      <c r="B7" s="204">
        <v>9990</v>
      </c>
      <c r="C7" s="204">
        <v>9990</v>
      </c>
      <c r="D7" s="204">
        <v>9990</v>
      </c>
      <c r="E7" s="204">
        <v>9990</v>
      </c>
      <c r="F7" s="204">
        <v>9990</v>
      </c>
      <c r="G7" s="204">
        <v>9990</v>
      </c>
      <c r="H7" s="204">
        <v>9990</v>
      </c>
      <c r="I7" s="204">
        <v>9990</v>
      </c>
      <c r="J7" s="204">
        <v>9990</v>
      </c>
      <c r="K7" s="204">
        <v>9990</v>
      </c>
      <c r="L7" s="204">
        <v>9990</v>
      </c>
      <c r="M7" s="204">
        <v>9992</v>
      </c>
      <c r="N7" s="205">
        <f t="shared" ref="N7:N22" si="1">SUM(B7:M7)</f>
        <v>119882</v>
      </c>
    </row>
    <row r="8" spans="1:14" ht="15" customHeight="1">
      <c r="A8" s="274" t="s">
        <v>363</v>
      </c>
      <c r="B8" s="204">
        <v>7350</v>
      </c>
      <c r="C8" s="204">
        <v>7350</v>
      </c>
      <c r="D8" s="204">
        <v>7350</v>
      </c>
      <c r="E8" s="204">
        <v>7350</v>
      </c>
      <c r="F8" s="204">
        <v>7740</v>
      </c>
      <c r="G8" s="204">
        <v>2657</v>
      </c>
      <c r="H8" s="204">
        <v>2657</v>
      </c>
      <c r="I8" s="204">
        <v>2657</v>
      </c>
      <c r="J8" s="204">
        <v>2657</v>
      </c>
      <c r="K8" s="204">
        <v>2657</v>
      </c>
      <c r="L8" s="204">
        <v>2512</v>
      </c>
      <c r="M8" s="204">
        <v>1401</v>
      </c>
      <c r="N8" s="205">
        <f t="shared" si="1"/>
        <v>54338</v>
      </c>
    </row>
    <row r="9" spans="1:14" ht="15" customHeight="1">
      <c r="A9" s="274" t="s">
        <v>305</v>
      </c>
      <c r="B9" s="204">
        <v>250</v>
      </c>
      <c r="C9" s="204">
        <v>250</v>
      </c>
      <c r="D9" s="204">
        <v>13500</v>
      </c>
      <c r="E9" s="204">
        <v>650</v>
      </c>
      <c r="F9" s="204">
        <v>250</v>
      </c>
      <c r="G9" s="204">
        <v>250</v>
      </c>
      <c r="H9" s="204">
        <v>250</v>
      </c>
      <c r="I9" s="204">
        <v>250</v>
      </c>
      <c r="J9" s="204">
        <v>12500</v>
      </c>
      <c r="K9" s="204">
        <v>150</v>
      </c>
      <c r="L9" s="204">
        <v>150</v>
      </c>
      <c r="M9" s="204">
        <v>50</v>
      </c>
      <c r="N9" s="205">
        <f t="shared" si="1"/>
        <v>28500</v>
      </c>
    </row>
    <row r="10" spans="1:14" ht="15" customHeight="1">
      <c r="A10" s="274" t="s">
        <v>306</v>
      </c>
      <c r="B10" s="204">
        <v>1075</v>
      </c>
      <c r="C10" s="204">
        <v>1075</v>
      </c>
      <c r="D10" s="204">
        <v>1075</v>
      </c>
      <c r="E10" s="204">
        <v>1075</v>
      </c>
      <c r="F10" s="204">
        <v>1075</v>
      </c>
      <c r="G10" s="204">
        <v>475</v>
      </c>
      <c r="H10" s="204">
        <v>475</v>
      </c>
      <c r="I10" s="204">
        <v>1075</v>
      </c>
      <c r="J10" s="204">
        <v>992</v>
      </c>
      <c r="K10" s="204">
        <v>992</v>
      </c>
      <c r="L10" s="204">
        <v>992</v>
      </c>
      <c r="M10" s="204">
        <v>123</v>
      </c>
      <c r="N10" s="205">
        <f t="shared" si="1"/>
        <v>10499</v>
      </c>
    </row>
    <row r="11" spans="1:14" ht="15" customHeight="1">
      <c r="A11" s="274" t="s">
        <v>364</v>
      </c>
      <c r="B11" s="204"/>
      <c r="C11" s="204"/>
      <c r="D11" s="204"/>
      <c r="E11" s="204">
        <v>164</v>
      </c>
      <c r="F11" s="204"/>
      <c r="G11" s="204"/>
      <c r="H11" s="204"/>
      <c r="I11" s="204">
        <v>165</v>
      </c>
      <c r="J11" s="204"/>
      <c r="K11" s="204"/>
      <c r="L11" s="204"/>
      <c r="M11" s="204"/>
      <c r="N11" s="205">
        <f t="shared" si="1"/>
        <v>329</v>
      </c>
    </row>
    <row r="12" spans="1:14" ht="15" customHeight="1">
      <c r="A12" s="207" t="s">
        <v>270</v>
      </c>
      <c r="B12" s="208">
        <f>SUM(B7:B11)</f>
        <v>18665</v>
      </c>
      <c r="C12" s="208">
        <f t="shared" ref="C12:M12" si="2">SUM(C7:C11)</f>
        <v>18665</v>
      </c>
      <c r="D12" s="208">
        <f t="shared" si="2"/>
        <v>31915</v>
      </c>
      <c r="E12" s="208">
        <f t="shared" si="2"/>
        <v>19229</v>
      </c>
      <c r="F12" s="208">
        <f t="shared" si="2"/>
        <v>19055</v>
      </c>
      <c r="G12" s="208">
        <f t="shared" si="2"/>
        <v>13372</v>
      </c>
      <c r="H12" s="208">
        <f t="shared" si="2"/>
        <v>13372</v>
      </c>
      <c r="I12" s="208">
        <f t="shared" si="2"/>
        <v>14137</v>
      </c>
      <c r="J12" s="208">
        <f t="shared" si="2"/>
        <v>26139</v>
      </c>
      <c r="K12" s="208">
        <f t="shared" si="2"/>
        <v>13789</v>
      </c>
      <c r="L12" s="208">
        <f t="shared" si="2"/>
        <v>13644</v>
      </c>
      <c r="M12" s="208">
        <f t="shared" si="2"/>
        <v>11566</v>
      </c>
      <c r="N12" s="208">
        <f>SUM(N6:N11)</f>
        <v>213548</v>
      </c>
    </row>
    <row r="13" spans="1:14" ht="15" customHeight="1">
      <c r="A13" s="206" t="s">
        <v>365</v>
      </c>
      <c r="B13" s="204">
        <v>3480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>
        <f t="shared" si="1"/>
        <v>3480</v>
      </c>
    </row>
    <row r="14" spans="1:14" ht="15" customHeight="1">
      <c r="A14" s="207" t="s">
        <v>270</v>
      </c>
      <c r="B14" s="208">
        <f>SUM(B12+B13)</f>
        <v>22145</v>
      </c>
      <c r="C14" s="208">
        <f t="shared" ref="C14:M14" si="3">SUM(C12+C13)</f>
        <v>18665</v>
      </c>
      <c r="D14" s="208">
        <f t="shared" si="3"/>
        <v>31915</v>
      </c>
      <c r="E14" s="208">
        <f t="shared" si="3"/>
        <v>19229</v>
      </c>
      <c r="F14" s="208">
        <f t="shared" si="3"/>
        <v>19055</v>
      </c>
      <c r="G14" s="208">
        <f t="shared" si="3"/>
        <v>13372</v>
      </c>
      <c r="H14" s="208">
        <f t="shared" si="3"/>
        <v>13372</v>
      </c>
      <c r="I14" s="208">
        <f t="shared" si="3"/>
        <v>14137</v>
      </c>
      <c r="J14" s="208">
        <f t="shared" si="3"/>
        <v>26139</v>
      </c>
      <c r="K14" s="208">
        <f t="shared" si="3"/>
        <v>13789</v>
      </c>
      <c r="L14" s="208">
        <f t="shared" si="3"/>
        <v>13644</v>
      </c>
      <c r="M14" s="208">
        <f t="shared" si="3"/>
        <v>11566</v>
      </c>
      <c r="N14" s="208">
        <f>SUM(N12:N13)</f>
        <v>217028</v>
      </c>
    </row>
    <row r="15" spans="1:14" ht="15" customHeight="1">
      <c r="A15" s="206" t="s">
        <v>366</v>
      </c>
      <c r="B15" s="205"/>
      <c r="C15" s="205"/>
      <c r="D15" s="205"/>
      <c r="E15" s="204">
        <v>25418</v>
      </c>
      <c r="F15" s="204"/>
      <c r="G15" s="204"/>
      <c r="H15" s="204"/>
      <c r="I15" s="204"/>
      <c r="J15" s="204"/>
      <c r="K15" s="204"/>
      <c r="L15" s="204"/>
      <c r="M15" s="204"/>
      <c r="N15" s="205">
        <f>SUM(E15:M15)</f>
        <v>25418</v>
      </c>
    </row>
    <row r="16" spans="1:14" ht="15" customHeight="1">
      <c r="A16" s="206"/>
      <c r="B16" s="205"/>
      <c r="C16" s="205"/>
      <c r="D16" s="205"/>
      <c r="E16" s="204"/>
      <c r="F16" s="204"/>
      <c r="G16" s="204"/>
      <c r="H16" s="204"/>
      <c r="I16" s="204"/>
      <c r="J16" s="204"/>
      <c r="K16" s="204"/>
      <c r="L16" s="204"/>
      <c r="M16" s="204"/>
      <c r="N16" s="205">
        <f>SUM(B16:M16)</f>
        <v>0</v>
      </c>
    </row>
    <row r="17" spans="1:14" ht="15" customHeight="1">
      <c r="A17" s="209" t="s">
        <v>271</v>
      </c>
      <c r="B17" s="210">
        <f t="shared" ref="B17:N17" si="4">SUM(B14:B16)</f>
        <v>22145</v>
      </c>
      <c r="C17" s="210">
        <f t="shared" si="4"/>
        <v>18665</v>
      </c>
      <c r="D17" s="210">
        <f t="shared" si="4"/>
        <v>31915</v>
      </c>
      <c r="E17" s="210">
        <f t="shared" si="4"/>
        <v>44647</v>
      </c>
      <c r="F17" s="210">
        <f t="shared" si="4"/>
        <v>19055</v>
      </c>
      <c r="G17" s="210">
        <f t="shared" si="4"/>
        <v>13372</v>
      </c>
      <c r="H17" s="210">
        <f t="shared" si="4"/>
        <v>13372</v>
      </c>
      <c r="I17" s="210">
        <f t="shared" si="4"/>
        <v>14137</v>
      </c>
      <c r="J17" s="210">
        <f t="shared" si="4"/>
        <v>26139</v>
      </c>
      <c r="K17" s="210">
        <f t="shared" si="4"/>
        <v>13789</v>
      </c>
      <c r="L17" s="210">
        <f t="shared" si="4"/>
        <v>13644</v>
      </c>
      <c r="M17" s="210">
        <f t="shared" si="4"/>
        <v>11566</v>
      </c>
      <c r="N17" s="210">
        <f t="shared" si="4"/>
        <v>242446</v>
      </c>
    </row>
    <row r="18" spans="1:14" ht="26.25" customHeight="1">
      <c r="A18" s="206" t="s">
        <v>367</v>
      </c>
      <c r="B18" s="205"/>
      <c r="C18" s="205"/>
      <c r="D18" s="205"/>
      <c r="E18" s="205"/>
      <c r="F18" s="205">
        <v>180</v>
      </c>
      <c r="G18" s="205"/>
      <c r="H18" s="205"/>
      <c r="I18" s="205"/>
      <c r="J18" s="205"/>
      <c r="K18" s="205"/>
      <c r="L18" s="205"/>
      <c r="M18" s="205">
        <v>33890</v>
      </c>
      <c r="N18" s="205">
        <f t="shared" si="1"/>
        <v>34070</v>
      </c>
    </row>
    <row r="19" spans="1:14" ht="15" customHeight="1">
      <c r="A19" s="274" t="s">
        <v>368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>
        <f t="shared" si="1"/>
        <v>0</v>
      </c>
    </row>
    <row r="20" spans="1:14" ht="15" customHeight="1">
      <c r="A20" s="274" t="s">
        <v>369</v>
      </c>
      <c r="B20" s="205">
        <v>7540</v>
      </c>
      <c r="C20" s="205"/>
      <c r="D20" s="205"/>
      <c r="E20" s="205"/>
      <c r="F20" s="205"/>
      <c r="G20" s="204"/>
      <c r="H20" s="205"/>
      <c r="I20" s="205"/>
      <c r="J20" s="205"/>
      <c r="K20" s="205"/>
      <c r="L20" s="205"/>
      <c r="M20" s="205"/>
      <c r="N20" s="205">
        <f t="shared" si="1"/>
        <v>7540</v>
      </c>
    </row>
    <row r="21" spans="1:14" ht="15" customHeight="1">
      <c r="A21" s="212" t="s">
        <v>390</v>
      </c>
      <c r="B21" s="210">
        <f>SUM(B18:B20)</f>
        <v>7540</v>
      </c>
      <c r="C21" s="210">
        <f t="shared" ref="C21:M21" si="5">SUM(C18:C20)</f>
        <v>0</v>
      </c>
      <c r="D21" s="210">
        <f t="shared" si="5"/>
        <v>0</v>
      </c>
      <c r="E21" s="210">
        <f t="shared" si="5"/>
        <v>0</v>
      </c>
      <c r="F21" s="210">
        <f t="shared" si="5"/>
        <v>180</v>
      </c>
      <c r="G21" s="210">
        <f t="shared" si="5"/>
        <v>0</v>
      </c>
      <c r="H21" s="210">
        <f t="shared" si="5"/>
        <v>0</v>
      </c>
      <c r="I21" s="210">
        <f t="shared" si="5"/>
        <v>0</v>
      </c>
      <c r="J21" s="210">
        <f t="shared" si="5"/>
        <v>0</v>
      </c>
      <c r="K21" s="210">
        <f t="shared" si="5"/>
        <v>0</v>
      </c>
      <c r="L21" s="210">
        <f t="shared" si="5"/>
        <v>0</v>
      </c>
      <c r="M21" s="210">
        <f t="shared" si="5"/>
        <v>33890</v>
      </c>
      <c r="N21" s="210">
        <f t="shared" si="1"/>
        <v>41610</v>
      </c>
    </row>
    <row r="22" spans="1:14" ht="15" customHeight="1">
      <c r="A22" s="211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>
        <f t="shared" si="1"/>
        <v>0</v>
      </c>
    </row>
    <row r="23" spans="1:14" ht="15" customHeight="1">
      <c r="A23" s="209" t="s">
        <v>272</v>
      </c>
      <c r="B23" s="210">
        <f>SUM(B14+B21)</f>
        <v>29685</v>
      </c>
      <c r="C23" s="210">
        <f>SUM(C14+C21)</f>
        <v>18665</v>
      </c>
      <c r="D23" s="210">
        <f>SUM(D14+D21)</f>
        <v>31915</v>
      </c>
      <c r="E23" s="210">
        <f t="shared" ref="E23:M23" si="6">SUM(E17+E21)</f>
        <v>44647</v>
      </c>
      <c r="F23" s="210">
        <f t="shared" si="6"/>
        <v>19235</v>
      </c>
      <c r="G23" s="210">
        <f t="shared" si="6"/>
        <v>13372</v>
      </c>
      <c r="H23" s="210">
        <f t="shared" si="6"/>
        <v>13372</v>
      </c>
      <c r="I23" s="210">
        <f t="shared" si="6"/>
        <v>14137</v>
      </c>
      <c r="J23" s="210">
        <f t="shared" si="6"/>
        <v>26139</v>
      </c>
      <c r="K23" s="210">
        <f t="shared" si="6"/>
        <v>13789</v>
      </c>
      <c r="L23" s="210">
        <f t="shared" si="6"/>
        <v>13644</v>
      </c>
      <c r="M23" s="210">
        <f t="shared" si="6"/>
        <v>45456</v>
      </c>
      <c r="N23" s="210">
        <f>SUM(B23:M23)</f>
        <v>284056</v>
      </c>
    </row>
    <row r="26" spans="1:14" ht="14.25">
      <c r="A26" s="213" t="s">
        <v>383</v>
      </c>
      <c r="M26" s="447" t="s">
        <v>274</v>
      </c>
      <c r="N26" s="447"/>
    </row>
    <row r="27" spans="1:14" ht="14.25">
      <c r="A27" s="203" t="s">
        <v>268</v>
      </c>
      <c r="B27" s="273" t="s">
        <v>370</v>
      </c>
      <c r="C27" s="273" t="s">
        <v>371</v>
      </c>
      <c r="D27" s="273" t="s">
        <v>372</v>
      </c>
      <c r="E27" s="273" t="s">
        <v>373</v>
      </c>
      <c r="F27" s="273" t="s">
        <v>374</v>
      </c>
      <c r="G27" s="273" t="s">
        <v>375</v>
      </c>
      <c r="H27" s="273" t="s">
        <v>376</v>
      </c>
      <c r="I27" s="273" t="s">
        <v>377</v>
      </c>
      <c r="J27" s="273" t="s">
        <v>378</v>
      </c>
      <c r="K27" s="273" t="s">
        <v>379</v>
      </c>
      <c r="L27" s="273" t="s">
        <v>380</v>
      </c>
      <c r="M27" s="273" t="s">
        <v>381</v>
      </c>
      <c r="N27" s="203" t="s">
        <v>269</v>
      </c>
    </row>
    <row r="28" spans="1:14" ht="15">
      <c r="A28" s="275" t="s">
        <v>384</v>
      </c>
      <c r="B28" s="204">
        <v>8725</v>
      </c>
      <c r="C28" s="204">
        <v>8725</v>
      </c>
      <c r="D28" s="204">
        <v>8725</v>
      </c>
      <c r="E28" s="204">
        <v>9074</v>
      </c>
      <c r="F28" s="204">
        <v>9074</v>
      </c>
      <c r="G28" s="204">
        <v>9074</v>
      </c>
      <c r="H28" s="204">
        <v>9074</v>
      </c>
      <c r="I28" s="204">
        <v>9074</v>
      </c>
      <c r="J28" s="204">
        <v>9074</v>
      </c>
      <c r="K28" s="204">
        <v>9075</v>
      </c>
      <c r="L28" s="204">
        <v>9075</v>
      </c>
      <c r="M28" s="204">
        <v>9075</v>
      </c>
      <c r="N28" s="205">
        <f>SUM(B28:M28)</f>
        <v>107844</v>
      </c>
    </row>
    <row r="29" spans="1:14" ht="15">
      <c r="A29" s="275" t="s">
        <v>385</v>
      </c>
      <c r="B29" s="204">
        <v>2108</v>
      </c>
      <c r="C29" s="204">
        <v>2108</v>
      </c>
      <c r="D29" s="204">
        <v>2108</v>
      </c>
      <c r="E29" s="204">
        <v>2165</v>
      </c>
      <c r="F29" s="204">
        <v>2167</v>
      </c>
      <c r="G29" s="204">
        <v>2167</v>
      </c>
      <c r="H29" s="204">
        <v>2167</v>
      </c>
      <c r="I29" s="204">
        <v>2167</v>
      </c>
      <c r="J29" s="204">
        <v>2167</v>
      </c>
      <c r="K29" s="204">
        <v>2168</v>
      </c>
      <c r="L29" s="204">
        <v>2168</v>
      </c>
      <c r="M29" s="204">
        <v>2168</v>
      </c>
      <c r="N29" s="205">
        <f t="shared" ref="N29:N42" si="7">SUM(B29:M29)</f>
        <v>25828</v>
      </c>
    </row>
    <row r="30" spans="1:14" ht="15">
      <c r="A30" s="275" t="s">
        <v>389</v>
      </c>
      <c r="B30" s="204">
        <v>4490</v>
      </c>
      <c r="C30" s="204">
        <v>4490</v>
      </c>
      <c r="D30" s="204">
        <v>4490</v>
      </c>
      <c r="E30" s="204">
        <v>4557</v>
      </c>
      <c r="F30" s="204">
        <v>4557</v>
      </c>
      <c r="G30" s="204">
        <v>4557</v>
      </c>
      <c r="H30" s="204">
        <v>4557</v>
      </c>
      <c r="I30" s="204">
        <v>4557</v>
      </c>
      <c r="J30" s="204">
        <v>4557</v>
      </c>
      <c r="K30" s="204">
        <v>4557</v>
      </c>
      <c r="L30" s="204">
        <v>4557</v>
      </c>
      <c r="M30" s="204">
        <v>4557</v>
      </c>
      <c r="N30" s="205">
        <f t="shared" si="7"/>
        <v>54483</v>
      </c>
    </row>
    <row r="31" spans="1:14" ht="15">
      <c r="A31" s="275" t="s">
        <v>386</v>
      </c>
      <c r="B31" s="204">
        <v>2025</v>
      </c>
      <c r="C31" s="204">
        <v>2025</v>
      </c>
      <c r="D31" s="204">
        <v>2025</v>
      </c>
      <c r="E31" s="204">
        <v>2152</v>
      </c>
      <c r="F31" s="204">
        <v>2000</v>
      </c>
      <c r="G31" s="204">
        <v>2000</v>
      </c>
      <c r="H31" s="204">
        <v>2000</v>
      </c>
      <c r="I31" s="204">
        <v>2050</v>
      </c>
      <c r="J31" s="204">
        <v>2050</v>
      </c>
      <c r="K31" s="204">
        <v>2050</v>
      </c>
      <c r="L31" s="204">
        <v>2270</v>
      </c>
      <c r="M31" s="204">
        <v>2033</v>
      </c>
      <c r="N31" s="205">
        <f t="shared" si="7"/>
        <v>24680</v>
      </c>
    </row>
    <row r="32" spans="1:14" ht="15.75" customHeight="1">
      <c r="A32" s="275" t="s">
        <v>387</v>
      </c>
      <c r="B32" s="204"/>
      <c r="C32" s="204"/>
      <c r="D32" s="204">
        <v>220</v>
      </c>
      <c r="E32" s="204">
        <v>220</v>
      </c>
      <c r="F32" s="204">
        <v>220</v>
      </c>
      <c r="G32" s="204">
        <v>220</v>
      </c>
      <c r="H32" s="204">
        <v>220</v>
      </c>
      <c r="I32" s="204">
        <v>220</v>
      </c>
      <c r="J32" s="204">
        <v>220</v>
      </c>
      <c r="K32" s="204">
        <v>220</v>
      </c>
      <c r="L32" s="204">
        <v>220</v>
      </c>
      <c r="M32" s="204">
        <v>220</v>
      </c>
      <c r="N32" s="205">
        <f t="shared" si="7"/>
        <v>2200</v>
      </c>
    </row>
    <row r="33" spans="1:14" ht="15.75" customHeight="1">
      <c r="A33" s="275" t="s">
        <v>391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>
        <v>1993</v>
      </c>
      <c r="N33" s="205">
        <f t="shared" si="7"/>
        <v>1993</v>
      </c>
    </row>
    <row r="34" spans="1:14" ht="15">
      <c r="A34" s="215" t="s">
        <v>275</v>
      </c>
      <c r="B34" s="210">
        <f>SUM(B28:B33)</f>
        <v>17348</v>
      </c>
      <c r="C34" s="210">
        <f t="shared" ref="C34:M34" si="8">SUM(C28:C33)</f>
        <v>17348</v>
      </c>
      <c r="D34" s="210">
        <f t="shared" si="8"/>
        <v>17568</v>
      </c>
      <c r="E34" s="210">
        <f t="shared" si="8"/>
        <v>18168</v>
      </c>
      <c r="F34" s="210">
        <f t="shared" si="8"/>
        <v>18018</v>
      </c>
      <c r="G34" s="210">
        <f t="shared" si="8"/>
        <v>18018</v>
      </c>
      <c r="H34" s="210">
        <f t="shared" si="8"/>
        <v>18018</v>
      </c>
      <c r="I34" s="210">
        <f t="shared" si="8"/>
        <v>18068</v>
      </c>
      <c r="J34" s="210">
        <f t="shared" si="8"/>
        <v>18068</v>
      </c>
      <c r="K34" s="210">
        <f t="shared" si="8"/>
        <v>18070</v>
      </c>
      <c r="L34" s="210">
        <f t="shared" si="8"/>
        <v>18290</v>
      </c>
      <c r="M34" s="210">
        <f t="shared" si="8"/>
        <v>20046</v>
      </c>
      <c r="N34" s="210">
        <f>SUM(N28:N33)</f>
        <v>217028</v>
      </c>
    </row>
    <row r="35" spans="1:14" ht="15">
      <c r="A35" s="214" t="s">
        <v>392</v>
      </c>
      <c r="B35" s="205"/>
      <c r="C35" s="205"/>
      <c r="D35" s="205">
        <v>180</v>
      </c>
      <c r="E35" s="205"/>
      <c r="F35" s="205">
        <v>18828</v>
      </c>
      <c r="G35" s="205">
        <v>18828</v>
      </c>
      <c r="H35" s="205"/>
      <c r="I35" s="205"/>
      <c r="J35" s="205"/>
      <c r="K35" s="205"/>
      <c r="L35" s="205"/>
      <c r="M35" s="205"/>
      <c r="N35" s="205">
        <f t="shared" si="7"/>
        <v>37836</v>
      </c>
    </row>
    <row r="36" spans="1:14" ht="15">
      <c r="A36" s="214" t="s">
        <v>393</v>
      </c>
      <c r="B36" s="205"/>
      <c r="C36" s="205"/>
      <c r="D36" s="205"/>
      <c r="E36" s="205"/>
      <c r="F36" s="204"/>
      <c r="G36" s="204"/>
      <c r="H36" s="204"/>
      <c r="I36" s="204"/>
      <c r="J36" s="204"/>
      <c r="K36" s="204"/>
      <c r="L36" s="204"/>
      <c r="M36" s="204"/>
      <c r="N36" s="205">
        <f t="shared" si="7"/>
        <v>0</v>
      </c>
    </row>
    <row r="37" spans="1:14" ht="15">
      <c r="A37" s="275" t="s">
        <v>394</v>
      </c>
      <c r="B37" s="205"/>
      <c r="C37" s="205"/>
      <c r="D37" s="205"/>
      <c r="E37" s="205"/>
      <c r="F37" s="204"/>
      <c r="G37" s="204"/>
      <c r="H37" s="204"/>
      <c r="I37" s="204"/>
      <c r="J37" s="204"/>
      <c r="K37" s="204"/>
      <c r="L37" s="204"/>
      <c r="M37" s="204"/>
      <c r="N37" s="205">
        <f t="shared" si="7"/>
        <v>0</v>
      </c>
    </row>
    <row r="38" spans="1:14" ht="15">
      <c r="A38" s="214" t="s">
        <v>396</v>
      </c>
      <c r="B38" s="205"/>
      <c r="C38" s="205"/>
      <c r="D38" s="205"/>
      <c r="E38" s="205"/>
      <c r="F38" s="204"/>
      <c r="G38" s="204"/>
      <c r="H38" s="204">
        <v>3774</v>
      </c>
      <c r="I38" s="204"/>
      <c r="J38" s="204"/>
      <c r="K38" s="204"/>
      <c r="L38" s="204"/>
      <c r="M38" s="204">
        <v>25418</v>
      </c>
      <c r="N38" s="205">
        <f t="shared" si="7"/>
        <v>29192</v>
      </c>
    </row>
    <row r="39" spans="1:14" ht="15">
      <c r="A39" s="214" t="s">
        <v>395</v>
      </c>
      <c r="B39" s="205"/>
      <c r="C39" s="205"/>
      <c r="D39" s="205"/>
      <c r="E39" s="205"/>
      <c r="F39" s="204"/>
      <c r="G39" s="204"/>
      <c r="H39" s="204"/>
      <c r="I39" s="204"/>
      <c r="J39" s="204"/>
      <c r="K39" s="204"/>
      <c r="L39" s="204"/>
      <c r="M39" s="204">
        <v>0</v>
      </c>
      <c r="N39" s="205">
        <f t="shared" si="7"/>
        <v>0</v>
      </c>
    </row>
    <row r="40" spans="1:14" ht="15">
      <c r="A40" s="215" t="s">
        <v>276</v>
      </c>
      <c r="B40" s="210">
        <f>SUM(B35:B39)</f>
        <v>0</v>
      </c>
      <c r="C40" s="210">
        <f t="shared" ref="C40:M40" si="9">SUM(C35:C39)</f>
        <v>0</v>
      </c>
      <c r="D40" s="210">
        <f t="shared" si="9"/>
        <v>180</v>
      </c>
      <c r="E40" s="210">
        <f t="shared" si="9"/>
        <v>0</v>
      </c>
      <c r="F40" s="210">
        <f t="shared" si="9"/>
        <v>18828</v>
      </c>
      <c r="G40" s="210">
        <f t="shared" si="9"/>
        <v>18828</v>
      </c>
      <c r="H40" s="210">
        <f t="shared" si="9"/>
        <v>3774</v>
      </c>
      <c r="I40" s="210">
        <f t="shared" si="9"/>
        <v>0</v>
      </c>
      <c r="J40" s="210">
        <f t="shared" si="9"/>
        <v>0</v>
      </c>
      <c r="K40" s="210">
        <f t="shared" si="9"/>
        <v>0</v>
      </c>
      <c r="L40" s="210">
        <f t="shared" si="9"/>
        <v>0</v>
      </c>
      <c r="M40" s="210">
        <f t="shared" si="9"/>
        <v>25418</v>
      </c>
      <c r="N40" s="210">
        <f>SUM(N35:N39)</f>
        <v>67028</v>
      </c>
    </row>
    <row r="41" spans="1:14" ht="15">
      <c r="A41" s="216"/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>
        <f t="shared" si="7"/>
        <v>0</v>
      </c>
    </row>
    <row r="42" spans="1:14" ht="14.25">
      <c r="A42" s="217" t="s">
        <v>273</v>
      </c>
      <c r="B42" s="210">
        <f t="shared" ref="B42:M42" si="10">SUM(B34+B40)</f>
        <v>17348</v>
      </c>
      <c r="C42" s="210">
        <f t="shared" si="10"/>
        <v>17348</v>
      </c>
      <c r="D42" s="210">
        <f t="shared" si="10"/>
        <v>17748</v>
      </c>
      <c r="E42" s="210">
        <f t="shared" si="10"/>
        <v>18168</v>
      </c>
      <c r="F42" s="210">
        <f t="shared" si="10"/>
        <v>36846</v>
      </c>
      <c r="G42" s="210">
        <f t="shared" si="10"/>
        <v>36846</v>
      </c>
      <c r="H42" s="210">
        <f t="shared" si="10"/>
        <v>21792</v>
      </c>
      <c r="I42" s="210">
        <f t="shared" si="10"/>
        <v>18068</v>
      </c>
      <c r="J42" s="210">
        <f t="shared" si="10"/>
        <v>18068</v>
      </c>
      <c r="K42" s="210">
        <f t="shared" si="10"/>
        <v>18070</v>
      </c>
      <c r="L42" s="210">
        <f t="shared" si="10"/>
        <v>18290</v>
      </c>
      <c r="M42" s="210">
        <f t="shared" si="10"/>
        <v>45464</v>
      </c>
      <c r="N42" s="210">
        <f t="shared" si="7"/>
        <v>284056</v>
      </c>
    </row>
    <row r="43" spans="1:14">
      <c r="A43" s="277" t="s">
        <v>398</v>
      </c>
      <c r="B43" s="278">
        <f>B6+B23-B42</f>
        <v>12337</v>
      </c>
      <c r="C43" s="278">
        <f t="shared" ref="C43:M43" si="11">C6+C23-C42</f>
        <v>13654</v>
      </c>
      <c r="D43" s="278">
        <f t="shared" si="11"/>
        <v>27821</v>
      </c>
      <c r="E43" s="278">
        <f t="shared" si="11"/>
        <v>54300</v>
      </c>
      <c r="F43" s="278">
        <f t="shared" si="11"/>
        <v>36689</v>
      </c>
      <c r="G43" s="278">
        <f t="shared" si="11"/>
        <v>13215</v>
      </c>
      <c r="H43" s="278">
        <f t="shared" si="11"/>
        <v>4795</v>
      </c>
      <c r="I43" s="278">
        <f t="shared" si="11"/>
        <v>864</v>
      </c>
      <c r="J43" s="278">
        <f t="shared" si="11"/>
        <v>8935</v>
      </c>
      <c r="K43" s="278">
        <f t="shared" si="11"/>
        <v>4654</v>
      </c>
      <c r="L43" s="278">
        <f t="shared" si="11"/>
        <v>8</v>
      </c>
      <c r="M43" s="278">
        <f t="shared" si="11"/>
        <v>0</v>
      </c>
    </row>
  </sheetData>
  <mergeCells count="7">
    <mergeCell ref="H1:N1"/>
    <mergeCell ref="M26:N26"/>
    <mergeCell ref="A2:C2"/>
    <mergeCell ref="M2:N2"/>
    <mergeCell ref="A3:M3"/>
    <mergeCell ref="M4:N4"/>
    <mergeCell ref="A1:F1"/>
  </mergeCells>
  <phoneticPr fontId="36" type="noConversion"/>
  <printOptions horizontalCentered="1" verticalCentered="1"/>
  <pageMargins left="0" right="0" top="0.59055118110236227" bottom="0.78740157480314965" header="0.51181102362204722" footer="0.51181102362204722"/>
  <pageSetup paperSize="9" scale="105" orientation="landscape" verticalDpi="300" r:id="rId1"/>
  <headerFooter alignWithMargins="0"/>
  <rowBreaks count="1" manualBreakCount="1">
    <brk id="2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C2:D12"/>
  <sheetViews>
    <sheetView view="pageBreakPreview" zoomScale="60" zoomScaleNormal="100" workbookViewId="0">
      <selection activeCell="C20" sqref="C19:C20"/>
    </sheetView>
  </sheetViews>
  <sheetFormatPr defaultRowHeight="15"/>
  <cols>
    <col min="3" max="3" width="51" customWidth="1"/>
    <col min="4" max="4" width="78.85546875" customWidth="1"/>
  </cols>
  <sheetData>
    <row r="2" spans="3:4">
      <c r="C2" s="352" t="s">
        <v>460</v>
      </c>
      <c r="D2" s="352"/>
    </row>
    <row r="3" spans="3:4" ht="28.5" customHeight="1">
      <c r="C3" s="457" t="s">
        <v>404</v>
      </c>
      <c r="D3" s="457"/>
    </row>
    <row r="4" spans="3:4" ht="18.75">
      <c r="C4" s="402" t="s">
        <v>400</v>
      </c>
      <c r="D4" s="403"/>
    </row>
    <row r="5" spans="3:4" ht="15.75">
      <c r="C5" s="404"/>
      <c r="D5" s="405"/>
    </row>
    <row r="6" spans="3:4" ht="18.75">
      <c r="C6" s="191"/>
      <c r="D6" s="279" t="s">
        <v>358</v>
      </c>
    </row>
    <row r="7" spans="3:4" ht="24.95" customHeight="1">
      <c r="C7" s="184" t="s">
        <v>401</v>
      </c>
      <c r="D7" s="38">
        <v>180</v>
      </c>
    </row>
    <row r="8" spans="3:4" ht="24.95" customHeight="1">
      <c r="C8" s="280" t="s">
        <v>402</v>
      </c>
      <c r="D8" s="193">
        <v>37656</v>
      </c>
    </row>
    <row r="9" spans="3:4" ht="24.95" customHeight="1">
      <c r="C9" s="184"/>
      <c r="D9" s="38"/>
    </row>
    <row r="10" spans="3:4" ht="24.95" customHeight="1">
      <c r="C10" s="280"/>
      <c r="D10" s="38"/>
    </row>
    <row r="11" spans="3:4" ht="30" customHeight="1">
      <c r="C11" s="86" t="s">
        <v>403</v>
      </c>
      <c r="D11" s="87">
        <f>SUM(D7:D10)</f>
        <v>37836</v>
      </c>
    </row>
    <row r="12" spans="3:4" ht="18.75">
      <c r="C12" s="281"/>
      <c r="D12" s="281"/>
    </row>
  </sheetData>
  <mergeCells count="4">
    <mergeCell ref="C4:D4"/>
    <mergeCell ref="C5:D5"/>
    <mergeCell ref="C3:D3"/>
    <mergeCell ref="C2:D2"/>
  </mergeCells>
  <phoneticPr fontId="36" type="noConversion"/>
  <pageMargins left="0.75" right="0.75" top="1" bottom="1" header="0.5" footer="0.5"/>
  <pageSetup paperSize="9" scale="85" orientation="landscape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V40"/>
  <sheetViews>
    <sheetView zoomScaleNormal="100" workbookViewId="0">
      <selection activeCell="J45" sqref="J45"/>
    </sheetView>
  </sheetViews>
  <sheetFormatPr defaultRowHeight="15"/>
  <cols>
    <col min="1" max="1" width="5.5703125" customWidth="1"/>
    <col min="2" max="2" width="12" bestFit="1" customWidth="1"/>
    <col min="5" max="5" width="11.5703125" bestFit="1" customWidth="1"/>
    <col min="6" max="6" width="12" customWidth="1"/>
    <col min="7" max="7" width="2.42578125" customWidth="1"/>
    <col min="8" max="8" width="4.42578125" customWidth="1"/>
    <col min="9" max="9" width="13.7109375" customWidth="1"/>
    <col min="10" max="10" width="11.5703125" bestFit="1" customWidth="1"/>
    <col min="11" max="11" width="14.140625" bestFit="1" customWidth="1"/>
    <col min="17" max="17" width="11.7109375" customWidth="1"/>
    <col min="19" max="19" width="6.140625" customWidth="1"/>
    <col min="20" max="20" width="10.42578125" customWidth="1"/>
    <col min="21" max="21" width="14.140625" bestFit="1" customWidth="1"/>
    <col min="22" max="22" width="10" customWidth="1"/>
  </cols>
  <sheetData>
    <row r="2" spans="1:22">
      <c r="B2" s="329" t="s">
        <v>406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R2" s="330" t="s">
        <v>335</v>
      </c>
      <c r="S2" s="330"/>
      <c r="T2" s="330"/>
      <c r="U2" s="330"/>
      <c r="V2" s="330"/>
    </row>
    <row r="4" spans="1:22">
      <c r="B4" s="468" t="s">
        <v>334</v>
      </c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468"/>
      <c r="T4" s="468"/>
      <c r="U4" s="468"/>
      <c r="V4" s="460"/>
    </row>
    <row r="5" spans="1:22">
      <c r="B5" s="468"/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468"/>
      <c r="O5" s="468"/>
      <c r="P5" s="468"/>
      <c r="Q5" s="468"/>
      <c r="R5" s="468"/>
      <c r="S5" s="468"/>
      <c r="T5" s="468"/>
      <c r="U5" s="468"/>
      <c r="V5" s="460"/>
    </row>
    <row r="6" spans="1:22">
      <c r="B6" s="326" t="s">
        <v>336</v>
      </c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460"/>
    </row>
    <row r="7" spans="1:22">
      <c r="B7" s="326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460"/>
    </row>
    <row r="8" spans="1:22" ht="15.75" thickBot="1"/>
    <row r="9" spans="1:22" ht="18.75">
      <c r="B9" s="469" t="s">
        <v>328</v>
      </c>
      <c r="C9" s="470"/>
      <c r="D9" s="470"/>
      <c r="E9" s="470"/>
      <c r="F9" s="470"/>
      <c r="G9" s="471"/>
      <c r="H9" s="458" t="s">
        <v>291</v>
      </c>
      <c r="I9" s="459"/>
      <c r="J9" s="458" t="s">
        <v>341</v>
      </c>
      <c r="K9" s="459"/>
      <c r="L9" s="472" t="s">
        <v>329</v>
      </c>
      <c r="M9" s="473"/>
      <c r="N9" s="473"/>
      <c r="O9" s="473"/>
      <c r="P9" s="473"/>
      <c r="Q9" s="474"/>
      <c r="R9" s="331" t="s">
        <v>291</v>
      </c>
      <c r="S9" s="331"/>
      <c r="T9" s="458" t="s">
        <v>341</v>
      </c>
      <c r="U9" s="459"/>
      <c r="V9" s="230" t="s">
        <v>321</v>
      </c>
    </row>
    <row r="10" spans="1:22" ht="18.75">
      <c r="A10" s="227" t="s">
        <v>346</v>
      </c>
      <c r="B10" s="461" t="s">
        <v>347</v>
      </c>
      <c r="C10" s="462"/>
      <c r="D10" s="462"/>
      <c r="E10" s="462"/>
      <c r="F10" s="462"/>
      <c r="G10" s="462"/>
      <c r="H10" s="463"/>
      <c r="I10" s="463"/>
      <c r="J10" s="463"/>
      <c r="K10" s="463"/>
      <c r="L10" s="463"/>
      <c r="M10" s="463"/>
      <c r="N10" s="463"/>
      <c r="O10" s="463"/>
      <c r="P10" s="463"/>
      <c r="Q10" s="463"/>
      <c r="R10" s="463"/>
      <c r="S10" s="463"/>
      <c r="T10" s="464"/>
      <c r="U10" s="465"/>
      <c r="V10" s="229"/>
    </row>
    <row r="11" spans="1:22" ht="21">
      <c r="A11" s="227"/>
      <c r="B11" s="477" t="s">
        <v>340</v>
      </c>
      <c r="C11" s="478"/>
      <c r="D11" s="478"/>
      <c r="E11" s="478"/>
      <c r="F11" s="478"/>
      <c r="G11" s="478"/>
      <c r="H11" s="475" t="s">
        <v>337</v>
      </c>
      <c r="I11" s="476"/>
      <c r="J11" s="245" t="s">
        <v>338</v>
      </c>
      <c r="K11" s="246" t="s">
        <v>339</v>
      </c>
      <c r="L11" s="477" t="s">
        <v>349</v>
      </c>
      <c r="M11" s="478"/>
      <c r="N11" s="478"/>
      <c r="O11" s="478"/>
      <c r="P11" s="478"/>
      <c r="Q11" s="478"/>
      <c r="R11" s="466" t="s">
        <v>337</v>
      </c>
      <c r="S11" s="467"/>
      <c r="T11" s="245" t="s">
        <v>338</v>
      </c>
      <c r="U11" s="245" t="s">
        <v>339</v>
      </c>
      <c r="V11" s="236"/>
    </row>
    <row r="12" spans="1:22" ht="15.75">
      <c r="A12" s="227"/>
      <c r="B12" s="481" t="s">
        <v>323</v>
      </c>
      <c r="C12" s="327"/>
      <c r="D12" s="327"/>
      <c r="E12" s="327"/>
      <c r="F12" s="327"/>
      <c r="G12" s="327"/>
      <c r="H12" s="479">
        <v>6472951</v>
      </c>
      <c r="I12" s="480"/>
      <c r="J12" s="226">
        <v>0</v>
      </c>
      <c r="K12" s="233">
        <f>H12-J12</f>
        <v>6472951</v>
      </c>
      <c r="L12" s="481" t="s">
        <v>330</v>
      </c>
      <c r="M12" s="327"/>
      <c r="N12" s="327"/>
      <c r="O12" s="327"/>
      <c r="P12" s="327"/>
      <c r="Q12" s="327"/>
      <c r="R12" s="318">
        <v>5688633</v>
      </c>
      <c r="S12" s="318"/>
      <c r="T12" s="226"/>
      <c r="U12" s="226">
        <f>R12-T12</f>
        <v>5688633</v>
      </c>
      <c r="V12" s="237"/>
    </row>
    <row r="13" spans="1:22" ht="15.75">
      <c r="A13" s="227"/>
      <c r="B13" s="481" t="s">
        <v>325</v>
      </c>
      <c r="C13" s="327"/>
      <c r="D13" s="327"/>
      <c r="E13" s="327"/>
      <c r="F13" s="327"/>
      <c r="G13" s="327"/>
      <c r="H13" s="479"/>
      <c r="I13" s="480"/>
      <c r="J13" s="226"/>
      <c r="K13" s="233"/>
      <c r="L13" s="487" t="s">
        <v>331</v>
      </c>
      <c r="M13" s="319"/>
      <c r="N13" s="319"/>
      <c r="O13" s="319"/>
      <c r="P13" s="319"/>
      <c r="Q13" s="319"/>
      <c r="R13" s="318">
        <v>791778</v>
      </c>
      <c r="S13" s="318"/>
      <c r="T13" s="226"/>
      <c r="U13" s="226">
        <f>R13-T13</f>
        <v>791778</v>
      </c>
      <c r="V13" s="237"/>
    </row>
    <row r="14" spans="1:22" ht="15.75">
      <c r="A14" s="227"/>
      <c r="B14" s="487" t="s">
        <v>322</v>
      </c>
      <c r="C14" s="319"/>
      <c r="D14" s="319"/>
      <c r="E14" s="319"/>
      <c r="F14" s="319"/>
      <c r="G14" s="319"/>
      <c r="H14" s="479"/>
      <c r="I14" s="480"/>
      <c r="J14" s="226"/>
      <c r="K14" s="233"/>
      <c r="L14" s="487" t="s">
        <v>332</v>
      </c>
      <c r="M14" s="319"/>
      <c r="N14" s="319"/>
      <c r="O14" s="319"/>
      <c r="P14" s="319"/>
      <c r="Q14" s="319"/>
      <c r="R14" s="318"/>
      <c r="S14" s="318"/>
      <c r="T14" s="226"/>
      <c r="U14" s="226">
        <f>R14-T14</f>
        <v>0</v>
      </c>
      <c r="V14" s="237"/>
    </row>
    <row r="15" spans="1:22" ht="15.75">
      <c r="A15" s="227"/>
      <c r="B15" s="234" t="s">
        <v>324</v>
      </c>
      <c r="C15" s="225"/>
      <c r="D15" s="225"/>
      <c r="E15" s="225"/>
      <c r="F15" s="225"/>
      <c r="G15" s="225"/>
      <c r="H15" s="479"/>
      <c r="I15" s="480"/>
      <c r="J15" s="226"/>
      <c r="K15" s="233"/>
      <c r="L15" s="487" t="s">
        <v>333</v>
      </c>
      <c r="M15" s="319"/>
      <c r="N15" s="319"/>
      <c r="O15" s="319"/>
      <c r="P15" s="319"/>
      <c r="Q15" s="319"/>
      <c r="R15" s="318"/>
      <c r="S15" s="318"/>
      <c r="T15" s="226"/>
      <c r="U15" s="226">
        <f>R15-T15</f>
        <v>0</v>
      </c>
      <c r="V15" s="237"/>
    </row>
    <row r="16" spans="1:22" ht="18.75">
      <c r="A16" s="227"/>
      <c r="B16" s="484" t="s">
        <v>326</v>
      </c>
      <c r="C16" s="485"/>
      <c r="D16" s="485"/>
      <c r="E16" s="485"/>
      <c r="F16" s="485"/>
      <c r="G16" s="486"/>
      <c r="H16" s="482">
        <f>SUM(H12:I15)</f>
        <v>6472951</v>
      </c>
      <c r="I16" s="483"/>
      <c r="J16" s="243">
        <f>SUM(J12:J15)</f>
        <v>0</v>
      </c>
      <c r="K16" s="244">
        <f>H16-J16</f>
        <v>6472951</v>
      </c>
      <c r="L16" s="484" t="s">
        <v>327</v>
      </c>
      <c r="M16" s="485"/>
      <c r="N16" s="485"/>
      <c r="O16" s="485"/>
      <c r="P16" s="485"/>
      <c r="Q16" s="486"/>
      <c r="R16" s="488">
        <f>SUM(R10:S15)</f>
        <v>6480411</v>
      </c>
      <c r="S16" s="488"/>
      <c r="T16" s="243">
        <f>SUM(T12:T15)</f>
        <v>0</v>
      </c>
      <c r="U16" s="243">
        <f>SUM(U12:U15)</f>
        <v>6480411</v>
      </c>
      <c r="V16" s="237"/>
    </row>
    <row r="17" spans="1:22" ht="18.75">
      <c r="B17" s="250"/>
      <c r="C17" s="250"/>
      <c r="D17" s="250"/>
      <c r="E17" s="250"/>
      <c r="F17" s="250"/>
      <c r="G17" s="251"/>
      <c r="H17" s="252"/>
      <c r="I17" s="252"/>
      <c r="J17" s="252"/>
      <c r="K17" s="252"/>
      <c r="L17" s="232"/>
      <c r="M17" s="231"/>
      <c r="N17" s="231"/>
      <c r="O17" s="231"/>
      <c r="P17" s="231"/>
      <c r="Q17" s="231"/>
      <c r="R17" s="253"/>
      <c r="S17" s="253"/>
      <c r="T17" s="252"/>
      <c r="U17" s="254"/>
      <c r="V17" s="230"/>
    </row>
    <row r="18" spans="1:22" ht="37.5" customHeight="1">
      <c r="A18" s="227" t="s">
        <v>168</v>
      </c>
      <c r="B18" s="461" t="s">
        <v>342</v>
      </c>
      <c r="C18" s="462"/>
      <c r="D18" s="462"/>
      <c r="E18" s="462"/>
      <c r="F18" s="462"/>
      <c r="G18" s="462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4"/>
      <c r="U18" s="465"/>
      <c r="V18" s="229">
        <v>25</v>
      </c>
    </row>
    <row r="19" spans="1:22" ht="21">
      <c r="A19" s="227"/>
      <c r="B19" s="477" t="s">
        <v>340</v>
      </c>
      <c r="C19" s="478"/>
      <c r="D19" s="478"/>
      <c r="E19" s="478"/>
      <c r="F19" s="478"/>
      <c r="G19" s="478"/>
      <c r="H19" s="475" t="s">
        <v>337</v>
      </c>
      <c r="I19" s="476"/>
      <c r="J19" s="245" t="s">
        <v>338</v>
      </c>
      <c r="K19" s="246" t="s">
        <v>339</v>
      </c>
      <c r="L19" s="477" t="s">
        <v>349</v>
      </c>
      <c r="M19" s="478"/>
      <c r="N19" s="478"/>
      <c r="O19" s="478"/>
      <c r="P19" s="478"/>
      <c r="Q19" s="478"/>
      <c r="R19" s="466" t="s">
        <v>337</v>
      </c>
      <c r="S19" s="467"/>
      <c r="T19" s="245" t="s">
        <v>338</v>
      </c>
      <c r="U19" s="245" t="s">
        <v>339</v>
      </c>
      <c r="V19" s="236"/>
    </row>
    <row r="20" spans="1:22" ht="15.75">
      <c r="A20" s="227"/>
      <c r="B20" s="481" t="s">
        <v>323</v>
      </c>
      <c r="C20" s="327"/>
      <c r="D20" s="327"/>
      <c r="E20" s="327"/>
      <c r="F20" s="327"/>
      <c r="G20" s="327"/>
      <c r="H20" s="479">
        <v>11568555</v>
      </c>
      <c r="I20" s="480"/>
      <c r="J20" s="226">
        <v>856930</v>
      </c>
      <c r="K20" s="233">
        <f>H20-J20</f>
        <v>10711625</v>
      </c>
      <c r="L20" s="481" t="s">
        <v>330</v>
      </c>
      <c r="M20" s="327"/>
      <c r="N20" s="327"/>
      <c r="O20" s="327"/>
      <c r="P20" s="327"/>
      <c r="Q20" s="327"/>
      <c r="R20" s="318">
        <v>10192500</v>
      </c>
      <c r="S20" s="318"/>
      <c r="T20" s="226">
        <v>755000</v>
      </c>
      <c r="U20" s="226">
        <f>R20-T20</f>
        <v>9437500</v>
      </c>
      <c r="V20" s="237"/>
    </row>
    <row r="21" spans="1:22" ht="15.75">
      <c r="A21" s="227"/>
      <c r="B21" s="481" t="s">
        <v>325</v>
      </c>
      <c r="C21" s="327"/>
      <c r="D21" s="327"/>
      <c r="E21" s="327"/>
      <c r="F21" s="327"/>
      <c r="G21" s="327"/>
      <c r="H21" s="479">
        <v>414412</v>
      </c>
      <c r="I21" s="480"/>
      <c r="J21" s="226"/>
      <c r="K21" s="233">
        <f>H21-J21</f>
        <v>414412</v>
      </c>
      <c r="L21" s="487" t="s">
        <v>331</v>
      </c>
      <c r="M21" s="319"/>
      <c r="N21" s="319"/>
      <c r="O21" s="319"/>
      <c r="P21" s="319"/>
      <c r="Q21" s="319"/>
      <c r="R21" s="318">
        <v>1376055</v>
      </c>
      <c r="S21" s="318"/>
      <c r="T21" s="226">
        <v>101930</v>
      </c>
      <c r="U21" s="226">
        <f>R21-T21</f>
        <v>1274125</v>
      </c>
      <c r="V21" s="237"/>
    </row>
    <row r="22" spans="1:22" ht="15.75">
      <c r="A22" s="227"/>
      <c r="B22" s="487" t="s">
        <v>322</v>
      </c>
      <c r="C22" s="319"/>
      <c r="D22" s="319"/>
      <c r="E22" s="319"/>
      <c r="F22" s="319"/>
      <c r="G22" s="319"/>
      <c r="H22" s="479">
        <v>403504</v>
      </c>
      <c r="I22" s="480"/>
      <c r="J22" s="226"/>
      <c r="K22" s="233">
        <f>H22-J22</f>
        <v>403504</v>
      </c>
      <c r="L22" s="487" t="s">
        <v>332</v>
      </c>
      <c r="M22" s="319"/>
      <c r="N22" s="319"/>
      <c r="O22" s="319"/>
      <c r="P22" s="319"/>
      <c r="Q22" s="319"/>
      <c r="R22" s="318">
        <v>817916</v>
      </c>
      <c r="S22" s="318"/>
      <c r="T22" s="226"/>
      <c r="U22" s="226">
        <f>R22-T22</f>
        <v>817916</v>
      </c>
      <c r="V22" s="237"/>
    </row>
    <row r="23" spans="1:22" ht="15.75">
      <c r="A23" s="227"/>
      <c r="B23" s="234" t="s">
        <v>324</v>
      </c>
      <c r="C23" s="225"/>
      <c r="D23" s="225"/>
      <c r="E23" s="225"/>
      <c r="F23" s="225"/>
      <c r="G23" s="225"/>
      <c r="H23" s="479">
        <v>180000</v>
      </c>
      <c r="I23" s="480"/>
      <c r="J23" s="226"/>
      <c r="K23" s="233">
        <f>H23-J23</f>
        <v>180000</v>
      </c>
      <c r="L23" s="487" t="s">
        <v>333</v>
      </c>
      <c r="M23" s="319"/>
      <c r="N23" s="319"/>
      <c r="O23" s="319"/>
      <c r="P23" s="319"/>
      <c r="Q23" s="319"/>
      <c r="R23" s="318">
        <v>180000</v>
      </c>
      <c r="S23" s="318"/>
      <c r="T23" s="226"/>
      <c r="U23" s="226">
        <f>R23-T23</f>
        <v>180000</v>
      </c>
      <c r="V23" s="237"/>
    </row>
    <row r="24" spans="1:22" ht="18.75">
      <c r="A24" s="227"/>
      <c r="B24" s="484" t="s">
        <v>326</v>
      </c>
      <c r="C24" s="485"/>
      <c r="D24" s="485"/>
      <c r="E24" s="485"/>
      <c r="F24" s="485"/>
      <c r="G24" s="486"/>
      <c r="H24" s="482">
        <f>SUM(H20:I23)</f>
        <v>12566471</v>
      </c>
      <c r="I24" s="483"/>
      <c r="J24" s="243">
        <f>SUM(J20:J23)</f>
        <v>856930</v>
      </c>
      <c r="K24" s="244">
        <f>H24-J24</f>
        <v>11709541</v>
      </c>
      <c r="L24" s="484" t="s">
        <v>327</v>
      </c>
      <c r="M24" s="485"/>
      <c r="N24" s="485"/>
      <c r="O24" s="485"/>
      <c r="P24" s="485"/>
      <c r="Q24" s="486"/>
      <c r="R24" s="488">
        <f>SUM(R18:S23)</f>
        <v>12566471</v>
      </c>
      <c r="S24" s="488"/>
      <c r="T24" s="243">
        <f>SUM(T20:T23)</f>
        <v>856930</v>
      </c>
      <c r="U24" s="243">
        <f>SUM(U20:U23)</f>
        <v>11709541</v>
      </c>
      <c r="V24" s="237"/>
    </row>
    <row r="25" spans="1:22" ht="18.75">
      <c r="A25" s="227"/>
      <c r="B25" s="495" t="s">
        <v>348</v>
      </c>
      <c r="C25" s="462"/>
      <c r="D25" s="462"/>
      <c r="E25" s="462"/>
      <c r="F25" s="462"/>
      <c r="G25" s="496"/>
      <c r="H25" s="239"/>
      <c r="I25" s="239">
        <f>SUM(J25:K25)</f>
        <v>-2998325</v>
      </c>
      <c r="J25" s="247">
        <v>-2998325</v>
      </c>
      <c r="K25" s="240"/>
      <c r="L25" s="228"/>
      <c r="M25" s="228"/>
      <c r="N25" s="228"/>
      <c r="O25" s="228"/>
      <c r="P25" s="228"/>
      <c r="Q25" s="228"/>
      <c r="R25" s="240"/>
      <c r="S25" s="240"/>
      <c r="T25" s="240"/>
      <c r="U25" s="241"/>
      <c r="V25" s="242"/>
    </row>
    <row r="26" spans="1:22" ht="18.75">
      <c r="A26" s="227"/>
      <c r="B26" s="248"/>
      <c r="C26" s="228"/>
      <c r="D26" s="228"/>
      <c r="E26" s="228"/>
      <c r="F26" s="228"/>
      <c r="G26" s="228"/>
      <c r="H26" s="239"/>
      <c r="I26" s="239"/>
      <c r="J26" s="247"/>
      <c r="K26" s="240"/>
      <c r="L26" s="228"/>
      <c r="M26" s="228"/>
      <c r="N26" s="228"/>
      <c r="O26" s="228"/>
      <c r="P26" s="228"/>
      <c r="Q26" s="228"/>
      <c r="R26" s="240"/>
      <c r="S26" s="240"/>
      <c r="T26" s="240"/>
      <c r="U26" s="241"/>
      <c r="V26" s="242"/>
    </row>
    <row r="27" spans="1:22" ht="18.75">
      <c r="A27" s="227" t="s">
        <v>171</v>
      </c>
      <c r="B27" s="461" t="s">
        <v>343</v>
      </c>
      <c r="C27" s="462"/>
      <c r="D27" s="462"/>
      <c r="E27" s="462"/>
      <c r="F27" s="462"/>
      <c r="G27" s="462"/>
      <c r="H27" s="463"/>
      <c r="I27" s="463"/>
      <c r="J27" s="463"/>
      <c r="K27" s="463"/>
      <c r="L27" s="463"/>
      <c r="M27" s="463"/>
      <c r="N27" s="463"/>
      <c r="O27" s="463"/>
      <c r="P27" s="463"/>
      <c r="Q27" s="463"/>
      <c r="R27" s="463"/>
      <c r="S27" s="463"/>
      <c r="T27" s="464"/>
      <c r="U27" s="465"/>
      <c r="V27" s="229">
        <v>18</v>
      </c>
    </row>
    <row r="28" spans="1:22" ht="21">
      <c r="A28" s="227"/>
      <c r="B28" s="477" t="s">
        <v>340</v>
      </c>
      <c r="C28" s="478"/>
      <c r="D28" s="478"/>
      <c r="E28" s="478"/>
      <c r="F28" s="478"/>
      <c r="G28" s="478"/>
      <c r="H28" s="497" t="s">
        <v>337</v>
      </c>
      <c r="I28" s="498"/>
      <c r="J28" s="226" t="s">
        <v>338</v>
      </c>
      <c r="K28" s="233" t="s">
        <v>339</v>
      </c>
      <c r="L28" s="477" t="s">
        <v>349</v>
      </c>
      <c r="M28" s="478"/>
      <c r="N28" s="478"/>
      <c r="O28" s="478"/>
      <c r="P28" s="478"/>
      <c r="Q28" s="478"/>
      <c r="R28" s="497" t="s">
        <v>337</v>
      </c>
      <c r="S28" s="498"/>
      <c r="T28" s="226" t="s">
        <v>338</v>
      </c>
      <c r="U28" s="226" t="s">
        <v>339</v>
      </c>
      <c r="V28" s="236"/>
    </row>
    <row r="29" spans="1:22" ht="15.75">
      <c r="A29" s="227"/>
      <c r="B29" s="481" t="s">
        <v>323</v>
      </c>
      <c r="C29" s="327"/>
      <c r="D29" s="327"/>
      <c r="E29" s="327"/>
      <c r="F29" s="327"/>
      <c r="G29" s="327"/>
      <c r="H29" s="479">
        <v>6653396</v>
      </c>
      <c r="I29" s="480"/>
      <c r="J29" s="226">
        <v>0</v>
      </c>
      <c r="K29" s="233">
        <f>H29-J29</f>
        <v>6653396</v>
      </c>
      <c r="L29" s="481" t="s">
        <v>330</v>
      </c>
      <c r="M29" s="327"/>
      <c r="N29" s="327"/>
      <c r="O29" s="327"/>
      <c r="P29" s="327"/>
      <c r="Q29" s="327"/>
      <c r="R29" s="318">
        <v>5862000</v>
      </c>
      <c r="S29" s="318"/>
      <c r="T29" s="226">
        <v>0</v>
      </c>
      <c r="U29" s="226">
        <f>R29-T29</f>
        <v>5862000</v>
      </c>
      <c r="V29" s="237"/>
    </row>
    <row r="30" spans="1:22" ht="15.75">
      <c r="A30" s="227"/>
      <c r="B30" s="481" t="s">
        <v>325</v>
      </c>
      <c r="C30" s="327"/>
      <c r="D30" s="327"/>
      <c r="E30" s="327"/>
      <c r="F30" s="327"/>
      <c r="G30" s="327"/>
      <c r="H30" s="479">
        <v>198006</v>
      </c>
      <c r="I30" s="480"/>
      <c r="J30" s="226">
        <v>0</v>
      </c>
      <c r="K30" s="233">
        <f>H30-J30</f>
        <v>198006</v>
      </c>
      <c r="L30" s="487" t="s">
        <v>331</v>
      </c>
      <c r="M30" s="319"/>
      <c r="N30" s="319"/>
      <c r="O30" s="319"/>
      <c r="P30" s="319"/>
      <c r="Q30" s="319"/>
      <c r="R30" s="318">
        <v>791396</v>
      </c>
      <c r="S30" s="318"/>
      <c r="T30" s="226">
        <v>0</v>
      </c>
      <c r="U30" s="226">
        <f>R30-T30</f>
        <v>791396</v>
      </c>
      <c r="V30" s="237"/>
    </row>
    <row r="31" spans="1:22" ht="15.75">
      <c r="A31" s="227"/>
      <c r="B31" s="487" t="s">
        <v>322</v>
      </c>
      <c r="C31" s="319"/>
      <c r="D31" s="319"/>
      <c r="E31" s="319"/>
      <c r="F31" s="319"/>
      <c r="G31" s="319"/>
      <c r="H31" s="479">
        <v>0</v>
      </c>
      <c r="I31" s="480"/>
      <c r="J31" s="226">
        <v>0</v>
      </c>
      <c r="K31" s="233">
        <f>H31-J31</f>
        <v>0</v>
      </c>
      <c r="L31" s="487" t="s">
        <v>332</v>
      </c>
      <c r="M31" s="319"/>
      <c r="N31" s="319"/>
      <c r="O31" s="319"/>
      <c r="P31" s="319"/>
      <c r="Q31" s="319"/>
      <c r="R31" s="318">
        <v>198006</v>
      </c>
      <c r="S31" s="318"/>
      <c r="T31" s="226">
        <v>0</v>
      </c>
      <c r="U31" s="226">
        <f>R31-T31</f>
        <v>198006</v>
      </c>
      <c r="V31" s="237"/>
    </row>
    <row r="32" spans="1:22" ht="18.75">
      <c r="A32" s="227"/>
      <c r="B32" s="484" t="s">
        <v>326</v>
      </c>
      <c r="C32" s="485"/>
      <c r="D32" s="485"/>
      <c r="E32" s="485"/>
      <c r="F32" s="485"/>
      <c r="G32" s="486"/>
      <c r="H32" s="482">
        <f>SUM(H28:I31)</f>
        <v>6851402</v>
      </c>
      <c r="I32" s="483"/>
      <c r="J32" s="243">
        <f>SUM(J28:J31)</f>
        <v>0</v>
      </c>
      <c r="K32" s="244">
        <f>H32-J32</f>
        <v>6851402</v>
      </c>
      <c r="L32" s="484" t="s">
        <v>327</v>
      </c>
      <c r="M32" s="485"/>
      <c r="N32" s="485"/>
      <c r="O32" s="485"/>
      <c r="P32" s="485"/>
      <c r="Q32" s="486"/>
      <c r="R32" s="488">
        <f>SUM(R25:S31)</f>
        <v>6851402</v>
      </c>
      <c r="S32" s="488"/>
      <c r="T32" s="243">
        <f>SUM(T28:T31)</f>
        <v>0</v>
      </c>
      <c r="U32" s="243">
        <f>SUM(U28:U31)</f>
        <v>6851402</v>
      </c>
      <c r="V32" s="237"/>
    </row>
    <row r="33" spans="1:22" ht="18.75">
      <c r="A33" s="227"/>
      <c r="B33" s="495" t="s">
        <v>344</v>
      </c>
      <c r="C33" s="462"/>
      <c r="D33" s="462"/>
      <c r="E33" s="462"/>
      <c r="F33" s="462"/>
      <c r="G33" s="496"/>
      <c r="H33" s="239"/>
      <c r="I33" s="239">
        <f>SUM(J33:K33)</f>
        <v>-1663349</v>
      </c>
      <c r="J33" s="226">
        <v>0</v>
      </c>
      <c r="K33" s="233">
        <v>-1663349</v>
      </c>
      <c r="L33" s="487"/>
      <c r="M33" s="319"/>
      <c r="N33" s="319"/>
      <c r="O33" s="319"/>
      <c r="P33" s="319"/>
      <c r="Q33" s="319"/>
      <c r="R33" s="479"/>
      <c r="S33" s="480"/>
      <c r="T33" s="226"/>
      <c r="U33" s="226"/>
      <c r="V33" s="237"/>
    </row>
    <row r="34" spans="1:22" ht="15.75">
      <c r="A34" s="227"/>
      <c r="B34" s="487"/>
      <c r="C34" s="319"/>
      <c r="D34" s="319"/>
      <c r="E34" s="319"/>
      <c r="F34" s="319"/>
      <c r="G34" s="319"/>
      <c r="H34" s="479"/>
      <c r="I34" s="480"/>
      <c r="J34" s="226"/>
      <c r="K34" s="233"/>
      <c r="L34" s="487"/>
      <c r="M34" s="319"/>
      <c r="N34" s="319"/>
      <c r="O34" s="319"/>
      <c r="P34" s="319"/>
      <c r="Q34" s="319"/>
      <c r="R34" s="479"/>
      <c r="S34" s="480"/>
      <c r="T34" s="226"/>
      <c r="U34" s="226"/>
      <c r="V34" s="237"/>
    </row>
    <row r="35" spans="1:22" ht="19.5" thickBot="1">
      <c r="A35" s="227"/>
      <c r="B35" s="490" t="s">
        <v>318</v>
      </c>
      <c r="C35" s="494"/>
      <c r="D35" s="494"/>
      <c r="E35" s="494"/>
      <c r="F35" s="494"/>
      <c r="G35" s="491"/>
      <c r="H35" s="492">
        <f>H32+H24+H16</f>
        <v>25890824</v>
      </c>
      <c r="I35" s="493"/>
      <c r="J35" s="235">
        <f>J24+J32+J16</f>
        <v>856930</v>
      </c>
      <c r="K35" s="235">
        <f>K24+K32+K16</f>
        <v>25033894</v>
      </c>
      <c r="L35" s="490" t="s">
        <v>319</v>
      </c>
      <c r="M35" s="491"/>
      <c r="N35" s="491"/>
      <c r="O35" s="491"/>
      <c r="P35" s="491"/>
      <c r="Q35" s="491"/>
      <c r="R35" s="489">
        <v>25033894</v>
      </c>
      <c r="S35" s="489"/>
      <c r="T35" s="235">
        <f>T24+T32+T16</f>
        <v>856930</v>
      </c>
      <c r="U35" s="235">
        <f>U24+U32+U16</f>
        <v>25041354</v>
      </c>
      <c r="V35" s="238">
        <f>SUM(V18:V34)</f>
        <v>43</v>
      </c>
    </row>
    <row r="38" spans="1:22">
      <c r="E38" s="249"/>
    </row>
    <row r="39" spans="1:22">
      <c r="E39" s="249"/>
    </row>
    <row r="40" spans="1:22">
      <c r="E40" s="249"/>
    </row>
  </sheetData>
  <mergeCells count="91">
    <mergeCell ref="R24:S24"/>
    <mergeCell ref="B22:G22"/>
    <mergeCell ref="L23:Q23"/>
    <mergeCell ref="H23:I23"/>
    <mergeCell ref="B21:G21"/>
    <mergeCell ref="B28:G28"/>
    <mergeCell ref="B24:G24"/>
    <mergeCell ref="H34:I34"/>
    <mergeCell ref="H32:I32"/>
    <mergeCell ref="L20:Q20"/>
    <mergeCell ref="H24:I24"/>
    <mergeCell ref="L28:Q28"/>
    <mergeCell ref="L24:Q24"/>
    <mergeCell ref="H28:I28"/>
    <mergeCell ref="B27:U27"/>
    <mergeCell ref="B25:G25"/>
    <mergeCell ref="R28:S28"/>
    <mergeCell ref="R31:S31"/>
    <mergeCell ref="L31:Q31"/>
    <mergeCell ref="B30:G30"/>
    <mergeCell ref="R30:S30"/>
    <mergeCell ref="L33:Q33"/>
    <mergeCell ref="R33:S33"/>
    <mergeCell ref="L32:Q32"/>
    <mergeCell ref="B33:G33"/>
    <mergeCell ref="B32:G32"/>
    <mergeCell ref="B31:G31"/>
    <mergeCell ref="H35:I35"/>
    <mergeCell ref="B34:G34"/>
    <mergeCell ref="B35:G35"/>
    <mergeCell ref="B29:G29"/>
    <mergeCell ref="R32:S32"/>
    <mergeCell ref="L34:Q34"/>
    <mergeCell ref="R34:S34"/>
    <mergeCell ref="L29:Q29"/>
    <mergeCell ref="H30:I30"/>
    <mergeCell ref="H29:I29"/>
    <mergeCell ref="R13:S13"/>
    <mergeCell ref="L13:Q13"/>
    <mergeCell ref="H14:I14"/>
    <mergeCell ref="L14:Q14"/>
    <mergeCell ref="R14:S14"/>
    <mergeCell ref="R35:S35"/>
    <mergeCell ref="H31:I31"/>
    <mergeCell ref="L30:Q30"/>
    <mergeCell ref="R29:S29"/>
    <mergeCell ref="L35:Q35"/>
    <mergeCell ref="H21:I21"/>
    <mergeCell ref="R23:S23"/>
    <mergeCell ref="R20:S20"/>
    <mergeCell ref="R22:S22"/>
    <mergeCell ref="L21:Q21"/>
    <mergeCell ref="R21:S21"/>
    <mergeCell ref="H22:I22"/>
    <mergeCell ref="L22:Q22"/>
    <mergeCell ref="B16:G16"/>
    <mergeCell ref="H15:I15"/>
    <mergeCell ref="L15:Q15"/>
    <mergeCell ref="B14:G14"/>
    <mergeCell ref="R16:S16"/>
    <mergeCell ref="R15:S15"/>
    <mergeCell ref="B12:G12"/>
    <mergeCell ref="R12:S12"/>
    <mergeCell ref="B20:G20"/>
    <mergeCell ref="H20:I20"/>
    <mergeCell ref="B19:G19"/>
    <mergeCell ref="H16:I16"/>
    <mergeCell ref="B18:U18"/>
    <mergeCell ref="B13:G13"/>
    <mergeCell ref="H13:I13"/>
    <mergeCell ref="L16:Q16"/>
    <mergeCell ref="R9:S9"/>
    <mergeCell ref="T9:U9"/>
    <mergeCell ref="R19:S19"/>
    <mergeCell ref="H19:I19"/>
    <mergeCell ref="L19:Q19"/>
    <mergeCell ref="B11:G11"/>
    <mergeCell ref="H11:I11"/>
    <mergeCell ref="L11:Q11"/>
    <mergeCell ref="H12:I12"/>
    <mergeCell ref="L12:Q12"/>
    <mergeCell ref="J9:K9"/>
    <mergeCell ref="B6:V7"/>
    <mergeCell ref="B10:U10"/>
    <mergeCell ref="R11:S11"/>
    <mergeCell ref="B2:O2"/>
    <mergeCell ref="B4:V5"/>
    <mergeCell ref="R2:V2"/>
    <mergeCell ref="B9:G9"/>
    <mergeCell ref="H9:I9"/>
    <mergeCell ref="L9:Q9"/>
  </mergeCells>
  <phoneticPr fontId="36" type="noConversion"/>
  <pageMargins left="0.7" right="0.7" top="0.75" bottom="0.75" header="0.3" footer="0.3"/>
  <pageSetup paperSize="9" scale="61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2:M22"/>
  <sheetViews>
    <sheetView zoomScaleNormal="100" workbookViewId="0">
      <selection activeCell="F3" sqref="F3"/>
    </sheetView>
  </sheetViews>
  <sheetFormatPr defaultRowHeight="15"/>
  <cols>
    <col min="1" max="1" width="3.28515625" customWidth="1"/>
    <col min="2" max="2" width="16.140625" customWidth="1"/>
    <col min="3" max="3" width="24.85546875" customWidth="1"/>
    <col min="4" max="13" width="15.7109375" customWidth="1"/>
  </cols>
  <sheetData>
    <row r="2" spans="2:13">
      <c r="B2" s="512"/>
      <c r="C2" s="329"/>
      <c r="D2" s="329"/>
      <c r="E2" s="329"/>
      <c r="F2" s="329"/>
    </row>
    <row r="3" spans="2:13">
      <c r="B3" s="513" t="s">
        <v>461</v>
      </c>
      <c r="C3" s="329"/>
      <c r="D3" s="329"/>
      <c r="E3" s="329"/>
    </row>
    <row r="4" spans="2:13">
      <c r="B4" s="512" t="s">
        <v>409</v>
      </c>
      <c r="C4" s="329"/>
      <c r="D4" s="329"/>
      <c r="E4" s="329"/>
      <c r="F4" s="329"/>
    </row>
    <row r="6" spans="2:13" ht="15.75" thickBot="1"/>
    <row r="7" spans="2:13" ht="45" customHeight="1" thickBot="1">
      <c r="B7" s="282" t="s">
        <v>410</v>
      </c>
      <c r="C7" s="516" t="s">
        <v>411</v>
      </c>
      <c r="D7" s="514" t="s">
        <v>412</v>
      </c>
      <c r="E7" s="508"/>
      <c r="F7" s="514" t="s">
        <v>413</v>
      </c>
      <c r="G7" s="508"/>
      <c r="H7" s="514" t="s">
        <v>414</v>
      </c>
      <c r="I7" s="508"/>
      <c r="J7" s="514" t="s">
        <v>415</v>
      </c>
      <c r="K7" s="515"/>
      <c r="L7" s="507" t="s">
        <v>448</v>
      </c>
      <c r="M7" s="508"/>
    </row>
    <row r="8" spans="2:13" ht="90" customHeight="1" thickBot="1">
      <c r="B8" s="300" t="s">
        <v>416</v>
      </c>
      <c r="C8" s="517"/>
      <c r="D8" s="301" t="s">
        <v>449</v>
      </c>
      <c r="E8" s="301" t="s">
        <v>450</v>
      </c>
      <c r="F8" s="301" t="s">
        <v>449</v>
      </c>
      <c r="G8" s="301" t="s">
        <v>450</v>
      </c>
      <c r="H8" s="301" t="s">
        <v>449</v>
      </c>
      <c r="I8" s="301" t="s">
        <v>450</v>
      </c>
      <c r="J8" s="301" t="s">
        <v>449</v>
      </c>
      <c r="K8" s="302" t="s">
        <v>450</v>
      </c>
      <c r="L8" s="304" t="s">
        <v>449</v>
      </c>
      <c r="M8" s="301" t="s">
        <v>450</v>
      </c>
    </row>
    <row r="9" spans="2:13" ht="59.25" customHeight="1" thickTop="1" thickBot="1">
      <c r="B9" s="298" t="s">
        <v>417</v>
      </c>
      <c r="C9" s="299" t="s">
        <v>418</v>
      </c>
      <c r="D9" s="283">
        <v>8473</v>
      </c>
      <c r="E9" s="283">
        <v>2033</v>
      </c>
      <c r="F9" s="283">
        <v>8473</v>
      </c>
      <c r="G9" s="283">
        <v>1356</v>
      </c>
      <c r="H9" s="283">
        <v>8472</v>
      </c>
      <c r="I9" s="283">
        <v>678</v>
      </c>
      <c r="J9" s="283"/>
      <c r="K9" s="303"/>
      <c r="L9" s="306">
        <f>D9+F9+H9+J9</f>
        <v>25418</v>
      </c>
      <c r="M9" s="307">
        <f>E9+G9+I9+K9</f>
        <v>4067</v>
      </c>
    </row>
    <row r="10" spans="2:13" ht="45" customHeight="1" thickBot="1">
      <c r="B10" s="284"/>
      <c r="C10" s="285"/>
      <c r="D10" s="283"/>
      <c r="E10" s="283"/>
      <c r="F10" s="283"/>
      <c r="G10" s="283"/>
      <c r="H10" s="283"/>
      <c r="I10" s="283"/>
      <c r="J10" s="283"/>
      <c r="K10" s="303"/>
      <c r="L10" s="305">
        <f>D10+F10+H10+J10</f>
        <v>0</v>
      </c>
      <c r="M10" s="283">
        <f>E10+G10+I10+K10</f>
        <v>0</v>
      </c>
    </row>
    <row r="11" spans="2:13" ht="30" customHeight="1" thickBot="1">
      <c r="B11" s="503" t="s">
        <v>419</v>
      </c>
      <c r="C11" s="504"/>
      <c r="D11" s="283">
        <f>SUM(D9:D10)</f>
        <v>8473</v>
      </c>
      <c r="E11" s="283">
        <f>SUM(E9:E10)</f>
        <v>2033</v>
      </c>
      <c r="F11" s="283">
        <f>SUM(F9:F10)</f>
        <v>8473</v>
      </c>
      <c r="G11" s="283">
        <v>1356</v>
      </c>
      <c r="H11" s="283">
        <f>SUM(H9:H10)</f>
        <v>8472</v>
      </c>
      <c r="I11" s="283">
        <v>678</v>
      </c>
      <c r="J11" s="283">
        <f>SUM(J9:J10)</f>
        <v>0</v>
      </c>
      <c r="K11" s="303">
        <f>SUM(K9:K10)</f>
        <v>0</v>
      </c>
      <c r="L11" s="305">
        <f>SUM(L9:L10)</f>
        <v>25418</v>
      </c>
      <c r="M11" s="283">
        <f>SUM(M9:M10)</f>
        <v>4067</v>
      </c>
    </row>
    <row r="12" spans="2:13" ht="34.5" customHeight="1" thickBot="1">
      <c r="B12" s="505"/>
      <c r="C12" s="506"/>
      <c r="D12" s="499">
        <f>D11+E11</f>
        <v>10506</v>
      </c>
      <c r="E12" s="502"/>
      <c r="F12" s="499">
        <f>F11+G11</f>
        <v>9829</v>
      </c>
      <c r="G12" s="502"/>
      <c r="H12" s="499">
        <f>H11+I11</f>
        <v>9150</v>
      </c>
      <c r="I12" s="502"/>
      <c r="J12" s="499">
        <f>J11+K11</f>
        <v>0</v>
      </c>
      <c r="K12" s="500"/>
      <c r="L12" s="501">
        <f>L11+M11</f>
        <v>29485</v>
      </c>
      <c r="M12" s="502"/>
    </row>
    <row r="13" spans="2:13" ht="45" customHeight="1" thickBot="1">
      <c r="B13" s="509" t="s">
        <v>420</v>
      </c>
      <c r="C13" s="510"/>
      <c r="D13" s="510"/>
      <c r="E13" s="510"/>
      <c r="F13" s="510"/>
      <c r="G13" s="510"/>
      <c r="H13" s="510"/>
      <c r="I13" s="510"/>
      <c r="J13" s="510"/>
      <c r="K13" s="510"/>
      <c r="L13" s="510"/>
      <c r="M13" s="511"/>
    </row>
    <row r="14" spans="2:13" ht="45" customHeight="1" thickBot="1">
      <c r="B14" s="286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</row>
    <row r="15" spans="2:13" ht="45" customHeight="1" thickBot="1">
      <c r="B15" s="286"/>
      <c r="C15" s="287"/>
      <c r="D15" s="288" t="s">
        <v>421</v>
      </c>
      <c r="E15" s="288" t="s">
        <v>422</v>
      </c>
      <c r="F15" s="288" t="s">
        <v>421</v>
      </c>
      <c r="G15" s="288" t="s">
        <v>422</v>
      </c>
      <c r="H15" s="288" t="s">
        <v>421</v>
      </c>
      <c r="I15" s="288" t="s">
        <v>422</v>
      </c>
      <c r="J15" s="288" t="s">
        <v>421</v>
      </c>
      <c r="K15" s="288" t="s">
        <v>422</v>
      </c>
      <c r="L15" s="288" t="s">
        <v>421</v>
      </c>
      <c r="M15" s="288" t="s">
        <v>422</v>
      </c>
    </row>
    <row r="16" spans="2:13" ht="45" customHeight="1" thickBot="1">
      <c r="B16" s="289" t="s">
        <v>168</v>
      </c>
      <c r="C16" s="290" t="s">
        <v>423</v>
      </c>
      <c r="D16" s="291"/>
      <c r="E16" s="291"/>
      <c r="F16" s="291">
        <v>350</v>
      </c>
      <c r="G16" s="291">
        <v>6651</v>
      </c>
      <c r="H16" s="291">
        <v>370</v>
      </c>
      <c r="I16" s="291">
        <v>6983</v>
      </c>
      <c r="J16" s="291">
        <v>400</v>
      </c>
      <c r="K16" s="291">
        <v>7332</v>
      </c>
      <c r="L16" s="291">
        <v>420</v>
      </c>
      <c r="M16" s="291">
        <v>7691</v>
      </c>
    </row>
    <row r="17" spans="2:13" ht="45" customHeight="1" thickBot="1">
      <c r="B17" s="289" t="s">
        <v>171</v>
      </c>
      <c r="C17" s="290" t="s">
        <v>424</v>
      </c>
      <c r="D17" s="291">
        <v>0</v>
      </c>
      <c r="E17" s="291">
        <v>350</v>
      </c>
      <c r="F17" s="291">
        <v>0</v>
      </c>
      <c r="G17" s="291">
        <v>368</v>
      </c>
      <c r="H17" s="291">
        <v>0</v>
      </c>
      <c r="I17" s="291">
        <v>390</v>
      </c>
      <c r="J17" s="291">
        <v>0</v>
      </c>
      <c r="K17" s="291">
        <v>410</v>
      </c>
      <c r="L17" s="291">
        <v>0</v>
      </c>
      <c r="M17" s="291">
        <v>440</v>
      </c>
    </row>
    <row r="18" spans="2:13" ht="45" customHeight="1" thickBot="1">
      <c r="B18" s="289" t="s">
        <v>425</v>
      </c>
      <c r="C18" s="290" t="s">
        <v>426</v>
      </c>
      <c r="D18" s="291"/>
      <c r="E18" s="291">
        <v>0</v>
      </c>
      <c r="F18" s="291"/>
      <c r="G18" s="291">
        <v>0</v>
      </c>
      <c r="H18" s="291"/>
      <c r="I18" s="291">
        <v>0</v>
      </c>
      <c r="J18" s="291"/>
      <c r="K18" s="291">
        <v>0</v>
      </c>
      <c r="L18" s="291"/>
      <c r="M18" s="291"/>
    </row>
    <row r="19" spans="2:13" ht="45" customHeight="1" thickBot="1">
      <c r="B19" s="289" t="s">
        <v>286</v>
      </c>
      <c r="C19" s="290" t="s">
        <v>427</v>
      </c>
      <c r="D19" s="291">
        <v>0</v>
      </c>
      <c r="E19" s="291">
        <v>35</v>
      </c>
      <c r="F19" s="291">
        <v>0</v>
      </c>
      <c r="G19" s="291">
        <v>40</v>
      </c>
      <c r="H19" s="291"/>
      <c r="I19" s="291"/>
      <c r="J19" s="291"/>
      <c r="K19" s="291"/>
      <c r="L19" s="291"/>
      <c r="M19" s="291"/>
    </row>
    <row r="20" spans="2:13" ht="45" customHeight="1" thickBot="1">
      <c r="B20" s="289" t="s">
        <v>428</v>
      </c>
      <c r="C20" s="290" t="s">
        <v>429</v>
      </c>
      <c r="D20" s="291">
        <v>0</v>
      </c>
      <c r="E20" s="291">
        <v>130</v>
      </c>
      <c r="F20" s="291">
        <v>0</v>
      </c>
      <c r="G20" s="291">
        <v>145</v>
      </c>
      <c r="H20" s="291">
        <v>0</v>
      </c>
      <c r="I20" s="291">
        <v>155</v>
      </c>
      <c r="J20" s="291"/>
      <c r="K20" s="291"/>
      <c r="L20" s="291"/>
      <c r="M20" s="291"/>
    </row>
    <row r="21" spans="2:13" ht="45" customHeight="1" thickBot="1">
      <c r="B21" s="286"/>
      <c r="C21" s="287"/>
      <c r="D21" s="291"/>
      <c r="E21" s="291"/>
      <c r="F21" s="291"/>
      <c r="G21" s="291"/>
      <c r="H21" s="291"/>
      <c r="I21" s="291"/>
      <c r="J21" s="291"/>
      <c r="K21" s="291"/>
      <c r="L21" s="291"/>
      <c r="M21" s="291"/>
    </row>
    <row r="22" spans="2:13" ht="15.75">
      <c r="B22" s="292"/>
    </row>
  </sheetData>
  <mergeCells count="16">
    <mergeCell ref="L7:M7"/>
    <mergeCell ref="B13:M13"/>
    <mergeCell ref="B2:F2"/>
    <mergeCell ref="B4:F4"/>
    <mergeCell ref="B3:E3"/>
    <mergeCell ref="D7:E7"/>
    <mergeCell ref="F7:G7"/>
    <mergeCell ref="H7:I7"/>
    <mergeCell ref="J7:K7"/>
    <mergeCell ref="C7:C8"/>
    <mergeCell ref="J12:K12"/>
    <mergeCell ref="L12:M12"/>
    <mergeCell ref="B11:C12"/>
    <mergeCell ref="D12:E12"/>
    <mergeCell ref="F12:G12"/>
    <mergeCell ref="H12:I12"/>
  </mergeCells>
  <phoneticPr fontId="36" type="noConversion"/>
  <pageMargins left="0.7" right="0.7" top="0.75" bottom="0.75" header="0.3" footer="0.3"/>
  <pageSetup paperSize="9" scale="65" orientation="landscape" horizontalDpi="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B2:O36"/>
  <sheetViews>
    <sheetView zoomScaleNormal="100" workbookViewId="0">
      <selection activeCell="K18" sqref="K18"/>
    </sheetView>
  </sheetViews>
  <sheetFormatPr defaultRowHeight="15"/>
  <cols>
    <col min="10" max="10" width="18.140625" customWidth="1"/>
    <col min="11" max="11" width="17.140625" customWidth="1"/>
    <col min="12" max="12" width="18" customWidth="1"/>
    <col min="13" max="13" width="19.85546875" customWidth="1"/>
  </cols>
  <sheetData>
    <row r="2" spans="2:15">
      <c r="B2" s="329" t="s">
        <v>466</v>
      </c>
      <c r="C2" s="329"/>
      <c r="D2" s="329"/>
      <c r="E2" s="329"/>
      <c r="F2" s="329"/>
      <c r="G2" s="329"/>
      <c r="H2" s="329"/>
      <c r="I2" s="329"/>
      <c r="J2" s="329"/>
      <c r="K2" s="330" t="s">
        <v>430</v>
      </c>
      <c r="L2" s="330"/>
      <c r="M2" s="330"/>
      <c r="N2" s="330"/>
      <c r="O2" s="330"/>
    </row>
    <row r="4" spans="2:15">
      <c r="B4" s="520" t="s">
        <v>431</v>
      </c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</row>
    <row r="5" spans="2:15" ht="15.75" thickBot="1">
      <c r="B5" s="520"/>
      <c r="C5" s="520"/>
      <c r="D5" s="520"/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</row>
    <row r="6" spans="2:15" ht="16.5" thickTop="1">
      <c r="B6" s="521" t="s">
        <v>432</v>
      </c>
      <c r="C6" s="521"/>
      <c r="D6" s="521"/>
      <c r="E6" s="521"/>
      <c r="F6" s="530"/>
      <c r="G6" s="521" t="s">
        <v>433</v>
      </c>
      <c r="H6" s="521"/>
      <c r="I6" s="521"/>
      <c r="J6" s="523" t="s">
        <v>434</v>
      </c>
      <c r="K6" s="523"/>
      <c r="L6" s="523" t="s">
        <v>435</v>
      </c>
      <c r="M6" s="523"/>
      <c r="N6" s="521" t="s">
        <v>436</v>
      </c>
      <c r="O6" s="521"/>
    </row>
    <row r="7" spans="2:15" ht="16.5" thickBot="1">
      <c r="B7" s="522"/>
      <c r="C7" s="522"/>
      <c r="D7" s="522"/>
      <c r="E7" s="522"/>
      <c r="F7" s="531"/>
      <c r="G7" s="522"/>
      <c r="H7" s="522"/>
      <c r="I7" s="522"/>
      <c r="J7" s="293" t="s">
        <v>437</v>
      </c>
      <c r="K7" s="293" t="s">
        <v>438</v>
      </c>
      <c r="L7" s="293" t="s">
        <v>437</v>
      </c>
      <c r="M7" s="293" t="s">
        <v>438</v>
      </c>
      <c r="N7" s="522"/>
      <c r="O7" s="522"/>
    </row>
    <row r="8" spans="2:15" ht="24.95" customHeight="1" thickTop="1">
      <c r="B8" s="538" t="s">
        <v>47</v>
      </c>
      <c r="C8" s="538"/>
      <c r="D8" s="538"/>
      <c r="E8" s="538"/>
      <c r="F8" s="538"/>
      <c r="G8" s="532" t="s">
        <v>439</v>
      </c>
      <c r="H8" s="533"/>
      <c r="I8" s="534"/>
      <c r="J8" s="294"/>
      <c r="K8" s="295">
        <v>0</v>
      </c>
      <c r="L8" s="294"/>
      <c r="M8" s="295">
        <v>0</v>
      </c>
      <c r="N8" s="518">
        <f t="shared" ref="N8:N16" si="0">K8+M8</f>
        <v>0</v>
      </c>
      <c r="O8" s="518"/>
    </row>
    <row r="9" spans="2:15" ht="24.95" customHeight="1">
      <c r="B9" s="529" t="s">
        <v>440</v>
      </c>
      <c r="C9" s="529"/>
      <c r="D9" s="529"/>
      <c r="E9" s="529"/>
      <c r="F9" s="529"/>
      <c r="G9" s="525" t="s">
        <v>441</v>
      </c>
      <c r="H9" s="526"/>
      <c r="I9" s="527"/>
      <c r="J9" s="296" t="s">
        <v>442</v>
      </c>
      <c r="K9" s="297">
        <v>0</v>
      </c>
      <c r="L9" s="296" t="s">
        <v>442</v>
      </c>
      <c r="M9" s="297">
        <v>0</v>
      </c>
      <c r="N9" s="518">
        <f t="shared" si="0"/>
        <v>0</v>
      </c>
      <c r="O9" s="518"/>
    </row>
    <row r="10" spans="2:15" ht="24.95" customHeight="1">
      <c r="B10" s="529" t="s">
        <v>443</v>
      </c>
      <c r="C10" s="529"/>
      <c r="D10" s="529"/>
      <c r="E10" s="529"/>
      <c r="F10" s="529"/>
      <c r="G10" s="525"/>
      <c r="H10" s="526"/>
      <c r="I10" s="527"/>
      <c r="J10" s="296"/>
      <c r="K10" s="297"/>
      <c r="L10" s="296"/>
      <c r="M10" s="297"/>
      <c r="N10" s="518">
        <f t="shared" si="0"/>
        <v>0</v>
      </c>
      <c r="O10" s="518"/>
    </row>
    <row r="11" spans="2:15" ht="24.95" customHeight="1">
      <c r="B11" s="528" t="s">
        <v>444</v>
      </c>
      <c r="C11" s="528"/>
      <c r="D11" s="528"/>
      <c r="E11" s="528"/>
      <c r="F11" s="528"/>
      <c r="G11" s="525" t="s">
        <v>445</v>
      </c>
      <c r="H11" s="526"/>
      <c r="I11" s="527"/>
      <c r="J11" s="296" t="s">
        <v>442</v>
      </c>
      <c r="K11" s="297">
        <v>0</v>
      </c>
      <c r="L11" s="296" t="s">
        <v>442</v>
      </c>
      <c r="M11" s="297">
        <v>0</v>
      </c>
      <c r="N11" s="518">
        <f t="shared" si="0"/>
        <v>0</v>
      </c>
      <c r="O11" s="518"/>
    </row>
    <row r="12" spans="2:15" ht="24.95" customHeight="1">
      <c r="B12" s="529" t="s">
        <v>446</v>
      </c>
      <c r="C12" s="529"/>
      <c r="D12" s="529"/>
      <c r="E12" s="529"/>
      <c r="F12" s="529"/>
      <c r="G12" s="525" t="s">
        <v>439</v>
      </c>
      <c r="H12" s="526"/>
      <c r="I12" s="527"/>
      <c r="J12" s="296"/>
      <c r="K12" s="297"/>
      <c r="L12" s="296"/>
      <c r="M12" s="297"/>
      <c r="N12" s="518">
        <f t="shared" si="0"/>
        <v>0</v>
      </c>
      <c r="O12" s="518"/>
    </row>
    <row r="13" spans="2:15" ht="24.95" customHeight="1">
      <c r="B13" s="529"/>
      <c r="C13" s="529"/>
      <c r="D13" s="529"/>
      <c r="E13" s="529"/>
      <c r="F13" s="529"/>
      <c r="G13" s="525"/>
      <c r="H13" s="526"/>
      <c r="I13" s="527"/>
      <c r="J13" s="296"/>
      <c r="K13" s="297"/>
      <c r="L13" s="296"/>
      <c r="M13" s="297"/>
      <c r="N13" s="518">
        <f t="shared" si="0"/>
        <v>0</v>
      </c>
      <c r="O13" s="518"/>
    </row>
    <row r="14" spans="2:15" ht="24.95" customHeight="1">
      <c r="B14" s="529"/>
      <c r="C14" s="529"/>
      <c r="D14" s="529"/>
      <c r="E14" s="529"/>
      <c r="F14" s="529"/>
      <c r="G14" s="525"/>
      <c r="H14" s="526"/>
      <c r="I14" s="527"/>
      <c r="J14" s="296"/>
      <c r="K14" s="297"/>
      <c r="L14" s="296"/>
      <c r="M14" s="297"/>
      <c r="N14" s="518">
        <f t="shared" si="0"/>
        <v>0</v>
      </c>
      <c r="O14" s="518"/>
    </row>
    <row r="15" spans="2:15" ht="24.95" customHeight="1">
      <c r="B15" s="529"/>
      <c r="C15" s="529"/>
      <c r="D15" s="529"/>
      <c r="E15" s="529"/>
      <c r="F15" s="529"/>
      <c r="G15" s="525"/>
      <c r="H15" s="526"/>
      <c r="I15" s="527"/>
      <c r="J15" s="296"/>
      <c r="K15" s="297"/>
      <c r="L15" s="296"/>
      <c r="M15" s="297"/>
      <c r="N15" s="518">
        <f t="shared" si="0"/>
        <v>0</v>
      </c>
      <c r="O15" s="518"/>
    </row>
    <row r="16" spans="2:15" ht="24.95" customHeight="1">
      <c r="B16" s="529"/>
      <c r="C16" s="529"/>
      <c r="D16" s="529"/>
      <c r="E16" s="529"/>
      <c r="F16" s="529"/>
      <c r="G16" s="525"/>
      <c r="H16" s="526"/>
      <c r="I16" s="527"/>
      <c r="J16" s="296"/>
      <c r="K16" s="297"/>
      <c r="L16" s="296"/>
      <c r="M16" s="297"/>
      <c r="N16" s="518">
        <f t="shared" si="0"/>
        <v>0</v>
      </c>
      <c r="O16" s="518"/>
    </row>
    <row r="17" spans="2:15" ht="24.95" customHeight="1">
      <c r="B17" s="535" t="s">
        <v>447</v>
      </c>
      <c r="C17" s="536"/>
      <c r="D17" s="536"/>
      <c r="E17" s="536"/>
      <c r="F17" s="536"/>
      <c r="G17" s="536"/>
      <c r="H17" s="536"/>
      <c r="I17" s="536"/>
      <c r="J17" s="536"/>
      <c r="K17" s="536"/>
      <c r="L17" s="536"/>
      <c r="M17" s="537"/>
      <c r="N17" s="524">
        <f>SUM(N8:O16)</f>
        <v>0</v>
      </c>
      <c r="O17" s="524"/>
    </row>
    <row r="18" spans="2:15" ht="24.95" customHeight="1">
      <c r="B18" s="329"/>
      <c r="C18" s="329"/>
      <c r="D18" s="329"/>
      <c r="E18" s="329"/>
      <c r="F18" s="329"/>
      <c r="K18" s="249"/>
      <c r="M18" s="249"/>
      <c r="N18" s="519"/>
      <c r="O18" s="519"/>
    </row>
    <row r="19" spans="2:15" ht="24.95" customHeight="1">
      <c r="B19" s="329"/>
      <c r="C19" s="329"/>
      <c r="D19" s="329"/>
      <c r="E19" s="329"/>
      <c r="F19" s="329"/>
      <c r="K19" s="249"/>
      <c r="M19" s="249"/>
      <c r="N19" s="519"/>
      <c r="O19" s="519"/>
    </row>
    <row r="20" spans="2:15" ht="24.95" customHeight="1">
      <c r="B20" s="329"/>
      <c r="C20" s="329"/>
      <c r="D20" s="329"/>
      <c r="E20" s="329"/>
      <c r="F20" s="329"/>
      <c r="K20" s="249"/>
      <c r="M20" s="249"/>
      <c r="N20" s="519"/>
      <c r="O20" s="519"/>
    </row>
    <row r="21" spans="2:15" ht="24.95" customHeight="1">
      <c r="B21" s="329"/>
      <c r="C21" s="329"/>
      <c r="D21" s="329"/>
      <c r="E21" s="329"/>
      <c r="F21" s="329"/>
      <c r="K21" s="249"/>
      <c r="N21" s="519"/>
      <c r="O21" s="519"/>
    </row>
    <row r="22" spans="2:15" ht="24.95" customHeight="1">
      <c r="K22" s="249"/>
      <c r="N22" s="519"/>
      <c r="O22" s="519"/>
    </row>
    <row r="23" spans="2:15" ht="24.95" customHeight="1">
      <c r="N23" s="519"/>
      <c r="O23" s="519"/>
    </row>
    <row r="24" spans="2:15" ht="24.95" customHeight="1"/>
    <row r="25" spans="2:15" ht="24.95" customHeight="1"/>
    <row r="26" spans="2:15" ht="24.95" customHeight="1"/>
    <row r="27" spans="2:15" ht="24.95" customHeight="1"/>
    <row r="28" spans="2:15" ht="24.95" customHeight="1"/>
    <row r="29" spans="2:15" ht="24.95" customHeight="1"/>
    <row r="30" spans="2:15" ht="24.95" customHeight="1"/>
    <row r="31" spans="2:15" ht="24.95" customHeight="1"/>
    <row r="32" spans="2:15" ht="24.95" customHeight="1"/>
    <row r="33" ht="24.95" customHeight="1"/>
    <row r="34" ht="24.95" customHeight="1"/>
    <row r="35" ht="24.95" customHeight="1"/>
    <row r="36" ht="24.95" customHeight="1"/>
  </sheetData>
  <mergeCells count="47">
    <mergeCell ref="B2:J2"/>
    <mergeCell ref="N10:O10"/>
    <mergeCell ref="N8:O8"/>
    <mergeCell ref="N9:O9"/>
    <mergeCell ref="B9:F9"/>
    <mergeCell ref="B10:F10"/>
    <mergeCell ref="K2:O2"/>
    <mergeCell ref="G9:I9"/>
    <mergeCell ref="G10:I10"/>
    <mergeCell ref="B8:F8"/>
    <mergeCell ref="B21:F21"/>
    <mergeCell ref="B6:F7"/>
    <mergeCell ref="G8:I8"/>
    <mergeCell ref="N14:O14"/>
    <mergeCell ref="N21:O21"/>
    <mergeCell ref="B18:F18"/>
    <mergeCell ref="B19:F19"/>
    <mergeCell ref="B14:F14"/>
    <mergeCell ref="B17:M17"/>
    <mergeCell ref="G11:I11"/>
    <mergeCell ref="B11:F11"/>
    <mergeCell ref="B12:F12"/>
    <mergeCell ref="B15:F15"/>
    <mergeCell ref="B16:F16"/>
    <mergeCell ref="N11:O11"/>
    <mergeCell ref="B13:F13"/>
    <mergeCell ref="G12:I12"/>
    <mergeCell ref="G13:I13"/>
    <mergeCell ref="N12:O12"/>
    <mergeCell ref="N13:O13"/>
    <mergeCell ref="N17:O17"/>
    <mergeCell ref="N18:O18"/>
    <mergeCell ref="N19:O19"/>
    <mergeCell ref="N20:O20"/>
    <mergeCell ref="G14:I14"/>
    <mergeCell ref="G15:I15"/>
    <mergeCell ref="G16:I16"/>
    <mergeCell ref="N15:O15"/>
    <mergeCell ref="N16:O16"/>
    <mergeCell ref="N22:O22"/>
    <mergeCell ref="B20:F20"/>
    <mergeCell ref="N23:O23"/>
    <mergeCell ref="B4:O5"/>
    <mergeCell ref="G6:I7"/>
    <mergeCell ref="J6:K6"/>
    <mergeCell ref="L6:M6"/>
    <mergeCell ref="N6:O7"/>
  </mergeCells>
  <phoneticPr fontId="36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0" orientation="landscape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H75"/>
  <sheetViews>
    <sheetView zoomScale="150" zoomScaleNormal="150" workbookViewId="0">
      <pane xSplit="2" ySplit="8" topLeftCell="C44" activePane="bottomRight" state="frozen"/>
      <selection pane="topRight" activeCell="C1" sqref="C1"/>
      <selection pane="bottomLeft" activeCell="A8" sqref="A8"/>
      <selection pane="bottomRight" activeCell="B4" sqref="B4:G6"/>
    </sheetView>
  </sheetViews>
  <sheetFormatPr defaultColWidth="8.85546875" defaultRowHeight="12.75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2" spans="2:7" ht="30.75" customHeight="1">
      <c r="B2" s="332"/>
      <c r="C2" s="333"/>
      <c r="D2" s="333"/>
      <c r="E2" s="333"/>
      <c r="F2" s="333"/>
      <c r="G2" s="333"/>
    </row>
    <row r="3" spans="2:7">
      <c r="B3" s="332" t="s">
        <v>455</v>
      </c>
      <c r="C3" s="333"/>
      <c r="D3" s="333"/>
      <c r="E3" s="333"/>
      <c r="F3" s="333"/>
      <c r="G3" s="333"/>
    </row>
    <row r="4" spans="2:7">
      <c r="B4" s="334" t="s">
        <v>74</v>
      </c>
      <c r="C4" s="334"/>
      <c r="D4" s="334"/>
      <c r="E4" s="334"/>
      <c r="F4" s="334"/>
      <c r="G4" s="334"/>
    </row>
    <row r="5" spans="2:7">
      <c r="B5" s="334"/>
      <c r="C5" s="334"/>
      <c r="D5" s="334"/>
      <c r="E5" s="334"/>
      <c r="F5" s="334"/>
      <c r="G5" s="334"/>
    </row>
    <row r="6" spans="2:7" ht="24.95" customHeight="1">
      <c r="B6" s="335"/>
      <c r="C6" s="335"/>
      <c r="D6" s="335"/>
      <c r="E6" s="335"/>
      <c r="F6" s="335"/>
      <c r="G6" s="335"/>
    </row>
    <row r="7" spans="2:7" ht="62.25" customHeight="1">
      <c r="B7" s="29" t="s">
        <v>75</v>
      </c>
      <c r="C7" s="30" t="s">
        <v>76</v>
      </c>
      <c r="D7" s="30" t="s">
        <v>77</v>
      </c>
      <c r="E7" s="30" t="s">
        <v>78</v>
      </c>
      <c r="F7" s="31" t="s">
        <v>79</v>
      </c>
      <c r="G7" s="32" t="s">
        <v>80</v>
      </c>
    </row>
    <row r="8" spans="2:7" ht="24.95" customHeight="1">
      <c r="B8" s="33" t="s">
        <v>81</v>
      </c>
      <c r="C8" s="34" t="s">
        <v>82</v>
      </c>
      <c r="D8" s="34" t="s">
        <v>83</v>
      </c>
      <c r="E8" s="34" t="s">
        <v>83</v>
      </c>
      <c r="F8" s="35" t="s">
        <v>83</v>
      </c>
      <c r="G8" s="36" t="s">
        <v>83</v>
      </c>
    </row>
    <row r="9" spans="2:7" ht="24.95" customHeight="1">
      <c r="B9" s="37" t="s">
        <v>51</v>
      </c>
      <c r="C9" s="38"/>
      <c r="D9" s="38"/>
      <c r="E9" s="38"/>
      <c r="F9" s="39"/>
      <c r="G9" s="40"/>
    </row>
    <row r="10" spans="2:7" ht="24.95" customHeight="1">
      <c r="B10" s="41" t="s">
        <v>84</v>
      </c>
      <c r="C10" s="42">
        <v>119882</v>
      </c>
      <c r="D10" s="42"/>
      <c r="E10" s="42"/>
      <c r="F10" s="43"/>
      <c r="G10" s="44">
        <f t="shared" ref="G10:G17" si="0">SUM(C10:F10)</f>
        <v>119882</v>
      </c>
    </row>
    <row r="11" spans="2:7" ht="25.15" customHeight="1">
      <c r="B11" s="45" t="s">
        <v>85</v>
      </c>
      <c r="C11" s="46">
        <v>54338</v>
      </c>
      <c r="D11" s="46"/>
      <c r="E11" s="46"/>
      <c r="F11" s="47"/>
      <c r="G11" s="48">
        <f t="shared" si="0"/>
        <v>54338</v>
      </c>
    </row>
    <row r="12" spans="2:7" ht="24.95" customHeight="1">
      <c r="B12" s="41" t="s">
        <v>45</v>
      </c>
      <c r="C12" s="42">
        <v>28500</v>
      </c>
      <c r="D12" s="42"/>
      <c r="E12" s="49"/>
      <c r="F12" s="50"/>
      <c r="G12" s="44">
        <f t="shared" si="0"/>
        <v>28500</v>
      </c>
    </row>
    <row r="13" spans="2:7" ht="24.95" customHeight="1">
      <c r="B13" s="51" t="s">
        <v>51</v>
      </c>
      <c r="C13" s="42">
        <v>10249</v>
      </c>
      <c r="D13" s="42">
        <v>100</v>
      </c>
      <c r="E13" s="42"/>
      <c r="F13" s="43">
        <v>150</v>
      </c>
      <c r="G13" s="44">
        <f t="shared" si="0"/>
        <v>10499</v>
      </c>
    </row>
    <row r="14" spans="2:7" ht="24.95" customHeight="1">
      <c r="B14" s="41" t="s">
        <v>86</v>
      </c>
      <c r="C14" s="42">
        <v>0</v>
      </c>
      <c r="D14" s="42"/>
      <c r="E14" s="42"/>
      <c r="F14" s="43">
        <v>329</v>
      </c>
      <c r="G14" s="44">
        <f t="shared" si="0"/>
        <v>329</v>
      </c>
    </row>
    <row r="15" spans="2:7" ht="24.95" customHeight="1" thickBot="1">
      <c r="B15" s="52" t="s">
        <v>87</v>
      </c>
      <c r="C15" s="53">
        <f>SUM(C10:C14)</f>
        <v>212969</v>
      </c>
      <c r="D15" s="54">
        <f>SUM(D10:D14)</f>
        <v>100</v>
      </c>
      <c r="E15" s="53">
        <f>SUM(E10:E14)</f>
        <v>0</v>
      </c>
      <c r="F15" s="55">
        <f>SUM(F10:F14)</f>
        <v>479</v>
      </c>
      <c r="G15" s="56">
        <f t="shared" si="0"/>
        <v>213548</v>
      </c>
    </row>
    <row r="16" spans="2:7" ht="24.95" customHeight="1" thickTop="1" thickBot="1">
      <c r="B16" s="57" t="s">
        <v>88</v>
      </c>
      <c r="C16" s="58"/>
      <c r="D16" s="59">
        <v>69024</v>
      </c>
      <c r="E16" s="59">
        <v>39609</v>
      </c>
      <c r="F16" s="60">
        <v>4310</v>
      </c>
      <c r="G16" s="61">
        <f t="shared" si="0"/>
        <v>112943</v>
      </c>
    </row>
    <row r="17" spans="2:7" ht="24.95" customHeight="1" thickTop="1" thickBot="1">
      <c r="B17" s="62" t="s">
        <v>89</v>
      </c>
      <c r="C17" s="63">
        <v>3158</v>
      </c>
      <c r="D17" s="63">
        <v>70</v>
      </c>
      <c r="E17" s="63">
        <v>41</v>
      </c>
      <c r="F17" s="64">
        <v>211</v>
      </c>
      <c r="G17" s="65">
        <f t="shared" si="0"/>
        <v>3480</v>
      </c>
    </row>
    <row r="18" spans="2:7" ht="24.95" customHeight="1" thickTop="1">
      <c r="B18" s="66" t="s">
        <v>90</v>
      </c>
      <c r="C18" s="67">
        <f>SUM(C15:C17)</f>
        <v>216127</v>
      </c>
      <c r="D18" s="68">
        <f>SUM(D15:D17)</f>
        <v>69194</v>
      </c>
      <c r="E18" s="68">
        <f>SUM(E15:E17)</f>
        <v>39650</v>
      </c>
      <c r="F18" s="69">
        <f>SUM(F15:F17)</f>
        <v>5000</v>
      </c>
      <c r="G18" s="70">
        <f>SUM(C18:F18)-G16</f>
        <v>217028</v>
      </c>
    </row>
    <row r="19" spans="2:7" ht="24.95" customHeight="1">
      <c r="B19" s="51" t="s">
        <v>91</v>
      </c>
      <c r="C19" s="71">
        <v>0</v>
      </c>
      <c r="D19" s="72">
        <v>0</v>
      </c>
      <c r="E19" s="72">
        <v>0</v>
      </c>
      <c r="F19" s="73">
        <v>0</v>
      </c>
      <c r="G19" s="74">
        <f>SUM(C19:F19)</f>
        <v>0</v>
      </c>
    </row>
    <row r="20" spans="2:7" ht="24.95" customHeight="1">
      <c r="B20" s="75" t="s">
        <v>92</v>
      </c>
      <c r="C20" s="76">
        <f>C18</f>
        <v>216127</v>
      </c>
      <c r="D20" s="77">
        <f>SUM(D18:D19)</f>
        <v>69194</v>
      </c>
      <c r="E20" s="77">
        <f>SUM(E18:E19)</f>
        <v>39650</v>
      </c>
      <c r="F20" s="78">
        <f>SUM(F18:F19)</f>
        <v>5000</v>
      </c>
      <c r="G20" s="79">
        <f>SUM(G18:G19)</f>
        <v>217028</v>
      </c>
    </row>
    <row r="21" spans="2:7" ht="33.75" customHeight="1">
      <c r="B21" s="80" t="s">
        <v>93</v>
      </c>
      <c r="C21" s="76">
        <f>SUM(C20)</f>
        <v>216127</v>
      </c>
      <c r="D21" s="77">
        <f>SUM(D20)</f>
        <v>69194</v>
      </c>
      <c r="E21" s="77">
        <f>SUM(E20)</f>
        <v>39650</v>
      </c>
      <c r="F21" s="78">
        <f>SUM(F20)</f>
        <v>5000</v>
      </c>
      <c r="G21" s="79">
        <f>G20</f>
        <v>217028</v>
      </c>
    </row>
    <row r="22" spans="2:7" ht="24.95" customHeight="1">
      <c r="B22" s="37" t="s">
        <v>94</v>
      </c>
      <c r="C22" s="38"/>
      <c r="D22" s="38"/>
      <c r="E22" s="38"/>
      <c r="F22" s="39"/>
      <c r="G22" s="40"/>
    </row>
    <row r="23" spans="2:7" ht="24.95" customHeight="1">
      <c r="B23" s="51" t="s">
        <v>64</v>
      </c>
      <c r="C23" s="42">
        <v>34070</v>
      </c>
      <c r="D23" s="42"/>
      <c r="E23" s="42"/>
      <c r="F23" s="43"/>
      <c r="G23" s="81">
        <f>SUM(C23:F23)</f>
        <v>34070</v>
      </c>
    </row>
    <row r="24" spans="2:7" ht="24.95" customHeight="1">
      <c r="B24" s="51" t="s">
        <v>95</v>
      </c>
      <c r="C24" s="42"/>
      <c r="D24" s="42"/>
      <c r="E24" s="42"/>
      <c r="F24" s="43"/>
      <c r="G24" s="81">
        <f>SUM(C24:F24)</f>
        <v>0</v>
      </c>
    </row>
    <row r="25" spans="2:7" ht="24.95" customHeight="1">
      <c r="B25" s="51" t="s">
        <v>96</v>
      </c>
      <c r="C25" s="42">
        <v>7540</v>
      </c>
      <c r="D25" s="42"/>
      <c r="E25" s="42"/>
      <c r="F25" s="43"/>
      <c r="G25" s="81">
        <f>SUM(C25:F25)</f>
        <v>7540</v>
      </c>
    </row>
    <row r="26" spans="2:7" ht="24.95" customHeight="1">
      <c r="B26" s="75" t="s">
        <v>97</v>
      </c>
      <c r="C26" s="76">
        <f>SUM(C23:C25)</f>
        <v>41610</v>
      </c>
      <c r="D26" s="76">
        <f>SUM(D23:D25)</f>
        <v>0</v>
      </c>
      <c r="E26" s="76">
        <f>SUM(E23:E25)</f>
        <v>0</v>
      </c>
      <c r="F26" s="82">
        <f>SUM(F23:F25)</f>
        <v>0</v>
      </c>
      <c r="G26" s="79">
        <f>SUM(G23:G25)</f>
        <v>41610</v>
      </c>
    </row>
    <row r="27" spans="2:7" ht="24.95" customHeight="1">
      <c r="B27" s="51" t="s">
        <v>98</v>
      </c>
      <c r="C27" s="42"/>
      <c r="D27" s="42"/>
      <c r="E27" s="42"/>
      <c r="F27" s="43"/>
      <c r="G27" s="44">
        <f>SUM(C27:F27)</f>
        <v>0</v>
      </c>
    </row>
    <row r="28" spans="2:7" ht="24.95" customHeight="1">
      <c r="B28" s="75" t="s">
        <v>99</v>
      </c>
      <c r="C28" s="83">
        <f>SUM(C26+BC27)</f>
        <v>41610</v>
      </c>
      <c r="D28" s="83">
        <f>SUM(D26+BD27)</f>
        <v>0</v>
      </c>
      <c r="E28" s="83">
        <f>SUM(E26+BE27)</f>
        <v>0</v>
      </c>
      <c r="F28" s="84">
        <f>SUM(F26+BF27)</f>
        <v>0</v>
      </c>
      <c r="G28" s="85">
        <f>SUM(C28:F28)</f>
        <v>41610</v>
      </c>
    </row>
    <row r="29" spans="2:7" ht="24.95" customHeight="1">
      <c r="B29" s="51" t="s">
        <v>100</v>
      </c>
      <c r="C29" s="42">
        <v>25418</v>
      </c>
      <c r="D29" s="42">
        <v>0</v>
      </c>
      <c r="E29" s="42">
        <v>0</v>
      </c>
      <c r="F29" s="43">
        <v>0</v>
      </c>
      <c r="G29" s="44">
        <f>SUM(C29:F29)</f>
        <v>25418</v>
      </c>
    </row>
    <row r="30" spans="2:7" ht="24.95" customHeight="1">
      <c r="B30" s="75" t="s">
        <v>101</v>
      </c>
      <c r="C30" s="76">
        <f>SUM(C26+C27+C29)</f>
        <v>67028</v>
      </c>
      <c r="D30" s="76">
        <f>SUM(D26+D27+D29)</f>
        <v>0</v>
      </c>
      <c r="E30" s="76">
        <f>SUM(E26+E27+E29)</f>
        <v>0</v>
      </c>
      <c r="F30" s="82">
        <f>SUM(F26+F27+F29)</f>
        <v>0</v>
      </c>
      <c r="G30" s="79">
        <f>SUM(G26+G27+G29)</f>
        <v>67028</v>
      </c>
    </row>
    <row r="31" spans="2:7" ht="24.95" customHeight="1">
      <c r="B31" s="51"/>
      <c r="C31" s="38"/>
      <c r="D31" s="38"/>
      <c r="E31" s="38"/>
      <c r="F31" s="39"/>
      <c r="G31" s="44">
        <f>SUM(C31:F31)</f>
        <v>0</v>
      </c>
    </row>
    <row r="32" spans="2:7" ht="24.95" customHeight="1">
      <c r="B32" s="86" t="s">
        <v>102</v>
      </c>
      <c r="C32" s="87">
        <f>SUM(C21+C30)</f>
        <v>283155</v>
      </c>
      <c r="D32" s="88">
        <f>SUM(D21+D30)</f>
        <v>69194</v>
      </c>
      <c r="E32" s="88">
        <f>SUM(E21+E30)</f>
        <v>39650</v>
      </c>
      <c r="F32" s="89">
        <f>SUM(F21+F30)</f>
        <v>5000</v>
      </c>
      <c r="G32" s="90">
        <f>SUM(G21+G30)</f>
        <v>284056</v>
      </c>
    </row>
    <row r="33" spans="2:7" ht="24.95" customHeight="1">
      <c r="B33" s="91" t="s">
        <v>103</v>
      </c>
      <c r="C33" s="92"/>
      <c r="D33" s="92"/>
      <c r="E33" s="92"/>
      <c r="F33" s="93"/>
      <c r="G33" s="94"/>
    </row>
    <row r="34" spans="2:7" ht="24.95" customHeight="1">
      <c r="B34" s="95" t="s">
        <v>104</v>
      </c>
      <c r="C34" s="96"/>
      <c r="D34" s="96"/>
      <c r="E34" s="96"/>
      <c r="F34" s="97"/>
      <c r="G34" s="98"/>
    </row>
    <row r="35" spans="2:7" ht="24.95" customHeight="1">
      <c r="B35" s="99" t="s">
        <v>105</v>
      </c>
      <c r="C35" s="100">
        <f>SUM(C36+C37)</f>
        <v>47982</v>
      </c>
      <c r="D35" s="100">
        <f>SUM(D36+D37)</f>
        <v>28864</v>
      </c>
      <c r="E35" s="100">
        <f>SUM(E36+E37)</f>
        <v>29070</v>
      </c>
      <c r="F35" s="101">
        <f>SUM(F36+F37)</f>
        <v>1928</v>
      </c>
      <c r="G35" s="102">
        <f>SUM(G36+G37)</f>
        <v>107844</v>
      </c>
    </row>
    <row r="36" spans="2:7" ht="24.95" customHeight="1">
      <c r="B36" s="103" t="s">
        <v>106</v>
      </c>
      <c r="C36" s="38">
        <v>47039</v>
      </c>
      <c r="D36" s="38">
        <v>27596</v>
      </c>
      <c r="E36" s="38">
        <v>28215</v>
      </c>
      <c r="F36" s="39">
        <v>1840</v>
      </c>
      <c r="G36" s="40">
        <f>SUM(C36:F36)</f>
        <v>104690</v>
      </c>
    </row>
    <row r="37" spans="2:7" ht="24.95" customHeight="1">
      <c r="B37" s="103" t="s">
        <v>107</v>
      </c>
      <c r="C37" s="38">
        <v>943</v>
      </c>
      <c r="D37" s="38">
        <v>1268</v>
      </c>
      <c r="E37" s="38">
        <v>855</v>
      </c>
      <c r="F37" s="39">
        <v>88</v>
      </c>
      <c r="G37" s="40">
        <f>SUM(C37:F37)</f>
        <v>3154</v>
      </c>
    </row>
    <row r="38" spans="2:7" ht="24.95" customHeight="1">
      <c r="B38" s="99" t="s">
        <v>108</v>
      </c>
      <c r="C38" s="100">
        <f>SUM(C39+C40)</f>
        <v>9993</v>
      </c>
      <c r="D38" s="100">
        <f>SUM(D39+D40)</f>
        <v>7563</v>
      </c>
      <c r="E38" s="100">
        <f>SUM(E39+E40)</f>
        <v>7760</v>
      </c>
      <c r="F38" s="101">
        <f>SUM(F39+F40)</f>
        <v>512</v>
      </c>
      <c r="G38" s="102">
        <f>SUM(G39+G40)</f>
        <v>25828</v>
      </c>
    </row>
    <row r="39" spans="2:7" ht="24.95" customHeight="1">
      <c r="B39" s="103" t="s">
        <v>109</v>
      </c>
      <c r="C39" s="38">
        <v>9836</v>
      </c>
      <c r="D39" s="38">
        <v>7352</v>
      </c>
      <c r="E39" s="38">
        <v>7618</v>
      </c>
      <c r="F39" s="39">
        <v>497</v>
      </c>
      <c r="G39" s="40">
        <f>SUM(C39:F39)</f>
        <v>25303</v>
      </c>
    </row>
    <row r="40" spans="2:7" ht="24.95" customHeight="1">
      <c r="B40" s="103" t="s">
        <v>110</v>
      </c>
      <c r="C40" s="38">
        <v>157</v>
      </c>
      <c r="D40" s="38">
        <v>211</v>
      </c>
      <c r="E40" s="38">
        <v>142</v>
      </c>
      <c r="F40" s="39">
        <v>15</v>
      </c>
      <c r="G40" s="40">
        <f>SUM(C40:F40)</f>
        <v>525</v>
      </c>
    </row>
    <row r="41" spans="2:7" ht="24.95" customHeight="1">
      <c r="B41" s="99" t="s">
        <v>111</v>
      </c>
      <c r="C41" s="100">
        <f>SUM(C42+C43)</f>
        <v>40636</v>
      </c>
      <c r="D41" s="100">
        <f>SUM(D42+D43)</f>
        <v>8467</v>
      </c>
      <c r="E41" s="100">
        <f>SUM(E42+E43)</f>
        <v>2820</v>
      </c>
      <c r="F41" s="101">
        <f>SUM(F42+F43)</f>
        <v>2560</v>
      </c>
      <c r="G41" s="102">
        <f>SUM(G42+G43)</f>
        <v>54483</v>
      </c>
    </row>
    <row r="42" spans="2:7" ht="24.95" customHeight="1">
      <c r="B42" s="103" t="s">
        <v>112</v>
      </c>
      <c r="C42" s="38">
        <v>40456</v>
      </c>
      <c r="D42" s="38">
        <v>8225</v>
      </c>
      <c r="E42" s="38">
        <v>2657</v>
      </c>
      <c r="F42" s="39">
        <v>2543</v>
      </c>
      <c r="G42" s="40">
        <f>SUM(C42:F42)</f>
        <v>53881</v>
      </c>
    </row>
    <row r="43" spans="2:7" ht="24.95" customHeight="1">
      <c r="B43" s="103" t="s">
        <v>113</v>
      </c>
      <c r="C43" s="38">
        <v>180</v>
      </c>
      <c r="D43" s="38">
        <v>242</v>
      </c>
      <c r="E43" s="38">
        <v>163</v>
      </c>
      <c r="F43" s="39">
        <v>17</v>
      </c>
      <c r="G43" s="40">
        <f>SUM(C43:F43)</f>
        <v>602</v>
      </c>
    </row>
    <row r="44" spans="2:7" ht="24.95" customHeight="1">
      <c r="B44" s="99" t="s">
        <v>114</v>
      </c>
      <c r="C44" s="100">
        <v>380</v>
      </c>
      <c r="D44" s="100">
        <v>24300</v>
      </c>
      <c r="E44" s="100"/>
      <c r="F44" s="101"/>
      <c r="G44" s="102">
        <f>SUM(C44:F44)</f>
        <v>24680</v>
      </c>
    </row>
    <row r="45" spans="2:7" ht="24.95" customHeight="1">
      <c r="B45" s="99" t="s">
        <v>115</v>
      </c>
      <c r="C45" s="100">
        <v>2200</v>
      </c>
      <c r="D45" s="100"/>
      <c r="E45" s="100"/>
      <c r="F45" s="101"/>
      <c r="G45" s="102">
        <f>SUM(C45:F45)</f>
        <v>2200</v>
      </c>
    </row>
    <row r="46" spans="2:7" ht="24.95" customHeight="1">
      <c r="B46" s="99" t="s">
        <v>116</v>
      </c>
      <c r="C46" s="100">
        <f>SUM(C47+C48)</f>
        <v>1993</v>
      </c>
      <c r="D46" s="100"/>
      <c r="E46" s="100"/>
      <c r="F46" s="101"/>
      <c r="G46" s="102">
        <f>SUM(G47+G48)</f>
        <v>1993</v>
      </c>
    </row>
    <row r="47" spans="2:7" ht="24.95" customHeight="1">
      <c r="B47" s="103" t="s">
        <v>117</v>
      </c>
      <c r="C47" s="38">
        <v>1993</v>
      </c>
      <c r="D47" s="38"/>
      <c r="E47" s="38"/>
      <c r="F47" s="39"/>
      <c r="G47" s="40">
        <f t="shared" ref="G47:G53" si="1">SUM(C47:F47)</f>
        <v>1993</v>
      </c>
    </row>
    <row r="48" spans="2:7" ht="24.95" customHeight="1">
      <c r="B48" s="103" t="s">
        <v>118</v>
      </c>
      <c r="C48" s="38"/>
      <c r="D48" s="38"/>
      <c r="E48" s="38"/>
      <c r="F48" s="39"/>
      <c r="G48" s="40">
        <f t="shared" si="1"/>
        <v>0</v>
      </c>
    </row>
    <row r="49" spans="2:8" ht="33" customHeight="1" thickBot="1">
      <c r="B49" s="52" t="s">
        <v>119</v>
      </c>
      <c r="C49" s="104">
        <f>SUM(C35+C38+C41+C44+C45+C46)</f>
        <v>103184</v>
      </c>
      <c r="D49" s="104">
        <f>SUM(D35+D38+D41+D44+D45+D46)</f>
        <v>69194</v>
      </c>
      <c r="E49" s="104">
        <f>SUM(E35+E38+E41+E44+E45+E46)</f>
        <v>39650</v>
      </c>
      <c r="F49" s="105">
        <f>SUM(F35+F38+F41+F44+F45+F46)</f>
        <v>5000</v>
      </c>
      <c r="G49" s="106">
        <f t="shared" si="1"/>
        <v>217028</v>
      </c>
    </row>
    <row r="50" spans="2:8" ht="24.95" customHeight="1" thickTop="1">
      <c r="B50" s="107" t="s">
        <v>120</v>
      </c>
      <c r="C50" s="108">
        <f>D16</f>
        <v>69024</v>
      </c>
      <c r="D50" s="109"/>
      <c r="E50" s="109"/>
      <c r="F50" s="110"/>
      <c r="G50" s="111">
        <f t="shared" si="1"/>
        <v>69024</v>
      </c>
    </row>
    <row r="51" spans="2:8" ht="24.95" customHeight="1">
      <c r="B51" s="112" t="s">
        <v>121</v>
      </c>
      <c r="C51" s="113">
        <f>F16</f>
        <v>4310</v>
      </c>
      <c r="D51" s="114"/>
      <c r="E51" s="114"/>
      <c r="F51" s="115"/>
      <c r="G51" s="116">
        <f t="shared" si="1"/>
        <v>4310</v>
      </c>
    </row>
    <row r="52" spans="2:8" ht="24.95" customHeight="1">
      <c r="B52" s="117" t="s">
        <v>122</v>
      </c>
      <c r="C52" s="49">
        <f>E16</f>
        <v>39609</v>
      </c>
      <c r="D52" s="118"/>
      <c r="E52" s="118"/>
      <c r="F52" s="119"/>
      <c r="G52" s="116">
        <f t="shared" si="1"/>
        <v>39609</v>
      </c>
    </row>
    <row r="53" spans="2:8" ht="24.95" customHeight="1" thickBot="1">
      <c r="B53" s="120" t="s">
        <v>123</v>
      </c>
      <c r="C53" s="121">
        <f>SUM(C50:C52)</f>
        <v>112943</v>
      </c>
      <c r="D53" s="122">
        <f>SUM(D50:D52)</f>
        <v>0</v>
      </c>
      <c r="E53" s="122">
        <f>SUM(E50:E52)</f>
        <v>0</v>
      </c>
      <c r="F53" s="123">
        <f>SUM(F50:F52)</f>
        <v>0</v>
      </c>
      <c r="G53" s="124">
        <f t="shared" si="1"/>
        <v>112943</v>
      </c>
    </row>
    <row r="54" spans="2:8" ht="24.95" customHeight="1" thickTop="1">
      <c r="B54" s="125" t="s">
        <v>124</v>
      </c>
      <c r="C54" s="126">
        <f>SUM(C49+C53)</f>
        <v>216127</v>
      </c>
      <c r="D54" s="127">
        <f>SUM(D49+D53)</f>
        <v>69194</v>
      </c>
      <c r="E54" s="127">
        <f>SUM(E49+E53)</f>
        <v>39650</v>
      </c>
      <c r="F54" s="128">
        <f>SUM(F49+F53)</f>
        <v>5000</v>
      </c>
      <c r="G54" s="129">
        <f>SUM(G49)</f>
        <v>217028</v>
      </c>
    </row>
    <row r="55" spans="2:8" ht="24.95" customHeight="1">
      <c r="B55" s="37" t="s">
        <v>125</v>
      </c>
      <c r="C55" s="38"/>
      <c r="D55" s="38"/>
      <c r="E55" s="38"/>
      <c r="F55" s="39"/>
      <c r="G55" s="40"/>
    </row>
    <row r="56" spans="2:8" ht="24.95" customHeight="1">
      <c r="B56" s="130" t="s">
        <v>126</v>
      </c>
      <c r="C56" s="100">
        <v>37836</v>
      </c>
      <c r="D56" s="100"/>
      <c r="E56" s="100"/>
      <c r="F56" s="101"/>
      <c r="G56" s="131">
        <f t="shared" ref="G56:G62" si="2">SUM(C56:F56)</f>
        <v>37836</v>
      </c>
    </row>
    <row r="57" spans="2:8" ht="24.95" customHeight="1">
      <c r="B57" s="130" t="s">
        <v>127</v>
      </c>
      <c r="C57" s="100"/>
      <c r="D57" s="100"/>
      <c r="E57" s="100"/>
      <c r="F57" s="101"/>
      <c r="G57" s="131"/>
    </row>
    <row r="58" spans="2:8" ht="24.95" customHeight="1">
      <c r="B58" s="99" t="s">
        <v>128</v>
      </c>
      <c r="C58" s="100">
        <v>29192</v>
      </c>
      <c r="D58" s="100"/>
      <c r="E58" s="100"/>
      <c r="F58" s="101"/>
      <c r="G58" s="131">
        <f t="shared" si="2"/>
        <v>29192</v>
      </c>
    </row>
    <row r="59" spans="2:8" ht="30.75" customHeight="1">
      <c r="B59" s="75" t="s">
        <v>129</v>
      </c>
      <c r="C59" s="132">
        <f>SUM(C56:C58)</f>
        <v>67028</v>
      </c>
      <c r="D59" s="132">
        <f>SUM(D56:D58)</f>
        <v>0</v>
      </c>
      <c r="E59" s="132">
        <f>SUM(E56:E58)</f>
        <v>0</v>
      </c>
      <c r="F59" s="133">
        <f>SUM(F56:F58)</f>
        <v>0</v>
      </c>
      <c r="G59" s="131">
        <f t="shared" si="2"/>
        <v>67028</v>
      </c>
    </row>
    <row r="60" spans="2:8" ht="24.95" customHeight="1">
      <c r="B60" s="45" t="s">
        <v>130</v>
      </c>
      <c r="C60" s="113"/>
      <c r="D60" s="113"/>
      <c r="E60" s="113"/>
      <c r="F60" s="134"/>
      <c r="G60" s="135">
        <f t="shared" si="2"/>
        <v>0</v>
      </c>
    </row>
    <row r="61" spans="2:8" ht="24.95" customHeight="1">
      <c r="B61" s="136"/>
      <c r="C61" s="137"/>
      <c r="D61" s="137"/>
      <c r="E61" s="137"/>
      <c r="F61" s="138"/>
      <c r="G61" s="135">
        <f t="shared" si="2"/>
        <v>0</v>
      </c>
    </row>
    <row r="62" spans="2:8" ht="24.95" customHeight="1">
      <c r="B62" s="139" t="s">
        <v>131</v>
      </c>
      <c r="C62" s="132">
        <f>SUM(C59:C61)</f>
        <v>67028</v>
      </c>
      <c r="D62" s="132">
        <f>SUM(D59+D61)</f>
        <v>0</v>
      </c>
      <c r="E62" s="132">
        <f>SUM(E59+E61)</f>
        <v>0</v>
      </c>
      <c r="F62" s="133">
        <f>SUM(F59+F61)</f>
        <v>0</v>
      </c>
      <c r="G62" s="131">
        <f t="shared" si="2"/>
        <v>67028</v>
      </c>
      <c r="H62" s="12"/>
    </row>
    <row r="63" spans="2:8" ht="24.95" customHeight="1">
      <c r="B63" s="140"/>
      <c r="C63" s="92"/>
      <c r="D63" s="92"/>
      <c r="E63" s="92"/>
      <c r="F63" s="93"/>
      <c r="G63" s="94"/>
    </row>
    <row r="64" spans="2:8" ht="24.95" customHeight="1">
      <c r="B64" s="86" t="s">
        <v>132</v>
      </c>
      <c r="C64" s="87">
        <f>SUM(C54+C62)</f>
        <v>283155</v>
      </c>
      <c r="D64" s="141">
        <f>SUM(D54+D62)</f>
        <v>69194</v>
      </c>
      <c r="E64" s="141">
        <f>SUM(E54+E62)</f>
        <v>39650</v>
      </c>
      <c r="F64" s="142">
        <f>SUM(F54+F62)</f>
        <v>5000</v>
      </c>
      <c r="G64" s="90">
        <f>G54+G62</f>
        <v>284056</v>
      </c>
    </row>
    <row r="65" spans="2:7" ht="24.95" customHeight="1">
      <c r="B65" s="140"/>
      <c r="C65" s="92"/>
      <c r="D65" s="92"/>
      <c r="E65" s="92"/>
      <c r="F65" s="93"/>
      <c r="G65" s="92"/>
    </row>
    <row r="66" spans="2:7" ht="24.95" customHeight="1">
      <c r="B66" s="143"/>
      <c r="C66" s="143"/>
      <c r="D66" s="143"/>
      <c r="E66" s="143"/>
      <c r="F66" s="143"/>
      <c r="G66" s="144"/>
    </row>
    <row r="67" spans="2:7" ht="24.95" customHeight="1">
      <c r="B67" s="145" t="s">
        <v>133</v>
      </c>
      <c r="C67" s="146">
        <f>SUM(C68)</f>
        <v>9</v>
      </c>
      <c r="D67" s="146">
        <v>9</v>
      </c>
      <c r="E67" s="146">
        <v>10</v>
      </c>
      <c r="F67" s="147">
        <v>1</v>
      </c>
      <c r="G67" s="148">
        <f>SUM(C67:F67)</f>
        <v>29</v>
      </c>
    </row>
    <row r="68" spans="2:7" ht="24.95" customHeight="1">
      <c r="B68" s="149" t="s">
        <v>134</v>
      </c>
      <c r="C68" s="150">
        <v>9</v>
      </c>
      <c r="D68" s="150">
        <v>8</v>
      </c>
      <c r="E68" s="150">
        <v>10</v>
      </c>
      <c r="F68" s="151">
        <v>1</v>
      </c>
      <c r="G68" s="152">
        <f>SUM(C68:F68)</f>
        <v>28</v>
      </c>
    </row>
    <row r="69" spans="2:7" ht="24.95" customHeight="1">
      <c r="B69" s="145" t="s">
        <v>135</v>
      </c>
      <c r="C69" s="146">
        <v>9</v>
      </c>
      <c r="D69" s="146">
        <v>9</v>
      </c>
      <c r="E69" s="146">
        <v>10</v>
      </c>
      <c r="F69" s="153">
        <v>1</v>
      </c>
      <c r="G69" s="154">
        <f>SUM(C69:F69)</f>
        <v>29</v>
      </c>
    </row>
    <row r="70" spans="2:7" ht="24.95" customHeight="1">
      <c r="B70" s="149" t="s">
        <v>134</v>
      </c>
      <c r="C70" s="150">
        <v>9</v>
      </c>
      <c r="D70" s="150">
        <v>8</v>
      </c>
      <c r="E70" s="150">
        <v>10</v>
      </c>
      <c r="F70" s="155">
        <v>1</v>
      </c>
      <c r="G70" s="156">
        <f>SUM(C70:F70)</f>
        <v>28</v>
      </c>
    </row>
    <row r="71" spans="2:7" ht="24.95" customHeight="1">
      <c r="B71" s="145" t="s">
        <v>136</v>
      </c>
      <c r="C71" s="146">
        <v>43</v>
      </c>
      <c r="D71" s="146">
        <v>0</v>
      </c>
      <c r="E71" s="146">
        <v>0</v>
      </c>
      <c r="F71" s="147">
        <v>0</v>
      </c>
      <c r="G71" s="148">
        <f>SUM(C71:F71)</f>
        <v>43</v>
      </c>
    </row>
    <row r="72" spans="2:7" ht="24.95" customHeight="1"/>
    <row r="73" spans="2:7" ht="24.95" customHeight="1"/>
    <row r="74" spans="2:7" ht="24.95" customHeight="1"/>
    <row r="75" spans="2:7" ht="24.95" customHeight="1"/>
  </sheetData>
  <mergeCells count="3">
    <mergeCell ref="B2:G2"/>
    <mergeCell ref="B3:G3"/>
    <mergeCell ref="B4:G6"/>
  </mergeCells>
  <phoneticPr fontId="36" type="noConversion"/>
  <printOptions horizontalCentered="1" verticalCentered="1"/>
  <pageMargins left="0" right="0" top="0.19685039370078741" bottom="0.19685039370078741" header="0.11811023622047245" footer="0.11811023622047245"/>
  <pageSetup paperSize="9" scale="61" orientation="landscape" horizontalDpi="4294967295" verticalDpi="300" r:id="rId1"/>
  <headerFooter alignWithMargins="0">
    <oddFooter>&amp;R&amp;P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E45"/>
  <sheetViews>
    <sheetView zoomScaleNormal="100" workbookViewId="0">
      <selection activeCell="F48" sqref="F48"/>
    </sheetView>
  </sheetViews>
  <sheetFormatPr defaultColWidth="8.85546875" defaultRowHeight="12.75"/>
  <cols>
    <col min="1" max="1" width="8.85546875" style="1" customWidth="1"/>
    <col min="2" max="2" width="62.28515625" style="1" customWidth="1"/>
    <col min="3" max="3" width="16.28515625" style="1" customWidth="1"/>
    <col min="4" max="4" width="17.5703125" style="1" customWidth="1"/>
    <col min="5" max="5" width="17.7109375" style="1" customWidth="1"/>
    <col min="6" max="16384" width="8.85546875" style="1"/>
  </cols>
  <sheetData>
    <row r="1" spans="2:5">
      <c r="B1" s="340"/>
      <c r="C1" s="341"/>
      <c r="D1" s="341"/>
      <c r="E1" s="341"/>
    </row>
    <row r="2" spans="2:5" ht="15.75">
      <c r="B2" s="342" t="s">
        <v>462</v>
      </c>
      <c r="C2" s="343"/>
      <c r="D2" s="343"/>
      <c r="E2" s="343"/>
    </row>
    <row r="3" spans="2:5" ht="39" customHeight="1">
      <c r="B3" s="344" t="s">
        <v>453</v>
      </c>
      <c r="C3" s="345"/>
      <c r="D3" s="345"/>
      <c r="E3" s="345"/>
    </row>
    <row r="4" spans="2:5" ht="30" customHeight="1">
      <c r="B4" s="345"/>
      <c r="C4" s="345"/>
      <c r="D4" s="345"/>
      <c r="E4" s="345"/>
    </row>
    <row r="5" spans="2:5" ht="48" customHeight="1">
      <c r="B5" s="345"/>
      <c r="C5" s="345"/>
      <c r="D5" s="345"/>
      <c r="E5" s="345"/>
    </row>
    <row r="6" spans="2:5" ht="24.95" customHeight="1" thickBot="1">
      <c r="B6" s="157" t="s">
        <v>452</v>
      </c>
    </row>
    <row r="7" spans="2:5" ht="42" customHeight="1" thickBot="1">
      <c r="B7" s="336" t="s">
        <v>137</v>
      </c>
      <c r="C7" s="313" t="s">
        <v>138</v>
      </c>
      <c r="D7" s="308"/>
    </row>
    <row r="8" spans="2:5" ht="35.25" customHeight="1" thickBot="1">
      <c r="B8" s="337"/>
      <c r="C8" s="314" t="s">
        <v>139</v>
      </c>
      <c r="D8" s="309"/>
    </row>
    <row r="9" spans="2:5" ht="24.95" customHeight="1" thickBot="1">
      <c r="B9" s="158" t="s">
        <v>140</v>
      </c>
      <c r="C9" s="315">
        <v>24000</v>
      </c>
      <c r="D9" s="310"/>
    </row>
    <row r="10" spans="2:5" ht="24.95" customHeight="1" thickBot="1">
      <c r="B10" s="158" t="s">
        <v>141</v>
      </c>
      <c r="C10" s="315">
        <v>1500</v>
      </c>
      <c r="D10" s="310"/>
    </row>
    <row r="11" spans="2:5" ht="24.95" customHeight="1" thickBot="1">
      <c r="B11" s="158" t="s">
        <v>142</v>
      </c>
      <c r="C11" s="315">
        <v>0</v>
      </c>
      <c r="D11" s="311"/>
    </row>
    <row r="12" spans="2:5" ht="24.95" customHeight="1" thickBot="1">
      <c r="B12" s="158" t="s">
        <v>143</v>
      </c>
      <c r="C12" s="315">
        <v>500</v>
      </c>
      <c r="D12" s="310"/>
    </row>
    <row r="13" spans="2:5" ht="24.95" customHeight="1" thickBot="1">
      <c r="B13" s="158" t="s">
        <v>55</v>
      </c>
      <c r="C13" s="315">
        <v>5000</v>
      </c>
      <c r="D13" s="311"/>
    </row>
    <row r="14" spans="2:5" ht="24.95" customHeight="1" thickBot="1">
      <c r="B14" s="158" t="s">
        <v>144</v>
      </c>
      <c r="C14" s="315">
        <v>0</v>
      </c>
      <c r="D14" s="311"/>
    </row>
    <row r="15" spans="2:5" ht="24.95" customHeight="1" thickBot="1">
      <c r="B15" s="158" t="s">
        <v>145</v>
      </c>
      <c r="C15" s="315">
        <v>0</v>
      </c>
      <c r="D15" s="311"/>
    </row>
    <row r="16" spans="2:5" ht="24.95" customHeight="1" thickBot="1">
      <c r="B16" s="160" t="s">
        <v>146</v>
      </c>
      <c r="C16" s="316">
        <f>SUM(C9:C15)</f>
        <v>31000</v>
      </c>
      <c r="D16" s="312"/>
    </row>
    <row r="17" spans="2:5" ht="24.95" customHeight="1" thickBot="1">
      <c r="B17" s="158" t="s">
        <v>463</v>
      </c>
      <c r="C17" s="315">
        <v>25418</v>
      </c>
      <c r="D17" s="311"/>
    </row>
    <row r="18" spans="2:5" ht="24.95" customHeight="1" thickBot="1">
      <c r="B18" s="158" t="s">
        <v>147</v>
      </c>
      <c r="C18" s="315">
        <v>0</v>
      </c>
      <c r="D18" s="311"/>
    </row>
    <row r="19" spans="2:5" ht="24.95" customHeight="1" thickBot="1">
      <c r="B19" s="158" t="s">
        <v>148</v>
      </c>
      <c r="C19" s="315">
        <v>0</v>
      </c>
      <c r="D19" s="311"/>
    </row>
    <row r="20" spans="2:5" ht="24.95" customHeight="1" thickBot="1">
      <c r="B20" s="158" t="s">
        <v>149</v>
      </c>
      <c r="C20" s="315">
        <v>0</v>
      </c>
      <c r="D20" s="311"/>
    </row>
    <row r="21" spans="2:5" ht="24.95" customHeight="1" thickBot="1">
      <c r="B21" s="158" t="s">
        <v>150</v>
      </c>
      <c r="C21" s="315">
        <v>0</v>
      </c>
      <c r="D21" s="311"/>
    </row>
    <row r="22" spans="2:5" ht="30" customHeight="1" thickBot="1">
      <c r="B22" s="158" t="s">
        <v>151</v>
      </c>
      <c r="C22" s="315">
        <v>0</v>
      </c>
      <c r="D22" s="311"/>
    </row>
    <row r="23" spans="2:5" ht="32.25" customHeight="1" thickBot="1">
      <c r="B23" s="158" t="s">
        <v>152</v>
      </c>
      <c r="C23" s="315">
        <v>0</v>
      </c>
      <c r="D23" s="311"/>
    </row>
    <row r="24" spans="2:5" ht="24.95" customHeight="1" thickBot="1">
      <c r="B24" s="160" t="s">
        <v>464</v>
      </c>
      <c r="C24" s="316">
        <f>SUM(C17:C23)</f>
        <v>25418</v>
      </c>
      <c r="D24" s="312"/>
    </row>
    <row r="25" spans="2:5" ht="24.95" customHeight="1">
      <c r="B25" s="162"/>
    </row>
    <row r="26" spans="2:5" ht="24.95" customHeight="1" thickBot="1">
      <c r="B26" s="157" t="s">
        <v>154</v>
      </c>
    </row>
    <row r="27" spans="2:5" ht="24.95" customHeight="1" thickBot="1">
      <c r="B27" s="336" t="s">
        <v>137</v>
      </c>
      <c r="C27" s="163" t="s">
        <v>155</v>
      </c>
      <c r="D27" s="163" t="s">
        <v>156</v>
      </c>
      <c r="E27" s="163" t="s">
        <v>157</v>
      </c>
    </row>
    <row r="28" spans="2:5" ht="24.95" customHeight="1" thickBot="1">
      <c r="B28" s="337"/>
      <c r="C28" s="338" t="s">
        <v>158</v>
      </c>
      <c r="D28" s="339"/>
      <c r="E28" s="339"/>
    </row>
    <row r="29" spans="2:5" ht="24.95" customHeight="1" thickBot="1">
      <c r="B29" s="158" t="s">
        <v>140</v>
      </c>
      <c r="C29" s="164">
        <v>21000</v>
      </c>
      <c r="D29" s="164">
        <v>22000</v>
      </c>
      <c r="E29" s="164">
        <v>23000</v>
      </c>
    </row>
    <row r="30" spans="2:5" ht="24.95" customHeight="1" thickBot="1">
      <c r="B30" s="158" t="s">
        <v>142</v>
      </c>
      <c r="C30" s="159">
        <v>0</v>
      </c>
      <c r="D30" s="159">
        <v>0</v>
      </c>
      <c r="E30" s="159">
        <v>0</v>
      </c>
    </row>
    <row r="31" spans="2:5" ht="24.95" customHeight="1" thickBot="1">
      <c r="B31" s="158" t="s">
        <v>143</v>
      </c>
      <c r="C31" s="159">
        <v>500</v>
      </c>
      <c r="D31" s="159">
        <v>500</v>
      </c>
      <c r="E31" s="159">
        <v>500</v>
      </c>
    </row>
    <row r="32" spans="2:5" ht="29.25" customHeight="1" thickBot="1">
      <c r="B32" s="158" t="s">
        <v>55</v>
      </c>
      <c r="C32" s="159">
        <v>5000</v>
      </c>
      <c r="D32" s="159">
        <v>5500</v>
      </c>
      <c r="E32" s="159">
        <v>6000</v>
      </c>
    </row>
    <row r="33" spans="2:5" ht="24.95" customHeight="1" thickBot="1">
      <c r="B33" s="158" t="s">
        <v>144</v>
      </c>
      <c r="C33" s="159">
        <v>0</v>
      </c>
      <c r="D33" s="159">
        <v>0</v>
      </c>
      <c r="E33" s="159">
        <v>0</v>
      </c>
    </row>
    <row r="34" spans="2:5" ht="24.95" customHeight="1" thickBot="1">
      <c r="B34" s="158" t="s">
        <v>145</v>
      </c>
      <c r="C34" s="159">
        <v>0</v>
      </c>
      <c r="D34" s="159">
        <v>0</v>
      </c>
      <c r="E34" s="159">
        <v>0</v>
      </c>
    </row>
    <row r="35" spans="2:5" ht="24.95" customHeight="1" thickBot="1">
      <c r="B35" s="160" t="s">
        <v>146</v>
      </c>
      <c r="C35" s="161">
        <f>SUM(C29:C34)</f>
        <v>26500</v>
      </c>
      <c r="D35" s="161">
        <f>SUM(D29:D34)</f>
        <v>28000</v>
      </c>
      <c r="E35" s="161">
        <f>SUM(E29:E34)</f>
        <v>29500</v>
      </c>
    </row>
    <row r="36" spans="2:5" ht="24.95" customHeight="1" thickBot="1">
      <c r="B36" s="158" t="s">
        <v>451</v>
      </c>
      <c r="C36" s="159">
        <v>10506</v>
      </c>
      <c r="D36" s="159">
        <v>9829</v>
      </c>
      <c r="E36" s="159">
        <v>9150</v>
      </c>
    </row>
    <row r="37" spans="2:5" ht="24.95" customHeight="1" thickBot="1">
      <c r="B37" s="158" t="s">
        <v>147</v>
      </c>
      <c r="C37" s="159">
        <v>0</v>
      </c>
      <c r="D37" s="159">
        <v>0</v>
      </c>
      <c r="E37" s="159">
        <v>0</v>
      </c>
    </row>
    <row r="38" spans="2:5" ht="24.95" customHeight="1" thickBot="1">
      <c r="B38" s="158" t="s">
        <v>148</v>
      </c>
      <c r="C38" s="159">
        <v>0</v>
      </c>
      <c r="D38" s="159">
        <v>0</v>
      </c>
      <c r="E38" s="159">
        <v>0</v>
      </c>
    </row>
    <row r="39" spans="2:5" ht="24.95" customHeight="1" thickBot="1">
      <c r="B39" s="158" t="s">
        <v>149</v>
      </c>
      <c r="C39" s="159">
        <v>0</v>
      </c>
      <c r="D39" s="159">
        <v>0</v>
      </c>
      <c r="E39" s="159">
        <v>0</v>
      </c>
    </row>
    <row r="40" spans="2:5" ht="24.95" customHeight="1" thickBot="1">
      <c r="B40" s="158" t="s">
        <v>150</v>
      </c>
      <c r="C40" s="159">
        <v>0</v>
      </c>
      <c r="D40" s="159">
        <v>0</v>
      </c>
      <c r="E40" s="159">
        <v>0</v>
      </c>
    </row>
    <row r="41" spans="2:5" ht="24.95" customHeight="1" thickBot="1">
      <c r="B41" s="158" t="s">
        <v>151</v>
      </c>
      <c r="C41" s="159">
        <v>0</v>
      </c>
      <c r="D41" s="159">
        <v>0</v>
      </c>
      <c r="E41" s="159">
        <v>0</v>
      </c>
    </row>
    <row r="42" spans="2:5" ht="26.25" customHeight="1" thickBot="1">
      <c r="B42" s="158" t="s">
        <v>152</v>
      </c>
      <c r="C42" s="159">
        <v>0</v>
      </c>
      <c r="D42" s="159">
        <v>0</v>
      </c>
      <c r="E42" s="159">
        <v>0</v>
      </c>
    </row>
    <row r="43" spans="2:5" ht="24.95" customHeight="1" thickBot="1">
      <c r="B43" s="160" t="s">
        <v>153</v>
      </c>
      <c r="C43" s="161">
        <f>SUM(C36:C42)</f>
        <v>10506</v>
      </c>
      <c r="D43" s="161">
        <f>SUM(D36:D42)</f>
        <v>9829</v>
      </c>
      <c r="E43" s="161">
        <f>SUM(E36:E42)</f>
        <v>9150</v>
      </c>
    </row>
    <row r="44" spans="2:5" ht="24.95" customHeight="1"/>
    <row r="45" spans="2:5" ht="24.95" customHeight="1"/>
  </sheetData>
  <mergeCells count="6">
    <mergeCell ref="B27:B28"/>
    <mergeCell ref="C28:E28"/>
    <mergeCell ref="B1:E1"/>
    <mergeCell ref="B2:E2"/>
    <mergeCell ref="B3:E5"/>
    <mergeCell ref="B7:B8"/>
  </mergeCells>
  <phoneticPr fontId="36" type="noConversion"/>
  <pageMargins left="0.75" right="0.75" top="1" bottom="1" header="0.5" footer="0.5"/>
  <pageSetup paperSize="9" scale="63" orientation="portrait" horizontalDpi="4294967295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6"/>
  <sheetViews>
    <sheetView view="pageBreakPreview" zoomScale="60" zoomScaleNormal="100" workbookViewId="0">
      <selection activeCell="R21" sqref="R21"/>
    </sheetView>
  </sheetViews>
  <sheetFormatPr defaultColWidth="8.85546875" defaultRowHeight="12.75"/>
  <cols>
    <col min="1" max="8" width="8.85546875" style="1" customWidth="1"/>
    <col min="9" max="9" width="16" style="1" customWidth="1"/>
    <col min="10" max="10" width="18.140625" style="1" customWidth="1"/>
    <col min="11" max="11" width="3.140625" style="1" customWidth="1"/>
    <col min="12" max="12" width="21.7109375" style="1" customWidth="1"/>
    <col min="13" max="14" width="22.5703125" style="1" bestFit="1" customWidth="1"/>
    <col min="15" max="16384" width="8.85546875" style="1"/>
  </cols>
  <sheetData>
    <row r="1" spans="1:14" ht="15.75">
      <c r="A1" s="351" t="s">
        <v>408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3" spans="1:14" ht="25.15" customHeight="1">
      <c r="B3" s="353" t="s">
        <v>351</v>
      </c>
      <c r="C3" s="353"/>
      <c r="D3" s="353"/>
      <c r="E3" s="353"/>
      <c r="F3" s="353"/>
      <c r="G3" s="353"/>
      <c r="H3" s="353"/>
      <c r="I3" s="353"/>
      <c r="J3" s="353"/>
      <c r="K3" s="353"/>
      <c r="L3" s="353"/>
      <c r="N3" s="2">
        <f>SUM(M4:M33)</f>
        <v>119881928</v>
      </c>
    </row>
    <row r="4" spans="1:14" ht="25.15" customHeight="1">
      <c r="B4" s="354" t="s">
        <v>0</v>
      </c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">
        <f>SUM(L5:L18)</f>
        <v>116428406</v>
      </c>
    </row>
    <row r="5" spans="1:14" ht="25.15" customHeight="1">
      <c r="A5" s="4" t="s">
        <v>1</v>
      </c>
      <c r="B5" s="356" t="s">
        <v>2</v>
      </c>
      <c r="C5" s="357"/>
      <c r="D5" s="357"/>
      <c r="E5" s="357"/>
      <c r="F5" s="357"/>
      <c r="G5" s="357"/>
      <c r="H5" s="357"/>
      <c r="I5" s="357"/>
      <c r="J5" s="357"/>
      <c r="K5" s="5"/>
      <c r="L5" s="6">
        <f>SUM(J6:J12)</f>
        <v>61574250</v>
      </c>
    </row>
    <row r="6" spans="1:14" ht="25.15" customHeight="1">
      <c r="B6" s="348" t="s">
        <v>3</v>
      </c>
      <c r="C6" s="348"/>
      <c r="D6" s="348"/>
      <c r="E6" s="348"/>
      <c r="F6" s="348"/>
      <c r="G6" s="348"/>
      <c r="H6" s="348"/>
      <c r="I6" s="348"/>
      <c r="J6" s="7">
        <v>30960800</v>
      </c>
      <c r="K6" s="8"/>
      <c r="L6" s="8"/>
    </row>
    <row r="7" spans="1:14" ht="25.15" customHeight="1">
      <c r="B7" s="348" t="s">
        <v>4</v>
      </c>
      <c r="C7" s="348"/>
      <c r="D7" s="348"/>
      <c r="E7" s="348"/>
      <c r="F7" s="348"/>
      <c r="G7" s="348"/>
      <c r="H7" s="348"/>
      <c r="I7" s="348"/>
      <c r="J7" s="7">
        <f>SUM(I8:I11)</f>
        <v>24187450</v>
      </c>
      <c r="K7" s="8"/>
      <c r="L7" s="8"/>
    </row>
    <row r="8" spans="1:14" ht="25.15" customHeight="1">
      <c r="B8" s="9" t="s">
        <v>5</v>
      </c>
      <c r="C8" s="349" t="s">
        <v>6</v>
      </c>
      <c r="D8" s="349"/>
      <c r="E8" s="349"/>
      <c r="F8" s="349"/>
      <c r="G8" s="349"/>
      <c r="H8" s="349"/>
      <c r="I8" s="10">
        <v>5938490</v>
      </c>
      <c r="J8" s="8"/>
      <c r="K8" s="8"/>
      <c r="L8" s="8"/>
    </row>
    <row r="9" spans="1:14" ht="25.15" customHeight="1">
      <c r="B9" s="9" t="s">
        <v>7</v>
      </c>
      <c r="C9" s="350" t="s">
        <v>8</v>
      </c>
      <c r="D9" s="350"/>
      <c r="E9" s="350"/>
      <c r="F9" s="350"/>
      <c r="G9" s="350"/>
      <c r="H9" s="350"/>
      <c r="I9" s="10">
        <v>13282080</v>
      </c>
      <c r="J9" s="8"/>
      <c r="K9" s="8"/>
      <c r="L9" s="8"/>
    </row>
    <row r="10" spans="1:14" ht="25.15" customHeight="1">
      <c r="B10" s="9" t="s">
        <v>9</v>
      </c>
      <c r="C10" s="350" t="s">
        <v>10</v>
      </c>
      <c r="D10" s="350"/>
      <c r="E10" s="350"/>
      <c r="F10" s="350"/>
      <c r="G10" s="350"/>
      <c r="H10" s="350"/>
      <c r="I10" s="10">
        <v>100000</v>
      </c>
      <c r="J10" s="8"/>
      <c r="K10" s="8"/>
      <c r="L10" s="8"/>
    </row>
    <row r="11" spans="1:14" ht="25.15" customHeight="1">
      <c r="B11" s="9" t="s">
        <v>11</v>
      </c>
      <c r="C11" s="350" t="s">
        <v>12</v>
      </c>
      <c r="D11" s="350"/>
      <c r="E11" s="350"/>
      <c r="F11" s="350"/>
      <c r="G11" s="350"/>
      <c r="H11" s="350"/>
      <c r="I11" s="10">
        <v>4866880</v>
      </c>
      <c r="J11" s="8"/>
      <c r="K11" s="8"/>
      <c r="L11" s="8"/>
    </row>
    <row r="12" spans="1:14" ht="25.15" customHeight="1">
      <c r="B12" s="348" t="s">
        <v>13</v>
      </c>
      <c r="C12" s="348"/>
      <c r="D12" s="348"/>
      <c r="E12" s="348"/>
      <c r="F12" s="348"/>
      <c r="G12" s="348"/>
      <c r="H12" s="348"/>
      <c r="I12" s="348"/>
      <c r="J12" s="7">
        <v>6426000</v>
      </c>
      <c r="K12" s="8"/>
      <c r="L12" s="8"/>
    </row>
    <row r="13" spans="1:14" ht="25.15" customHeight="1">
      <c r="B13" s="11"/>
      <c r="C13" s="11"/>
      <c r="D13" s="11"/>
      <c r="E13" s="11"/>
      <c r="F13" s="11"/>
      <c r="G13" s="11"/>
      <c r="H13" s="11"/>
      <c r="I13" s="8"/>
      <c r="J13" s="8"/>
      <c r="K13" s="8"/>
      <c r="L13" s="8"/>
    </row>
    <row r="14" spans="1:14" ht="25.15" customHeight="1">
      <c r="A14" s="4" t="s">
        <v>14</v>
      </c>
      <c r="B14" s="356" t="s">
        <v>15</v>
      </c>
      <c r="C14" s="357"/>
      <c r="D14" s="357"/>
      <c r="E14" s="357"/>
      <c r="F14" s="357"/>
      <c r="G14" s="357"/>
      <c r="H14" s="357"/>
      <c r="I14" s="357"/>
      <c r="J14" s="357"/>
      <c r="K14" s="357"/>
      <c r="L14" s="6">
        <f>SUM(J15:J16)</f>
        <v>31473387</v>
      </c>
    </row>
    <row r="15" spans="1:14" ht="25.15" customHeight="1">
      <c r="B15" s="348" t="s">
        <v>16</v>
      </c>
      <c r="C15" s="348"/>
      <c r="D15" s="348"/>
      <c r="E15" s="348"/>
      <c r="F15" s="348"/>
      <c r="G15" s="348"/>
      <c r="H15" s="348"/>
      <c r="I15" s="348"/>
      <c r="J15" s="7">
        <v>27497387</v>
      </c>
      <c r="K15" s="8"/>
      <c r="L15" s="8"/>
    </row>
    <row r="16" spans="1:14" ht="25.15" customHeight="1">
      <c r="B16" s="348" t="s">
        <v>17</v>
      </c>
      <c r="C16" s="348"/>
      <c r="D16" s="348"/>
      <c r="E16" s="348"/>
      <c r="F16" s="348"/>
      <c r="G16" s="348"/>
      <c r="H16" s="348"/>
      <c r="I16" s="348"/>
      <c r="J16" s="7">
        <v>3976000</v>
      </c>
      <c r="K16" s="8"/>
      <c r="L16" s="8"/>
    </row>
    <row r="17" spans="1:13" ht="25.15" customHeight="1">
      <c r="B17" s="11"/>
      <c r="C17" s="11"/>
      <c r="D17" s="11"/>
      <c r="E17" s="11"/>
      <c r="F17" s="11"/>
      <c r="G17" s="11"/>
      <c r="H17" s="11"/>
      <c r="I17" s="8"/>
      <c r="J17" s="7"/>
      <c r="K17" s="8"/>
      <c r="L17" s="8"/>
    </row>
    <row r="18" spans="1:13" ht="25.15" customHeight="1">
      <c r="A18" s="4" t="s">
        <v>18</v>
      </c>
      <c r="B18" s="356" t="s">
        <v>19</v>
      </c>
      <c r="C18" s="357"/>
      <c r="D18" s="357"/>
      <c r="E18" s="357"/>
      <c r="F18" s="357"/>
      <c r="G18" s="357"/>
      <c r="H18" s="357"/>
      <c r="I18" s="357"/>
      <c r="J18" s="357"/>
      <c r="K18" s="357"/>
      <c r="L18" s="6">
        <f>SUM(J20:J27)</f>
        <v>23380769</v>
      </c>
    </row>
    <row r="19" spans="1:13" ht="25.15" customHeight="1">
      <c r="A19" s="12"/>
      <c r="B19" s="359" t="s">
        <v>20</v>
      </c>
      <c r="C19" s="359"/>
      <c r="D19" s="359"/>
      <c r="E19" s="359"/>
      <c r="F19" s="359"/>
      <c r="G19" s="359"/>
      <c r="H19" s="359"/>
      <c r="I19" s="359"/>
      <c r="J19" s="13"/>
      <c r="K19" s="13"/>
      <c r="L19" s="14"/>
    </row>
    <row r="20" spans="1:13" ht="25.15" customHeight="1">
      <c r="B20" s="359" t="s">
        <v>21</v>
      </c>
      <c r="C20" s="359"/>
      <c r="D20" s="359"/>
      <c r="E20" s="359"/>
      <c r="F20" s="359"/>
      <c r="G20" s="359"/>
      <c r="H20" s="359"/>
      <c r="I20" s="359"/>
      <c r="J20" s="7">
        <v>10199939</v>
      </c>
      <c r="K20" s="8"/>
      <c r="L20" s="346">
        <f>SUM(J20:J21)</f>
        <v>8593935</v>
      </c>
    </row>
    <row r="21" spans="1:13" ht="25.15" customHeight="1">
      <c r="B21" s="358" t="s">
        <v>22</v>
      </c>
      <c r="C21" s="359"/>
      <c r="D21" s="359"/>
      <c r="E21" s="359"/>
      <c r="F21" s="359"/>
      <c r="G21" s="359"/>
      <c r="H21" s="359"/>
      <c r="I21" s="359"/>
      <c r="J21" s="7">
        <v>-1606004</v>
      </c>
      <c r="K21" s="8"/>
      <c r="L21" s="347"/>
    </row>
    <row r="22" spans="1:13" ht="25.15" customHeight="1">
      <c r="B22" s="359" t="s">
        <v>23</v>
      </c>
      <c r="C22" s="359"/>
      <c r="D22" s="359"/>
      <c r="E22" s="359"/>
      <c r="F22" s="359"/>
      <c r="G22" s="359"/>
      <c r="H22" s="359"/>
      <c r="I22" s="359"/>
      <c r="J22" s="7">
        <f>SUM(I23:I27)</f>
        <v>14786834</v>
      </c>
      <c r="K22" s="8"/>
      <c r="L22" s="8"/>
    </row>
    <row r="23" spans="1:13" ht="25.15" customHeight="1">
      <c r="B23" s="9" t="s">
        <v>5</v>
      </c>
      <c r="C23" s="350" t="s">
        <v>24</v>
      </c>
      <c r="D23" s="350"/>
      <c r="E23" s="350"/>
      <c r="F23" s="350"/>
      <c r="G23" s="350"/>
      <c r="H23" s="350"/>
      <c r="I23" s="10">
        <v>940100</v>
      </c>
      <c r="J23" s="7"/>
      <c r="K23" s="8"/>
      <c r="L23" s="8"/>
    </row>
    <row r="24" spans="1:13" ht="25.15" customHeight="1">
      <c r="B24" s="9" t="s">
        <v>7</v>
      </c>
      <c r="C24" s="349" t="s">
        <v>25</v>
      </c>
      <c r="D24" s="349"/>
      <c r="E24" s="349"/>
      <c r="F24" s="349"/>
      <c r="G24" s="349"/>
      <c r="H24" s="349"/>
      <c r="I24" s="10">
        <v>940100</v>
      </c>
      <c r="J24" s="7"/>
      <c r="K24" s="8"/>
      <c r="L24" s="8"/>
    </row>
    <row r="25" spans="1:13" ht="25.15" customHeight="1">
      <c r="B25" s="9" t="s">
        <v>9</v>
      </c>
      <c r="C25" s="350" t="s">
        <v>26</v>
      </c>
      <c r="D25" s="350"/>
      <c r="E25" s="350"/>
      <c r="F25" s="350"/>
      <c r="G25" s="350"/>
      <c r="H25" s="350"/>
      <c r="I25" s="10">
        <v>830400</v>
      </c>
      <c r="J25" s="8"/>
      <c r="K25" s="8"/>
      <c r="L25" s="8"/>
    </row>
    <row r="26" spans="1:13" ht="25.15" customHeight="1">
      <c r="B26" s="9" t="s">
        <v>11</v>
      </c>
      <c r="C26" s="350" t="s">
        <v>27</v>
      </c>
      <c r="D26" s="350"/>
      <c r="E26" s="350"/>
      <c r="F26" s="350"/>
      <c r="G26" s="350"/>
      <c r="H26" s="350"/>
      <c r="I26" s="10">
        <v>435000</v>
      </c>
      <c r="J26" s="8"/>
      <c r="K26" s="8"/>
      <c r="L26" s="8"/>
    </row>
    <row r="27" spans="1:13" ht="25.15" customHeight="1">
      <c r="B27" s="9" t="s">
        <v>28</v>
      </c>
      <c r="C27" s="349" t="s">
        <v>29</v>
      </c>
      <c r="D27" s="349"/>
      <c r="E27" s="349"/>
      <c r="F27" s="349"/>
      <c r="G27" s="349"/>
      <c r="H27" s="349"/>
      <c r="I27" s="10">
        <v>11641234</v>
      </c>
      <c r="J27" s="8"/>
      <c r="K27" s="8"/>
      <c r="L27" s="8"/>
    </row>
    <row r="28" spans="1:13" ht="25.15" customHeight="1">
      <c r="B28" s="11"/>
      <c r="C28" s="11"/>
      <c r="D28" s="11"/>
      <c r="E28" s="11"/>
      <c r="F28" s="11"/>
      <c r="G28" s="11"/>
      <c r="H28" s="11"/>
      <c r="I28" s="8"/>
      <c r="J28" s="8"/>
      <c r="K28" s="8"/>
      <c r="L28" s="8"/>
    </row>
    <row r="29" spans="1:13" ht="25.15" customHeight="1">
      <c r="A29" s="4" t="s">
        <v>30</v>
      </c>
      <c r="B29" s="356" t="s">
        <v>31</v>
      </c>
      <c r="C29" s="357"/>
      <c r="D29" s="357"/>
      <c r="E29" s="357"/>
      <c r="F29" s="357"/>
      <c r="G29" s="357"/>
      <c r="H29" s="357"/>
      <c r="I29" s="357"/>
      <c r="J29" s="357"/>
      <c r="K29" s="357"/>
      <c r="L29" s="6"/>
      <c r="M29" s="3">
        <f>J30</f>
        <v>2713200</v>
      </c>
    </row>
    <row r="30" spans="1:13" s="15" customFormat="1" ht="25.15" customHeight="1">
      <c r="A30" s="12"/>
      <c r="B30" s="359" t="s">
        <v>32</v>
      </c>
      <c r="C30" s="359"/>
      <c r="D30" s="359"/>
      <c r="E30" s="359"/>
      <c r="F30" s="359"/>
      <c r="G30" s="359"/>
      <c r="H30" s="359"/>
      <c r="I30" s="359"/>
      <c r="J30" s="7">
        <v>2713200</v>
      </c>
      <c r="K30" s="13"/>
      <c r="L30" s="14"/>
    </row>
    <row r="31" spans="1:13" s="15" customFormat="1" ht="25.15" customHeight="1">
      <c r="A31" s="12"/>
      <c r="B31" s="354" t="s">
        <v>33</v>
      </c>
      <c r="C31" s="354"/>
      <c r="D31" s="354"/>
      <c r="E31" s="354"/>
      <c r="F31" s="354"/>
      <c r="G31" s="354"/>
      <c r="H31" s="354"/>
      <c r="I31" s="355"/>
      <c r="J31" s="355"/>
      <c r="K31" s="355"/>
      <c r="L31" s="355"/>
    </row>
    <row r="33" spans="1:16" ht="18">
      <c r="A33" s="4"/>
      <c r="B33" s="360" t="s">
        <v>34</v>
      </c>
      <c r="C33" s="361"/>
      <c r="D33" s="361"/>
      <c r="E33" s="361"/>
      <c r="F33" s="361"/>
      <c r="G33" s="361"/>
      <c r="H33" s="361"/>
      <c r="I33" s="361"/>
      <c r="J33" s="361"/>
      <c r="K33" s="361"/>
      <c r="L33" s="16"/>
      <c r="M33" s="17">
        <v>740322</v>
      </c>
      <c r="N33" s="18"/>
      <c r="O33" s="18"/>
      <c r="P33" s="18"/>
    </row>
    <row r="34" spans="1:16" ht="13.5" thickBo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6" spans="1:16" ht="18">
      <c r="B36" s="356" t="s">
        <v>35</v>
      </c>
      <c r="C36" s="357"/>
      <c r="D36" s="357"/>
      <c r="E36" s="357"/>
      <c r="F36" s="357"/>
      <c r="G36" s="357"/>
      <c r="H36" s="357"/>
      <c r="I36" s="357"/>
      <c r="J36" s="357"/>
      <c r="K36" s="357"/>
      <c r="L36" s="6"/>
      <c r="N36" s="3">
        <v>20670000</v>
      </c>
    </row>
  </sheetData>
  <mergeCells count="30">
    <mergeCell ref="C11:H11"/>
    <mergeCell ref="B12:I12"/>
    <mergeCell ref="B16:I16"/>
    <mergeCell ref="B15:I15"/>
    <mergeCell ref="B36:K36"/>
    <mergeCell ref="B29:K29"/>
    <mergeCell ref="B30:I30"/>
    <mergeCell ref="B31:L31"/>
    <mergeCell ref="B33:K33"/>
    <mergeCell ref="B20:I20"/>
    <mergeCell ref="A1:N1"/>
    <mergeCell ref="B3:L3"/>
    <mergeCell ref="B4:L4"/>
    <mergeCell ref="B5:J5"/>
    <mergeCell ref="B21:I21"/>
    <mergeCell ref="C27:H27"/>
    <mergeCell ref="B22:I22"/>
    <mergeCell ref="C23:H23"/>
    <mergeCell ref="C26:H26"/>
    <mergeCell ref="B14:K14"/>
    <mergeCell ref="L20:L21"/>
    <mergeCell ref="B6:I6"/>
    <mergeCell ref="C24:H24"/>
    <mergeCell ref="C25:H25"/>
    <mergeCell ref="B7:I7"/>
    <mergeCell ref="C8:H8"/>
    <mergeCell ref="C9:H9"/>
    <mergeCell ref="B18:K18"/>
    <mergeCell ref="B19:I19"/>
    <mergeCell ref="C10:H10"/>
  </mergeCells>
  <phoneticPr fontId="36" type="noConversion"/>
  <printOptions horizontalCentered="1" verticalCentered="1"/>
  <pageMargins left="0" right="0" top="0.98425196850393704" bottom="0.59055118110236227" header="0.51181102362204722" footer="0.11811023622047245"/>
  <pageSetup paperSize="9" scale="59" orientation="landscape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2:V63"/>
  <sheetViews>
    <sheetView tabSelected="1" view="pageBreakPreview" zoomScale="60" zoomScaleNormal="100" workbookViewId="0">
      <selection activeCell="U39" sqref="U39"/>
    </sheetView>
  </sheetViews>
  <sheetFormatPr defaultColWidth="8.85546875" defaultRowHeight="12.75"/>
  <cols>
    <col min="1" max="7" width="8.85546875" style="1" customWidth="1"/>
    <col min="8" max="8" width="12.5703125" style="1" customWidth="1"/>
    <col min="9" max="9" width="17.140625" style="1" customWidth="1"/>
    <col min="10" max="10" width="28.42578125" style="1" bestFit="1" customWidth="1"/>
    <col min="11" max="16384" width="8.85546875" style="1"/>
  </cols>
  <sheetData>
    <row r="2" spans="1:22" ht="15.75">
      <c r="A2" s="351" t="s">
        <v>456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</row>
    <row r="3" spans="1:22" ht="26.25">
      <c r="B3" s="364" t="s">
        <v>353</v>
      </c>
      <c r="C3" s="364"/>
      <c r="D3" s="364"/>
      <c r="E3" s="364"/>
      <c r="F3" s="364"/>
      <c r="G3" s="364"/>
      <c r="H3" s="364"/>
      <c r="I3" s="364"/>
      <c r="J3" s="364"/>
      <c r="K3" s="364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</row>
    <row r="4" spans="1:22" ht="25.5" customHeight="1">
      <c r="B4" s="365" t="s">
        <v>352</v>
      </c>
      <c r="C4" s="365"/>
      <c r="D4" s="365"/>
      <c r="E4" s="365"/>
      <c r="F4" s="365"/>
      <c r="G4" s="365"/>
      <c r="H4" s="365"/>
      <c r="I4" s="365"/>
      <c r="J4" s="365"/>
      <c r="K4" s="365"/>
    </row>
    <row r="5" spans="1:22" ht="24.95" customHeight="1">
      <c r="A5" s="20" t="s">
        <v>1</v>
      </c>
      <c r="B5" s="363" t="s">
        <v>36</v>
      </c>
      <c r="C5" s="363"/>
      <c r="D5" s="363"/>
      <c r="E5" s="363"/>
      <c r="F5" s="363"/>
      <c r="G5" s="363"/>
      <c r="H5" s="363"/>
      <c r="I5" s="363"/>
      <c r="J5" s="21">
        <f>SUM(I6:I10)</f>
        <v>119882000</v>
      </c>
    </row>
    <row r="6" spans="1:22" ht="24.95" customHeight="1">
      <c r="B6" s="22">
        <v>1</v>
      </c>
      <c r="C6" s="359" t="s">
        <v>2</v>
      </c>
      <c r="D6" s="359"/>
      <c r="E6" s="359"/>
      <c r="F6" s="359"/>
      <c r="G6" s="359"/>
      <c r="H6" s="359"/>
      <c r="I6" s="23">
        <v>70168000</v>
      </c>
    </row>
    <row r="7" spans="1:22" ht="24.95" customHeight="1">
      <c r="B7" s="22">
        <v>2</v>
      </c>
      <c r="C7" s="359" t="s">
        <v>37</v>
      </c>
      <c r="D7" s="359"/>
      <c r="E7" s="359"/>
      <c r="F7" s="359"/>
      <c r="G7" s="359"/>
      <c r="H7" s="359"/>
      <c r="I7" s="23">
        <v>31474000</v>
      </c>
    </row>
    <row r="8" spans="1:22" ht="24.95" customHeight="1">
      <c r="B8" s="22">
        <v>3</v>
      </c>
      <c r="C8" s="359" t="s">
        <v>38</v>
      </c>
      <c r="D8" s="359"/>
      <c r="E8" s="359"/>
      <c r="F8" s="359"/>
      <c r="G8" s="359"/>
      <c r="H8" s="359"/>
      <c r="I8" s="23">
        <v>14787000</v>
      </c>
    </row>
    <row r="9" spans="1:22" ht="24.95" customHeight="1">
      <c r="B9" s="22">
        <v>4</v>
      </c>
      <c r="C9" s="359" t="s">
        <v>39</v>
      </c>
      <c r="D9" s="359"/>
      <c r="E9" s="359"/>
      <c r="F9" s="359"/>
      <c r="G9" s="359"/>
      <c r="H9" s="359"/>
      <c r="I9" s="23">
        <v>2713000</v>
      </c>
    </row>
    <row r="10" spans="1:22" ht="24.95" customHeight="1">
      <c r="B10" s="22">
        <v>5</v>
      </c>
      <c r="C10" s="359" t="s">
        <v>40</v>
      </c>
      <c r="D10" s="359"/>
      <c r="E10" s="359"/>
      <c r="F10" s="359"/>
      <c r="G10" s="359"/>
      <c r="H10" s="359"/>
      <c r="I10" s="23">
        <v>740000</v>
      </c>
    </row>
    <row r="11" spans="1:22" ht="24.95" customHeight="1">
      <c r="C11" s="24"/>
      <c r="D11" s="24"/>
      <c r="E11" s="24"/>
      <c r="F11" s="24"/>
      <c r="G11" s="24"/>
      <c r="H11" s="24"/>
      <c r="I11" s="23"/>
    </row>
    <row r="12" spans="1:22" ht="24.95" customHeight="1">
      <c r="A12" s="20" t="s">
        <v>14</v>
      </c>
      <c r="B12" s="363" t="s">
        <v>41</v>
      </c>
      <c r="C12" s="363"/>
      <c r="D12" s="363"/>
      <c r="E12" s="363"/>
      <c r="F12" s="363"/>
      <c r="G12" s="363"/>
      <c r="H12" s="363"/>
      <c r="I12" s="363"/>
      <c r="J12" s="21">
        <f>SUM(I13:I16)</f>
        <v>54338000</v>
      </c>
    </row>
    <row r="13" spans="1:22" ht="24.95" customHeight="1">
      <c r="B13" s="22">
        <v>1</v>
      </c>
      <c r="C13" s="359" t="s">
        <v>42</v>
      </c>
      <c r="D13" s="359"/>
      <c r="E13" s="359"/>
      <c r="F13" s="359"/>
      <c r="G13" s="359"/>
      <c r="H13" s="359"/>
      <c r="I13" s="23">
        <v>4120000</v>
      </c>
    </row>
    <row r="14" spans="1:22" ht="24.95" customHeight="1">
      <c r="B14" s="22">
        <v>2</v>
      </c>
      <c r="C14" s="359" t="s">
        <v>43</v>
      </c>
      <c r="D14" s="359"/>
      <c r="E14" s="359"/>
      <c r="F14" s="359"/>
      <c r="G14" s="359"/>
      <c r="H14" s="359"/>
      <c r="I14" s="23">
        <v>4694000</v>
      </c>
    </row>
    <row r="15" spans="1:22" ht="24.95" customHeight="1">
      <c r="B15" s="22">
        <v>3</v>
      </c>
      <c r="C15" s="359" t="s">
        <v>44</v>
      </c>
      <c r="D15" s="359"/>
      <c r="E15" s="359"/>
      <c r="F15" s="359"/>
      <c r="G15" s="359"/>
      <c r="H15" s="359"/>
      <c r="I15" s="23">
        <v>20670000</v>
      </c>
    </row>
    <row r="16" spans="1:22" ht="24.95" customHeight="1">
      <c r="B16" s="22">
        <v>4</v>
      </c>
      <c r="C16" s="359" t="s">
        <v>345</v>
      </c>
      <c r="D16" s="359"/>
      <c r="E16" s="359"/>
      <c r="F16" s="359"/>
      <c r="G16" s="359"/>
      <c r="H16" s="359"/>
      <c r="I16" s="23">
        <v>24854000</v>
      </c>
    </row>
    <row r="17" spans="1:10" ht="24.95" customHeight="1">
      <c r="A17" s="20" t="s">
        <v>18</v>
      </c>
      <c r="B17" s="363" t="s">
        <v>45</v>
      </c>
      <c r="C17" s="363"/>
      <c r="D17" s="363"/>
      <c r="E17" s="363"/>
      <c r="F17" s="363"/>
      <c r="G17" s="363"/>
      <c r="H17" s="363"/>
      <c r="I17" s="363"/>
      <c r="J17" s="21">
        <f>SUM(I18:I20)</f>
        <v>28500000</v>
      </c>
    </row>
    <row r="18" spans="1:10" ht="24.95" customHeight="1">
      <c r="B18" s="22">
        <v>1</v>
      </c>
      <c r="C18" s="359" t="s">
        <v>46</v>
      </c>
      <c r="D18" s="359"/>
      <c r="E18" s="359"/>
      <c r="F18" s="359"/>
      <c r="G18" s="359"/>
      <c r="H18" s="359"/>
      <c r="I18" s="23">
        <v>3000000</v>
      </c>
    </row>
    <row r="19" spans="1:10" ht="24.95" customHeight="1">
      <c r="B19" s="22">
        <v>2</v>
      </c>
      <c r="C19" s="359" t="s">
        <v>47</v>
      </c>
      <c r="D19" s="359"/>
      <c r="E19" s="359"/>
      <c r="F19" s="359"/>
      <c r="G19" s="359"/>
      <c r="H19" s="359"/>
      <c r="I19" s="23">
        <v>24000000</v>
      </c>
    </row>
    <row r="20" spans="1:10" ht="24.95" customHeight="1">
      <c r="B20" s="22">
        <v>3</v>
      </c>
      <c r="C20" s="359" t="s">
        <v>48</v>
      </c>
      <c r="D20" s="359"/>
      <c r="E20" s="359"/>
      <c r="F20" s="359"/>
      <c r="G20" s="359"/>
      <c r="H20" s="359"/>
      <c r="I20" s="23">
        <v>1500000</v>
      </c>
    </row>
    <row r="21" spans="1:10" ht="24.95" customHeight="1">
      <c r="B21" s="22">
        <v>4</v>
      </c>
      <c r="C21" s="359" t="s">
        <v>49</v>
      </c>
      <c r="D21" s="359"/>
      <c r="E21" s="359"/>
      <c r="F21" s="359"/>
      <c r="G21" s="359"/>
      <c r="H21" s="359"/>
      <c r="I21" s="23">
        <v>500000</v>
      </c>
    </row>
    <row r="22" spans="1:10" ht="24.95" customHeight="1">
      <c r="B22" s="22">
        <v>5</v>
      </c>
      <c r="C22" s="359" t="s">
        <v>50</v>
      </c>
      <c r="D22" s="359"/>
      <c r="E22" s="359"/>
      <c r="F22" s="359"/>
      <c r="G22" s="359"/>
      <c r="H22" s="359"/>
      <c r="I22" s="23">
        <v>0</v>
      </c>
    </row>
    <row r="23" spans="1:10" ht="24.95" customHeight="1">
      <c r="A23" s="20" t="s">
        <v>30</v>
      </c>
      <c r="B23" s="363" t="s">
        <v>51</v>
      </c>
      <c r="C23" s="363"/>
      <c r="D23" s="363"/>
      <c r="E23" s="363"/>
      <c r="F23" s="363"/>
      <c r="G23" s="363"/>
      <c r="H23" s="363"/>
      <c r="I23" s="363"/>
      <c r="J23" s="21">
        <f>SUM(I24:I34)</f>
        <v>10249000</v>
      </c>
    </row>
    <row r="24" spans="1:10" ht="24.95" customHeight="1">
      <c r="B24" s="22">
        <v>1</v>
      </c>
      <c r="C24" s="359" t="s">
        <v>52</v>
      </c>
      <c r="D24" s="359"/>
      <c r="E24" s="359"/>
      <c r="F24" s="359"/>
      <c r="G24" s="359"/>
      <c r="H24" s="359"/>
      <c r="I24" s="23">
        <v>0</v>
      </c>
    </row>
    <row r="25" spans="1:10" ht="24.95" customHeight="1">
      <c r="B25" s="22">
        <v>2</v>
      </c>
      <c r="C25" s="359" t="s">
        <v>53</v>
      </c>
      <c r="D25" s="359"/>
      <c r="E25" s="359"/>
      <c r="F25" s="359"/>
      <c r="G25" s="359"/>
      <c r="H25" s="359"/>
      <c r="I25" s="23">
        <v>0</v>
      </c>
    </row>
    <row r="26" spans="1:10" ht="24.95" customHeight="1">
      <c r="B26" s="22">
        <v>3</v>
      </c>
      <c r="C26" s="359" t="s">
        <v>54</v>
      </c>
      <c r="D26" s="359"/>
      <c r="E26" s="359"/>
      <c r="F26" s="359"/>
      <c r="G26" s="359"/>
      <c r="H26" s="359"/>
      <c r="I26" s="23">
        <v>1000000</v>
      </c>
    </row>
    <row r="27" spans="1:10" ht="24.95" customHeight="1">
      <c r="B27" s="22">
        <v>4</v>
      </c>
      <c r="C27" s="359" t="s">
        <v>55</v>
      </c>
      <c r="D27" s="359"/>
      <c r="E27" s="359"/>
      <c r="F27" s="359"/>
      <c r="G27" s="359"/>
      <c r="H27" s="359"/>
      <c r="I27" s="23">
        <v>5000000</v>
      </c>
    </row>
    <row r="28" spans="1:10" ht="24.95" customHeight="1">
      <c r="B28" s="22">
        <v>5</v>
      </c>
      <c r="C28" s="359" t="s">
        <v>56</v>
      </c>
      <c r="D28" s="359"/>
      <c r="E28" s="359"/>
      <c r="F28" s="359"/>
      <c r="G28" s="359"/>
      <c r="H28" s="359"/>
      <c r="I28" s="23">
        <f>SUM(H29:H32)</f>
        <v>2949000</v>
      </c>
    </row>
    <row r="29" spans="1:10" ht="24.95" customHeight="1">
      <c r="B29" s="22"/>
      <c r="C29" s="25" t="s">
        <v>5</v>
      </c>
      <c r="D29" s="359" t="s">
        <v>57</v>
      </c>
      <c r="E29" s="359"/>
      <c r="F29" s="359"/>
      <c r="G29" s="359"/>
      <c r="H29" s="26">
        <v>1199000</v>
      </c>
      <c r="I29" s="23"/>
    </row>
    <row r="30" spans="1:10" ht="24.95" customHeight="1">
      <c r="B30" s="22"/>
      <c r="C30" s="25" t="s">
        <v>7</v>
      </c>
      <c r="D30" s="359" t="s">
        <v>58</v>
      </c>
      <c r="E30" s="359"/>
      <c r="F30" s="359"/>
      <c r="G30" s="359"/>
      <c r="H30" s="26">
        <v>1500000</v>
      </c>
      <c r="I30" s="23"/>
    </row>
    <row r="31" spans="1:10" ht="24.95" customHeight="1">
      <c r="B31" s="22"/>
      <c r="C31" s="25" t="s">
        <v>9</v>
      </c>
      <c r="D31" s="359" t="s">
        <v>59</v>
      </c>
      <c r="E31" s="359"/>
      <c r="F31" s="359"/>
      <c r="G31" s="359"/>
      <c r="H31" s="26">
        <v>250000</v>
      </c>
      <c r="I31" s="23"/>
    </row>
    <row r="32" spans="1:10" ht="24.95" customHeight="1">
      <c r="B32" s="22"/>
      <c r="C32" s="25"/>
      <c r="D32" s="359"/>
      <c r="E32" s="359"/>
      <c r="F32" s="359"/>
      <c r="G32" s="359"/>
      <c r="H32" s="26"/>
      <c r="I32" s="23"/>
    </row>
    <row r="33" spans="1:10" ht="24.95" customHeight="1">
      <c r="B33" s="22">
        <v>6</v>
      </c>
      <c r="C33" s="359" t="s">
        <v>60</v>
      </c>
      <c r="D33" s="359"/>
      <c r="E33" s="359"/>
      <c r="F33" s="359"/>
      <c r="G33" s="359"/>
      <c r="H33" s="359"/>
      <c r="I33" s="23">
        <v>1150000</v>
      </c>
    </row>
    <row r="34" spans="1:10" ht="24.95" customHeight="1">
      <c r="B34" s="22">
        <v>7</v>
      </c>
      <c r="C34" s="359" t="s">
        <v>61</v>
      </c>
      <c r="D34" s="359"/>
      <c r="E34" s="359"/>
      <c r="F34" s="359"/>
      <c r="G34" s="359"/>
      <c r="H34" s="359"/>
      <c r="I34" s="23">
        <v>150000</v>
      </c>
    </row>
    <row r="35" spans="1:10" ht="24.95" hidden="1" customHeight="1">
      <c r="B35" s="22">
        <v>8</v>
      </c>
      <c r="C35" s="359" t="s">
        <v>62</v>
      </c>
      <c r="D35" s="359"/>
      <c r="E35" s="359"/>
      <c r="F35" s="359"/>
      <c r="G35" s="359"/>
      <c r="H35" s="359"/>
      <c r="I35" s="23">
        <v>0</v>
      </c>
    </row>
    <row r="36" spans="1:10" ht="24.95" customHeight="1">
      <c r="I36" s="23"/>
    </row>
    <row r="37" spans="1:10" ht="24.95" customHeight="1">
      <c r="I37" s="23"/>
    </row>
    <row r="38" spans="1:10" ht="24.95" customHeight="1">
      <c r="A38" s="20" t="s">
        <v>63</v>
      </c>
      <c r="B38" s="363" t="s">
        <v>64</v>
      </c>
      <c r="C38" s="363"/>
      <c r="D38" s="363"/>
      <c r="E38" s="363"/>
      <c r="F38" s="363"/>
      <c r="G38" s="363"/>
      <c r="H38" s="363"/>
      <c r="I38" s="363"/>
      <c r="J38" s="21">
        <f>SUM(I39:I41)</f>
        <v>34070000</v>
      </c>
    </row>
    <row r="39" spans="1:10" ht="24.95" customHeight="1">
      <c r="B39" s="22">
        <v>1</v>
      </c>
      <c r="C39" s="359" t="s">
        <v>65</v>
      </c>
      <c r="D39" s="359"/>
      <c r="E39" s="359"/>
      <c r="F39" s="359"/>
      <c r="G39" s="359"/>
      <c r="H39" s="359"/>
      <c r="I39" s="23">
        <v>33890000</v>
      </c>
    </row>
    <row r="40" spans="1:10" ht="24.95" customHeight="1">
      <c r="B40" s="22">
        <v>2</v>
      </c>
      <c r="C40" s="359" t="s">
        <v>350</v>
      </c>
      <c r="D40" s="359"/>
      <c r="E40" s="359"/>
      <c r="F40" s="359"/>
      <c r="G40" s="359"/>
      <c r="H40" s="359"/>
      <c r="I40" s="23">
        <v>180000</v>
      </c>
    </row>
    <row r="41" spans="1:10" ht="24.95" hidden="1" customHeight="1">
      <c r="B41" s="22">
        <v>3</v>
      </c>
      <c r="C41" s="359"/>
      <c r="D41" s="359"/>
      <c r="E41" s="359"/>
      <c r="F41" s="359"/>
      <c r="G41" s="359"/>
      <c r="H41" s="359"/>
      <c r="I41" s="23">
        <v>0</v>
      </c>
    </row>
    <row r="42" spans="1:10" ht="24.95" hidden="1" customHeight="1">
      <c r="I42" s="23"/>
    </row>
    <row r="43" spans="1:10" ht="24.95" customHeight="1">
      <c r="A43" s="20" t="s">
        <v>66</v>
      </c>
      <c r="B43" s="363" t="s">
        <v>67</v>
      </c>
      <c r="C43" s="363"/>
      <c r="D43" s="363"/>
      <c r="E43" s="363"/>
      <c r="F43" s="363"/>
      <c r="G43" s="363"/>
      <c r="H43" s="363"/>
      <c r="I43" s="363"/>
      <c r="J43" s="21">
        <f>SUM(I44:I46)</f>
        <v>7540000</v>
      </c>
    </row>
    <row r="44" spans="1:10" ht="24.95" customHeight="1">
      <c r="B44" s="22">
        <v>1</v>
      </c>
      <c r="C44" s="359" t="s">
        <v>68</v>
      </c>
      <c r="D44" s="359"/>
      <c r="E44" s="359"/>
      <c r="F44" s="359"/>
      <c r="G44" s="359"/>
      <c r="H44" s="359"/>
      <c r="I44" s="23">
        <v>7540000</v>
      </c>
    </row>
    <row r="45" spans="1:10" ht="24.95" hidden="1" customHeight="1">
      <c r="B45" s="22">
        <v>2</v>
      </c>
      <c r="C45" s="359"/>
      <c r="D45" s="359"/>
      <c r="E45" s="359"/>
      <c r="F45" s="359"/>
      <c r="G45" s="359"/>
      <c r="H45" s="359"/>
      <c r="I45" s="23">
        <v>0</v>
      </c>
    </row>
    <row r="46" spans="1:10" ht="24.95" hidden="1" customHeight="1">
      <c r="B46" s="22">
        <v>3</v>
      </c>
      <c r="C46" s="359"/>
      <c r="D46" s="359"/>
      <c r="E46" s="359"/>
      <c r="F46" s="359"/>
      <c r="G46" s="359"/>
      <c r="H46" s="359"/>
      <c r="I46" s="23">
        <v>0</v>
      </c>
    </row>
    <row r="47" spans="1:10" ht="24.95" customHeight="1"/>
    <row r="48" spans="1:10" ht="24.95" customHeight="1">
      <c r="A48" s="20" t="s">
        <v>69</v>
      </c>
      <c r="B48" s="363" t="s">
        <v>70</v>
      </c>
      <c r="C48" s="363"/>
      <c r="D48" s="363"/>
      <c r="E48" s="363"/>
      <c r="F48" s="363"/>
      <c r="G48" s="363"/>
      <c r="H48" s="363"/>
      <c r="I48" s="363"/>
      <c r="J48" s="21">
        <f>SUM(I49:I59)</f>
        <v>28898000</v>
      </c>
    </row>
    <row r="49" spans="1:11" ht="24.95" customHeight="1">
      <c r="B49" s="22">
        <v>1</v>
      </c>
      <c r="C49" s="359" t="s">
        <v>71</v>
      </c>
      <c r="D49" s="359"/>
      <c r="E49" s="359"/>
      <c r="F49" s="359"/>
      <c r="G49" s="359"/>
      <c r="H49" s="359"/>
      <c r="I49" s="23">
        <v>25418000</v>
      </c>
    </row>
    <row r="50" spans="1:11" ht="24.95" customHeight="1">
      <c r="B50" s="22">
        <v>2</v>
      </c>
      <c r="C50" s="359" t="s">
        <v>72</v>
      </c>
      <c r="D50" s="359"/>
      <c r="E50" s="359"/>
      <c r="F50" s="359"/>
      <c r="G50" s="359"/>
      <c r="H50" s="359"/>
      <c r="I50" s="23">
        <v>3480000</v>
      </c>
    </row>
    <row r="51" spans="1:11" ht="24.95" hidden="1" customHeight="1">
      <c r="B51" s="22">
        <v>3</v>
      </c>
      <c r="C51" s="359"/>
      <c r="D51" s="359"/>
      <c r="E51" s="359"/>
      <c r="F51" s="359"/>
      <c r="G51" s="359"/>
      <c r="H51" s="359"/>
      <c r="I51" s="23">
        <v>0</v>
      </c>
    </row>
    <row r="52" spans="1:11" ht="24.95" customHeight="1"/>
    <row r="53" spans="1:11" ht="24.95" customHeight="1">
      <c r="A53" s="366" t="s">
        <v>73</v>
      </c>
      <c r="B53" s="341"/>
      <c r="C53" s="341"/>
      <c r="D53" s="341"/>
      <c r="E53" s="341"/>
      <c r="F53" s="341"/>
      <c r="G53" s="341"/>
      <c r="H53" s="341"/>
      <c r="I53" s="341"/>
      <c r="J53" s="27">
        <f>SUM(J5:J52)</f>
        <v>283477000</v>
      </c>
      <c r="K53" s="28"/>
    </row>
    <row r="54" spans="1:11" ht="24.95" customHeight="1"/>
    <row r="55" spans="1:11" ht="24.95" customHeight="1"/>
    <row r="56" spans="1:11" ht="24.95" customHeight="1"/>
    <row r="57" spans="1:11" ht="24.95" customHeight="1"/>
    <row r="58" spans="1:11" ht="24.95" customHeight="1"/>
    <row r="59" spans="1:11" ht="24.95" customHeight="1"/>
    <row r="60" spans="1:11" ht="24.95" customHeight="1"/>
    <row r="61" spans="1:11" ht="24.95" customHeight="1"/>
    <row r="62" spans="1:11" ht="24.95" customHeight="1"/>
    <row r="63" spans="1:11" ht="24.95" customHeight="1"/>
  </sheetData>
  <mergeCells count="47">
    <mergeCell ref="D30:G30"/>
    <mergeCell ref="C27:H27"/>
    <mergeCell ref="C26:H26"/>
    <mergeCell ref="C25:H25"/>
    <mergeCell ref="C20:H20"/>
    <mergeCell ref="C21:H21"/>
    <mergeCell ref="B23:I23"/>
    <mergeCell ref="C22:H22"/>
    <mergeCell ref="A53:I53"/>
    <mergeCell ref="B43:I43"/>
    <mergeCell ref="C44:H44"/>
    <mergeCell ref="C45:H45"/>
    <mergeCell ref="C46:H46"/>
    <mergeCell ref="B48:I48"/>
    <mergeCell ref="C49:H49"/>
    <mergeCell ref="C51:H51"/>
    <mergeCell ref="C50:H50"/>
    <mergeCell ref="A2:K2"/>
    <mergeCell ref="C8:H8"/>
    <mergeCell ref="C9:H9"/>
    <mergeCell ref="C41:H41"/>
    <mergeCell ref="B38:I38"/>
    <mergeCell ref="D31:G31"/>
    <mergeCell ref="C40:H40"/>
    <mergeCell ref="D32:G32"/>
    <mergeCell ref="C33:H33"/>
    <mergeCell ref="C34:H34"/>
    <mergeCell ref="B4:K4"/>
    <mergeCell ref="B12:I12"/>
    <mergeCell ref="C16:H16"/>
    <mergeCell ref="B17:I17"/>
    <mergeCell ref="C35:H35"/>
    <mergeCell ref="C39:H39"/>
    <mergeCell ref="C28:H28"/>
    <mergeCell ref="D29:G29"/>
    <mergeCell ref="C14:H14"/>
    <mergeCell ref="C15:H15"/>
    <mergeCell ref="C18:H18"/>
    <mergeCell ref="C19:H19"/>
    <mergeCell ref="C10:H10"/>
    <mergeCell ref="C13:H13"/>
    <mergeCell ref="C24:H24"/>
    <mergeCell ref="L3:V3"/>
    <mergeCell ref="B5:I5"/>
    <mergeCell ref="C6:H6"/>
    <mergeCell ref="C7:H7"/>
    <mergeCell ref="B3:K3"/>
  </mergeCells>
  <phoneticPr fontId="36" type="noConversion"/>
  <pageMargins left="0.75" right="0.75" top="1" bottom="1" header="0.5" footer="0.5"/>
  <pageSetup paperSize="9" scale="55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G22"/>
  <sheetViews>
    <sheetView zoomScaleNormal="100" workbookViewId="0">
      <selection activeCell="H7" sqref="H6:H7"/>
    </sheetView>
  </sheetViews>
  <sheetFormatPr defaultColWidth="8.85546875" defaultRowHeight="12.75"/>
  <cols>
    <col min="1" max="1" width="3.5703125" style="1" customWidth="1"/>
    <col min="2" max="2" width="41.140625" style="1" customWidth="1"/>
    <col min="3" max="3" width="23.42578125" style="1" customWidth="1"/>
    <col min="4" max="4" width="22.42578125" style="1" customWidth="1"/>
    <col min="5" max="5" width="19.28515625" style="1" customWidth="1"/>
    <col min="6" max="6" width="10.5703125" style="1" customWidth="1"/>
    <col min="7" max="7" width="1.7109375" style="1" customWidth="1"/>
    <col min="8" max="16384" width="8.85546875" style="1"/>
  </cols>
  <sheetData>
    <row r="2" spans="1:7">
      <c r="B2" s="367" t="s">
        <v>458</v>
      </c>
      <c r="C2" s="368"/>
      <c r="D2" s="368"/>
      <c r="E2" s="368"/>
    </row>
    <row r="3" spans="1:7" ht="12.75" customHeight="1">
      <c r="B3" s="369"/>
      <c r="C3" s="341"/>
      <c r="D3" s="341"/>
      <c r="E3" s="341"/>
      <c r="F3" s="341"/>
      <c r="G3" s="341"/>
    </row>
    <row r="4" spans="1:7" ht="12.75" customHeight="1">
      <c r="B4" s="369"/>
      <c r="C4" s="341"/>
      <c r="D4" s="341"/>
      <c r="E4" s="341"/>
      <c r="F4" s="341"/>
      <c r="G4" s="341"/>
    </row>
    <row r="5" spans="1:7">
      <c r="B5" s="162"/>
      <c r="C5" s="162"/>
    </row>
    <row r="6" spans="1:7" ht="33" customHeight="1">
      <c r="B6" s="370" t="s">
        <v>183</v>
      </c>
      <c r="C6" s="371"/>
      <c r="D6" s="371"/>
      <c r="E6" s="372"/>
    </row>
    <row r="7" spans="1:7" ht="52.5" customHeight="1">
      <c r="B7" s="183" t="s">
        <v>184</v>
      </c>
      <c r="C7" s="183" t="s">
        <v>185</v>
      </c>
      <c r="D7" s="183" t="s">
        <v>186</v>
      </c>
      <c r="E7" s="183" t="s">
        <v>187</v>
      </c>
    </row>
    <row r="8" spans="1:7" ht="32.25" customHeight="1">
      <c r="B8" s="184"/>
      <c r="C8" s="183" t="s">
        <v>188</v>
      </c>
      <c r="D8" s="183" t="s">
        <v>189</v>
      </c>
      <c r="E8" s="183" t="s">
        <v>188</v>
      </c>
    </row>
    <row r="9" spans="1:7" ht="32.25" customHeight="1">
      <c r="A9" s="198" t="s">
        <v>168</v>
      </c>
      <c r="B9" s="220" t="s">
        <v>278</v>
      </c>
      <c r="C9" s="222">
        <f>SUM(C10:C12)</f>
        <v>0</v>
      </c>
      <c r="D9" s="222">
        <f>SUM(D10:D12)</f>
        <v>14500</v>
      </c>
      <c r="E9" s="222">
        <f>SUM(E10:E12)</f>
        <v>14500</v>
      </c>
    </row>
    <row r="10" spans="1:7" ht="24.95" customHeight="1">
      <c r="A10" s="218" t="s">
        <v>279</v>
      </c>
      <c r="B10" s="184" t="s">
        <v>190</v>
      </c>
      <c r="C10" s="38"/>
      <c r="D10" s="221">
        <v>1500</v>
      </c>
      <c r="E10" s="221">
        <f>SUM(C10:D10)</f>
        <v>1500</v>
      </c>
    </row>
    <row r="11" spans="1:7" ht="24.95" customHeight="1">
      <c r="A11" s="218" t="s">
        <v>280</v>
      </c>
      <c r="B11" s="184" t="s">
        <v>191</v>
      </c>
      <c r="C11" s="38"/>
      <c r="D11" s="221">
        <v>12000</v>
      </c>
      <c r="E11" s="221">
        <f>SUM(C11:D11)</f>
        <v>12000</v>
      </c>
    </row>
    <row r="12" spans="1:7" ht="24.95" customHeight="1">
      <c r="A12" s="218" t="s">
        <v>281</v>
      </c>
      <c r="B12" s="184" t="s">
        <v>192</v>
      </c>
      <c r="C12" s="38"/>
      <c r="D12" s="221">
        <v>1000</v>
      </c>
      <c r="E12" s="221">
        <f t="shared" ref="E12:E18" si="0">SUM(C12:D12)</f>
        <v>1000</v>
      </c>
    </row>
    <row r="13" spans="1:7" ht="24.95" customHeight="1">
      <c r="A13" s="198" t="s">
        <v>171</v>
      </c>
      <c r="B13" s="220" t="s">
        <v>282</v>
      </c>
      <c r="C13" s="223">
        <f>SUM(C14:C15)</f>
        <v>0</v>
      </c>
      <c r="D13" s="223">
        <f>SUM(D14:D15)</f>
        <v>9800</v>
      </c>
      <c r="E13" s="223">
        <f>SUM(E14:E15)</f>
        <v>9800</v>
      </c>
    </row>
    <row r="14" spans="1:7" ht="24.95" customHeight="1">
      <c r="A14" s="218" t="s">
        <v>283</v>
      </c>
      <c r="B14" s="184" t="s">
        <v>193</v>
      </c>
      <c r="C14" s="38"/>
      <c r="D14" s="221">
        <v>9000</v>
      </c>
      <c r="E14" s="221">
        <f t="shared" si="0"/>
        <v>9000</v>
      </c>
    </row>
    <row r="15" spans="1:7" ht="31.5" customHeight="1">
      <c r="A15" s="218" t="s">
        <v>284</v>
      </c>
      <c r="B15" s="184" t="s">
        <v>194</v>
      </c>
      <c r="C15" s="38"/>
      <c r="D15" s="221">
        <v>800</v>
      </c>
      <c r="E15" s="221">
        <f t="shared" si="0"/>
        <v>800</v>
      </c>
    </row>
    <row r="16" spans="1:7" ht="34.5" customHeight="1">
      <c r="A16" s="198" t="s">
        <v>174</v>
      </c>
      <c r="B16" s="220" t="s">
        <v>277</v>
      </c>
      <c r="C16" s="185">
        <v>0</v>
      </c>
      <c r="D16" s="38"/>
      <c r="E16" s="185">
        <f t="shared" si="0"/>
        <v>0</v>
      </c>
    </row>
    <row r="17" spans="1:5" ht="32.25" customHeight="1">
      <c r="A17" s="198" t="s">
        <v>286</v>
      </c>
      <c r="B17" s="220" t="s">
        <v>285</v>
      </c>
      <c r="C17" s="185">
        <f>SUM(C18:C20)</f>
        <v>380</v>
      </c>
      <c r="D17" s="185">
        <f>SUM(D18:D20)</f>
        <v>0</v>
      </c>
      <c r="E17" s="185">
        <f>SUM(E18:E20)</f>
        <v>380</v>
      </c>
    </row>
    <row r="18" spans="1:5" ht="24.95" customHeight="1">
      <c r="A18" s="218" t="s">
        <v>287</v>
      </c>
      <c r="B18" s="184" t="s">
        <v>195</v>
      </c>
      <c r="C18" s="221">
        <f>SUM(D18:D20)</f>
        <v>0</v>
      </c>
      <c r="D18" s="221"/>
      <c r="E18" s="221">
        <f t="shared" si="0"/>
        <v>0</v>
      </c>
    </row>
    <row r="19" spans="1:5" ht="24.95" customHeight="1">
      <c r="A19" s="218" t="s">
        <v>288</v>
      </c>
      <c r="B19" s="219" t="s">
        <v>196</v>
      </c>
      <c r="C19" s="72">
        <v>380</v>
      </c>
      <c r="D19" s="72"/>
      <c r="E19" s="72">
        <f>SUM(C19:D19)</f>
        <v>380</v>
      </c>
    </row>
    <row r="20" spans="1:5" ht="33" customHeight="1">
      <c r="A20" s="218" t="s">
        <v>289</v>
      </c>
      <c r="B20" s="219" t="s">
        <v>197</v>
      </c>
      <c r="C20" s="72"/>
      <c r="D20" s="72"/>
      <c r="E20" s="72">
        <f>SUM(C20:D20)</f>
        <v>0</v>
      </c>
    </row>
    <row r="21" spans="1:5" ht="14.25" customHeight="1">
      <c r="B21" s="184"/>
      <c r="C21" s="186"/>
      <c r="D21" s="186"/>
      <c r="E21" s="186"/>
    </row>
    <row r="22" spans="1:5" ht="24.95" customHeight="1">
      <c r="B22" s="99" t="s">
        <v>198</v>
      </c>
      <c r="C22" s="187">
        <f>C9+C13+C17</f>
        <v>380</v>
      </c>
      <c r="D22" s="187">
        <f>D9+D13+D17</f>
        <v>24300</v>
      </c>
      <c r="E22" s="187">
        <f>E9+E13+E17</f>
        <v>24680</v>
      </c>
    </row>
  </sheetData>
  <mergeCells count="4">
    <mergeCell ref="B2:E2"/>
    <mergeCell ref="B3:G3"/>
    <mergeCell ref="B4:G4"/>
    <mergeCell ref="B6:E6"/>
  </mergeCells>
  <phoneticPr fontId="36" type="noConversion"/>
  <printOptions horizontalCentered="1" verticalCentered="1"/>
  <pageMargins left="0" right="0" top="0.19685039370078741" bottom="0.19685039370078741" header="0.11811023622047245" footer="0.11811023622047245"/>
  <pageSetup paperSize="9" scale="86"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3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H7" sqref="H7"/>
    </sheetView>
  </sheetViews>
  <sheetFormatPr defaultColWidth="8.85546875" defaultRowHeight="12.75"/>
  <cols>
    <col min="1" max="1" width="4.42578125" style="1" customWidth="1"/>
    <col min="2" max="2" width="48" style="1" customWidth="1"/>
    <col min="3" max="3" width="20.5703125" style="1" customWidth="1"/>
    <col min="4" max="4" width="16.5703125" style="1" customWidth="1"/>
    <col min="5" max="5" width="16.28515625" style="1" customWidth="1"/>
    <col min="6" max="6" width="19.42578125" style="1" customWidth="1"/>
    <col min="7" max="16384" width="8.85546875" style="1"/>
  </cols>
  <sheetData>
    <row r="1" spans="1:6">
      <c r="B1" s="367" t="s">
        <v>457</v>
      </c>
      <c r="C1" s="368"/>
      <c r="D1" s="368"/>
      <c r="E1" s="368"/>
      <c r="F1" s="368"/>
    </row>
    <row r="3" spans="1:6">
      <c r="B3" s="390" t="s">
        <v>199</v>
      </c>
      <c r="C3" s="391"/>
      <c r="D3" s="391"/>
      <c r="E3" s="391"/>
      <c r="F3" s="391"/>
    </row>
    <row r="4" spans="1:6" ht="26.25" customHeight="1" thickBot="1">
      <c r="A4" s="188"/>
      <c r="B4" s="391"/>
      <c r="C4" s="391"/>
      <c r="D4" s="391"/>
      <c r="E4" s="391"/>
      <c r="F4" s="391"/>
    </row>
    <row r="5" spans="1:6" ht="27.75" customHeight="1">
      <c r="B5" s="377" t="s">
        <v>137</v>
      </c>
      <c r="C5" s="189" t="s">
        <v>354</v>
      </c>
      <c r="D5" s="377" t="s">
        <v>355</v>
      </c>
      <c r="E5" s="377" t="s">
        <v>356</v>
      </c>
      <c r="F5" s="377" t="s">
        <v>200</v>
      </c>
    </row>
    <row r="6" spans="1:6" ht="16.5" thickBot="1">
      <c r="B6" s="378"/>
      <c r="C6" s="190" t="s">
        <v>201</v>
      </c>
      <c r="D6" s="378"/>
      <c r="E6" s="378"/>
      <c r="F6" s="378"/>
    </row>
    <row r="7" spans="1:6" ht="16.5" thickBot="1">
      <c r="B7" s="379"/>
      <c r="C7" s="380"/>
      <c r="D7" s="380"/>
      <c r="E7" s="380"/>
      <c r="F7" s="381"/>
    </row>
    <row r="8" spans="1:6" ht="16.5" thickBot="1">
      <c r="B8" s="379" t="s">
        <v>202</v>
      </c>
      <c r="C8" s="380"/>
      <c r="D8" s="380"/>
      <c r="E8" s="380"/>
      <c r="F8" s="381"/>
    </row>
    <row r="9" spans="1:6" ht="20.100000000000001" customHeight="1" thickBot="1">
      <c r="B9" s="255" t="s">
        <v>203</v>
      </c>
      <c r="C9" s="259">
        <v>1</v>
      </c>
      <c r="D9" s="259">
        <v>0</v>
      </c>
      <c r="E9" s="259">
        <v>0</v>
      </c>
      <c r="F9" s="259">
        <f>C9+D9+E9</f>
        <v>1</v>
      </c>
    </row>
    <row r="10" spans="1:6" ht="20.100000000000001" customHeight="1" thickBot="1">
      <c r="B10" s="255" t="s">
        <v>204</v>
      </c>
      <c r="C10" s="259">
        <v>2</v>
      </c>
      <c r="D10" s="259">
        <v>0</v>
      </c>
      <c r="E10" s="259">
        <v>0</v>
      </c>
      <c r="F10" s="259">
        <f t="shared" ref="F10:F18" si="0">C10+D10+E10</f>
        <v>2</v>
      </c>
    </row>
    <row r="11" spans="1:6" ht="20.100000000000001" customHeight="1" thickBot="1">
      <c r="B11" s="255" t="s">
        <v>205</v>
      </c>
      <c r="C11" s="259">
        <v>1</v>
      </c>
      <c r="D11" s="259">
        <v>0</v>
      </c>
      <c r="E11" s="259">
        <v>0</v>
      </c>
      <c r="F11" s="259">
        <f t="shared" si="0"/>
        <v>1</v>
      </c>
    </row>
    <row r="12" spans="1:6" ht="20.100000000000001" customHeight="1" thickBot="1">
      <c r="B12" s="255" t="s">
        <v>206</v>
      </c>
      <c r="C12" s="259">
        <v>1</v>
      </c>
      <c r="D12" s="259">
        <v>0</v>
      </c>
      <c r="E12" s="259">
        <v>0</v>
      </c>
      <c r="F12" s="259">
        <f t="shared" si="0"/>
        <v>1</v>
      </c>
    </row>
    <row r="13" spans="1:6" ht="20.100000000000001" customHeight="1" thickBot="1">
      <c r="B13" s="255" t="s">
        <v>207</v>
      </c>
      <c r="C13" s="259">
        <v>1</v>
      </c>
      <c r="D13" s="259">
        <v>0</v>
      </c>
      <c r="E13" s="259">
        <v>0</v>
      </c>
      <c r="F13" s="259">
        <f t="shared" si="0"/>
        <v>1</v>
      </c>
    </row>
    <row r="14" spans="1:6" ht="20.100000000000001" customHeight="1" thickBot="1">
      <c r="B14" s="255" t="s">
        <v>208</v>
      </c>
      <c r="C14" s="259">
        <v>0.5</v>
      </c>
      <c r="D14" s="259">
        <v>0</v>
      </c>
      <c r="E14" s="259">
        <v>0</v>
      </c>
      <c r="F14" s="259">
        <f t="shared" si="0"/>
        <v>0.5</v>
      </c>
    </row>
    <row r="15" spans="1:6" ht="20.100000000000001" customHeight="1" thickBot="1">
      <c r="B15" s="255" t="s">
        <v>209</v>
      </c>
      <c r="C15" s="259">
        <v>0.5</v>
      </c>
      <c r="D15" s="259">
        <v>0</v>
      </c>
      <c r="E15" s="259">
        <v>0</v>
      </c>
      <c r="F15" s="259">
        <f t="shared" si="0"/>
        <v>0.5</v>
      </c>
    </row>
    <row r="16" spans="1:6" ht="20.100000000000001" customHeight="1" thickBot="1">
      <c r="B16" s="255" t="s">
        <v>210</v>
      </c>
      <c r="C16" s="259">
        <v>1</v>
      </c>
      <c r="D16" s="259">
        <v>0</v>
      </c>
      <c r="E16" s="259">
        <v>0</v>
      </c>
      <c r="F16" s="259">
        <f t="shared" si="0"/>
        <v>1</v>
      </c>
    </row>
    <row r="17" spans="2:6" ht="27.75" customHeight="1" thickBot="1">
      <c r="B17" s="255" t="s">
        <v>211</v>
      </c>
      <c r="C17" s="259">
        <v>1</v>
      </c>
      <c r="D17" s="259">
        <v>0</v>
      </c>
      <c r="E17" s="259">
        <v>0</v>
      </c>
      <c r="F17" s="259">
        <f t="shared" si="0"/>
        <v>1</v>
      </c>
    </row>
    <row r="18" spans="2:6" ht="20.100000000000001" customHeight="1" thickBot="1">
      <c r="B18" s="255" t="s">
        <v>212</v>
      </c>
      <c r="C18" s="259">
        <v>0</v>
      </c>
      <c r="D18" s="259">
        <v>0</v>
      </c>
      <c r="E18" s="259">
        <v>0</v>
      </c>
      <c r="F18" s="259">
        <f t="shared" si="0"/>
        <v>0</v>
      </c>
    </row>
    <row r="19" spans="2:6" ht="33" customHeight="1" thickBot="1">
      <c r="B19" s="255" t="s">
        <v>213</v>
      </c>
      <c r="C19" s="190">
        <f>SUM(C9:C18)</f>
        <v>9</v>
      </c>
      <c r="D19" s="190">
        <f>SUM(D9:D18)</f>
        <v>0</v>
      </c>
      <c r="E19" s="190">
        <f>SUM(E9:E18)</f>
        <v>0</v>
      </c>
      <c r="F19" s="256">
        <f>SUM(C19:E19)</f>
        <v>9</v>
      </c>
    </row>
    <row r="20" spans="2:6" ht="33.75" customHeight="1" thickBot="1">
      <c r="B20" s="262" t="s">
        <v>214</v>
      </c>
      <c r="C20" s="266">
        <v>10</v>
      </c>
      <c r="D20" s="266">
        <v>0</v>
      </c>
      <c r="E20" s="266">
        <v>0</v>
      </c>
      <c r="F20" s="256">
        <f>SUM(C20:E20)</f>
        <v>10</v>
      </c>
    </row>
    <row r="21" spans="2:6" ht="20.100000000000001" customHeight="1">
      <c r="B21" s="375" t="s">
        <v>215</v>
      </c>
      <c r="C21" s="377">
        <v>43</v>
      </c>
      <c r="D21" s="377">
        <v>0</v>
      </c>
      <c r="E21" s="377">
        <v>0</v>
      </c>
      <c r="F21" s="373">
        <f>SUM(C21:E22)</f>
        <v>43</v>
      </c>
    </row>
    <row r="22" spans="2:6" ht="12" customHeight="1" thickBot="1">
      <c r="B22" s="376"/>
      <c r="C22" s="378"/>
      <c r="D22" s="378"/>
      <c r="E22" s="378"/>
      <c r="F22" s="374"/>
    </row>
    <row r="23" spans="2:6" ht="30" customHeight="1" thickBot="1">
      <c r="B23" s="255" t="s">
        <v>216</v>
      </c>
      <c r="C23" s="190">
        <v>33</v>
      </c>
      <c r="D23" s="190">
        <v>0</v>
      </c>
      <c r="E23" s="190">
        <v>0</v>
      </c>
      <c r="F23" s="256">
        <f>SUM(C23:E23)</f>
        <v>33</v>
      </c>
    </row>
    <row r="24" spans="2:6" ht="20.100000000000001" customHeight="1" thickBot="1">
      <c r="B24" s="379" t="s">
        <v>217</v>
      </c>
      <c r="C24" s="380"/>
      <c r="D24" s="380"/>
      <c r="E24" s="380"/>
      <c r="F24" s="381"/>
    </row>
    <row r="25" spans="2:6" ht="20.100000000000001" customHeight="1">
      <c r="B25" s="267" t="s">
        <v>218</v>
      </c>
      <c r="C25" s="268">
        <v>9</v>
      </c>
      <c r="D25" s="268">
        <v>1</v>
      </c>
      <c r="E25" s="268">
        <v>-1</v>
      </c>
      <c r="F25" s="257">
        <f>C25+D25+E25</f>
        <v>9</v>
      </c>
    </row>
    <row r="26" spans="2:6" ht="20.100000000000001" customHeight="1" thickBot="1">
      <c r="B26" s="255" t="s">
        <v>219</v>
      </c>
      <c r="C26" s="258">
        <v>1</v>
      </c>
      <c r="D26" s="258">
        <v>0</v>
      </c>
      <c r="E26" s="258">
        <v>0</v>
      </c>
      <c r="F26" s="258">
        <f>C26+D26+E26</f>
        <v>1</v>
      </c>
    </row>
    <row r="27" spans="2:6" ht="20.100000000000001" customHeight="1">
      <c r="B27" s="375" t="s">
        <v>220</v>
      </c>
      <c r="C27" s="373">
        <v>9</v>
      </c>
      <c r="D27" s="373">
        <v>0</v>
      </c>
      <c r="E27" s="373">
        <v>0</v>
      </c>
      <c r="F27" s="373">
        <f>SUM(C27:E28)</f>
        <v>9</v>
      </c>
    </row>
    <row r="28" spans="2:6" ht="20.100000000000001" customHeight="1" thickBot="1">
      <c r="B28" s="376"/>
      <c r="C28" s="374"/>
      <c r="D28" s="374"/>
      <c r="E28" s="374"/>
      <c r="F28" s="374"/>
    </row>
    <row r="29" spans="2:6" ht="28.5" customHeight="1" thickBot="1">
      <c r="B29" s="262" t="s">
        <v>221</v>
      </c>
      <c r="C29" s="269">
        <v>9</v>
      </c>
      <c r="D29" s="269">
        <v>0</v>
      </c>
      <c r="E29" s="269">
        <v>0</v>
      </c>
      <c r="F29" s="258">
        <f>C29+D29+E29</f>
        <v>9</v>
      </c>
    </row>
    <row r="30" spans="2:6" ht="33" customHeight="1" thickBot="1">
      <c r="B30" s="255" t="s">
        <v>222</v>
      </c>
      <c r="C30" s="258">
        <v>0</v>
      </c>
      <c r="D30" s="258">
        <v>0</v>
      </c>
      <c r="E30" s="258">
        <v>0</v>
      </c>
      <c r="F30" s="258">
        <f>C30+D30+E30</f>
        <v>0</v>
      </c>
    </row>
    <row r="31" spans="2:6" ht="38.25" customHeight="1" thickBot="1">
      <c r="B31" s="255" t="s">
        <v>223</v>
      </c>
      <c r="C31" s="258">
        <v>0</v>
      </c>
      <c r="D31" s="258">
        <v>0</v>
      </c>
      <c r="E31" s="258">
        <v>0</v>
      </c>
      <c r="F31" s="258">
        <f>C31+D31+E31</f>
        <v>0</v>
      </c>
    </row>
    <row r="32" spans="2:6" ht="20.100000000000001" customHeight="1" thickBot="1">
      <c r="B32" s="379" t="s">
        <v>224</v>
      </c>
      <c r="C32" s="380"/>
      <c r="D32" s="380"/>
      <c r="E32" s="380"/>
      <c r="F32" s="381"/>
    </row>
    <row r="33" spans="2:6" ht="20.100000000000001" customHeight="1">
      <c r="B33" s="270" t="s">
        <v>225</v>
      </c>
      <c r="C33" s="260">
        <v>1</v>
      </c>
      <c r="D33" s="260">
        <v>0</v>
      </c>
      <c r="E33" s="260">
        <v>0</v>
      </c>
      <c r="F33" s="257">
        <f>SUM(C33:E33)</f>
        <v>1</v>
      </c>
    </row>
    <row r="34" spans="2:6" ht="20.100000000000001" customHeight="1" thickBot="1">
      <c r="B34" s="255" t="s">
        <v>226</v>
      </c>
      <c r="C34" s="258">
        <v>1</v>
      </c>
      <c r="D34" s="258">
        <v>0</v>
      </c>
      <c r="E34" s="258">
        <v>0</v>
      </c>
      <c r="F34" s="258">
        <f>SUM(C34:E34)</f>
        <v>1</v>
      </c>
    </row>
    <row r="35" spans="2:6" ht="20.100000000000001" customHeight="1" thickBot="1">
      <c r="B35" s="262" t="s">
        <v>227</v>
      </c>
      <c r="C35" s="269">
        <v>1</v>
      </c>
      <c r="D35" s="269">
        <v>0</v>
      </c>
      <c r="E35" s="269">
        <v>0</v>
      </c>
      <c r="F35" s="269">
        <f>SUM(C35:E35)</f>
        <v>1</v>
      </c>
    </row>
    <row r="36" spans="2:6" ht="33" customHeight="1" thickBot="1">
      <c r="B36" s="255" t="s">
        <v>228</v>
      </c>
      <c r="C36" s="258">
        <v>0</v>
      </c>
      <c r="D36" s="258">
        <v>0</v>
      </c>
      <c r="E36" s="258">
        <v>0</v>
      </c>
      <c r="F36" s="258">
        <f>SUM(C36:E36)</f>
        <v>0</v>
      </c>
    </row>
    <row r="37" spans="2:6" ht="34.5" customHeight="1" thickBot="1">
      <c r="B37" s="255" t="s">
        <v>229</v>
      </c>
      <c r="C37" s="258">
        <v>0</v>
      </c>
      <c r="D37" s="258">
        <v>0</v>
      </c>
      <c r="E37" s="258">
        <v>0</v>
      </c>
      <c r="F37" s="258">
        <f>SUM(C37:E37)</f>
        <v>0</v>
      </c>
    </row>
    <row r="38" spans="2:6" ht="20.100000000000001" customHeight="1" thickBot="1">
      <c r="B38" s="379" t="s">
        <v>230</v>
      </c>
      <c r="C38" s="380"/>
      <c r="D38" s="380"/>
      <c r="E38" s="380"/>
      <c r="F38" s="381"/>
    </row>
    <row r="39" spans="2:6" ht="20.100000000000001" customHeight="1" thickBot="1">
      <c r="B39" s="255" t="s">
        <v>357</v>
      </c>
      <c r="C39" s="257">
        <v>7</v>
      </c>
      <c r="D39" s="257">
        <v>0</v>
      </c>
      <c r="E39" s="257">
        <v>0</v>
      </c>
      <c r="F39" s="271">
        <f>SUM(C39:E39)</f>
        <v>7</v>
      </c>
    </row>
    <row r="40" spans="2:6" ht="20.100000000000001" customHeight="1" thickBot="1">
      <c r="B40" s="255" t="s">
        <v>231</v>
      </c>
      <c r="C40" s="258">
        <v>3</v>
      </c>
      <c r="D40" s="258">
        <v>0</v>
      </c>
      <c r="E40" s="258">
        <v>0</v>
      </c>
      <c r="F40" s="271">
        <f>SUM(C40:E40)</f>
        <v>3</v>
      </c>
    </row>
    <row r="41" spans="2:6" ht="20.100000000000001" customHeight="1" thickBot="1">
      <c r="B41" s="255" t="s">
        <v>232</v>
      </c>
      <c r="C41" s="258">
        <v>0</v>
      </c>
      <c r="D41" s="258">
        <v>0</v>
      </c>
      <c r="E41" s="258">
        <v>0</v>
      </c>
      <c r="F41" s="271">
        <f>SUM(C41:E41)</f>
        <v>0</v>
      </c>
    </row>
    <row r="42" spans="2:6" ht="20.100000000000001" customHeight="1">
      <c r="B42" s="375" t="s">
        <v>233</v>
      </c>
      <c r="C42" s="382">
        <f>SUM(C39:C41)</f>
        <v>10</v>
      </c>
      <c r="D42" s="382">
        <f>SUM(D39:D41)</f>
        <v>0</v>
      </c>
      <c r="E42" s="382">
        <f>SUM(E39:E41)</f>
        <v>0</v>
      </c>
      <c r="F42" s="382">
        <f>SUM(F39:F41)</f>
        <v>10</v>
      </c>
    </row>
    <row r="43" spans="2:6" ht="20.100000000000001" customHeight="1" thickBot="1">
      <c r="B43" s="376"/>
      <c r="C43" s="383"/>
      <c r="D43" s="383"/>
      <c r="E43" s="383"/>
      <c r="F43" s="383"/>
    </row>
    <row r="44" spans="2:6" ht="20.100000000000001" customHeight="1">
      <c r="B44" s="388" t="s">
        <v>234</v>
      </c>
      <c r="C44" s="386">
        <v>10</v>
      </c>
      <c r="D44" s="386">
        <v>0</v>
      </c>
      <c r="E44" s="386">
        <v>0</v>
      </c>
      <c r="F44" s="386">
        <f>SUM(C44:E45)</f>
        <v>10</v>
      </c>
    </row>
    <row r="45" spans="2:6" ht="20.100000000000001" customHeight="1" thickBot="1">
      <c r="B45" s="389"/>
      <c r="C45" s="387"/>
      <c r="D45" s="387"/>
      <c r="E45" s="387"/>
      <c r="F45" s="387"/>
    </row>
    <row r="46" spans="2:6" ht="29.25" customHeight="1" thickBot="1">
      <c r="B46" s="255" t="s">
        <v>235</v>
      </c>
      <c r="C46" s="258">
        <v>0</v>
      </c>
      <c r="D46" s="258">
        <v>0</v>
      </c>
      <c r="E46" s="258">
        <v>0</v>
      </c>
      <c r="F46" s="258">
        <v>0</v>
      </c>
    </row>
    <row r="47" spans="2:6" ht="28.5" customHeight="1" thickBot="1">
      <c r="B47" s="255" t="s">
        <v>236</v>
      </c>
      <c r="C47" s="258">
        <v>0</v>
      </c>
      <c r="D47" s="258">
        <v>0</v>
      </c>
      <c r="E47" s="258">
        <v>0</v>
      </c>
      <c r="F47" s="258">
        <v>0</v>
      </c>
    </row>
    <row r="48" spans="2:6" ht="20.100000000000001" customHeight="1" thickBot="1">
      <c r="B48" s="255"/>
      <c r="C48" s="259"/>
      <c r="D48" s="259"/>
      <c r="E48" s="261"/>
      <c r="F48" s="259"/>
    </row>
    <row r="49" spans="2:6" ht="20.100000000000001" customHeight="1" thickBot="1">
      <c r="B49" s="379" t="s">
        <v>237</v>
      </c>
      <c r="C49" s="380"/>
      <c r="D49" s="380"/>
      <c r="E49" s="380"/>
      <c r="F49" s="381"/>
    </row>
    <row r="50" spans="2:6" ht="37.5" customHeight="1" thickBot="1">
      <c r="B50" s="255" t="s">
        <v>213</v>
      </c>
      <c r="C50" s="259">
        <f>C19</f>
        <v>9</v>
      </c>
      <c r="D50" s="259">
        <f>D19</f>
        <v>0</v>
      </c>
      <c r="E50" s="259">
        <f>E19</f>
        <v>0</v>
      </c>
      <c r="F50" s="259">
        <f>F19</f>
        <v>9</v>
      </c>
    </row>
    <row r="51" spans="2:6" ht="27" customHeight="1" thickBot="1">
      <c r="B51" s="255" t="s">
        <v>220</v>
      </c>
      <c r="C51" s="258">
        <f>C27</f>
        <v>9</v>
      </c>
      <c r="D51" s="258">
        <f>D27</f>
        <v>0</v>
      </c>
      <c r="E51" s="258">
        <f>E27</f>
        <v>0</v>
      </c>
      <c r="F51" s="258">
        <f>F27</f>
        <v>9</v>
      </c>
    </row>
    <row r="52" spans="2:6" ht="20.100000000000001" customHeight="1" thickBot="1">
      <c r="B52" s="255" t="s">
        <v>226</v>
      </c>
      <c r="C52" s="258">
        <f>C34</f>
        <v>1</v>
      </c>
      <c r="D52" s="258">
        <f>D34</f>
        <v>0</v>
      </c>
      <c r="E52" s="258">
        <f>E34</f>
        <v>0</v>
      </c>
      <c r="F52" s="258">
        <f>F34</f>
        <v>1</v>
      </c>
    </row>
    <row r="53" spans="2:6" ht="20.100000000000001" customHeight="1" thickBot="1">
      <c r="B53" s="255" t="s">
        <v>233</v>
      </c>
      <c r="C53" s="258">
        <f>C42</f>
        <v>10</v>
      </c>
      <c r="D53" s="258">
        <f>D42</f>
        <v>0</v>
      </c>
      <c r="E53" s="258">
        <f>E42</f>
        <v>0</v>
      </c>
      <c r="F53" s="258">
        <f>F42</f>
        <v>10</v>
      </c>
    </row>
    <row r="54" spans="2:6" ht="20.100000000000001" customHeight="1">
      <c r="B54" s="384" t="s">
        <v>238</v>
      </c>
      <c r="C54" s="384">
        <f>SUM(C50:C53)</f>
        <v>29</v>
      </c>
      <c r="D54" s="384">
        <f>SUM(D50:D53)</f>
        <v>0</v>
      </c>
      <c r="E54" s="384">
        <f>SUM(E50:E53)</f>
        <v>0</v>
      </c>
      <c r="F54" s="384">
        <f>SUM(F50:F53)</f>
        <v>29</v>
      </c>
    </row>
    <row r="55" spans="2:6" ht="6" customHeight="1" thickBot="1">
      <c r="B55" s="385"/>
      <c r="C55" s="385"/>
      <c r="D55" s="385"/>
      <c r="E55" s="385"/>
      <c r="F55" s="385"/>
    </row>
    <row r="56" spans="2:6" ht="20.100000000000001" customHeight="1" thickBot="1">
      <c r="B56" s="379" t="s">
        <v>239</v>
      </c>
      <c r="C56" s="380"/>
      <c r="D56" s="380"/>
      <c r="E56" s="380"/>
      <c r="F56" s="381"/>
    </row>
    <row r="57" spans="2:6" ht="20.100000000000001" customHeight="1">
      <c r="B57" s="395" t="s">
        <v>240</v>
      </c>
      <c r="C57" s="397">
        <v>43</v>
      </c>
      <c r="D57" s="397">
        <v>0</v>
      </c>
      <c r="E57" s="397">
        <v>0</v>
      </c>
      <c r="F57" s="397">
        <f>SUM(C57:E58)</f>
        <v>43</v>
      </c>
    </row>
    <row r="58" spans="2:6" ht="27" customHeight="1" thickBot="1">
      <c r="B58" s="396"/>
      <c r="C58" s="398"/>
      <c r="D58" s="398"/>
      <c r="E58" s="398"/>
      <c r="F58" s="398"/>
    </row>
    <row r="59" spans="2:6" ht="20.100000000000001" customHeight="1" thickBot="1">
      <c r="B59" s="262"/>
      <c r="C59" s="263"/>
      <c r="D59" s="263"/>
      <c r="E59" s="263"/>
      <c r="F59" s="263"/>
    </row>
    <row r="60" spans="2:6" ht="20.100000000000001" customHeight="1" thickBot="1">
      <c r="B60" s="392" t="s">
        <v>241</v>
      </c>
      <c r="C60" s="393"/>
      <c r="D60" s="393"/>
      <c r="E60" s="393"/>
      <c r="F60" s="394"/>
    </row>
    <row r="61" spans="2:6" ht="39.75" customHeight="1" thickBot="1">
      <c r="B61" s="255" t="s">
        <v>242</v>
      </c>
      <c r="C61" s="259">
        <v>12</v>
      </c>
      <c r="D61" s="259">
        <v>0</v>
      </c>
      <c r="E61" s="259">
        <v>0</v>
      </c>
      <c r="F61" s="259">
        <v>12</v>
      </c>
    </row>
    <row r="62" spans="2:6" ht="20.100000000000001" customHeight="1" thickBot="1">
      <c r="B62" s="255" t="s">
        <v>243</v>
      </c>
      <c r="C62" s="259">
        <v>0</v>
      </c>
      <c r="D62" s="259">
        <v>0</v>
      </c>
      <c r="E62" s="259">
        <v>0</v>
      </c>
      <c r="F62" s="259">
        <v>0</v>
      </c>
    </row>
    <row r="63" spans="2:6" ht="20.100000000000001" customHeight="1" thickBot="1">
      <c r="B63" s="264" t="s">
        <v>244</v>
      </c>
      <c r="C63" s="265">
        <f>SUM(C61:C62)</f>
        <v>12</v>
      </c>
      <c r="D63" s="265">
        <f>SUM(D61:D62)</f>
        <v>0</v>
      </c>
      <c r="E63" s="265">
        <f>SUM(E61:E62)</f>
        <v>0</v>
      </c>
      <c r="F63" s="265">
        <f>SUM(F61:F62)</f>
        <v>12</v>
      </c>
    </row>
  </sheetData>
  <mergeCells count="44">
    <mergeCell ref="F5:F6"/>
    <mergeCell ref="B8:F8"/>
    <mergeCell ref="F27:F28"/>
    <mergeCell ref="B60:F60"/>
    <mergeCell ref="B56:F56"/>
    <mergeCell ref="B57:B58"/>
    <mergeCell ref="C57:C58"/>
    <mergeCell ref="D57:D58"/>
    <mergeCell ref="E57:E58"/>
    <mergeCell ref="F57:F58"/>
    <mergeCell ref="B1:F1"/>
    <mergeCell ref="B38:F38"/>
    <mergeCell ref="C44:C45"/>
    <mergeCell ref="F42:F43"/>
    <mergeCell ref="B44:B45"/>
    <mergeCell ref="B3:F4"/>
    <mergeCell ref="B5:B6"/>
    <mergeCell ref="B32:F32"/>
    <mergeCell ref="D42:D43"/>
    <mergeCell ref="B7:F7"/>
    <mergeCell ref="D54:D55"/>
    <mergeCell ref="E54:E55"/>
    <mergeCell ref="E44:E45"/>
    <mergeCell ref="D5:D6"/>
    <mergeCell ref="E27:E28"/>
    <mergeCell ref="E5:E6"/>
    <mergeCell ref="D44:D45"/>
    <mergeCell ref="B42:B43"/>
    <mergeCell ref="C42:C43"/>
    <mergeCell ref="B54:B55"/>
    <mergeCell ref="C54:C55"/>
    <mergeCell ref="B49:F49"/>
    <mergeCell ref="F21:F22"/>
    <mergeCell ref="F54:F55"/>
    <mergeCell ref="D27:D28"/>
    <mergeCell ref="E42:E43"/>
    <mergeCell ref="F44:F45"/>
    <mergeCell ref="C27:C28"/>
    <mergeCell ref="B21:B22"/>
    <mergeCell ref="C21:C22"/>
    <mergeCell ref="D21:D22"/>
    <mergeCell ref="B24:F24"/>
    <mergeCell ref="B27:B28"/>
    <mergeCell ref="E21:E22"/>
  </mergeCells>
  <phoneticPr fontId="36" type="noConversion"/>
  <printOptions horizontalCentered="1"/>
  <pageMargins left="0" right="0" top="0.19685039370078741" bottom="0.19685039370078741" header="0.11811023622047245" footer="0.11811023622047245"/>
  <pageSetup paperSize="9" scale="57" orientation="portrait" horizontalDpi="4294967295" verticalDpi="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B2:J32"/>
  <sheetViews>
    <sheetView zoomScaleNormal="100" workbookViewId="0">
      <selection activeCell="E6" sqref="E6"/>
    </sheetView>
  </sheetViews>
  <sheetFormatPr defaultColWidth="8.85546875" defaultRowHeight="12.75"/>
  <cols>
    <col min="1" max="1" width="8.85546875" style="1" customWidth="1"/>
    <col min="2" max="2" width="61" style="1" customWidth="1"/>
    <col min="3" max="3" width="34.28515625" style="1" customWidth="1"/>
    <col min="4" max="16384" width="8.85546875" style="1"/>
  </cols>
  <sheetData>
    <row r="2" spans="2:4">
      <c r="B2" s="332" t="s">
        <v>459</v>
      </c>
      <c r="C2" s="401"/>
      <c r="D2" s="24"/>
    </row>
    <row r="5" spans="2:4" ht="24.95" customHeight="1">
      <c r="B5" s="402" t="s">
        <v>359</v>
      </c>
      <c r="C5" s="403"/>
    </row>
    <row r="6" spans="2:4" ht="24.95" customHeight="1">
      <c r="B6" s="404" t="s">
        <v>245</v>
      </c>
      <c r="C6" s="405"/>
    </row>
    <row r="7" spans="2:4" ht="24.95" customHeight="1">
      <c r="B7" s="191"/>
      <c r="C7" s="34" t="s">
        <v>358</v>
      </c>
    </row>
    <row r="8" spans="2:4" ht="24.95" customHeight="1">
      <c r="B8" s="103" t="s">
        <v>246</v>
      </c>
      <c r="C8" s="38">
        <v>1400</v>
      </c>
    </row>
    <row r="9" spans="2:4" ht="24.95" customHeight="1">
      <c r="B9" s="192" t="s">
        <v>247</v>
      </c>
      <c r="C9" s="193"/>
    </row>
    <row r="10" spans="2:4" ht="24.95" customHeight="1">
      <c r="B10" s="103" t="s">
        <v>248</v>
      </c>
      <c r="C10" s="38">
        <v>200</v>
      </c>
    </row>
    <row r="11" spans="2:4" ht="24.95" customHeight="1">
      <c r="B11" s="192" t="s">
        <v>249</v>
      </c>
      <c r="C11" s="38">
        <v>460</v>
      </c>
    </row>
    <row r="12" spans="2:4" ht="24.95" customHeight="1">
      <c r="B12" s="192" t="s">
        <v>250</v>
      </c>
      <c r="C12" s="193">
        <v>40</v>
      </c>
    </row>
    <row r="13" spans="2:4" ht="24.95" customHeight="1">
      <c r="B13" s="192" t="s">
        <v>251</v>
      </c>
      <c r="C13" s="193"/>
    </row>
    <row r="14" spans="2:4" ht="24.95" customHeight="1">
      <c r="B14" s="103" t="s">
        <v>252</v>
      </c>
      <c r="C14" s="193">
        <v>100</v>
      </c>
    </row>
    <row r="15" spans="2:4" ht="24.95" customHeight="1">
      <c r="B15" s="99" t="s">
        <v>253</v>
      </c>
      <c r="C15" s="83">
        <f>SUM(C8:C14)</f>
        <v>2200</v>
      </c>
    </row>
    <row r="16" spans="2:4" ht="24.95" customHeight="1">
      <c r="B16" s="194"/>
      <c r="C16" s="195"/>
    </row>
    <row r="17" spans="2:10" ht="24.95" customHeight="1">
      <c r="B17" s="406" t="s">
        <v>254</v>
      </c>
      <c r="C17" s="407"/>
    </row>
    <row r="18" spans="2:10" ht="24.95" customHeight="1">
      <c r="B18" s="196" t="s">
        <v>255</v>
      </c>
      <c r="C18" s="197"/>
    </row>
    <row r="19" spans="2:10" ht="24.95" customHeight="1">
      <c r="B19" s="196" t="s">
        <v>256</v>
      </c>
      <c r="C19" s="197"/>
    </row>
    <row r="20" spans="2:10" ht="24.95" customHeight="1">
      <c r="B20" s="196" t="s">
        <v>257</v>
      </c>
      <c r="C20" s="197"/>
    </row>
    <row r="21" spans="2:10" ht="24.95" customHeight="1">
      <c r="B21" s="196" t="s">
        <v>258</v>
      </c>
      <c r="C21" s="197"/>
    </row>
    <row r="22" spans="2:10" ht="24.95" customHeight="1">
      <c r="B22" s="196" t="s">
        <v>259</v>
      </c>
      <c r="C22" s="197"/>
    </row>
    <row r="23" spans="2:10" ht="24.95" customHeight="1">
      <c r="B23" s="196" t="s">
        <v>260</v>
      </c>
      <c r="C23" s="197"/>
    </row>
    <row r="24" spans="2:10" ht="24.95" customHeight="1">
      <c r="B24" s="196" t="s">
        <v>261</v>
      </c>
      <c r="C24" s="197"/>
      <c r="J24" s="198"/>
    </row>
    <row r="25" spans="2:10" ht="24.95" customHeight="1">
      <c r="B25" s="196" t="s">
        <v>262</v>
      </c>
      <c r="C25" s="197"/>
    </row>
    <row r="26" spans="2:10" ht="24.95" customHeight="1">
      <c r="B26" s="196" t="s">
        <v>263</v>
      </c>
      <c r="C26" s="197"/>
    </row>
    <row r="27" spans="2:10" ht="24.95" customHeight="1">
      <c r="B27" s="199" t="s">
        <v>264</v>
      </c>
      <c r="C27" s="200">
        <f>SUM(C18:C26)</f>
        <v>0</v>
      </c>
    </row>
    <row r="28" spans="2:10" ht="24.95" customHeight="1">
      <c r="B28" s="196" t="s">
        <v>265</v>
      </c>
      <c r="C28" s="408"/>
    </row>
    <row r="29" spans="2:10" ht="24.95" customHeight="1">
      <c r="B29" s="196"/>
      <c r="C29" s="408"/>
    </row>
    <row r="30" spans="2:10" ht="24.95" customHeight="1">
      <c r="B30" s="399"/>
      <c r="C30" s="400"/>
    </row>
    <row r="31" spans="2:10" ht="24.95" customHeight="1">
      <c r="B31" s="199" t="s">
        <v>266</v>
      </c>
      <c r="C31" s="200">
        <v>0</v>
      </c>
    </row>
    <row r="32" spans="2:10" ht="24.95" customHeight="1">
      <c r="B32" s="224" t="s">
        <v>360</v>
      </c>
      <c r="C32" s="272">
        <f>C31+C27+C15</f>
        <v>2200</v>
      </c>
    </row>
  </sheetData>
  <mergeCells count="6">
    <mergeCell ref="B30:C30"/>
    <mergeCell ref="B2:C2"/>
    <mergeCell ref="B5:C5"/>
    <mergeCell ref="B6:C6"/>
    <mergeCell ref="B17:C17"/>
    <mergeCell ref="C28:C29"/>
  </mergeCells>
  <phoneticPr fontId="36" type="noConversion"/>
  <pageMargins left="0.75" right="0.75" top="1" bottom="1" header="0.5" footer="0.5"/>
  <pageSetup paperSize="9" scale="82" orientation="portrait" horizontalDpi="4294967295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1:I34"/>
  <sheetViews>
    <sheetView zoomScaleNormal="100" workbookViewId="0">
      <selection activeCell="M10" sqref="L10:M10"/>
    </sheetView>
  </sheetViews>
  <sheetFormatPr defaultColWidth="8.85546875" defaultRowHeight="12.75"/>
  <cols>
    <col min="1" max="1" width="7.42578125" style="1" customWidth="1"/>
    <col min="2" max="2" width="8.85546875" style="1" customWidth="1"/>
    <col min="3" max="3" width="46.42578125" style="1" customWidth="1"/>
    <col min="4" max="4" width="20.140625" style="1" customWidth="1"/>
    <col min="5" max="5" width="13" style="1" hidden="1" customWidth="1"/>
    <col min="6" max="6" width="0.5703125" style="1" hidden="1" customWidth="1"/>
    <col min="7" max="7" width="9.140625" style="1" hidden="1" customWidth="1"/>
    <col min="8" max="8" width="19" style="1" customWidth="1"/>
    <col min="9" max="16384" width="8.85546875" style="1"/>
  </cols>
  <sheetData>
    <row r="1" spans="2:9">
      <c r="B1" s="369"/>
      <c r="C1" s="341"/>
      <c r="D1" s="341"/>
      <c r="E1" s="341"/>
      <c r="F1" s="341"/>
      <c r="G1" s="341"/>
    </row>
    <row r="2" spans="2:9" ht="15">
      <c r="B2" s="332" t="s">
        <v>465</v>
      </c>
      <c r="C2" s="333"/>
      <c r="D2" s="333"/>
      <c r="E2" s="333"/>
      <c r="F2" s="333"/>
      <c r="G2" s="333"/>
      <c r="H2" s="411"/>
    </row>
    <row r="4" spans="2:9" ht="12.75" customHeight="1">
      <c r="B4" s="412" t="s">
        <v>159</v>
      </c>
      <c r="C4" s="413"/>
      <c r="D4" s="413"/>
      <c r="E4" s="413"/>
      <c r="F4" s="413"/>
      <c r="G4" s="413"/>
      <c r="H4" s="413"/>
    </row>
    <row r="5" spans="2:9">
      <c r="B5" s="413"/>
      <c r="C5" s="413"/>
      <c r="D5" s="413"/>
      <c r="E5" s="413"/>
      <c r="F5" s="413"/>
      <c r="G5" s="413"/>
      <c r="H5" s="413"/>
    </row>
    <row r="6" spans="2:9" ht="13.5" thickBot="1">
      <c r="B6" s="414"/>
      <c r="C6" s="414"/>
      <c r="D6" s="414"/>
      <c r="E6" s="414"/>
      <c r="F6" s="414"/>
      <c r="G6" s="414"/>
      <c r="H6" s="414"/>
    </row>
    <row r="7" spans="2:9" ht="31.5" customHeight="1" thickBot="1">
      <c r="B7" s="415" t="s">
        <v>160</v>
      </c>
      <c r="C7" s="416"/>
      <c r="D7" s="416"/>
      <c r="E7" s="416"/>
      <c r="F7" s="416"/>
      <c r="G7" s="416"/>
      <c r="H7" s="417"/>
    </row>
    <row r="8" spans="2:9" ht="31.5" customHeight="1" thickBot="1">
      <c r="B8" s="418" t="s">
        <v>137</v>
      </c>
      <c r="C8" s="419"/>
      <c r="D8" s="165" t="s">
        <v>161</v>
      </c>
      <c r="E8" s="165" t="s">
        <v>162</v>
      </c>
      <c r="F8" s="165" t="s">
        <v>163</v>
      </c>
      <c r="G8" s="166"/>
      <c r="H8" s="167" t="s">
        <v>164</v>
      </c>
    </row>
    <row r="9" spans="2:9" ht="31.5" customHeight="1" thickBot="1">
      <c r="B9" s="409" t="s">
        <v>165</v>
      </c>
      <c r="C9" s="410"/>
      <c r="D9" s="410"/>
      <c r="E9" s="410"/>
      <c r="F9" s="410"/>
      <c r="G9" s="168"/>
      <c r="H9" s="168"/>
    </row>
    <row r="10" spans="2:9" ht="47.25" customHeight="1" thickBot="1">
      <c r="B10" s="169">
        <v>1</v>
      </c>
      <c r="C10" s="170"/>
      <c r="D10" s="171"/>
      <c r="E10" s="172"/>
      <c r="F10" s="173"/>
      <c r="G10" s="173"/>
      <c r="H10" s="173"/>
    </row>
    <row r="11" spans="2:9" ht="35.1" customHeight="1">
      <c r="B11" s="422">
        <v>2</v>
      </c>
      <c r="C11" s="174"/>
      <c r="D11" s="424"/>
      <c r="E11" s="426"/>
      <c r="F11" s="420"/>
      <c r="G11" s="420"/>
      <c r="H11" s="420"/>
    </row>
    <row r="12" spans="2:9" ht="35.1" customHeight="1" thickBot="1">
      <c r="B12" s="423"/>
      <c r="C12" s="170"/>
      <c r="D12" s="425"/>
      <c r="E12" s="421"/>
      <c r="F12" s="421"/>
      <c r="G12" s="421"/>
      <c r="H12" s="421"/>
    </row>
    <row r="13" spans="2:9" ht="35.1" customHeight="1">
      <c r="B13" s="422">
        <v>3</v>
      </c>
      <c r="C13" s="174"/>
      <c r="D13" s="426"/>
      <c r="E13" s="426"/>
      <c r="F13" s="426"/>
      <c r="G13" s="426"/>
      <c r="H13" s="426"/>
    </row>
    <row r="14" spans="2:9" ht="35.1" customHeight="1" thickBot="1">
      <c r="B14" s="423"/>
      <c r="C14" s="170"/>
      <c r="D14" s="421"/>
      <c r="E14" s="421"/>
      <c r="F14" s="421"/>
      <c r="G14" s="421"/>
      <c r="H14" s="421"/>
    </row>
    <row r="15" spans="2:9" ht="35.1" customHeight="1" thickBot="1">
      <c r="B15" s="169" t="s">
        <v>166</v>
      </c>
      <c r="C15" s="170"/>
      <c r="D15" s="172"/>
      <c r="E15" s="172"/>
      <c r="F15" s="172"/>
      <c r="H15" s="172"/>
    </row>
    <row r="16" spans="2:9" ht="35.1" customHeight="1" thickBot="1">
      <c r="B16" s="427" t="s">
        <v>167</v>
      </c>
      <c r="C16" s="428"/>
      <c r="D16" s="175">
        <f>SUM(D10:D15)</f>
        <v>0</v>
      </c>
      <c r="E16" s="175">
        <f>SUM(E10:E15)</f>
        <v>0</v>
      </c>
      <c r="F16" s="175">
        <f>SUM(F10:F15)</f>
        <v>0</v>
      </c>
      <c r="G16" s="175">
        <f>SUM(G10:G15)</f>
        <v>0</v>
      </c>
      <c r="H16" s="175">
        <f>SUM(H10:H15)</f>
        <v>0</v>
      </c>
      <c r="I16" s="15"/>
    </row>
    <row r="17" spans="2:8" ht="35.1" customHeight="1" thickBot="1">
      <c r="B17" s="418"/>
      <c r="C17" s="435"/>
      <c r="D17" s="435"/>
      <c r="E17" s="435"/>
      <c r="F17" s="436"/>
    </row>
    <row r="18" spans="2:8" ht="35.1" customHeight="1">
      <c r="B18" s="422" t="s">
        <v>168</v>
      </c>
      <c r="C18" s="174" t="s">
        <v>169</v>
      </c>
      <c r="D18" s="426">
        <v>4694</v>
      </c>
      <c r="E18" s="426">
        <v>0</v>
      </c>
      <c r="F18" s="426">
        <v>6032</v>
      </c>
      <c r="G18" s="426">
        <v>6033</v>
      </c>
      <c r="H18" s="426">
        <v>4628</v>
      </c>
    </row>
    <row r="19" spans="2:8" ht="35.1" customHeight="1" thickBot="1">
      <c r="B19" s="423"/>
      <c r="C19" s="170" t="s">
        <v>170</v>
      </c>
      <c r="D19" s="421"/>
      <c r="E19" s="421"/>
      <c r="F19" s="421"/>
      <c r="G19" s="421"/>
      <c r="H19" s="421"/>
    </row>
    <row r="20" spans="2:8" ht="35.1" customHeight="1">
      <c r="B20" s="422" t="s">
        <v>171</v>
      </c>
      <c r="C20" s="174" t="s">
        <v>172</v>
      </c>
      <c r="D20" s="426">
        <v>329</v>
      </c>
      <c r="E20" s="426">
        <v>160</v>
      </c>
      <c r="F20" s="426">
        <v>642</v>
      </c>
      <c r="G20" s="426">
        <v>643</v>
      </c>
      <c r="H20" s="426">
        <v>329</v>
      </c>
    </row>
    <row r="21" spans="2:8" ht="99" customHeight="1" thickBot="1">
      <c r="B21" s="423"/>
      <c r="C21" s="170" t="s">
        <v>173</v>
      </c>
      <c r="D21" s="421"/>
      <c r="E21" s="421"/>
      <c r="F21" s="421"/>
      <c r="G21" s="421"/>
      <c r="H21" s="421"/>
    </row>
    <row r="22" spans="2:8" ht="35.1" customHeight="1" thickBot="1">
      <c r="B22" s="169" t="s">
        <v>174</v>
      </c>
      <c r="C22" s="170"/>
      <c r="D22" s="172"/>
      <c r="E22" s="172"/>
      <c r="F22" s="172"/>
      <c r="H22" s="172"/>
    </row>
    <row r="23" spans="2:8" ht="35.1" customHeight="1" thickBot="1">
      <c r="B23" s="427" t="s">
        <v>175</v>
      </c>
      <c r="C23" s="428"/>
      <c r="D23" s="175">
        <f>SUM(D18:D22)</f>
        <v>5023</v>
      </c>
      <c r="E23" s="175"/>
      <c r="F23" s="175">
        <f>SUM(F18:F22)</f>
        <v>6674</v>
      </c>
      <c r="G23" s="175">
        <f>SUM(G18:G22)</f>
        <v>6676</v>
      </c>
      <c r="H23" s="175">
        <f>SUM(H18:H22)</f>
        <v>4957</v>
      </c>
    </row>
    <row r="24" spans="2:8" ht="35.1" customHeight="1" thickBot="1">
      <c r="B24" s="437" t="s">
        <v>176</v>
      </c>
      <c r="C24" s="438"/>
      <c r="D24" s="176">
        <f>D23+D16</f>
        <v>5023</v>
      </c>
      <c r="E24" s="176">
        <f>E23+E16</f>
        <v>0</v>
      </c>
      <c r="F24" s="176">
        <f>F23+F16</f>
        <v>6674</v>
      </c>
      <c r="G24" s="176">
        <f>G23+G16</f>
        <v>6676</v>
      </c>
      <c r="H24" s="176">
        <f>H23+H16</f>
        <v>4957</v>
      </c>
    </row>
    <row r="25" spans="2:8" ht="35.1" customHeight="1" thickBot="1">
      <c r="B25" s="177" t="s">
        <v>177</v>
      </c>
      <c r="C25" s="441" t="s">
        <v>178</v>
      </c>
      <c r="D25" s="441"/>
      <c r="E25" s="441"/>
      <c r="F25" s="441"/>
    </row>
    <row r="26" spans="2:8" ht="35.1" customHeight="1">
      <c r="B26" s="439" t="s">
        <v>168</v>
      </c>
      <c r="C26" s="178" t="s">
        <v>179</v>
      </c>
      <c r="D26" s="443">
        <v>0</v>
      </c>
      <c r="E26" s="443"/>
      <c r="F26" s="442">
        <v>477</v>
      </c>
      <c r="G26" s="442">
        <v>478</v>
      </c>
      <c r="H26" s="442" t="s">
        <v>180</v>
      </c>
    </row>
    <row r="27" spans="2:8" ht="95.25" customHeight="1" thickBot="1">
      <c r="B27" s="440"/>
      <c r="C27" s="179" t="s">
        <v>361</v>
      </c>
      <c r="D27" s="440"/>
      <c r="E27" s="444"/>
      <c r="F27" s="440"/>
      <c r="G27" s="440"/>
      <c r="H27" s="440"/>
    </row>
    <row r="28" spans="2:8" ht="35.1" customHeight="1" thickBot="1">
      <c r="B28" s="437" t="s">
        <v>181</v>
      </c>
      <c r="C28" s="438"/>
      <c r="D28" s="176">
        <f>SUM(D26)</f>
        <v>0</v>
      </c>
      <c r="E28" s="176"/>
      <c r="F28" s="176">
        <f>SUM(F26)</f>
        <v>477</v>
      </c>
      <c r="H28" s="176"/>
    </row>
    <row r="29" spans="2:8" ht="15" customHeight="1" thickBot="1">
      <c r="B29" s="180"/>
      <c r="C29" s="170"/>
      <c r="D29" s="172"/>
      <c r="E29" s="172"/>
      <c r="F29" s="172"/>
      <c r="H29" s="172"/>
    </row>
    <row r="30" spans="2:8" ht="18" customHeight="1">
      <c r="B30" s="431" t="s">
        <v>182</v>
      </c>
      <c r="C30" s="432"/>
      <c r="D30" s="429">
        <f>D28+D24</f>
        <v>5023</v>
      </c>
      <c r="E30" s="429">
        <f>E28+E24</f>
        <v>0</v>
      </c>
      <c r="F30" s="429">
        <f>F28+F24</f>
        <v>7151</v>
      </c>
      <c r="G30" s="429">
        <f>G28+G24</f>
        <v>6676</v>
      </c>
      <c r="H30" s="429">
        <f>H28+H24</f>
        <v>4957</v>
      </c>
    </row>
    <row r="31" spans="2:8" ht="35.1" customHeight="1" thickBot="1">
      <c r="B31" s="433"/>
      <c r="C31" s="434"/>
      <c r="D31" s="430"/>
      <c r="E31" s="445"/>
      <c r="F31" s="430"/>
      <c r="G31" s="430"/>
      <c r="H31" s="430"/>
    </row>
    <row r="32" spans="2:8" ht="15.75">
      <c r="B32" s="181"/>
    </row>
    <row r="33" spans="2:2" ht="15.75">
      <c r="B33" s="181"/>
    </row>
    <row r="34" spans="2:2" ht="15.75">
      <c r="B34" s="182"/>
    </row>
  </sheetData>
  <mergeCells count="48">
    <mergeCell ref="H26:H27"/>
    <mergeCell ref="E20:E21"/>
    <mergeCell ref="G20:G21"/>
    <mergeCell ref="G26:G27"/>
    <mergeCell ref="G30:G31"/>
    <mergeCell ref="D26:D27"/>
    <mergeCell ref="F30:F31"/>
    <mergeCell ref="E26:E27"/>
    <mergeCell ref="F26:F27"/>
    <mergeCell ref="E30:E31"/>
    <mergeCell ref="B26:B27"/>
    <mergeCell ref="B23:C23"/>
    <mergeCell ref="B20:B21"/>
    <mergeCell ref="C25:F25"/>
    <mergeCell ref="D20:D21"/>
    <mergeCell ref="E18:E19"/>
    <mergeCell ref="H13:H14"/>
    <mergeCell ref="G13:G14"/>
    <mergeCell ref="H20:H21"/>
    <mergeCell ref="B13:B14"/>
    <mergeCell ref="D13:D14"/>
    <mergeCell ref="B17:F17"/>
    <mergeCell ref="F13:F14"/>
    <mergeCell ref="E13:E14"/>
    <mergeCell ref="F20:F21"/>
    <mergeCell ref="H18:H19"/>
    <mergeCell ref="B16:C16"/>
    <mergeCell ref="G18:G19"/>
    <mergeCell ref="F18:F19"/>
    <mergeCell ref="H30:H31"/>
    <mergeCell ref="B18:B19"/>
    <mergeCell ref="D18:D19"/>
    <mergeCell ref="B30:C31"/>
    <mergeCell ref="D30:D31"/>
    <mergeCell ref="B28:C28"/>
    <mergeCell ref="B24:C24"/>
    <mergeCell ref="G11:G12"/>
    <mergeCell ref="H11:H12"/>
    <mergeCell ref="B11:B12"/>
    <mergeCell ref="D11:D12"/>
    <mergeCell ref="E11:E12"/>
    <mergeCell ref="F11:F12"/>
    <mergeCell ref="B9:F9"/>
    <mergeCell ref="B2:H2"/>
    <mergeCell ref="B1:G1"/>
    <mergeCell ref="B4:H6"/>
    <mergeCell ref="B7:H7"/>
    <mergeCell ref="B8:C8"/>
  </mergeCells>
  <phoneticPr fontId="36" type="noConversion"/>
  <printOptions horizontalCentered="1" verticalCentered="1"/>
  <pageMargins left="0" right="0" top="0.19685039370078741" bottom="0.19685039370078741" header="0.11811023622047245" footer="0.11811023622047245"/>
  <pageSetup paperSize="9" scale="70" orientation="portrait" horizontalDpi="4294967295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8</vt:i4>
      </vt:variant>
    </vt:vector>
  </HeadingPairs>
  <TitlesOfParts>
    <vt:vector size="23" baseType="lpstr">
      <vt:lpstr>1. Ktgv.mérlege</vt:lpstr>
      <vt:lpstr>2. Ktgv.egys.</vt:lpstr>
      <vt:lpstr>9.Saját.bev. rész</vt:lpstr>
      <vt:lpstr>3.államházt.belüli tám.</vt:lpstr>
      <vt:lpstr>3.önk.ktgv.várh.bevételek</vt:lpstr>
      <vt:lpstr>5.Lak.szoc.</vt:lpstr>
      <vt:lpstr>4.Létszám</vt:lpstr>
      <vt:lpstr>6. Önk.nyújt tám</vt:lpstr>
      <vt:lpstr>11.Uniós tám pr.</vt:lpstr>
      <vt:lpstr>1.a Ei felhaszn.ütemt.</vt:lpstr>
      <vt:lpstr>11.Beruházások feladatonként</vt:lpstr>
      <vt:lpstr>közfoglalkoztatás</vt:lpstr>
      <vt:lpstr>11.Többéves kihatással járó fel</vt:lpstr>
      <vt:lpstr>13. Közvetett támogatások</vt:lpstr>
      <vt:lpstr>Munka3</vt:lpstr>
      <vt:lpstr>'4.Létszám'!_ftnref5</vt:lpstr>
      <vt:lpstr>'2. Ktgv.egys.'!Nyomtatási_cím</vt:lpstr>
      <vt:lpstr>'4.Létszám'!Nyomtatási_cím</vt:lpstr>
      <vt:lpstr>'11.Többéves kihatással járó fel'!Nyomtatási_terület</vt:lpstr>
      <vt:lpstr>'11.Uniós tám pr.'!Nyomtatási_terület</vt:lpstr>
      <vt:lpstr>'13. Közvetett támogatások'!Nyomtatási_terület</vt:lpstr>
      <vt:lpstr>'3.önk.ktgv.várh.bevételek'!Nyomtatási_terület</vt:lpstr>
      <vt:lpstr>közfoglalkoztatás!Nyomtatási_terület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2014-02-27T08:23:25Z</cp:lastPrinted>
  <dcterms:created xsi:type="dcterms:W3CDTF">2006-09-16T00:00:00Z</dcterms:created>
  <dcterms:modified xsi:type="dcterms:W3CDTF">2014-02-27T08:23:53Z</dcterms:modified>
</cp:coreProperties>
</file>