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tabRatio="880" firstSheet="2" activeTab="4"/>
  </bookViews>
  <sheets>
    <sheet name="1.m Címrend" sheetId="1" r:id="rId1"/>
    <sheet name="2.m Pénzm.|3.m Hiány" sheetId="2" r:id="rId2"/>
    <sheet name="1.m Bevételek" sheetId="3" r:id="rId3"/>
    <sheet name="2. m Kiadások" sheetId="4" r:id="rId4"/>
    <sheet name="3m Beruh|7m Fejl|8m Lakosság.j." sheetId="5" r:id="rId5"/>
    <sheet name="9. m EU" sheetId="6" state="hidden" r:id="rId6"/>
    <sheet name="10m létsz|11m közf|12m fejl.cél" sheetId="7" state="hidden" r:id="rId7"/>
    <sheet name="13. m stabilitás" sheetId="8" state="hidden" r:id="rId8"/>
    <sheet name="4. m Mérleg" sheetId="9" r:id="rId9"/>
    <sheet name="15. m céltart|16. m Többéves" sheetId="10" state="hidden" r:id="rId10"/>
    <sheet name="17. m ütemterv|18. m közv.tám. " sheetId="11" state="hidden" r:id="rId11"/>
    <sheet name="19. mell" sheetId="12" state="hidden" r:id="rId12"/>
    <sheet name="5.m Óvoda" sheetId="13" r:id="rId13"/>
    <sheet name="Munka1" sheetId="14" state="hidden" r:id="rId14"/>
  </sheets>
  <definedNames/>
  <calcPr fullCalcOnLoad="1"/>
</workbook>
</file>

<file path=xl/sharedStrings.xml><?xml version="1.0" encoding="utf-8"?>
<sst xmlns="http://schemas.openxmlformats.org/spreadsheetml/2006/main" count="665" uniqueCount="504">
  <si>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</si>
  <si>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</si>
  <si>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</si>
  <si>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</si>
  <si>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</si>
  <si>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</si>
  <si>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</si>
  <si>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</si>
  <si>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</si>
  <si>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</si>
  <si>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Támogatás értékű bevétel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</si>
  <si>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</si>
  <si>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</si>
  <si>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</si>
  <si>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</si>
  <si>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</si>
  <si>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</si>
  <si>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</si>
  <si>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</si>
  <si>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</si>
  <si>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</si>
  <si>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</si>
  <si>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</si>
  <si>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</si>
  <si>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</si>
  <si>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</si>
  <si>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</si>
  <si>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</si>
  <si>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</si>
  <si>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</si>
  <si>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hatósági jogkörhöz köthető - a költségvetési szervet a külön jogszabályban meghatározott mértékben megillető bevételek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</si>
  <si>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</si>
  <si>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</si>
  <si>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</si>
  <si>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</si>
  <si>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</si>
  <si>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</si>
  <si>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</si>
  <si>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</si>
  <si>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</si>
  <si>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</si>
  <si>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</si>
  <si>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</si>
  <si>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</si>
  <si>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</si>
  <si>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</si>
  <si>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telekadó</t>
  </si>
  <si>
    <t>10.3</t>
  </si>
  <si>
    <t>kommunális adó</t>
  </si>
  <si>
    <t>10.4</t>
  </si>
  <si>
    <t>iparűzési adó</t>
  </si>
  <si>
    <t>10.5</t>
  </si>
  <si>
    <t>idegenforgalmi adó</t>
  </si>
  <si>
    <t>10.6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</si>
  <si>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</si>
  <si>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</si>
  <si>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</si>
  <si>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</si>
  <si>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</si>
  <si>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</si>
  <si>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</si>
  <si>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</si>
  <si>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</si>
  <si>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</si>
  <si>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</si>
  <si>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</si>
  <si>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</si>
  <si>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</si>
  <si>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alkalmazottak térítései</t>
  </si>
  <si>
    <t>12.6</t>
  </si>
  <si>
    <t>alkalmazottak kártérítése és egyéb térítése</t>
  </si>
  <si>
    <t>13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</si>
  <si>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</si>
  <si>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</si>
  <si>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</si>
  <si>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</si>
  <si>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</si>
  <si>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</si>
  <si>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</si>
  <si>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</si>
  <si>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</si>
  <si>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</si>
  <si>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</si>
  <si>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</si>
  <si>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</si>
  <si>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</si>
  <si>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</si>
  <si>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</si>
  <si>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</si>
  <si>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</si>
  <si>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</si>
  <si>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</si>
  <si>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</si>
  <si>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</si>
  <si>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</si>
  <si>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</si>
  <si>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</si>
  <si>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</si>
  <si>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</si>
  <si>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Felhalm.célú önkormányzati bevételek</t>
  </si>
  <si>
    <t>28</t>
  </si>
  <si>
    <t>Előző évi felhalm.célú pénzmaradvány</t>
  </si>
  <si>
    <t>Felhalmozási célú egyéb bevételek</t>
  </si>
  <si>
    <t>29</t>
  </si>
  <si>
    <t>vízi közmű koncessziós díj / eszközhaszn. díj</t>
  </si>
  <si>
    <t>30</t>
  </si>
  <si>
    <t>31</t>
  </si>
  <si>
    <t>építési telek és ingatlaneladás</t>
  </si>
  <si>
    <t>32</t>
  </si>
  <si>
    <t>részvények, értékpapírok értékesítése</t>
  </si>
  <si>
    <t>33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</si>
  <si>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</si>
  <si>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</si>
  <si>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</si>
  <si>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</si>
  <si>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</si>
  <si>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</si>
  <si>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</si>
  <si>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</si>
  <si>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</si>
  <si>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</si>
  <si>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</si>
  <si>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</si>
  <si>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</si>
  <si>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</si>
  <si>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</si>
  <si>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</si>
  <si>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</si>
  <si>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2.4</t>
  </si>
  <si>
    <t>háztartásnak</t>
  </si>
  <si>
    <t>non-profit szervezetnek</t>
  </si>
  <si>
    <t>pénzforgalom nélküli kiadások</t>
  </si>
  <si>
    <t>Önkormányzati működési kiadások</t>
  </si>
  <si>
    <t>folyószámla hitel kamata</t>
  </si>
  <si>
    <t>folyószámla hitel törlesztése</t>
  </si>
  <si>
    <t>működési célú általános tartalék</t>
  </si>
  <si>
    <t>előző évi támogatás visszafizetése</t>
  </si>
  <si>
    <t>Támogatásértékű felhalmozási kiadások</t>
  </si>
  <si>
    <t>14.1</t>
  </si>
  <si>
    <t>14.2</t>
  </si>
  <si>
    <t>14.3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</si>
  <si>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</si>
  <si>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</si>
  <si>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</si>
  <si>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</si>
  <si>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</si>
  <si>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</si>
  <si>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</si>
  <si>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</si>
  <si>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</si>
  <si>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</si>
  <si>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</si>
  <si>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</si>
  <si>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</si>
  <si>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</si>
  <si>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</si>
  <si>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</si>
  <si>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</si>
  <si>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</si>
  <si>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</si>
  <si>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</si>
  <si>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</si>
  <si>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</si>
  <si>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</si>
  <si>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</si>
  <si>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</si>
  <si>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</si>
  <si>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</si>
  <si>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</si>
  <si>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</si>
  <si>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</si>
  <si>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</si>
  <si>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</si>
  <si>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</si>
  <si>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</si>
  <si>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…………….</t>
  </si>
  <si>
    <t>Felújítás kiadásai</t>
  </si>
  <si>
    <t>Fejlesztés</t>
  </si>
  <si>
    <t>Fejlesztés kiadásai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</si>
  <si>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</si>
  <si>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</si>
  <si>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</si>
  <si>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</si>
  <si>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</si>
  <si>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</si>
  <si>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</si>
  <si>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</si>
  <si>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</si>
  <si>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Egyéb forrásból fedezett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</si>
  <si>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</si>
  <si>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</si>
  <si>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</si>
  <si>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</si>
  <si>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</si>
  <si>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</si>
  <si>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</si>
  <si>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</si>
  <si>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</si>
  <si>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</si>
  <si>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</si>
  <si>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</si>
  <si>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</si>
  <si>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</si>
  <si>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</si>
  <si>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</si>
  <si>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</si>
  <si>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</si>
  <si>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</si>
  <si>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</si>
  <si>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</si>
  <si>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</si>
  <si>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</si>
  <si>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</si>
  <si>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</si>
  <si>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</si>
  <si>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</si>
  <si>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</si>
  <si>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</si>
  <si>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</si>
  <si>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</si>
  <si>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</si>
  <si>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</si>
  <si>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</si>
  <si>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</si>
  <si>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</si>
  <si>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</si>
  <si>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</si>
  <si>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</si>
  <si>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</si>
  <si>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</si>
  <si>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</si>
  <si>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</si>
  <si>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</si>
  <si>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</si>
  <si>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</si>
  <si>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</si>
  <si>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</si>
  <si>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</si>
  <si>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</si>
  <si>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</si>
  <si>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</si>
  <si>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</si>
  <si>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</si>
  <si>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</si>
  <si>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</si>
  <si>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</si>
  <si>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</si>
  <si>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</si>
  <si>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</si>
  <si>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</si>
  <si>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</si>
  <si>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</si>
  <si>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</si>
  <si>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</si>
  <si>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</si>
  <si>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Személyi juttatások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</si>
  <si>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</si>
  <si>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</si>
  <si>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</si>
  <si>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</si>
  <si>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</si>
  <si>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</si>
  <si>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</si>
  <si>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</si>
  <si>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</si>
  <si>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</si>
  <si>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</si>
  <si>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</si>
  <si>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</si>
  <si>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</si>
  <si>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</si>
  <si>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</si>
  <si>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</si>
  <si>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</si>
  <si>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</si>
  <si>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</si>
  <si>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</si>
  <si>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</si>
  <si>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</si>
  <si>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</si>
  <si>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</si>
  <si>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</si>
  <si>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</si>
  <si>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</si>
  <si>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</si>
  <si>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</si>
  <si>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</si>
  <si>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</si>
  <si>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</si>
  <si>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</si>
  <si>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</si>
  <si>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támogatás értékű bevétel</t>
  </si>
  <si>
    <t>saját bevétel</t>
  </si>
  <si>
    <t>átvett pe. ÁHT-n kívülről</t>
  </si>
  <si>
    <t>felhalmozási bevételek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</si>
  <si>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</si>
  <si>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</si>
  <si>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</si>
  <si>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</si>
  <si>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</si>
  <si>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</si>
  <si>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</si>
  <si>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</si>
  <si>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ezer Ft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</si>
  <si>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</si>
  <si>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</si>
  <si>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</si>
  <si>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</si>
  <si>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</si>
  <si>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</si>
  <si>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</si>
  <si>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</si>
  <si>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</si>
  <si>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</si>
  <si>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</si>
  <si>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</si>
  <si>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</si>
  <si>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</si>
  <si>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</si>
  <si>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</si>
  <si>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</si>
  <si>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</si>
  <si>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</si>
  <si>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</si>
  <si>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-</t>
  </si>
  <si>
    <t>Önkormányzati fejezeti tartalék</t>
  </si>
  <si>
    <t>Hozzájárulás a pénzbeli szociális ellátásokhoz</t>
  </si>
  <si>
    <t>Költégvetési bevételek</t>
  </si>
  <si>
    <t>2.</t>
  </si>
  <si>
    <t>Települési önkormányzatok működésének ált. tám.</t>
  </si>
  <si>
    <t>Települési Önkormányzatok Működésének Tám.</t>
  </si>
  <si>
    <t>Felújítási kiadások</t>
  </si>
  <si>
    <t xml:space="preserve"> </t>
  </si>
  <si>
    <t>hitel, kölcsön, kezességvállalás/hulladékg.,ivóvíz jav./</t>
  </si>
  <si>
    <t>KÖTELEZŐ ÖNKORMÁNYZATI FELADATOK</t>
  </si>
  <si>
    <t>e Ft</t>
  </si>
  <si>
    <t>SAJÁT BEV. FELHASZN.</t>
  </si>
  <si>
    <t>1. településfejlesztés, településrendezés</t>
  </si>
  <si>
    <t>- településszerkezeti terv,</t>
  </si>
  <si>
    <t xml:space="preserve">- helyi építési szabályzat, </t>
  </si>
  <si>
    <t xml:space="preserve">2. településüzemeltetés </t>
  </si>
  <si>
    <t>köztemetők kialakítása és fenntartása,</t>
  </si>
  <si>
    <t>közvilágításról való gondoskodás,</t>
  </si>
  <si>
    <t>helyi közutak és tartozékainak kialakítása és fenntartása,</t>
  </si>
  <si>
    <t>közparkok és egyéb közterületek kialakítása és fenntartása,</t>
  </si>
  <si>
    <t>Egyéb kötelező önkormányzati feladatok támogatása</t>
  </si>
  <si>
    <t>3. a közterületek, valamint az önkormányzat tulajdonában álló közintézmény elnevezése;</t>
  </si>
  <si>
    <t>4. egészségügyi alapellátás, az egészséges életmód segítését célzó szolgáltatások;</t>
  </si>
  <si>
    <r>
      <t xml:space="preserve">- </t>
    </r>
    <r>
      <rPr>
        <sz val="10"/>
        <color indexed="8"/>
        <rFont val="Century Gothic"/>
        <family val="2"/>
      </rPr>
      <t>a háziorvosi, házi gyermekorvosi ellátás</t>
    </r>
  </si>
  <si>
    <r>
      <t xml:space="preserve">- </t>
    </r>
    <r>
      <rPr>
        <sz val="10"/>
        <color indexed="8"/>
        <rFont val="Century Gothic"/>
        <family val="2"/>
      </rPr>
      <t>a fogorvosi alapellátás</t>
    </r>
  </si>
  <si>
    <r>
      <t xml:space="preserve">- </t>
    </r>
    <r>
      <rPr>
        <sz val="10"/>
        <color indexed="8"/>
        <rFont val="Century Gothic"/>
        <family val="2"/>
      </rPr>
      <t>az alapellátáshoz kapcsolódó ügyeleti ellátásról,</t>
    </r>
  </si>
  <si>
    <r>
      <t xml:space="preserve">- </t>
    </r>
    <r>
      <rPr>
        <sz val="10"/>
        <color indexed="8"/>
        <rFont val="Century Gothic"/>
        <family val="2"/>
      </rPr>
      <t>a védőnői ellátásról,</t>
    </r>
  </si>
  <si>
    <r>
      <t xml:space="preserve">- </t>
    </r>
    <r>
      <rPr>
        <sz val="10"/>
        <color indexed="8"/>
        <rFont val="Century Gothic"/>
        <family val="2"/>
      </rPr>
      <t>az iskola-egészségügyi ellátásról.</t>
    </r>
  </si>
  <si>
    <t>5. környezet-egészségügy (köztisztaság, települési környezet tisztaságának biztosítása, rovar- és rágcsálóirtás);</t>
  </si>
  <si>
    <r>
      <t>-</t>
    </r>
    <r>
      <rPr>
        <sz val="10"/>
        <color indexed="8"/>
        <rFont val="Century Gothic"/>
        <family val="2"/>
      </rPr>
      <t>a köztisztasági és településtisztasági feladatok ellátásáról,</t>
    </r>
  </si>
  <si>
    <t>- rovarok és rágcsálók irtás</t>
  </si>
  <si>
    <t>6. óvodai ellátás;</t>
  </si>
  <si>
    <t>7. kulturális szolgáltatás, különösen a nyilvános könyvtári ellátás biztosítása;  a helyi közművelődési tevékenység támogatása;</t>
  </si>
  <si>
    <r>
      <t xml:space="preserve">- </t>
    </r>
    <r>
      <rPr>
        <sz val="9"/>
        <color indexed="8"/>
        <rFont val="Century Gothic"/>
        <family val="2"/>
      </rPr>
      <t>nyilvános könyvtár fenntartása</t>
    </r>
  </si>
  <si>
    <r>
      <t>-</t>
    </r>
    <r>
      <rPr>
        <sz val="9"/>
        <color indexed="8"/>
        <rFont val="Century Gothic"/>
        <family val="2"/>
      </rPr>
      <t>a megyei könyvtár szolgáltatásainak igénybevételével teljesíti.</t>
    </r>
  </si>
  <si>
    <r>
      <t xml:space="preserve">- </t>
    </r>
    <r>
      <rPr>
        <sz val="9"/>
        <color indexed="8"/>
        <rFont val="Century Gothic"/>
        <family val="2"/>
      </rPr>
      <t>az iskolarendszeren kívüli, öntevékeny, önképző, szakképző tanfolyamok, életminőséget és életesélyt javító tanulási, felnőttoktatási lehetőségek, népfőiskolák megteremtése,</t>
    </r>
  </si>
  <si>
    <r>
      <t xml:space="preserve">- </t>
    </r>
    <r>
      <rPr>
        <sz val="9"/>
        <color indexed="8"/>
        <rFont val="Century Gothic"/>
        <family val="2"/>
      </rPr>
      <t>a település környezeti, szellemi, művészeti értékeinek, hagyományainak feltárása, megismertetése, a helyi művelődési szokások gondozása, gazdagítása,</t>
    </r>
  </si>
  <si>
    <r>
      <t xml:space="preserve">- </t>
    </r>
    <r>
      <rPr>
        <sz val="9"/>
        <color indexed="8"/>
        <rFont val="Century Gothic"/>
        <family val="2"/>
      </rPr>
      <t>az egyetemes, a nemzeti, a nemzetiségi és más kisebbségi kultúra értékeinek megismertetése, a megértés, a befogadás elősegítése, az ünnepek kultúrájának gondozása,</t>
    </r>
  </si>
  <si>
    <r>
      <t xml:space="preserve">- </t>
    </r>
    <r>
      <rPr>
        <sz val="9"/>
        <color indexed="8"/>
        <rFont val="Century Gothic"/>
        <family val="2"/>
      </rPr>
      <t>az ismeretszerző, az amatőr alkotó, művelődő közösségek tevékenységének támogatása,</t>
    </r>
  </si>
  <si>
    <r>
      <t xml:space="preserve">- </t>
    </r>
    <r>
      <rPr>
        <sz val="9"/>
        <color indexed="8"/>
        <rFont val="Century Gothic"/>
        <family val="2"/>
      </rPr>
      <t>a helyi társadalom kapcsolatrendszerének, közösségi életének, érdekérvényesítésének segítése,</t>
    </r>
  </si>
  <si>
    <r>
      <t xml:space="preserve">- </t>
    </r>
    <r>
      <rPr>
        <sz val="9"/>
        <color indexed="8"/>
        <rFont val="Century Gothic"/>
        <family val="2"/>
      </rPr>
      <t>a különböző kultúrák közötti kapcsolatok kiépítésének és fennt. Seg.</t>
    </r>
  </si>
  <si>
    <r>
      <t xml:space="preserve">- </t>
    </r>
    <r>
      <rPr>
        <sz val="9"/>
        <color indexed="8"/>
        <rFont val="Century Gothic"/>
        <family val="2"/>
      </rPr>
      <t>a szabadidő kulturális célú eltöltéséhez a feltételek biztosítása,</t>
    </r>
  </si>
  <si>
    <r>
      <t xml:space="preserve">- </t>
    </r>
    <r>
      <rPr>
        <sz val="9"/>
        <color indexed="8"/>
        <rFont val="Century Gothic"/>
        <family val="2"/>
      </rPr>
      <t>egyéb művelődést segítő lehetőségek biztosítása,</t>
    </r>
  </si>
  <si>
    <r>
      <t>-</t>
    </r>
    <r>
      <rPr>
        <sz val="9"/>
        <color indexed="8"/>
        <rFont val="Century Gothic"/>
        <family val="2"/>
      </rPr>
      <t xml:space="preserve"> a település közigazgatási területén lévő muzeális intézmény közművelődési tevékenységének támogatása.</t>
    </r>
  </si>
  <si>
    <t xml:space="preserve">8. szociális, gyermekjóléti szolgáltatások és ellátások;( amit a törvény kötelezővé tesz ) </t>
  </si>
  <si>
    <t>foglalkoztatást helyettesítő támogatás</t>
  </si>
  <si>
    <t>lakásfenntartási támogatás</t>
  </si>
  <si>
    <t>méltányos ápolási díj</t>
  </si>
  <si>
    <t>átmeneti segély</t>
  </si>
  <si>
    <t>temetési segély</t>
  </si>
  <si>
    <t>szociális kölcsön</t>
  </si>
  <si>
    <t>köztemetés</t>
  </si>
  <si>
    <t>méltányos közgyógyellátás</t>
  </si>
  <si>
    <t>rendszeres szociális segély</t>
  </si>
  <si>
    <t xml:space="preserve">A gyermekvédelmi törvény alapján </t>
  </si>
  <si>
    <t>rendszeres gyermekvédelmi kedvezmény</t>
  </si>
  <si>
    <t>kiegészítő gyermekvédelmi támogatás</t>
  </si>
  <si>
    <t>óvodáztatási támogatás</t>
  </si>
  <si>
    <t>rendkívüli gyermekvédelmi támogatás</t>
  </si>
  <si>
    <t>gyermekjóléti szolgáltatás</t>
  </si>
  <si>
    <t>gyermekek napközbeni ellátása</t>
  </si>
  <si>
    <t>gyermekek átmeneti gondozása</t>
  </si>
  <si>
    <t>gyermekétkeztetés biztosítása.</t>
  </si>
  <si>
    <t>9. helyi környezet- és természetvédelem, vízgazdálkodás, vízkárelhárítás; a helyi vízrendezés és vízkárelhárítás, az árvíz- és belvízelvezetés</t>
  </si>
  <si>
    <t>10. helyi közfoglalkoztatás,</t>
  </si>
  <si>
    <t xml:space="preserve">11. sport ( kizárólag a sportlétesítmény fenntartása) </t>
  </si>
  <si>
    <t>12. hulladékgazdálkodás; (csak közszolgáltatási szerződéskötési kötelezettsége van)</t>
  </si>
  <si>
    <t xml:space="preserve">13. víziközmű-szolgáltatás, (csak közszolgáltatási szerződéskötési kötelezettsége van, valamit a tulajdonában álló vízmű koncessziós használatba adása) </t>
  </si>
  <si>
    <t xml:space="preserve">14.Vagyongazdálkodás (a tulaj-ban álló vagyon fennt.) </t>
  </si>
  <si>
    <t>15. Helyi közutak fenntartása (a tulajdonában álló közutak fenntartása, közlekedésbiztonság megteremtése)</t>
  </si>
  <si>
    <t xml:space="preserve">16. önkormányzati hivatal létrehozása és fenntartása </t>
  </si>
  <si>
    <t>KÖTELEZŐ FELADATOK ÖSSZESEN:</t>
  </si>
  <si>
    <t>ÖNKÉNT VÁLLALT ÖNK.-I FELADATOK</t>
  </si>
  <si>
    <t>Sportszervezetek, egyesületek , egyházak támogatása</t>
  </si>
  <si>
    <t xml:space="preserve">Rendezvények szervezése , támogatása ( falunap, idősek  napja, szüreti   felvonulás, bálok támogatása  stb. ) </t>
  </si>
  <si>
    <t>Testvér települési kapcsolatok fenntartása ,</t>
  </si>
  <si>
    <t>Ösztöndíj nyújtása</t>
  </si>
  <si>
    <t>Diákok utazási - bérlet -  támogatása</t>
  </si>
  <si>
    <t>Iskolakezdési támogatás nyújtása</t>
  </si>
  <si>
    <t>Idősek napi támogatás</t>
  </si>
  <si>
    <t>Mikulásnapi, karácsonyi stb. adományozás, támogatás</t>
  </si>
  <si>
    <t>Elismerő címek, kitüntetések adományozása</t>
  </si>
  <si>
    <t>Helyi jelentőségű természeti terület védetté nyilvánítása, fenntartása</t>
  </si>
  <si>
    <t>Szemétszállítási díj átvállalása</t>
  </si>
  <si>
    <t>Közbiztonsági feladatok ellátása ,( mezőőr , közterület felügyelet  polgárőrség, térfigyelő kamerák stb. )</t>
  </si>
  <si>
    <t>Önkéntes társulásokban, szövetségekben való részvétel</t>
  </si>
  <si>
    <t xml:space="preserve">Falugondnoki szolgálat ( falubusz üzemeletetése ) </t>
  </si>
  <si>
    <t>A kistermelők, őstermelők számára - jogszabályban meghatározott termékeik - értékesítési lehetőségeinek biztosítása, ideértve a hétvégi árusítás lehetőségét is</t>
  </si>
  <si>
    <t>Helyi újság kiadása</t>
  </si>
  <si>
    <t>Tartalék</t>
  </si>
  <si>
    <t>Saját bevételek (helyi adó, műk.bev.,)</t>
  </si>
  <si>
    <t>Előző évi pénzmaradvány</t>
  </si>
  <si>
    <t>Felhalmozás</t>
  </si>
  <si>
    <t>ÖNKÉNT VÁLLALT FELADATOK ÖSSZESEN:</t>
  </si>
  <si>
    <t>BEVÉTELEK MEGOSZLÁSA:</t>
  </si>
  <si>
    <t>ÁLLAMI</t>
  </si>
  <si>
    <t>SAJÁT</t>
  </si>
  <si>
    <t>MINDÖSSZESEN:</t>
  </si>
  <si>
    <t>Előző évi működési pénzmaradvány igénybevétele</t>
  </si>
  <si>
    <t>egyéb önkorm. támogatás</t>
  </si>
  <si>
    <t>Támogatás értékű műk. kiadás felügy. alá tar.költs.</t>
  </si>
  <si>
    <t>Intézményi felh. kiadás támog. közp.ktgvetési szervtől</t>
  </si>
  <si>
    <t>Támogatás értékű felhalmozási kiadások</t>
  </si>
  <si>
    <t>kistelepülések tám.</t>
  </si>
  <si>
    <t>fejezeti tartalék</t>
  </si>
  <si>
    <t>szociális étkezt.</t>
  </si>
  <si>
    <t>köznevelési és gyermekétk. felad.</t>
  </si>
  <si>
    <t>önkormányzat személyi jellegű kiadása/polgármester,képv.hiv.seg./</t>
  </si>
  <si>
    <t>szociális tűzifa</t>
  </si>
  <si>
    <t>A saját bevétel tartalmazza a 4.626 e Ft előző évi pénzmaradványt, a 9.000 e Ft helyi önkormányzatok kiegészítő támogatását, mely összegek a költségvetési hiányt képezik.</t>
  </si>
  <si>
    <t>Könyvtári, közművelődési és múzeumi feladatok</t>
  </si>
  <si>
    <t>Falugondnoki szolgálat támogatása</t>
  </si>
  <si>
    <t>1.5</t>
  </si>
  <si>
    <t>1.6</t>
  </si>
  <si>
    <t>Egyes köznevelési és gyermekétkeztetés felad. tám.</t>
  </si>
  <si>
    <t>Egyéb önkormányzati feladatok támogatása</t>
  </si>
  <si>
    <t>Kiegészítő támogatás</t>
  </si>
  <si>
    <t>1.7</t>
  </si>
  <si>
    <t>1.8</t>
  </si>
  <si>
    <t>Intézmény előző évi pénzmaradvány igénybevétele</t>
  </si>
  <si>
    <t>27.1</t>
  </si>
  <si>
    <t>27.2</t>
  </si>
  <si>
    <t>27.3</t>
  </si>
  <si>
    <t>27.4</t>
  </si>
  <si>
    <t>34</t>
  </si>
  <si>
    <t>Könyvtári, közművelődési és múzeumi faledatok</t>
  </si>
  <si>
    <t>Egyéb önkormányzati feladat</t>
  </si>
  <si>
    <t>Egyes köznevelési és gyermekétkeztetési felad. Tám.</t>
  </si>
  <si>
    <t>költségvetési bevételek</t>
  </si>
  <si>
    <t>köznevelési támogatás</t>
  </si>
  <si>
    <t>Fejlesztési kiadások</t>
  </si>
  <si>
    <t>2016. december 31-ei pénzmaradvány összege:</t>
  </si>
  <si>
    <t>3. sz. melléklet
a 2/2017. (II.16.)  rendelethez
Büssü Községi Önkormányzat 2017. évi költségvetésének pénzmaradvány kimutatása</t>
  </si>
  <si>
    <t>2017. évi eredeti</t>
  </si>
  <si>
    <t>2017 évi módosított  I.</t>
  </si>
  <si>
    <t>2017. évi módosított II.</t>
  </si>
  <si>
    <t>Ft-ban</t>
  </si>
  <si>
    <t>Rászoruló gyermekek szünidei étkeztetésének</t>
  </si>
  <si>
    <t xml:space="preserve"> Ft</t>
  </si>
  <si>
    <t>Posta épület felújítás</t>
  </si>
  <si>
    <t>2017. évi támogatás</t>
  </si>
  <si>
    <t>2017. év előtti támogatás</t>
  </si>
  <si>
    <t>2017. évi utáni támogatás</t>
  </si>
  <si>
    <t>2017. év előtti kiadás</t>
  </si>
  <si>
    <t>2017 évi kiadás</t>
  </si>
  <si>
    <t>2017 év utáni kiadás</t>
  </si>
  <si>
    <t>Ft</t>
  </si>
  <si>
    <t>2017. évi módosított  I.</t>
  </si>
  <si>
    <t>11. sz. melléklet
a 2/2017. (II.16.)  rendelethez
Büssü Községi Önkormányzat 2017. évi közfoglalkoztatási létszám-előirányzata</t>
  </si>
  <si>
    <t>2017. évre megállapított közfoglalkoztatási létszám:  fő (átlag 13,8333 fő)</t>
  </si>
  <si>
    <t>12. sz. melléklet
a 2/2017. (II.16.)  rendelethez
Büssü Községi Önkormányzat 2017. évi 
adósságot keletkeztető ügylet megkötését igénylő fejlesztési célok</t>
  </si>
  <si>
    <t>Rászoruló gyermekek szünidei étkeztetése</t>
  </si>
  <si>
    <t>16. számú melléklet 
a 2/2017. (II.16.)  rendelethez
Büssü Község Önkormányzat
többéves kihatással járó feladatainak előirányzatai éves bontásban és összesítve</t>
  </si>
  <si>
    <t>18. számú melléklet 
a 2/2017. (II.16.)  rendelethez
Büssü Község Önkormányzat 2017 .évi közvetett támogatások</t>
  </si>
  <si>
    <t>Nemzeti Közfoglalkoztatási Alap</t>
  </si>
  <si>
    <t>Átvett pénzeszközök Nemz.Közf.Alap</t>
  </si>
  <si>
    <t>Működési célú kiegészítő támogatások</t>
  </si>
  <si>
    <t>Felhelmozási bevétel fejezettől</t>
  </si>
  <si>
    <t>2017 évi teljesítés</t>
  </si>
  <si>
    <t>Beruházások</t>
  </si>
  <si>
    <t>Egyéb felhalmozási kiadások</t>
  </si>
  <si>
    <t>Működési célú megelőlegezés</t>
  </si>
  <si>
    <t>Települési önkormányzatok szociális hozzájárulása</t>
  </si>
  <si>
    <t>2017. évi teljesítés</t>
  </si>
  <si>
    <t>Módosított előirányzat</t>
  </si>
  <si>
    <t>2017.évi ősszes</t>
  </si>
  <si>
    <t>Módosított ei.</t>
  </si>
  <si>
    <t>2017.</t>
  </si>
  <si>
    <t>2017.Eredeti előirányzat</t>
  </si>
  <si>
    <t>Ingatlan felújítás</t>
  </si>
  <si>
    <t>Intézményfinanszírozás</t>
  </si>
  <si>
    <t>Egyéb felhalmozási célú kiadás</t>
  </si>
  <si>
    <t>Gyermekvédelmi támogatás</t>
  </si>
  <si>
    <t xml:space="preserve">Támogatás értékű működési kiadás </t>
  </si>
  <si>
    <t>működési célú megelőlegezés</t>
  </si>
  <si>
    <t>Egyéb bevétel</t>
  </si>
  <si>
    <t>Támogatás értékű műk. Kiadás önk.költsv szervnek</t>
  </si>
  <si>
    <t xml:space="preserve">1.sz.melléklet </t>
  </si>
  <si>
    <t>4. sz. melléklet
a 3/2018.( V.31.)  rendelethez
Büssü Községi Önkormányzat 2017 évi felhalmozási kiadásai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</si>
</sst>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9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Arial CE"/>
      <family val="0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i/>
      <sz val="10"/>
      <color indexed="8"/>
      <name val="Century Gothic"/>
      <family val="2"/>
    </font>
    <font>
      <i/>
      <sz val="9"/>
      <color indexed="8"/>
      <name val="Century Gothic"/>
      <family val="2"/>
    </font>
    <font>
      <sz val="9"/>
      <color indexed="8"/>
      <name val="Century Gothic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/>
      <bottom style="thin"/>
    </border>
    <border>
      <left style="thin"/>
      <right style="double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6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1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vertical="center"/>
    </xf>
    <xf numFmtId="3" fontId="5" fillId="34" borderId="19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indent="2"/>
    </xf>
    <xf numFmtId="3" fontId="7" fillId="0" borderId="24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24" xfId="0" applyNumberFormat="1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3" fontId="5" fillId="0" borderId="24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49" fontId="6" fillId="0" borderId="26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3" fontId="5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3" fontId="5" fillId="0" borderId="29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left" indent="2"/>
    </xf>
    <xf numFmtId="3" fontId="7" fillId="0" borderId="29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left" indent="2"/>
    </xf>
    <xf numFmtId="3" fontId="7" fillId="0" borderId="27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49" fontId="4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3" fontId="5" fillId="0" borderId="34" xfId="0" applyNumberFormat="1" applyFont="1" applyBorder="1" applyAlignment="1">
      <alignment/>
    </xf>
    <xf numFmtId="0" fontId="4" fillId="33" borderId="35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/>
    </xf>
    <xf numFmtId="0" fontId="0" fillId="33" borderId="35" xfId="0" applyFill="1" applyBorder="1" applyAlignment="1">
      <alignment/>
    </xf>
    <xf numFmtId="49" fontId="4" fillId="0" borderId="37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3" fontId="5" fillId="0" borderId="22" xfId="0" applyNumberFormat="1" applyFont="1" applyBorder="1" applyAlignment="1">
      <alignment horizontal="right" vertical="center"/>
    </xf>
    <xf numFmtId="49" fontId="6" fillId="35" borderId="26" xfId="0" applyNumberFormat="1" applyFont="1" applyFill="1" applyBorder="1" applyAlignment="1">
      <alignment horizontal="center" wrapText="1"/>
    </xf>
    <xf numFmtId="0" fontId="7" fillId="35" borderId="24" xfId="0" applyFont="1" applyFill="1" applyBorder="1" applyAlignment="1">
      <alignment horizontal="left" vertical="center" wrapText="1" indent="2"/>
    </xf>
    <xf numFmtId="3" fontId="7" fillId="35" borderId="24" xfId="0" applyNumberFormat="1" applyFont="1" applyFill="1" applyBorder="1" applyAlignment="1">
      <alignment horizontal="right" vertical="center"/>
    </xf>
    <xf numFmtId="49" fontId="6" fillId="0" borderId="38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left" vertical="center" wrapText="1" indent="2"/>
    </xf>
    <xf numFmtId="3" fontId="7" fillId="0" borderId="27" xfId="0" applyNumberFormat="1" applyFont="1" applyBorder="1" applyAlignment="1">
      <alignment horizontal="right" vertical="center"/>
    </xf>
    <xf numFmtId="49" fontId="4" fillId="35" borderId="26" xfId="0" applyNumberFormat="1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3" fontId="5" fillId="35" borderId="24" xfId="0" applyNumberFormat="1" applyFont="1" applyFill="1" applyBorder="1" applyAlignment="1">
      <alignment horizontal="right"/>
    </xf>
    <xf numFmtId="49" fontId="6" fillId="35" borderId="26" xfId="0" applyNumberFormat="1" applyFont="1" applyFill="1" applyBorder="1" applyAlignment="1">
      <alignment horizontal="center"/>
    </xf>
    <xf numFmtId="0" fontId="7" fillId="35" borderId="24" xfId="0" applyFont="1" applyFill="1" applyBorder="1" applyAlignment="1">
      <alignment horizontal="left" indent="2"/>
    </xf>
    <xf numFmtId="3" fontId="7" fillId="35" borderId="24" xfId="0" applyNumberFormat="1" applyFont="1" applyFill="1" applyBorder="1" applyAlignment="1">
      <alignment horizontal="right"/>
    </xf>
    <xf numFmtId="49" fontId="6" fillId="35" borderId="38" xfId="0" applyNumberFormat="1" applyFont="1" applyFill="1" applyBorder="1" applyAlignment="1">
      <alignment horizontal="center"/>
    </xf>
    <xf numFmtId="0" fontId="7" fillId="35" borderId="27" xfId="0" applyFont="1" applyFill="1" applyBorder="1" applyAlignment="1">
      <alignment horizontal="left" indent="2"/>
    </xf>
    <xf numFmtId="3" fontId="7" fillId="35" borderId="27" xfId="0" applyNumberFormat="1" applyFont="1" applyFill="1" applyBorder="1" applyAlignment="1">
      <alignment horizontal="right"/>
    </xf>
    <xf numFmtId="49" fontId="4" fillId="35" borderId="38" xfId="0" applyNumberFormat="1" applyFont="1" applyFill="1" applyBorder="1" applyAlignment="1">
      <alignment horizontal="center"/>
    </xf>
    <xf numFmtId="0" fontId="5" fillId="35" borderId="27" xfId="0" applyFont="1" applyFill="1" applyBorder="1" applyAlignment="1">
      <alignment horizontal="left"/>
    </xf>
    <xf numFmtId="3" fontId="5" fillId="35" borderId="27" xfId="0" applyNumberFormat="1" applyFont="1" applyFill="1" applyBorder="1" applyAlignment="1">
      <alignment horizontal="right"/>
    </xf>
    <xf numFmtId="0" fontId="5" fillId="35" borderId="24" xfId="0" applyFont="1" applyFill="1" applyBorder="1" applyAlignment="1">
      <alignment horizontal="left"/>
    </xf>
    <xf numFmtId="0" fontId="4" fillId="33" borderId="35" xfId="0" applyFont="1" applyFill="1" applyBorder="1" applyAlignment="1">
      <alignment vertical="center"/>
    </xf>
    <xf numFmtId="0" fontId="4" fillId="0" borderId="24" xfId="58" applyNumberFormat="1" applyFont="1" applyFill="1" applyBorder="1" applyAlignment="1" applyProtection="1">
      <alignment horizontal="center" vertical="center"/>
      <protection/>
    </xf>
    <xf numFmtId="0" fontId="5" fillId="0" borderId="0" xfId="58" applyNumberFormat="1" applyFont="1" applyFill="1" applyBorder="1" applyAlignment="1" applyProtection="1">
      <alignment vertical="top"/>
      <protection/>
    </xf>
    <xf numFmtId="0" fontId="5" fillId="0" borderId="24" xfId="58" applyNumberFormat="1" applyFont="1" applyFill="1" applyBorder="1" applyAlignment="1" applyProtection="1">
      <alignment vertical="top"/>
      <protection/>
    </xf>
    <xf numFmtId="0" fontId="5" fillId="0" borderId="22" xfId="58" applyNumberFormat="1" applyFont="1" applyFill="1" applyBorder="1" applyAlignment="1" applyProtection="1">
      <alignment horizontal="center" vertical="center"/>
      <protection/>
    </xf>
    <xf numFmtId="0" fontId="5" fillId="0" borderId="24" xfId="58" applyNumberFormat="1" applyFont="1" applyFill="1" applyBorder="1" applyAlignment="1" applyProtection="1">
      <alignment horizontal="center" vertical="center"/>
      <protection/>
    </xf>
    <xf numFmtId="0" fontId="4" fillId="0" borderId="22" xfId="58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13" fillId="0" borderId="19" xfId="0" applyNumberFormat="1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24" xfId="0" applyNumberFormat="1" applyFont="1" applyBorder="1" applyAlignment="1">
      <alignment vertical="center"/>
    </xf>
    <xf numFmtId="0" fontId="12" fillId="0" borderId="39" xfId="0" applyFont="1" applyBorder="1" applyAlignment="1">
      <alignment/>
    </xf>
    <xf numFmtId="3" fontId="12" fillId="0" borderId="40" xfId="0" applyNumberFormat="1" applyFont="1" applyBorder="1" applyAlignment="1">
      <alignment vertical="center"/>
    </xf>
    <xf numFmtId="0" fontId="12" fillId="0" borderId="41" xfId="0" applyFont="1" applyBorder="1" applyAlignment="1">
      <alignment/>
    </xf>
    <xf numFmtId="0" fontId="0" fillId="0" borderId="33" xfId="0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0" fontId="12" fillId="0" borderId="42" xfId="0" applyFont="1" applyBorder="1" applyAlignment="1">
      <alignment/>
    </xf>
    <xf numFmtId="3" fontId="12" fillId="0" borderId="31" xfId="0" applyNumberFormat="1" applyFont="1" applyBorder="1" applyAlignment="1">
      <alignment vertical="center"/>
    </xf>
    <xf numFmtId="0" fontId="12" fillId="0" borderId="43" xfId="0" applyFont="1" applyBorder="1" applyAlignment="1">
      <alignment/>
    </xf>
    <xf numFmtId="3" fontId="12" fillId="0" borderId="22" xfId="0" applyNumberFormat="1" applyFont="1" applyBorder="1" applyAlignment="1">
      <alignment vertical="center"/>
    </xf>
    <xf numFmtId="0" fontId="12" fillId="0" borderId="44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24" xfId="0" applyBorder="1" applyAlignment="1">
      <alignment/>
    </xf>
    <xf numFmtId="0" fontId="0" fillId="34" borderId="45" xfId="0" applyFill="1" applyBorder="1" applyAlignment="1">
      <alignment/>
    </xf>
    <xf numFmtId="0" fontId="0" fillId="0" borderId="20" xfId="0" applyBorder="1" applyAlignment="1">
      <alignment horizontal="left" indent="4"/>
    </xf>
    <xf numFmtId="0" fontId="0" fillId="0" borderId="44" xfId="0" applyBorder="1" applyAlignment="1">
      <alignment horizontal="left" indent="4"/>
    </xf>
    <xf numFmtId="0" fontId="0" fillId="0" borderId="39" xfId="0" applyBorder="1" applyAlignment="1">
      <alignment horizontal="left" indent="4"/>
    </xf>
    <xf numFmtId="0" fontId="2" fillId="0" borderId="41" xfId="0" applyFont="1" applyBorder="1" applyAlignment="1">
      <alignment horizontal="left" indent="4"/>
    </xf>
    <xf numFmtId="0" fontId="2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43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3" fontId="15" fillId="34" borderId="11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left" vertical="center" wrapText="1"/>
    </xf>
    <xf numFmtId="3" fontId="16" fillId="34" borderId="11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41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18" fillId="0" borderId="13" xfId="56" applyFont="1" applyBorder="1" applyAlignment="1">
      <alignment horizontal="center"/>
      <protection/>
    </xf>
    <xf numFmtId="0" fontId="19" fillId="0" borderId="0" xfId="56" applyFont="1">
      <alignment/>
      <protection/>
    </xf>
    <xf numFmtId="0" fontId="19" fillId="0" borderId="49" xfId="56" applyFont="1" applyBorder="1">
      <alignment/>
      <protection/>
    </xf>
    <xf numFmtId="0" fontId="18" fillId="0" borderId="49" xfId="56" applyFont="1" applyBorder="1" applyAlignment="1">
      <alignment horizontal="center"/>
      <protection/>
    </xf>
    <xf numFmtId="0" fontId="19" fillId="0" borderId="51" xfId="56" applyFont="1" applyBorder="1">
      <alignment/>
      <protection/>
    </xf>
    <xf numFmtId="3" fontId="19" fillId="0" borderId="52" xfId="56" applyNumberFormat="1" applyFont="1" applyBorder="1" applyAlignment="1">
      <alignment horizontal="center" vertical="center" wrapText="1"/>
      <protection/>
    </xf>
    <xf numFmtId="3" fontId="19" fillId="0" borderId="53" xfId="56" applyNumberFormat="1" applyFont="1" applyBorder="1" applyAlignment="1">
      <alignment horizontal="center" vertical="center" wrapText="1"/>
      <protection/>
    </xf>
    <xf numFmtId="3" fontId="19" fillId="0" borderId="54" xfId="56" applyNumberFormat="1" applyFont="1" applyBorder="1" applyAlignment="1">
      <alignment horizontal="center" vertical="center" wrapText="1"/>
      <protection/>
    </xf>
    <xf numFmtId="3" fontId="19" fillId="0" borderId="55" xfId="56" applyNumberFormat="1" applyFont="1" applyBorder="1" applyAlignment="1">
      <alignment horizontal="center" vertical="center" wrapText="1"/>
      <protection/>
    </xf>
    <xf numFmtId="0" fontId="18" fillId="0" borderId="51" xfId="56" applyFont="1" applyBorder="1" applyAlignment="1">
      <alignment horizontal="center"/>
      <protection/>
    </xf>
    <xf numFmtId="0" fontId="19" fillId="0" borderId="49" xfId="56" applyFont="1" applyBorder="1" applyAlignment="1">
      <alignment wrapText="1"/>
      <protection/>
    </xf>
    <xf numFmtId="3" fontId="19" fillId="0" borderId="56" xfId="56" applyNumberFormat="1" applyFont="1" applyBorder="1" applyAlignment="1">
      <alignment wrapText="1"/>
      <protection/>
    </xf>
    <xf numFmtId="3" fontId="19" fillId="0" borderId="29" xfId="56" applyNumberFormat="1" applyFont="1" applyBorder="1">
      <alignment/>
      <protection/>
    </xf>
    <xf numFmtId="3" fontId="19" fillId="0" borderId="57" xfId="56" applyNumberFormat="1" applyFont="1" applyBorder="1">
      <alignment/>
      <protection/>
    </xf>
    <xf numFmtId="3" fontId="19" fillId="0" borderId="58" xfId="56" applyNumberFormat="1" applyFont="1" applyBorder="1">
      <alignment/>
      <protection/>
    </xf>
    <xf numFmtId="3" fontId="19" fillId="0" borderId="59" xfId="56" applyNumberFormat="1" applyFont="1" applyBorder="1">
      <alignment/>
      <protection/>
    </xf>
    <xf numFmtId="3" fontId="19" fillId="0" borderId="60" xfId="56" applyNumberFormat="1" applyFont="1" applyBorder="1">
      <alignment/>
      <protection/>
    </xf>
    <xf numFmtId="3" fontId="19" fillId="0" borderId="61" xfId="56" applyNumberFormat="1" applyFont="1" applyBorder="1">
      <alignment/>
      <protection/>
    </xf>
    <xf numFmtId="3" fontId="19" fillId="0" borderId="62" xfId="56" applyNumberFormat="1" applyFont="1" applyBorder="1">
      <alignment/>
      <protection/>
    </xf>
    <xf numFmtId="3" fontId="19" fillId="0" borderId="0" xfId="56" applyNumberFormat="1" applyFont="1" applyBorder="1">
      <alignment/>
      <protection/>
    </xf>
    <xf numFmtId="0" fontId="19" fillId="0" borderId="63" xfId="56" applyFont="1" applyBorder="1" applyAlignment="1">
      <alignment wrapText="1"/>
      <protection/>
    </xf>
    <xf numFmtId="3" fontId="19" fillId="0" borderId="64" xfId="56" applyNumberFormat="1" applyFont="1" applyBorder="1" applyAlignment="1">
      <alignment wrapText="1"/>
      <protection/>
    </xf>
    <xf numFmtId="3" fontId="19" fillId="0" borderId="65" xfId="56" applyNumberFormat="1" applyFont="1" applyBorder="1">
      <alignment/>
      <protection/>
    </xf>
    <xf numFmtId="3" fontId="19" fillId="0" borderId="66" xfId="56" applyNumberFormat="1" applyFont="1" applyBorder="1">
      <alignment/>
      <protection/>
    </xf>
    <xf numFmtId="3" fontId="19" fillId="0" borderId="67" xfId="56" applyNumberFormat="1" applyFont="1" applyBorder="1">
      <alignment/>
      <protection/>
    </xf>
    <xf numFmtId="3" fontId="19" fillId="0" borderId="68" xfId="56" applyNumberFormat="1" applyFont="1" applyBorder="1">
      <alignment/>
      <protection/>
    </xf>
    <xf numFmtId="3" fontId="19" fillId="0" borderId="69" xfId="56" applyNumberFormat="1" applyFont="1" applyBorder="1">
      <alignment/>
      <protection/>
    </xf>
    <xf numFmtId="3" fontId="19" fillId="0" borderId="70" xfId="56" applyNumberFormat="1" applyFont="1" applyBorder="1">
      <alignment/>
      <protection/>
    </xf>
    <xf numFmtId="3" fontId="19" fillId="0" borderId="71" xfId="56" applyNumberFormat="1" applyFont="1" applyBorder="1">
      <alignment/>
      <protection/>
    </xf>
    <xf numFmtId="3" fontId="19" fillId="0" borderId="72" xfId="56" applyNumberFormat="1" applyFont="1" applyBorder="1">
      <alignment/>
      <protection/>
    </xf>
    <xf numFmtId="0" fontId="19" fillId="0" borderId="63" xfId="56" applyFont="1" applyBorder="1">
      <alignment/>
      <protection/>
    </xf>
    <xf numFmtId="3" fontId="19" fillId="0" borderId="73" xfId="56" applyNumberFormat="1" applyFont="1" applyBorder="1">
      <alignment/>
      <protection/>
    </xf>
    <xf numFmtId="0" fontId="19" fillId="0" borderId="50" xfId="56" applyFont="1" applyBorder="1" applyAlignment="1">
      <alignment wrapText="1"/>
      <protection/>
    </xf>
    <xf numFmtId="3" fontId="19" fillId="0" borderId="33" xfId="56" applyNumberFormat="1" applyFont="1" applyBorder="1" applyAlignment="1">
      <alignment wrapText="1"/>
      <protection/>
    </xf>
    <xf numFmtId="3" fontId="19" fillId="0" borderId="34" xfId="56" applyNumberFormat="1" applyFont="1" applyBorder="1">
      <alignment/>
      <protection/>
    </xf>
    <xf numFmtId="3" fontId="19" fillId="0" borderId="74" xfId="56" applyNumberFormat="1" applyFont="1" applyBorder="1">
      <alignment/>
      <protection/>
    </xf>
    <xf numFmtId="3" fontId="19" fillId="0" borderId="75" xfId="56" applyNumberFormat="1" applyFont="1" applyBorder="1">
      <alignment/>
      <protection/>
    </xf>
    <xf numFmtId="3" fontId="19" fillId="0" borderId="76" xfId="56" applyNumberFormat="1" applyFont="1" applyBorder="1">
      <alignment/>
      <protection/>
    </xf>
    <xf numFmtId="3" fontId="19" fillId="0" borderId="77" xfId="56" applyNumberFormat="1" applyFont="1" applyBorder="1">
      <alignment/>
      <protection/>
    </xf>
    <xf numFmtId="3" fontId="19" fillId="0" borderId="78" xfId="56" applyNumberFormat="1" applyFont="1" applyBorder="1">
      <alignment/>
      <protection/>
    </xf>
    <xf numFmtId="3" fontId="19" fillId="0" borderId="79" xfId="56" applyNumberFormat="1" applyFont="1" applyBorder="1">
      <alignment/>
      <protection/>
    </xf>
    <xf numFmtId="3" fontId="19" fillId="0" borderId="10" xfId="56" applyNumberFormat="1" applyFont="1" applyBorder="1">
      <alignment/>
      <protection/>
    </xf>
    <xf numFmtId="0" fontId="19" fillId="0" borderId="50" xfId="56" applyFont="1" applyBorder="1">
      <alignment/>
      <protection/>
    </xf>
    <xf numFmtId="3" fontId="19" fillId="0" borderId="0" xfId="56" applyNumberFormat="1" applyFont="1">
      <alignment/>
      <protection/>
    </xf>
    <xf numFmtId="0" fontId="5" fillId="0" borderId="0" xfId="60">
      <alignment/>
      <protection/>
    </xf>
    <xf numFmtId="0" fontId="4" fillId="0" borderId="0" xfId="60" applyFont="1" applyAlignment="1">
      <alignment/>
      <protection/>
    </xf>
    <xf numFmtId="0" fontId="4" fillId="0" borderId="11" xfId="60" applyFont="1" applyBorder="1">
      <alignment/>
      <protection/>
    </xf>
    <xf numFmtId="0" fontId="5" fillId="0" borderId="12" xfId="60" applyBorder="1">
      <alignment/>
      <protection/>
    </xf>
    <xf numFmtId="0" fontId="5" fillId="0" borderId="80" xfId="60" applyBorder="1">
      <alignment/>
      <protection/>
    </xf>
    <xf numFmtId="0" fontId="5" fillId="0" borderId="81" xfId="60" applyBorder="1">
      <alignment/>
      <protection/>
    </xf>
    <xf numFmtId="0" fontId="4" fillId="0" borderId="11" xfId="60" applyFont="1" applyBorder="1" applyAlignment="1">
      <alignment horizontal="right"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4" fillId="0" borderId="35" xfId="60" applyFont="1" applyBorder="1">
      <alignment/>
      <protection/>
    </xf>
    <xf numFmtId="0" fontId="5" fillId="0" borderId="51" xfId="60" applyFont="1" applyBorder="1" applyAlignment="1">
      <alignment horizontal="justify" wrapText="1"/>
      <protection/>
    </xf>
    <xf numFmtId="0" fontId="5" fillId="0" borderId="48" xfId="60" applyFont="1" applyBorder="1" applyAlignment="1">
      <alignment horizontal="justify"/>
      <protection/>
    </xf>
    <xf numFmtId="0" fontId="5" fillId="0" borderId="82" xfId="60" applyFont="1" applyBorder="1" applyAlignment="1">
      <alignment horizontal="justify"/>
      <protection/>
    </xf>
    <xf numFmtId="0" fontId="5" fillId="0" borderId="83" xfId="60" applyBorder="1">
      <alignment/>
      <protection/>
    </xf>
    <xf numFmtId="0" fontId="4" fillId="0" borderId="0" xfId="60" applyFont="1" applyBorder="1">
      <alignment/>
      <protection/>
    </xf>
    <xf numFmtId="0" fontId="5" fillId="0" borderId="0" xfId="60" applyBorder="1">
      <alignment/>
      <protection/>
    </xf>
    <xf numFmtId="0" fontId="4" fillId="0" borderId="11" xfId="60" applyFont="1" applyFill="1" applyBorder="1" applyAlignment="1">
      <alignment horizontal="justify"/>
      <protection/>
    </xf>
    <xf numFmtId="0" fontId="4" fillId="0" borderId="18" xfId="60" applyFont="1" applyFill="1" applyBorder="1">
      <alignment/>
      <protection/>
    </xf>
    <xf numFmtId="0" fontId="4" fillId="0" borderId="19" xfId="60" applyFont="1" applyFill="1" applyBorder="1">
      <alignment/>
      <protection/>
    </xf>
    <xf numFmtId="0" fontId="4" fillId="0" borderId="20" xfId="60" applyFont="1" applyFill="1" applyBorder="1">
      <alignment/>
      <protection/>
    </xf>
    <xf numFmtId="0" fontId="5" fillId="0" borderId="51" xfId="60" applyFill="1" applyBorder="1">
      <alignment/>
      <protection/>
    </xf>
    <xf numFmtId="0" fontId="5" fillId="0" borderId="55" xfId="60" applyFill="1" applyBorder="1">
      <alignment/>
      <protection/>
    </xf>
    <xf numFmtId="0" fontId="5" fillId="0" borderId="22" xfId="60" applyFill="1" applyBorder="1">
      <alignment/>
      <protection/>
    </xf>
    <xf numFmtId="0" fontId="5" fillId="0" borderId="44" xfId="60" applyFill="1" applyBorder="1">
      <alignment/>
      <protection/>
    </xf>
    <xf numFmtId="0" fontId="5" fillId="0" borderId="48" xfId="60" applyFont="1" applyFill="1" applyBorder="1" applyAlignment="1">
      <alignment horizontal="justify"/>
      <protection/>
    </xf>
    <xf numFmtId="0" fontId="5" fillId="0" borderId="82" xfId="60" applyFont="1" applyFill="1" applyBorder="1" applyAlignment="1">
      <alignment horizontal="justify"/>
      <protection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12" fillId="0" borderId="37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37" xfId="0" applyFont="1" applyBorder="1" applyAlignment="1">
      <alignment/>
    </xf>
    <xf numFmtId="3" fontId="12" fillId="0" borderId="44" xfId="0" applyNumberFormat="1" applyFont="1" applyBorder="1" applyAlignment="1">
      <alignment/>
    </xf>
    <xf numFmtId="0" fontId="12" fillId="0" borderId="26" xfId="0" applyFont="1" applyBorder="1" applyAlignment="1">
      <alignment vertical="center"/>
    </xf>
    <xf numFmtId="3" fontId="12" fillId="0" borderId="39" xfId="0" applyNumberFormat="1" applyFont="1" applyBorder="1" applyAlignment="1">
      <alignment vertical="center"/>
    </xf>
    <xf numFmtId="0" fontId="12" fillId="0" borderId="26" xfId="0" applyFont="1" applyBorder="1" applyAlignment="1">
      <alignment/>
    </xf>
    <xf numFmtId="3" fontId="12" fillId="0" borderId="39" xfId="0" applyNumberFormat="1" applyFont="1" applyBorder="1" applyAlignment="1">
      <alignment/>
    </xf>
    <xf numFmtId="0" fontId="13" fillId="0" borderId="45" xfId="0" applyFont="1" applyBorder="1" applyAlignment="1">
      <alignment horizontal="right" vertical="center"/>
    </xf>
    <xf numFmtId="3" fontId="13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/>
    </xf>
    <xf numFmtId="0" fontId="12" fillId="0" borderId="84" xfId="0" applyFont="1" applyBorder="1" applyAlignment="1">
      <alignment/>
    </xf>
    <xf numFmtId="3" fontId="12" fillId="0" borderId="84" xfId="0" applyNumberFormat="1" applyFont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35" xfId="60" applyFont="1" applyBorder="1" applyAlignment="1">
      <alignment horizontal="right"/>
      <protection/>
    </xf>
    <xf numFmtId="0" fontId="5" fillId="0" borderId="44" xfId="60" applyBorder="1">
      <alignment/>
      <protection/>
    </xf>
    <xf numFmtId="0" fontId="5" fillId="0" borderId="26" xfId="60" applyBorder="1">
      <alignment/>
      <protection/>
    </xf>
    <xf numFmtId="0" fontId="5" fillId="0" borderId="39" xfId="60" applyBorder="1">
      <alignment/>
      <protection/>
    </xf>
    <xf numFmtId="0" fontId="5" fillId="0" borderId="0" xfId="55">
      <alignment/>
      <protection/>
    </xf>
    <xf numFmtId="0" fontId="4" fillId="0" borderId="24" xfId="55" applyFont="1" applyBorder="1" applyAlignment="1">
      <alignment horizontal="center"/>
      <protection/>
    </xf>
    <xf numFmtId="0" fontId="5" fillId="0" borderId="24" xfId="55" applyBorder="1" applyAlignment="1">
      <alignment horizontal="center"/>
      <protection/>
    </xf>
    <xf numFmtId="0" fontId="5" fillId="0" borderId="24" xfId="55" applyBorder="1">
      <alignment/>
      <protection/>
    </xf>
    <xf numFmtId="0" fontId="20" fillId="0" borderId="24" xfId="55" applyFont="1" applyBorder="1">
      <alignment/>
      <protection/>
    </xf>
    <xf numFmtId="0" fontId="21" fillId="0" borderId="24" xfId="55" applyFont="1" applyBorder="1">
      <alignment/>
      <protection/>
    </xf>
    <xf numFmtId="0" fontId="4" fillId="0" borderId="24" xfId="55" applyFont="1" applyBorder="1">
      <alignment/>
      <protection/>
    </xf>
    <xf numFmtId="0" fontId="4" fillId="0" borderId="0" xfId="55" applyFont="1">
      <alignment/>
      <protection/>
    </xf>
    <xf numFmtId="0" fontId="5" fillId="0" borderId="57" xfId="55" applyFill="1" applyBorder="1">
      <alignment/>
      <protection/>
    </xf>
    <xf numFmtId="0" fontId="5" fillId="0" borderId="57" xfId="55" applyBorder="1">
      <alignment/>
      <protection/>
    </xf>
    <xf numFmtId="0" fontId="5" fillId="0" borderId="57" xfId="55" applyFont="1" applyFill="1" applyBorder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26" xfId="62" applyBorder="1">
      <alignment/>
      <protection/>
    </xf>
    <xf numFmtId="0" fontId="5" fillId="0" borderId="24" xfId="62" applyBorder="1">
      <alignment/>
      <protection/>
    </xf>
    <xf numFmtId="0" fontId="5" fillId="0" borderId="39" xfId="62" applyBorder="1">
      <alignment/>
      <protection/>
    </xf>
    <xf numFmtId="0" fontId="4" fillId="0" borderId="26" xfId="62" applyFont="1" applyBorder="1">
      <alignment/>
      <protection/>
    </xf>
    <xf numFmtId="0" fontId="4" fillId="0" borderId="24" xfId="62" applyFont="1" applyBorder="1" applyAlignment="1">
      <alignment horizontal="center"/>
      <protection/>
    </xf>
    <xf numFmtId="0" fontId="5" fillId="0" borderId="26" xfId="62" applyBorder="1" applyAlignment="1">
      <alignment wrapText="1"/>
      <protection/>
    </xf>
    <xf numFmtId="0" fontId="5" fillId="0" borderId="45" xfId="62" applyBorder="1">
      <alignment/>
      <protection/>
    </xf>
    <xf numFmtId="0" fontId="5" fillId="0" borderId="40" xfId="62" applyBorder="1">
      <alignment/>
      <protection/>
    </xf>
    <xf numFmtId="0" fontId="5" fillId="0" borderId="41" xfId="62" applyBorder="1">
      <alignment/>
      <protection/>
    </xf>
    <xf numFmtId="0" fontId="5" fillId="0" borderId="0" xfId="60" applyAlignment="1">
      <alignment/>
      <protection/>
    </xf>
    <xf numFmtId="0" fontId="4" fillId="0" borderId="36" xfId="60" applyFont="1" applyBorder="1">
      <alignment/>
      <protection/>
    </xf>
    <xf numFmtId="0" fontId="2" fillId="0" borderId="18" xfId="0" applyFont="1" applyBorder="1" applyAlignment="1">
      <alignment/>
    </xf>
    <xf numFmtId="0" fontId="4" fillId="0" borderId="0" xfId="55" applyFont="1" applyBorder="1" applyAlignment="1">
      <alignment/>
      <protection/>
    </xf>
    <xf numFmtId="0" fontId="2" fillId="0" borderId="0" xfId="0" applyFont="1" applyBorder="1" applyAlignment="1">
      <alignment/>
    </xf>
    <xf numFmtId="3" fontId="5" fillId="0" borderId="32" xfId="0" applyNumberFormat="1" applyFont="1" applyBorder="1" applyAlignment="1">
      <alignment horizontal="right" vertical="center" wrapText="1"/>
    </xf>
    <xf numFmtId="3" fontId="0" fillId="0" borderId="55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2" fillId="0" borderId="86" xfId="0" applyNumberFormat="1" applyFont="1" applyFill="1" applyBorder="1" applyAlignment="1">
      <alignment/>
    </xf>
    <xf numFmtId="3" fontId="5" fillId="0" borderId="32" xfId="60" applyNumberFormat="1" applyFill="1" applyBorder="1">
      <alignment/>
      <protection/>
    </xf>
    <xf numFmtId="3" fontId="5" fillId="0" borderId="24" xfId="60" applyNumberFormat="1" applyFill="1" applyBorder="1">
      <alignment/>
      <protection/>
    </xf>
    <xf numFmtId="3" fontId="5" fillId="0" borderId="39" xfId="60" applyNumberFormat="1" applyFill="1" applyBorder="1">
      <alignment/>
      <protection/>
    </xf>
    <xf numFmtId="3" fontId="5" fillId="0" borderId="86" xfId="60" applyNumberFormat="1" applyFill="1" applyBorder="1">
      <alignment/>
      <protection/>
    </xf>
    <xf numFmtId="3" fontId="5" fillId="0" borderId="40" xfId="60" applyNumberFormat="1" applyFill="1" applyBorder="1">
      <alignment/>
      <protection/>
    </xf>
    <xf numFmtId="3" fontId="5" fillId="0" borderId="41" xfId="60" applyNumberFormat="1" applyFill="1" applyBorder="1">
      <alignment/>
      <protection/>
    </xf>
    <xf numFmtId="3" fontId="5" fillId="0" borderId="18" xfId="60" applyNumberFormat="1" applyBorder="1">
      <alignment/>
      <protection/>
    </xf>
    <xf numFmtId="3" fontId="5" fillId="0" borderId="19" xfId="60" applyNumberFormat="1" applyBorder="1">
      <alignment/>
      <protection/>
    </xf>
    <xf numFmtId="3" fontId="5" fillId="0" borderId="20" xfId="60" applyNumberFormat="1" applyBorder="1">
      <alignment/>
      <protection/>
    </xf>
    <xf numFmtId="3" fontId="5" fillId="0" borderId="80" xfId="60" applyNumberFormat="1" applyBorder="1">
      <alignment/>
      <protection/>
    </xf>
    <xf numFmtId="3" fontId="5" fillId="0" borderId="81" xfId="60" applyNumberFormat="1" applyBorder="1">
      <alignment/>
      <protection/>
    </xf>
    <xf numFmtId="3" fontId="5" fillId="0" borderId="83" xfId="60" applyNumberFormat="1" applyBorder="1">
      <alignment/>
      <protection/>
    </xf>
    <xf numFmtId="3" fontId="5" fillId="0" borderId="35" xfId="60" applyNumberFormat="1" applyBorder="1">
      <alignment/>
      <protection/>
    </xf>
    <xf numFmtId="0" fontId="4" fillId="0" borderId="45" xfId="60" applyFont="1" applyBorder="1">
      <alignment/>
      <protection/>
    </xf>
    <xf numFmtId="0" fontId="4" fillId="0" borderId="41" xfId="60" applyFont="1" applyBorder="1">
      <alignment/>
      <protection/>
    </xf>
    <xf numFmtId="0" fontId="2" fillId="0" borderId="40" xfId="0" applyFont="1" applyBorder="1" applyAlignment="1">
      <alignment horizontal="left" indent="4"/>
    </xf>
    <xf numFmtId="0" fontId="2" fillId="0" borderId="40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2" fillId="34" borderId="40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0" borderId="44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0" borderId="56" xfId="0" applyBorder="1" applyAlignment="1">
      <alignment horizontal="center" vertical="center" wrapText="1"/>
    </xf>
    <xf numFmtId="0" fontId="17" fillId="0" borderId="57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3" fontId="0" fillId="0" borderId="29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87" xfId="0" applyNumberFormat="1" applyBorder="1" applyAlignment="1">
      <alignment/>
    </xf>
    <xf numFmtId="0" fontId="5" fillId="0" borderId="37" xfId="60" applyFont="1" applyBorder="1">
      <alignment/>
      <protection/>
    </xf>
    <xf numFmtId="0" fontId="5" fillId="0" borderId="24" xfId="55" applyFont="1" applyBorder="1">
      <alignment/>
      <protection/>
    </xf>
    <xf numFmtId="0" fontId="25" fillId="0" borderId="0" xfId="57" applyFont="1">
      <alignment/>
      <protection/>
    </xf>
    <xf numFmtId="0" fontId="26" fillId="0" borderId="0" xfId="57" applyFont="1" applyAlignment="1">
      <alignment horizontal="center" vertical="center"/>
      <protection/>
    </xf>
    <xf numFmtId="0" fontId="50" fillId="0" borderId="0" xfId="57" applyAlignment="1">
      <alignment horizontal="center" vertical="center"/>
      <protection/>
    </xf>
    <xf numFmtId="0" fontId="50" fillId="0" borderId="0" xfId="57">
      <alignment/>
      <protection/>
    </xf>
    <xf numFmtId="0" fontId="27" fillId="0" borderId="0" xfId="57" applyFont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28" fillId="0" borderId="30" xfId="57" applyFont="1" applyBorder="1" applyAlignment="1">
      <alignment vertical="top" wrapText="1"/>
      <protection/>
    </xf>
    <xf numFmtId="3" fontId="27" fillId="0" borderId="31" xfId="57" applyNumberFormat="1" applyFont="1" applyBorder="1">
      <alignment/>
      <protection/>
    </xf>
    <xf numFmtId="3" fontId="22" fillId="0" borderId="31" xfId="57" applyNumberFormat="1" applyFont="1" applyBorder="1">
      <alignment/>
      <protection/>
    </xf>
    <xf numFmtId="3" fontId="22" fillId="0" borderId="43" xfId="57" applyNumberFormat="1" applyFont="1" applyBorder="1">
      <alignment/>
      <protection/>
    </xf>
    <xf numFmtId="0" fontId="29" fillId="0" borderId="26" xfId="57" applyFont="1" applyBorder="1" applyAlignment="1">
      <alignment vertical="top" wrapText="1"/>
      <protection/>
    </xf>
    <xf numFmtId="3" fontId="26" fillId="0" borderId="24" xfId="57" applyNumberFormat="1" applyFont="1" applyBorder="1">
      <alignment/>
      <protection/>
    </xf>
    <xf numFmtId="3" fontId="50" fillId="0" borderId="88" xfId="57" applyNumberFormat="1" applyBorder="1">
      <alignment/>
      <protection/>
    </xf>
    <xf numFmtId="3" fontId="50" fillId="0" borderId="39" xfId="57" applyNumberFormat="1" applyBorder="1">
      <alignment/>
      <protection/>
    </xf>
    <xf numFmtId="0" fontId="29" fillId="0" borderId="45" xfId="57" applyFont="1" applyBorder="1" applyAlignment="1">
      <alignment vertical="top" wrapText="1"/>
      <protection/>
    </xf>
    <xf numFmtId="3" fontId="26" fillId="0" borderId="40" xfId="57" applyNumberFormat="1" applyFont="1" applyBorder="1">
      <alignment/>
      <protection/>
    </xf>
    <xf numFmtId="3" fontId="50" fillId="0" borderId="89" xfId="57" applyNumberFormat="1" applyBorder="1">
      <alignment/>
      <protection/>
    </xf>
    <xf numFmtId="3" fontId="50" fillId="0" borderId="41" xfId="57" applyNumberFormat="1" applyBorder="1">
      <alignment/>
      <protection/>
    </xf>
    <xf numFmtId="3" fontId="26" fillId="0" borderId="0" xfId="57" applyNumberFormat="1" applyFont="1">
      <alignment/>
      <protection/>
    </xf>
    <xf numFmtId="3" fontId="50" fillId="0" borderId="0" xfId="57" applyNumberFormat="1">
      <alignment/>
      <protection/>
    </xf>
    <xf numFmtId="3" fontId="26" fillId="0" borderId="24" xfId="57" applyNumberFormat="1" applyFont="1" applyBorder="1">
      <alignment/>
      <protection/>
    </xf>
    <xf numFmtId="3" fontId="26" fillId="0" borderId="40" xfId="57" applyNumberFormat="1" applyFont="1" applyBorder="1">
      <alignment/>
      <protection/>
    </xf>
    <xf numFmtId="0" fontId="30" fillId="0" borderId="0" xfId="57" applyFont="1" applyAlignment="1">
      <alignment vertical="top" wrapText="1"/>
      <protection/>
    </xf>
    <xf numFmtId="0" fontId="28" fillId="0" borderId="17" xfId="57" applyFont="1" applyBorder="1" applyAlignment="1">
      <alignment vertical="top" wrapText="1"/>
      <protection/>
    </xf>
    <xf numFmtId="3" fontId="27" fillId="0" borderId="19" xfId="57" applyNumberFormat="1" applyFont="1" applyBorder="1">
      <alignment/>
      <protection/>
    </xf>
    <xf numFmtId="3" fontId="22" fillId="0" borderId="90" xfId="57" applyNumberFormat="1" applyFont="1" applyBorder="1">
      <alignment/>
      <protection/>
    </xf>
    <xf numFmtId="3" fontId="22" fillId="0" borderId="20" xfId="57" applyNumberFormat="1" applyFont="1" applyBorder="1">
      <alignment/>
      <protection/>
    </xf>
    <xf numFmtId="0" fontId="31" fillId="0" borderId="26" xfId="57" applyFont="1" applyBorder="1" applyAlignment="1">
      <alignment vertical="top" wrapText="1"/>
      <protection/>
    </xf>
    <xf numFmtId="0" fontId="31" fillId="0" borderId="45" xfId="57" applyFont="1" applyBorder="1" applyAlignment="1">
      <alignment vertical="top" wrapText="1"/>
      <protection/>
    </xf>
    <xf numFmtId="0" fontId="32" fillId="0" borderId="26" xfId="57" applyFont="1" applyBorder="1" applyAlignment="1">
      <alignment vertical="top" wrapText="1"/>
      <protection/>
    </xf>
    <xf numFmtId="49" fontId="32" fillId="0" borderId="26" xfId="57" applyNumberFormat="1" applyFont="1" applyBorder="1" applyAlignment="1">
      <alignment vertical="top" wrapText="1"/>
      <protection/>
    </xf>
    <xf numFmtId="0" fontId="32" fillId="0" borderId="45" xfId="57" applyFont="1" applyBorder="1" applyAlignment="1">
      <alignment vertical="top" wrapText="1"/>
      <protection/>
    </xf>
    <xf numFmtId="0" fontId="28" fillId="0" borderId="26" xfId="57" applyFont="1" applyBorder="1" applyAlignment="1">
      <alignment vertical="top" wrapText="1"/>
      <protection/>
    </xf>
    <xf numFmtId="3" fontId="27" fillId="0" borderId="24" xfId="57" applyNumberFormat="1" applyFont="1" applyBorder="1">
      <alignment/>
      <protection/>
    </xf>
    <xf numFmtId="3" fontId="22" fillId="0" borderId="24" xfId="57" applyNumberFormat="1" applyFont="1" applyBorder="1">
      <alignment/>
      <protection/>
    </xf>
    <xf numFmtId="3" fontId="22" fillId="0" borderId="39" xfId="57" applyNumberFormat="1" applyFont="1" applyBorder="1">
      <alignment/>
      <protection/>
    </xf>
    <xf numFmtId="3" fontId="27" fillId="0" borderId="0" xfId="57" applyNumberFormat="1" applyFont="1">
      <alignment/>
      <protection/>
    </xf>
    <xf numFmtId="3" fontId="22" fillId="0" borderId="0" xfId="57" applyNumberFormat="1" applyFont="1">
      <alignment/>
      <protection/>
    </xf>
    <xf numFmtId="0" fontId="28" fillId="0" borderId="0" xfId="57" applyFont="1" applyAlignment="1">
      <alignment vertical="top" wrapText="1"/>
      <protection/>
    </xf>
    <xf numFmtId="3" fontId="22" fillId="0" borderId="0" xfId="57" applyNumberFormat="1" applyFont="1" applyFill="1" applyBorder="1">
      <alignment/>
      <protection/>
    </xf>
    <xf numFmtId="3" fontId="34" fillId="0" borderId="29" xfId="57" applyNumberFormat="1" applyFont="1" applyBorder="1">
      <alignment/>
      <protection/>
    </xf>
    <xf numFmtId="3" fontId="1" fillId="0" borderId="57" xfId="57" applyNumberFormat="1" applyFont="1" applyBorder="1">
      <alignment/>
      <protection/>
    </xf>
    <xf numFmtId="3" fontId="1" fillId="0" borderId="24" xfId="57" applyNumberFormat="1" applyFont="1" applyBorder="1">
      <alignment/>
      <protection/>
    </xf>
    <xf numFmtId="3" fontId="1" fillId="0" borderId="39" xfId="57" applyNumberFormat="1" applyFont="1" applyBorder="1">
      <alignment/>
      <protection/>
    </xf>
    <xf numFmtId="0" fontId="33" fillId="0" borderId="45" xfId="57" applyFont="1" applyBorder="1" applyAlignment="1">
      <alignment vertical="top" wrapText="1"/>
      <protection/>
    </xf>
    <xf numFmtId="3" fontId="50" fillId="0" borderId="0" xfId="57" applyNumberFormat="1" applyFill="1" applyBorder="1">
      <alignment/>
      <protection/>
    </xf>
    <xf numFmtId="0" fontId="28" fillId="0" borderId="0" xfId="57" applyFont="1" applyBorder="1" applyAlignment="1">
      <alignment vertical="top" wrapText="1"/>
      <protection/>
    </xf>
    <xf numFmtId="3" fontId="27" fillId="0" borderId="0" xfId="57" applyNumberFormat="1" applyFont="1" applyBorder="1">
      <alignment/>
      <protection/>
    </xf>
    <xf numFmtId="3" fontId="22" fillId="0" borderId="0" xfId="57" applyNumberFormat="1" applyFont="1" applyBorder="1">
      <alignment/>
      <protection/>
    </xf>
    <xf numFmtId="0" fontId="28" fillId="0" borderId="17" xfId="57" applyFont="1" applyFill="1" applyBorder="1" applyAlignment="1">
      <alignment horizontal="left" vertical="center" wrapText="1"/>
      <protection/>
    </xf>
    <xf numFmtId="3" fontId="27" fillId="0" borderId="19" xfId="57" applyNumberFormat="1" applyFont="1" applyBorder="1" applyAlignment="1">
      <alignment horizontal="right" vertical="center"/>
      <protection/>
    </xf>
    <xf numFmtId="3" fontId="22" fillId="0" borderId="90" xfId="57" applyNumberFormat="1" applyFont="1" applyBorder="1" applyAlignment="1">
      <alignment horizontal="right" vertical="center"/>
      <protection/>
    </xf>
    <xf numFmtId="3" fontId="22" fillId="0" borderId="20" xfId="57" applyNumberFormat="1" applyFont="1" applyBorder="1" applyAlignment="1">
      <alignment horizontal="right" vertical="center"/>
      <protection/>
    </xf>
    <xf numFmtId="0" fontId="30" fillId="0" borderId="30" xfId="57" applyFont="1" applyBorder="1" applyAlignment="1">
      <alignment vertical="top" wrapText="1"/>
      <protection/>
    </xf>
    <xf numFmtId="0" fontId="26" fillId="0" borderId="31" xfId="57" applyFont="1" applyBorder="1">
      <alignment/>
      <protection/>
    </xf>
    <xf numFmtId="0" fontId="50" fillId="0" borderId="91" xfId="57" applyBorder="1">
      <alignment/>
      <protection/>
    </xf>
    <xf numFmtId="0" fontId="50" fillId="0" borderId="43" xfId="57" applyBorder="1">
      <alignment/>
      <protection/>
    </xf>
    <xf numFmtId="0" fontId="30" fillId="0" borderId="26" xfId="57" applyFont="1" applyBorder="1" applyAlignment="1">
      <alignment vertical="top" wrapText="1"/>
      <protection/>
    </xf>
    <xf numFmtId="0" fontId="26" fillId="0" borderId="24" xfId="57" applyFont="1" applyBorder="1">
      <alignment/>
      <protection/>
    </xf>
    <xf numFmtId="0" fontId="50" fillId="0" borderId="88" xfId="57" applyBorder="1">
      <alignment/>
      <protection/>
    </xf>
    <xf numFmtId="0" fontId="50" fillId="0" borderId="39" xfId="57" applyBorder="1">
      <alignment/>
      <protection/>
    </xf>
    <xf numFmtId="0" fontId="26" fillId="0" borderId="24" xfId="57" applyFont="1" applyBorder="1">
      <alignment/>
      <protection/>
    </xf>
    <xf numFmtId="0" fontId="50" fillId="0" borderId="0" xfId="57" applyFill="1" applyBorder="1">
      <alignment/>
      <protection/>
    </xf>
    <xf numFmtId="0" fontId="30" fillId="0" borderId="38" xfId="57" applyFont="1" applyBorder="1" applyAlignment="1">
      <alignment vertical="top" wrapText="1"/>
      <protection/>
    </xf>
    <xf numFmtId="0" fontId="26" fillId="0" borderId="27" xfId="57" applyFont="1" applyBorder="1">
      <alignment/>
      <protection/>
    </xf>
    <xf numFmtId="0" fontId="50" fillId="0" borderId="92" xfId="57" applyBorder="1">
      <alignment/>
      <protection/>
    </xf>
    <xf numFmtId="0" fontId="50" fillId="0" borderId="46" xfId="57" applyBorder="1">
      <alignment/>
      <protection/>
    </xf>
    <xf numFmtId="0" fontId="50" fillId="0" borderId="24" xfId="57" applyBorder="1">
      <alignment/>
      <protection/>
    </xf>
    <xf numFmtId="0" fontId="30" fillId="0" borderId="56" xfId="57" applyFont="1" applyBorder="1" applyAlignment="1">
      <alignment vertical="top" wrapText="1"/>
      <protection/>
    </xf>
    <xf numFmtId="0" fontId="26" fillId="0" borderId="29" xfId="57" applyFont="1" applyBorder="1">
      <alignment/>
      <protection/>
    </xf>
    <xf numFmtId="0" fontId="50" fillId="0" borderId="57" xfId="57" applyBorder="1">
      <alignment/>
      <protection/>
    </xf>
    <xf numFmtId="0" fontId="50" fillId="0" borderId="87" xfId="57" applyBorder="1">
      <alignment/>
      <protection/>
    </xf>
    <xf numFmtId="0" fontId="26" fillId="0" borderId="0" xfId="57" applyFont="1">
      <alignment/>
      <protection/>
    </xf>
    <xf numFmtId="0" fontId="28" fillId="0" borderId="10" xfId="57" applyFont="1" applyFill="1" applyBorder="1" applyAlignment="1">
      <alignment horizontal="left" vertical="center" wrapText="1"/>
      <protection/>
    </xf>
    <xf numFmtId="3" fontId="22" fillId="0" borderId="10" xfId="57" applyNumberFormat="1" applyFont="1" applyBorder="1" applyAlignment="1">
      <alignment horizontal="right" vertical="center"/>
      <protection/>
    </xf>
    <xf numFmtId="0" fontId="26" fillId="34" borderId="11" xfId="57" applyFont="1" applyFill="1" applyBorder="1" applyAlignment="1">
      <alignment horizontal="center" vertical="center"/>
      <protection/>
    </xf>
    <xf numFmtId="3" fontId="50" fillId="34" borderId="11" xfId="57" applyNumberFormat="1" applyFill="1" applyBorder="1" applyAlignment="1">
      <alignment horizontal="center" vertical="center"/>
      <protection/>
    </xf>
    <xf numFmtId="0" fontId="50" fillId="0" borderId="11" xfId="57" applyBorder="1" applyAlignment="1">
      <alignment horizontal="center" vertical="center"/>
      <protection/>
    </xf>
    <xf numFmtId="3" fontId="26" fillId="34" borderId="11" xfId="57" applyNumberFormat="1" applyFont="1" applyFill="1" applyBorder="1" applyAlignment="1">
      <alignment horizontal="center" vertical="center"/>
      <protection/>
    </xf>
    <xf numFmtId="0" fontId="22" fillId="0" borderId="11" xfId="57" applyFont="1" applyBorder="1" applyAlignment="1">
      <alignment horizontal="right"/>
      <protection/>
    </xf>
    <xf numFmtId="3" fontId="0" fillId="0" borderId="0" xfId="0" applyNumberFormat="1" applyAlignment="1">
      <alignment/>
    </xf>
    <xf numFmtId="0" fontId="0" fillId="0" borderId="26" xfId="0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0" fontId="0" fillId="0" borderId="26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6" xfId="0" applyFont="1" applyBorder="1" applyAlignment="1">
      <alignment vertical="center"/>
    </xf>
    <xf numFmtId="0" fontId="2" fillId="0" borderId="45" xfId="0" applyFont="1" applyBorder="1" applyAlignment="1">
      <alignment horizontal="right" vertical="center"/>
    </xf>
    <xf numFmtId="3" fontId="2" fillId="0" borderId="41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/>
    </xf>
    <xf numFmtId="3" fontId="12" fillId="0" borderId="87" xfId="0" applyNumberFormat="1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24" fillId="0" borderId="0" xfId="0" applyFont="1" applyBorder="1" applyAlignment="1">
      <alignment/>
    </xf>
    <xf numFmtId="0" fontId="24" fillId="0" borderId="62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lef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11" fillId="0" borderId="27" xfId="58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4" xfId="58" applyNumberFormat="1" applyFont="1" applyFill="1" applyBorder="1" applyAlignment="1" applyProtection="1">
      <alignment vertical="top"/>
      <protection/>
    </xf>
    <xf numFmtId="0" fontId="4" fillId="0" borderId="27" xfId="58" applyNumberFormat="1" applyFont="1" applyFill="1" applyBorder="1" applyAlignment="1" applyProtection="1">
      <alignment horizontal="center" vertical="center"/>
      <protection/>
    </xf>
    <xf numFmtId="0" fontId="4" fillId="0" borderId="29" xfId="58" applyNumberFormat="1" applyFont="1" applyFill="1" applyBorder="1" applyAlignment="1" applyProtection="1">
      <alignment horizontal="center" vertical="center"/>
      <protection/>
    </xf>
    <xf numFmtId="0" fontId="4" fillId="0" borderId="22" xfId="58" applyNumberFormat="1" applyFont="1" applyFill="1" applyBorder="1" applyAlignment="1" applyProtection="1">
      <alignment horizontal="center" vertical="center"/>
      <protection/>
    </xf>
    <xf numFmtId="0" fontId="5" fillId="0" borderId="27" xfId="58" applyNumberFormat="1" applyFont="1" applyFill="1" applyBorder="1" applyAlignment="1" applyProtection="1">
      <alignment horizontal="center" vertical="center"/>
      <protection/>
    </xf>
    <xf numFmtId="0" fontId="5" fillId="0" borderId="29" xfId="58" applyNumberFormat="1" applyFont="1" applyFill="1" applyBorder="1" applyAlignment="1" applyProtection="1">
      <alignment horizontal="center" vertical="center"/>
      <protection/>
    </xf>
    <xf numFmtId="0" fontId="5" fillId="0" borderId="22" xfId="58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27" xfId="58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5" fillId="0" borderId="27" xfId="58" applyNumberFormat="1" applyFont="1" applyFill="1" applyBorder="1" applyAlignment="1" applyProtection="1">
      <alignment vertical="top"/>
      <protection/>
    </xf>
    <xf numFmtId="0" fontId="5" fillId="0" borderId="22" xfId="58" applyNumberFormat="1" applyFont="1" applyFill="1" applyBorder="1" applyAlignment="1" applyProtection="1">
      <alignment vertical="top"/>
      <protection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34" borderId="94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79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14" fillId="0" borderId="98" xfId="0" applyFont="1" applyFill="1" applyBorder="1" applyAlignment="1">
      <alignment horizontal="left"/>
    </xf>
    <xf numFmtId="0" fontId="14" fillId="0" borderId="99" xfId="0" applyFont="1" applyFill="1" applyBorder="1" applyAlignment="1">
      <alignment horizontal="left"/>
    </xf>
    <xf numFmtId="0" fontId="0" fillId="0" borderId="99" xfId="0" applyBorder="1" applyAlignment="1">
      <alignment/>
    </xf>
    <xf numFmtId="0" fontId="0" fillId="0" borderId="83" xfId="0" applyBorder="1" applyAlignment="1">
      <alignment/>
    </xf>
    <xf numFmtId="0" fontId="2" fillId="34" borderId="40" xfId="0" applyFont="1" applyFill="1" applyBorder="1" applyAlignment="1">
      <alignment horizontal="center" vertical="center"/>
    </xf>
    <xf numFmtId="3" fontId="2" fillId="34" borderId="4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36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23" fillId="0" borderId="21" xfId="0" applyFont="1" applyBorder="1" applyAlignment="1">
      <alignment horizontal="left" vertical="center" wrapText="1"/>
    </xf>
    <xf numFmtId="0" fontId="24" fillId="0" borderId="84" xfId="0" applyFont="1" applyBorder="1" applyAlignment="1">
      <alignment/>
    </xf>
    <xf numFmtId="0" fontId="24" fillId="0" borderId="80" xfId="0" applyFont="1" applyBorder="1" applyAlignment="1">
      <alignment/>
    </xf>
    <xf numFmtId="0" fontId="0" fillId="0" borderId="89" xfId="0" applyBorder="1" applyAlignment="1">
      <alignment/>
    </xf>
    <xf numFmtId="0" fontId="0" fillId="0" borderId="86" xfId="0" applyBorder="1" applyAlignment="1">
      <alignment/>
    </xf>
    <xf numFmtId="0" fontId="14" fillId="0" borderId="10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left" vertical="center"/>
    </xf>
    <xf numFmtId="0" fontId="17" fillId="0" borderId="100" xfId="0" applyFont="1" applyBorder="1" applyAlignment="1">
      <alignment horizontal="left" vertical="center"/>
    </xf>
    <xf numFmtId="3" fontId="0" fillId="0" borderId="2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9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01" xfId="0" applyBorder="1" applyAlignment="1">
      <alignment/>
    </xf>
    <xf numFmtId="0" fontId="0" fillId="0" borderId="28" xfId="0" applyBorder="1" applyAlignment="1">
      <alignment/>
    </xf>
    <xf numFmtId="0" fontId="0" fillId="0" borderId="60" xfId="0" applyBorder="1" applyAlignment="1">
      <alignment/>
    </xf>
    <xf numFmtId="0" fontId="0" fillId="0" borderId="94" xfId="0" applyBorder="1" applyAlignment="1">
      <alignment/>
    </xf>
    <xf numFmtId="0" fontId="0" fillId="0" borderId="77" xfId="0" applyBorder="1" applyAlignment="1">
      <alignment/>
    </xf>
    <xf numFmtId="0" fontId="2" fillId="0" borderId="91" xfId="0" applyFont="1" applyBorder="1" applyAlignment="1">
      <alignment/>
    </xf>
    <xf numFmtId="0" fontId="2" fillId="0" borderId="96" xfId="0" applyFont="1" applyBorder="1" applyAlignment="1">
      <alignment/>
    </xf>
    <xf numFmtId="0" fontId="0" fillId="0" borderId="100" xfId="0" applyBorder="1" applyAlignment="1">
      <alignment/>
    </xf>
    <xf numFmtId="0" fontId="0" fillId="0" borderId="88" xfId="0" applyBorder="1" applyAlignment="1">
      <alignment/>
    </xf>
    <xf numFmtId="0" fontId="0" fillId="0" borderId="32" xfId="0" applyBorder="1" applyAlignment="1">
      <alignment/>
    </xf>
    <xf numFmtId="3" fontId="18" fillId="0" borderId="29" xfId="56" applyNumberFormat="1" applyFont="1" applyBorder="1" applyAlignment="1">
      <alignment horizontal="center" vertical="center" wrapText="1"/>
      <protection/>
    </xf>
    <xf numFmtId="3" fontId="18" fillId="0" borderId="22" xfId="56" applyNumberFormat="1" applyFont="1" applyBorder="1" applyAlignment="1">
      <alignment horizontal="center" vertical="center" wrapText="1"/>
      <protection/>
    </xf>
    <xf numFmtId="3" fontId="18" fillId="0" borderId="61" xfId="56" applyNumberFormat="1" applyFont="1" applyBorder="1" applyAlignment="1">
      <alignment horizontal="center" vertical="center" wrapText="1"/>
      <protection/>
    </xf>
    <xf numFmtId="3" fontId="18" fillId="0" borderId="102" xfId="56" applyNumberFormat="1" applyFont="1" applyBorder="1" applyAlignment="1">
      <alignment horizontal="center" vertical="center" wrapText="1"/>
      <protection/>
    </xf>
    <xf numFmtId="3" fontId="18" fillId="0" borderId="0" xfId="56" applyNumberFormat="1" applyFont="1" applyBorder="1" applyAlignment="1">
      <alignment horizontal="center" vertical="center" wrapText="1"/>
      <protection/>
    </xf>
    <xf numFmtId="3" fontId="18" fillId="0" borderId="84" xfId="56" applyNumberFormat="1" applyFont="1" applyBorder="1" applyAlignment="1">
      <alignment horizontal="center" vertical="center" wrapText="1"/>
      <protection/>
    </xf>
    <xf numFmtId="3" fontId="18" fillId="0" borderId="95" xfId="56" applyNumberFormat="1" applyFont="1" applyBorder="1" applyAlignment="1">
      <alignment horizontal="center"/>
      <protection/>
    </xf>
    <xf numFmtId="3" fontId="18" fillId="0" borderId="96" xfId="56" applyNumberFormat="1" applyFont="1" applyBorder="1" applyAlignment="1">
      <alignment horizontal="center"/>
      <protection/>
    </xf>
    <xf numFmtId="3" fontId="18" fillId="0" borderId="97" xfId="56" applyNumberFormat="1" applyFont="1" applyBorder="1" applyAlignment="1">
      <alignment horizontal="center"/>
      <protection/>
    </xf>
    <xf numFmtId="3" fontId="19" fillId="0" borderId="38" xfId="56" applyNumberFormat="1" applyFont="1" applyBorder="1" applyAlignment="1">
      <alignment horizontal="center" vertical="center" wrapText="1"/>
      <protection/>
    </xf>
    <xf numFmtId="3" fontId="19" fillId="0" borderId="37" xfId="56" applyNumberFormat="1" applyFont="1" applyBorder="1" applyAlignment="1">
      <alignment horizontal="center" vertical="center" wrapText="1"/>
      <protection/>
    </xf>
    <xf numFmtId="3" fontId="18" fillId="0" borderId="27" xfId="56" applyNumberFormat="1" applyFont="1" applyBorder="1" applyAlignment="1">
      <alignment horizontal="center" vertical="center" wrapText="1"/>
      <protection/>
    </xf>
    <xf numFmtId="3" fontId="18" fillId="0" borderId="88" xfId="56" applyNumberFormat="1" applyFont="1" applyBorder="1" applyAlignment="1">
      <alignment horizontal="center" vertical="center"/>
      <protection/>
    </xf>
    <xf numFmtId="3" fontId="18" fillId="0" borderId="47" xfId="56" applyNumberFormat="1" applyFont="1" applyBorder="1" applyAlignment="1">
      <alignment horizontal="center" vertical="center"/>
      <protection/>
    </xf>
    <xf numFmtId="3" fontId="18" fillId="0" borderId="32" xfId="56" applyNumberFormat="1" applyFont="1" applyBorder="1" applyAlignment="1">
      <alignment horizontal="center" vertical="center"/>
      <protection/>
    </xf>
    <xf numFmtId="3" fontId="18" fillId="0" borderId="103" xfId="56" applyNumberFormat="1" applyFont="1" applyBorder="1" applyAlignment="1">
      <alignment horizontal="center" vertical="center" wrapText="1"/>
      <protection/>
    </xf>
    <xf numFmtId="3" fontId="18" fillId="0" borderId="62" xfId="56" applyNumberFormat="1" applyFont="1" applyBorder="1" applyAlignment="1">
      <alignment horizontal="center" vertical="center" wrapText="1"/>
      <protection/>
    </xf>
    <xf numFmtId="3" fontId="18" fillId="0" borderId="80" xfId="56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0" xfId="0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98" xfId="0" applyFont="1" applyBorder="1" applyAlignment="1">
      <alignment/>
    </xf>
    <xf numFmtId="0" fontId="2" fillId="0" borderId="99" xfId="0" applyFont="1" applyBorder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 wrapText="1"/>
    </xf>
    <xf numFmtId="0" fontId="2" fillId="0" borderId="45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4" fillId="0" borderId="0" xfId="60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15" fillId="34" borderId="95" xfId="62" applyFont="1" applyFill="1" applyBorder="1" applyAlignment="1">
      <alignment horizontal="center" vertical="center"/>
      <protection/>
    </xf>
    <xf numFmtId="0" fontId="13" fillId="34" borderId="96" xfId="0" applyFont="1" applyFill="1" applyBorder="1" applyAlignment="1">
      <alignment horizontal="center" vertical="center"/>
    </xf>
    <xf numFmtId="0" fontId="13" fillId="34" borderId="97" xfId="0" applyFont="1" applyFill="1" applyBorder="1" applyAlignment="1">
      <alignment horizontal="center" vertical="center"/>
    </xf>
    <xf numFmtId="0" fontId="5" fillId="0" borderId="0" xfId="60" applyFont="1" applyAlignment="1">
      <alignment horizontal="center" vertical="center" wrapText="1"/>
      <protection/>
    </xf>
    <xf numFmtId="0" fontId="5" fillId="0" borderId="0" xfId="60" applyAlignment="1">
      <alignment horizontal="center" vertical="center"/>
      <protection/>
    </xf>
    <xf numFmtId="0" fontId="5" fillId="0" borderId="45" xfId="60" applyBorder="1" applyAlignment="1">
      <alignment/>
      <protection/>
    </xf>
    <xf numFmtId="0" fontId="5" fillId="0" borderId="40" xfId="60" applyBorder="1" applyAlignment="1">
      <alignment/>
      <protection/>
    </xf>
    <xf numFmtId="0" fontId="5" fillId="0" borderId="41" xfId="60" applyBorder="1" applyAlignment="1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5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24" xfId="55" applyBorder="1" applyAlignment="1">
      <alignment horizontal="center"/>
      <protection/>
    </xf>
    <xf numFmtId="0" fontId="5" fillId="0" borderId="30" xfId="60" applyBorder="1" applyAlignment="1">
      <alignment/>
      <protection/>
    </xf>
    <xf numFmtId="0" fontId="5" fillId="0" borderId="31" xfId="60" applyBorder="1" applyAlignment="1">
      <alignment/>
      <protection/>
    </xf>
    <xf numFmtId="0" fontId="5" fillId="0" borderId="43" xfId="60" applyBorder="1" applyAlignment="1">
      <alignment/>
      <protection/>
    </xf>
    <xf numFmtId="0" fontId="5" fillId="0" borderId="26" xfId="60" applyBorder="1" applyAlignment="1">
      <alignment/>
      <protection/>
    </xf>
    <xf numFmtId="0" fontId="5" fillId="0" borderId="24" xfId="60" applyBorder="1" applyAlignment="1">
      <alignment/>
      <protection/>
    </xf>
    <xf numFmtId="0" fontId="5" fillId="0" borderId="39" xfId="60" applyBorder="1" applyAlignment="1">
      <alignment/>
      <protection/>
    </xf>
    <xf numFmtId="0" fontId="1" fillId="0" borderId="0" xfId="57" applyFont="1" applyAlignment="1">
      <alignment horizontal="left" vertical="top" wrapText="1"/>
      <protection/>
    </xf>
    <xf numFmtId="0" fontId="5" fillId="0" borderId="0" xfId="59" applyAlignment="1">
      <alignment horizontal="left" vertical="top" wrapText="1"/>
      <protection/>
    </xf>
    <xf numFmtId="3" fontId="27" fillId="0" borderId="10" xfId="57" applyNumberFormat="1" applyFont="1" applyBorder="1" applyAlignment="1">
      <alignment horizontal="center" vertical="center"/>
      <protection/>
    </xf>
    <xf numFmtId="0" fontId="5" fillId="0" borderId="10" xfId="59" applyBorder="1" applyAlignment="1">
      <alignment horizontal="center" vertical="center"/>
      <protection/>
    </xf>
    <xf numFmtId="0" fontId="22" fillId="0" borderId="11" xfId="57" applyFont="1" applyBorder="1" applyAlignment="1">
      <alignment horizontal="right" vertical="center"/>
      <protection/>
    </xf>
    <xf numFmtId="3" fontId="26" fillId="0" borderId="13" xfId="57" applyNumberFormat="1" applyFont="1" applyBorder="1" applyAlignment="1">
      <alignment horizontal="center"/>
      <protection/>
    </xf>
    <xf numFmtId="0" fontId="5" fillId="0" borderId="50" xfId="59" applyBorder="1" applyAlignment="1">
      <alignment horizontal="center"/>
      <protection/>
    </xf>
    <xf numFmtId="3" fontId="50" fillId="0" borderId="11" xfId="57" applyNumberFormat="1" applyBorder="1" applyAlignment="1">
      <alignment horizontal="center"/>
      <protection/>
    </xf>
    <xf numFmtId="0" fontId="50" fillId="0" borderId="11" xfId="57" applyBorder="1" applyAlignment="1">
      <alignment horizontal="center"/>
      <protection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al 2" xfId="55"/>
    <cellStyle name="Normál 2" xfId="56"/>
    <cellStyle name="Normál 2 2" xfId="57"/>
    <cellStyle name="Normál 3" xfId="58"/>
    <cellStyle name="Normál 3 2" xfId="59"/>
    <cellStyle name="Normál 4" xfId="60"/>
    <cellStyle name="Normál 8" xfId="61"/>
    <cellStyle name="Normál_Büssü 2008.évi gördülő-ütemterv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3</xdr:row>
      <xdr:rowOff>171450</xdr:rowOff>
    </xdr:from>
    <xdr:ext cx="209550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5010150" y="742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E36"/>
  <sheetViews>
    <sheetView view="pageLayout" workbookViewId="0" topLeftCell="A2">
      <selection activeCell="B4" sqref="B4:B32"/>
    </sheetView>
  </sheetViews>
  <sheetFormatPr defaultColWidth="9.00390625" defaultRowHeight="12.75"/>
  <cols>
    <col min="1" max="1" width="19.375" style="82" customWidth="1"/>
    <col min="2" max="2" width="34.875" style="82" customWidth="1"/>
    <col min="3" max="3" width="24.375" style="82" customWidth="1"/>
    <col min="4" max="4" width="23.625" style="82" bestFit="1" customWidth="1"/>
    <col min="5" max="5" width="30.875" style="82" bestFit="1" customWidth="1"/>
    <col min="6" max="16384" width="9.125" style="82" customWidth="1"/>
  </cols>
  <sheetData>
    <row r="3" spans="1:5" ht="19.5" customHeight="1">
      <c r="A3" s="81" t="s">
        <v>144</v>
      </c>
      <c r="B3" s="81" t="s">
        <v>145</v>
      </c>
      <c r="C3" s="81" t="s">
        <v>146</v>
      </c>
      <c r="D3" s="81" t="s">
        <v>147</v>
      </c>
      <c r="E3" s="81" t="s">
        <v>148</v>
      </c>
    </row>
    <row r="4" spans="1:5" ht="12.75">
      <c r="A4" s="419" t="s">
        <v>149</v>
      </c>
      <c r="B4" s="406" t="s">
        <v>150</v>
      </c>
      <c r="C4" s="409" t="s">
        <v>151</v>
      </c>
      <c r="D4" s="409"/>
      <c r="E4" s="409"/>
    </row>
    <row r="5" spans="1:5" ht="12.75">
      <c r="A5" s="407"/>
      <c r="B5" s="407"/>
      <c r="C5" s="410" t="s">
        <v>152</v>
      </c>
      <c r="D5" s="413" t="s">
        <v>153</v>
      </c>
      <c r="E5" s="83" t="s">
        <v>154</v>
      </c>
    </row>
    <row r="6" spans="1:5" ht="12.75">
      <c r="A6" s="407"/>
      <c r="B6" s="407"/>
      <c r="C6" s="411"/>
      <c r="D6" s="414"/>
      <c r="E6" s="83" t="s">
        <v>155</v>
      </c>
    </row>
    <row r="7" spans="1:5" ht="12.75">
      <c r="A7" s="407"/>
      <c r="B7" s="407"/>
      <c r="C7" s="411"/>
      <c r="D7" s="414"/>
      <c r="E7" s="83" t="s">
        <v>156</v>
      </c>
    </row>
    <row r="8" spans="1:5" ht="12.75">
      <c r="A8" s="407"/>
      <c r="B8" s="407"/>
      <c r="C8" s="411"/>
      <c r="D8" s="415"/>
      <c r="E8" s="83" t="s">
        <v>157</v>
      </c>
    </row>
    <row r="9" spans="1:5" ht="12.75">
      <c r="A9" s="407"/>
      <c r="B9" s="407"/>
      <c r="C9" s="411"/>
      <c r="D9" s="413" t="s">
        <v>158</v>
      </c>
      <c r="E9" s="83" t="s">
        <v>159</v>
      </c>
    </row>
    <row r="10" spans="1:5" ht="12.75">
      <c r="A10" s="407"/>
      <c r="B10" s="407"/>
      <c r="C10" s="411"/>
      <c r="D10" s="415"/>
      <c r="E10" s="83" t="s">
        <v>160</v>
      </c>
    </row>
    <row r="11" spans="1:5" ht="12.75">
      <c r="A11" s="407"/>
      <c r="B11" s="407"/>
      <c r="C11" s="411"/>
      <c r="D11" s="85" t="s">
        <v>161</v>
      </c>
      <c r="E11" s="83"/>
    </row>
    <row r="12" spans="1:5" ht="12.75">
      <c r="A12" s="407"/>
      <c r="B12" s="407"/>
      <c r="C12" s="412"/>
      <c r="D12" s="85" t="s">
        <v>162</v>
      </c>
      <c r="E12" s="83"/>
    </row>
    <row r="13" spans="1:5" ht="12.75">
      <c r="A13" s="407"/>
      <c r="B13" s="407"/>
      <c r="C13" s="410" t="s">
        <v>163</v>
      </c>
      <c r="D13" s="413" t="s">
        <v>153</v>
      </c>
      <c r="E13" s="83" t="s">
        <v>154</v>
      </c>
    </row>
    <row r="14" spans="1:5" ht="12.75">
      <c r="A14" s="407"/>
      <c r="B14" s="407"/>
      <c r="C14" s="411"/>
      <c r="D14" s="414"/>
      <c r="E14" s="83" t="s">
        <v>155</v>
      </c>
    </row>
    <row r="15" spans="1:5" ht="12.75">
      <c r="A15" s="407"/>
      <c r="B15" s="407"/>
      <c r="C15" s="416"/>
      <c r="D15" s="408"/>
      <c r="E15" s="83" t="s">
        <v>156</v>
      </c>
    </row>
    <row r="16" spans="1:5" ht="12.75">
      <c r="A16" s="407"/>
      <c r="B16" s="407"/>
      <c r="C16" s="410" t="s">
        <v>164</v>
      </c>
      <c r="D16" s="413" t="s">
        <v>153</v>
      </c>
      <c r="E16" s="83" t="s">
        <v>154</v>
      </c>
    </row>
    <row r="17" spans="1:5" ht="12.75">
      <c r="A17" s="407"/>
      <c r="B17" s="407"/>
      <c r="C17" s="411"/>
      <c r="D17" s="414"/>
      <c r="E17" s="83" t="s">
        <v>155</v>
      </c>
    </row>
    <row r="18" spans="1:5" ht="12.75">
      <c r="A18" s="407"/>
      <c r="B18" s="407"/>
      <c r="C18" s="416"/>
      <c r="D18" s="408"/>
      <c r="E18" s="83" t="s">
        <v>156</v>
      </c>
    </row>
    <row r="19" spans="1:5" ht="12.75">
      <c r="A19" s="407"/>
      <c r="B19" s="407"/>
      <c r="C19" s="417" t="s">
        <v>165</v>
      </c>
      <c r="D19" s="88" t="s">
        <v>153</v>
      </c>
      <c r="E19" s="83" t="s">
        <v>156</v>
      </c>
    </row>
    <row r="20" spans="1:5" ht="12.75">
      <c r="A20" s="407"/>
      <c r="B20" s="407"/>
      <c r="C20" s="418"/>
      <c r="D20" s="413" t="s">
        <v>158</v>
      </c>
      <c r="E20" s="83" t="s">
        <v>159</v>
      </c>
    </row>
    <row r="21" spans="1:5" ht="12.75">
      <c r="A21" s="407"/>
      <c r="B21" s="407"/>
      <c r="C21" s="416"/>
      <c r="D21" s="415"/>
      <c r="E21" s="83" t="s">
        <v>160</v>
      </c>
    </row>
    <row r="22" spans="1:5" ht="12.75">
      <c r="A22" s="407"/>
      <c r="B22" s="407"/>
      <c r="C22" s="87" t="s">
        <v>166</v>
      </c>
      <c r="D22" s="84" t="s">
        <v>153</v>
      </c>
      <c r="E22" s="83" t="s">
        <v>167</v>
      </c>
    </row>
    <row r="23" spans="1:5" ht="12.75">
      <c r="A23" s="407"/>
      <c r="B23" s="407"/>
      <c r="C23" s="87" t="s">
        <v>168</v>
      </c>
      <c r="D23" s="84" t="s">
        <v>153</v>
      </c>
      <c r="E23" s="83" t="s">
        <v>156</v>
      </c>
    </row>
    <row r="24" spans="1:5" ht="12.75">
      <c r="A24" s="407"/>
      <c r="B24" s="407"/>
      <c r="C24" s="87" t="s">
        <v>169</v>
      </c>
      <c r="D24" s="84" t="s">
        <v>153</v>
      </c>
      <c r="E24" s="83" t="s">
        <v>156</v>
      </c>
    </row>
    <row r="25" spans="1:5" ht="12.75">
      <c r="A25" s="407"/>
      <c r="B25" s="407"/>
      <c r="C25" s="86" t="s">
        <v>170</v>
      </c>
      <c r="D25" s="85" t="s">
        <v>153</v>
      </c>
      <c r="E25" s="83" t="s">
        <v>156</v>
      </c>
    </row>
    <row r="26" spans="1:5" ht="12.75">
      <c r="A26" s="407"/>
      <c r="B26" s="407"/>
      <c r="C26" s="409" t="s">
        <v>171</v>
      </c>
      <c r="D26" s="409"/>
      <c r="E26" s="409"/>
    </row>
    <row r="27" spans="1:5" ht="12.75">
      <c r="A27" s="407"/>
      <c r="B27" s="407"/>
      <c r="C27" s="410" t="s">
        <v>172</v>
      </c>
      <c r="D27" s="413" t="s">
        <v>153</v>
      </c>
      <c r="E27" s="83" t="s">
        <v>154</v>
      </c>
    </row>
    <row r="28" spans="1:5" ht="12.75">
      <c r="A28" s="407"/>
      <c r="B28" s="407"/>
      <c r="C28" s="411"/>
      <c r="D28" s="414"/>
      <c r="E28" s="83" t="s">
        <v>155</v>
      </c>
    </row>
    <row r="29" spans="1:5" ht="12.75">
      <c r="A29" s="407"/>
      <c r="B29" s="407"/>
      <c r="C29" s="412"/>
      <c r="D29" s="415"/>
      <c r="E29" s="83" t="s">
        <v>156</v>
      </c>
    </row>
    <row r="30" spans="1:5" ht="12.75">
      <c r="A30" s="407"/>
      <c r="B30" s="407"/>
      <c r="C30" s="410" t="s">
        <v>173</v>
      </c>
      <c r="D30" s="413" t="s">
        <v>153</v>
      </c>
      <c r="E30" s="83" t="s">
        <v>154</v>
      </c>
    </row>
    <row r="31" spans="1:5" ht="12.75">
      <c r="A31" s="407"/>
      <c r="B31" s="407"/>
      <c r="C31" s="412"/>
      <c r="D31" s="415"/>
      <c r="E31" s="83" t="s">
        <v>156</v>
      </c>
    </row>
    <row r="32" spans="1:5" ht="12.75">
      <c r="A32" s="407"/>
      <c r="B32" s="408"/>
      <c r="C32" s="81" t="s">
        <v>174</v>
      </c>
      <c r="D32" s="85" t="s">
        <v>153</v>
      </c>
      <c r="E32" s="83" t="s">
        <v>156</v>
      </c>
    </row>
    <row r="33" spans="1:5" ht="12.75">
      <c r="A33" s="419" t="s">
        <v>159</v>
      </c>
      <c r="B33" s="421"/>
      <c r="C33" s="413" t="s">
        <v>175</v>
      </c>
      <c r="D33" s="413" t="s">
        <v>158</v>
      </c>
      <c r="E33" s="83" t="s">
        <v>176</v>
      </c>
    </row>
    <row r="34" spans="1:5" ht="12.75">
      <c r="A34" s="407"/>
      <c r="B34" s="422"/>
      <c r="C34" s="415"/>
      <c r="D34" s="415"/>
      <c r="E34" s="83"/>
    </row>
    <row r="35" spans="1:5" ht="12.75">
      <c r="A35" s="419" t="s">
        <v>177</v>
      </c>
      <c r="B35" s="421"/>
      <c r="C35" s="413" t="s">
        <v>175</v>
      </c>
      <c r="D35" s="413" t="s">
        <v>158</v>
      </c>
      <c r="E35" s="83" t="s">
        <v>178</v>
      </c>
    </row>
    <row r="36" spans="1:5" ht="12.75">
      <c r="A36" s="420"/>
      <c r="B36" s="422"/>
      <c r="C36" s="415"/>
      <c r="D36" s="415"/>
      <c r="E36" s="83"/>
    </row>
  </sheetData>
  <sheetProtection/>
  <mergeCells count="25">
    <mergeCell ref="A35:A36"/>
    <mergeCell ref="B35:B36"/>
    <mergeCell ref="C35:C36"/>
    <mergeCell ref="D35:D36"/>
    <mergeCell ref="C30:C31"/>
    <mergeCell ref="A33:A34"/>
    <mergeCell ref="A4:A32"/>
    <mergeCell ref="C16:C18"/>
    <mergeCell ref="D30:D31"/>
    <mergeCell ref="B33:B34"/>
    <mergeCell ref="C33:C34"/>
    <mergeCell ref="D33:D34"/>
    <mergeCell ref="D20:D21"/>
    <mergeCell ref="D5:D8"/>
    <mergeCell ref="D9:D10"/>
    <mergeCell ref="C19:C21"/>
    <mergeCell ref="D16:D18"/>
    <mergeCell ref="B4:B32"/>
    <mergeCell ref="C4:E4"/>
    <mergeCell ref="C5:C12"/>
    <mergeCell ref="C26:E26"/>
    <mergeCell ref="C27:C29"/>
    <mergeCell ref="D27:D29"/>
    <mergeCell ref="C13:C15"/>
    <mergeCell ref="D13:D1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  <headerFooter>
    <oddHeader>&amp;C  1. sz. melléklet 
a 2/2017. (II.16.)  rendelethez
Büssü Községi Önkormányzat 2017.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G26"/>
  <sheetViews>
    <sheetView view="pageLayout" workbookViewId="0" topLeftCell="A4">
      <selection activeCell="A13" sqref="A13:G15"/>
    </sheetView>
  </sheetViews>
  <sheetFormatPr defaultColWidth="9.00390625" defaultRowHeight="12.75"/>
  <cols>
    <col min="1" max="1" width="21.875" style="187" customWidth="1"/>
    <col min="2" max="2" width="11.75390625" style="187" customWidth="1"/>
    <col min="3" max="16384" width="9.125" style="187" customWidth="1"/>
  </cols>
  <sheetData>
    <row r="3" ht="12.75">
      <c r="A3" s="194" t="s">
        <v>271</v>
      </c>
    </row>
    <row r="4" ht="13.5" thickBot="1">
      <c r="B4" s="187" t="s">
        <v>303</v>
      </c>
    </row>
    <row r="5" spans="1:2" ht="13.5" thickBot="1">
      <c r="A5" s="189" t="s">
        <v>272</v>
      </c>
      <c r="B5" s="234" t="s">
        <v>273</v>
      </c>
    </row>
    <row r="6" spans="1:2" ht="12.75">
      <c r="A6" s="299"/>
      <c r="B6" s="235"/>
    </row>
    <row r="7" spans="1:2" ht="12.75">
      <c r="A7" s="236"/>
      <c r="B7" s="237"/>
    </row>
    <row r="8" spans="1:2" ht="12.75">
      <c r="A8" s="236"/>
      <c r="B8" s="237"/>
    </row>
    <row r="9" spans="1:2" ht="13.5" thickBot="1">
      <c r="A9" s="282" t="s">
        <v>236</v>
      </c>
      <c r="B9" s="283">
        <v>5990</v>
      </c>
    </row>
    <row r="13" spans="1:7" ht="12.75">
      <c r="A13" s="546" t="s">
        <v>477</v>
      </c>
      <c r="B13" s="547"/>
      <c r="C13" s="547"/>
      <c r="D13" s="547"/>
      <c r="E13" s="547"/>
      <c r="F13" s="547"/>
      <c r="G13" s="547"/>
    </row>
    <row r="14" spans="1:7" ht="12.75">
      <c r="A14" s="547"/>
      <c r="B14" s="547"/>
      <c r="C14" s="547"/>
      <c r="D14" s="547"/>
      <c r="E14" s="547"/>
      <c r="F14" s="547"/>
      <c r="G14" s="547"/>
    </row>
    <row r="15" spans="1:7" ht="35.25" customHeight="1">
      <c r="A15" s="547"/>
      <c r="B15" s="547"/>
      <c r="C15" s="547"/>
      <c r="D15" s="547"/>
      <c r="E15" s="547"/>
      <c r="F15" s="547"/>
      <c r="G15" s="547"/>
    </row>
    <row r="16" ht="13.5" thickBot="1"/>
    <row r="17" spans="1:6" ht="15">
      <c r="A17" s="543" t="s">
        <v>304</v>
      </c>
      <c r="B17" s="544"/>
      <c r="C17" s="544"/>
      <c r="D17" s="544"/>
      <c r="E17" s="544"/>
      <c r="F17" s="545"/>
    </row>
    <row r="18" spans="1:6" ht="12.75">
      <c r="A18" s="251"/>
      <c r="B18" s="252"/>
      <c r="C18" s="252"/>
      <c r="D18" s="252"/>
      <c r="E18" s="252"/>
      <c r="F18" s="253"/>
    </row>
    <row r="19" spans="1:6" ht="12.75">
      <c r="A19" s="254" t="s">
        <v>305</v>
      </c>
      <c r="B19" s="255">
        <v>2017</v>
      </c>
      <c r="C19" s="255">
        <v>2018</v>
      </c>
      <c r="D19" s="255">
        <v>2019</v>
      </c>
      <c r="E19" s="255">
        <v>2020</v>
      </c>
      <c r="F19" s="255">
        <v>2021</v>
      </c>
    </row>
    <row r="20" spans="1:6" ht="12.75">
      <c r="A20" s="251"/>
      <c r="B20" s="252"/>
      <c r="C20" s="252"/>
      <c r="D20" s="252"/>
      <c r="E20" s="252"/>
      <c r="F20" s="253"/>
    </row>
    <row r="21" spans="1:6" ht="12.75">
      <c r="A21" s="251" t="s">
        <v>306</v>
      </c>
      <c r="B21" s="252">
        <v>0</v>
      </c>
      <c r="C21" s="252">
        <v>0</v>
      </c>
      <c r="D21" s="252">
        <v>0</v>
      </c>
      <c r="E21" s="252">
        <v>0</v>
      </c>
      <c r="F21" s="253">
        <v>0</v>
      </c>
    </row>
    <row r="22" spans="1:6" ht="38.25">
      <c r="A22" s="256" t="s">
        <v>307</v>
      </c>
      <c r="B22" s="252">
        <v>0</v>
      </c>
      <c r="C22" s="252">
        <v>0</v>
      </c>
      <c r="D22" s="252">
        <v>0</v>
      </c>
      <c r="E22" s="252">
        <v>0</v>
      </c>
      <c r="F22" s="253">
        <v>0</v>
      </c>
    </row>
    <row r="23" spans="1:6" ht="38.25">
      <c r="A23" s="256" t="s">
        <v>308</v>
      </c>
      <c r="B23" s="252">
        <v>0</v>
      </c>
      <c r="C23" s="252">
        <v>0</v>
      </c>
      <c r="D23" s="252">
        <v>0</v>
      </c>
      <c r="E23" s="252">
        <v>0</v>
      </c>
      <c r="F23" s="253">
        <v>0</v>
      </c>
    </row>
    <row r="24" spans="1:6" ht="12.75">
      <c r="A24" s="251" t="s">
        <v>309</v>
      </c>
      <c r="B24" s="252">
        <v>0</v>
      </c>
      <c r="C24" s="252">
        <v>0</v>
      </c>
      <c r="D24" s="252">
        <v>0</v>
      </c>
      <c r="E24" s="252">
        <v>0</v>
      </c>
      <c r="F24" s="253">
        <v>0</v>
      </c>
    </row>
    <row r="25" spans="1:6" ht="12.75">
      <c r="A25" s="251" t="s">
        <v>310</v>
      </c>
      <c r="B25" s="252">
        <v>0</v>
      </c>
      <c r="C25" s="252">
        <v>0</v>
      </c>
      <c r="D25" s="252">
        <v>0</v>
      </c>
      <c r="E25" s="252">
        <v>0</v>
      </c>
      <c r="F25" s="253">
        <v>0</v>
      </c>
    </row>
    <row r="26" spans="1:6" ht="13.5" thickBot="1">
      <c r="A26" s="257" t="s">
        <v>311</v>
      </c>
      <c r="B26" s="258">
        <v>0</v>
      </c>
      <c r="C26" s="258">
        <v>0</v>
      </c>
      <c r="D26" s="258">
        <v>0</v>
      </c>
      <c r="E26" s="258">
        <v>0</v>
      </c>
      <c r="F26" s="259">
        <v>0</v>
      </c>
    </row>
  </sheetData>
  <sheetProtection/>
  <mergeCells count="2">
    <mergeCell ref="A17:F17"/>
    <mergeCell ref="A13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&amp;C15. sz. melléklet
a 2/2017. (II.16.)  rendelethez
Büssü Községi Önkormányzat 2017. évi céltartalék felosztása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O32"/>
  <sheetViews>
    <sheetView view="pageLayout" workbookViewId="0" topLeftCell="A1">
      <selection activeCell="H16" sqref="H16"/>
    </sheetView>
  </sheetViews>
  <sheetFormatPr defaultColWidth="9.00390625" defaultRowHeight="12.75"/>
  <cols>
    <col min="1" max="1" width="31.875" style="238" customWidth="1"/>
    <col min="2" max="5" width="7.75390625" style="238" customWidth="1"/>
    <col min="6" max="6" width="8.00390625" style="238" customWidth="1"/>
    <col min="7" max="7" width="8.75390625" style="238" customWidth="1"/>
    <col min="8" max="8" width="9.25390625" style="238" customWidth="1"/>
    <col min="9" max="9" width="9.625" style="238" customWidth="1"/>
    <col min="10" max="10" width="9.125" style="238" customWidth="1"/>
    <col min="11" max="13" width="7.75390625" style="238" customWidth="1"/>
    <col min="14" max="14" width="10.75390625" style="250" customWidth="1"/>
    <col min="15" max="15" width="0" style="238" hidden="1" customWidth="1"/>
    <col min="16" max="16384" width="9.125" style="238" customWidth="1"/>
  </cols>
  <sheetData>
    <row r="2" spans="1:14" ht="12.75">
      <c r="A2" s="263" t="s">
        <v>274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 t="s">
        <v>303</v>
      </c>
    </row>
    <row r="3" spans="1:14" ht="12.75">
      <c r="A3" s="239" t="s">
        <v>275</v>
      </c>
      <c r="B3" s="240" t="s">
        <v>276</v>
      </c>
      <c r="C3" s="240" t="s">
        <v>277</v>
      </c>
      <c r="D3" s="240" t="s">
        <v>278</v>
      </c>
      <c r="E3" s="240" t="s">
        <v>279</v>
      </c>
      <c r="F3" s="240" t="s">
        <v>280</v>
      </c>
      <c r="G3" s="240" t="s">
        <v>281</v>
      </c>
      <c r="H3" s="240" t="s">
        <v>282</v>
      </c>
      <c r="I3" s="240" t="s">
        <v>283</v>
      </c>
      <c r="J3" s="240" t="s">
        <v>284</v>
      </c>
      <c r="K3" s="240" t="s">
        <v>285</v>
      </c>
      <c r="L3" s="240" t="s">
        <v>286</v>
      </c>
      <c r="M3" s="240" t="s">
        <v>287</v>
      </c>
      <c r="N3" s="239" t="s">
        <v>288</v>
      </c>
    </row>
    <row r="4" spans="1:14" ht="12.75">
      <c r="A4" s="554" t="s">
        <v>289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</row>
    <row r="5" spans="1:14" ht="12.75">
      <c r="A5" s="241" t="s">
        <v>290</v>
      </c>
      <c r="B5" s="242">
        <v>0</v>
      </c>
      <c r="C5" s="242">
        <v>0</v>
      </c>
      <c r="D5" s="242">
        <v>0</v>
      </c>
      <c r="E5" s="242">
        <v>0</v>
      </c>
      <c r="F5" s="242">
        <v>0</v>
      </c>
      <c r="G5" s="242">
        <v>14235230</v>
      </c>
      <c r="H5" s="242">
        <v>0</v>
      </c>
      <c r="I5" s="242">
        <v>0</v>
      </c>
      <c r="J5" s="242"/>
      <c r="K5" s="242">
        <v>0</v>
      </c>
      <c r="L5" s="242"/>
      <c r="M5" s="242">
        <v>0</v>
      </c>
      <c r="N5" s="243">
        <f>SUM(J5,G5)</f>
        <v>14235230</v>
      </c>
    </row>
    <row r="6" spans="1:14" ht="12.75">
      <c r="A6" s="300" t="s">
        <v>453</v>
      </c>
      <c r="B6" s="242">
        <v>500000</v>
      </c>
      <c r="C6" s="242">
        <v>800000</v>
      </c>
      <c r="D6" s="242">
        <v>900000</v>
      </c>
      <c r="E6" s="242">
        <v>5000000</v>
      </c>
      <c r="F6" s="242">
        <v>4500000</v>
      </c>
      <c r="G6" s="242">
        <v>2425897</v>
      </c>
      <c r="H6" s="242">
        <v>4000000</v>
      </c>
      <c r="I6" s="242">
        <v>4500000</v>
      </c>
      <c r="J6" s="242">
        <v>5000000</v>
      </c>
      <c r="K6" s="242">
        <v>400000</v>
      </c>
      <c r="L6" s="242">
        <v>500000</v>
      </c>
      <c r="M6" s="242"/>
      <c r="N6" s="243">
        <f>SUM(M6,L6,K6,I6,J6,H6,G6,F6,E6,D6,C6,B6)</f>
        <v>28525897</v>
      </c>
    </row>
    <row r="7" spans="1:14" ht="12.75">
      <c r="A7" s="241" t="s">
        <v>454</v>
      </c>
      <c r="B7" s="242">
        <v>2000000</v>
      </c>
      <c r="C7" s="242">
        <v>2000000</v>
      </c>
      <c r="D7" s="242">
        <v>3000000</v>
      </c>
      <c r="E7" s="242">
        <v>2000000</v>
      </c>
      <c r="F7" s="242">
        <v>3000000</v>
      </c>
      <c r="G7" s="242">
        <v>1500000</v>
      </c>
      <c r="H7" s="242">
        <v>2000000</v>
      </c>
      <c r="I7" s="242">
        <v>3000000</v>
      </c>
      <c r="J7" s="242">
        <v>2000000</v>
      </c>
      <c r="K7" s="242">
        <v>1000000</v>
      </c>
      <c r="L7" s="242">
        <v>2000000</v>
      </c>
      <c r="M7" s="242">
        <v>6198315</v>
      </c>
      <c r="N7" s="243">
        <f>SUM(B7:M7)</f>
        <v>29698315</v>
      </c>
    </row>
    <row r="8" spans="1:14" ht="12.75">
      <c r="A8" s="241" t="s">
        <v>292</v>
      </c>
      <c r="B8" s="242">
        <v>185000</v>
      </c>
      <c r="C8" s="242">
        <v>185000</v>
      </c>
      <c r="D8" s="242">
        <v>1185000</v>
      </c>
      <c r="E8" s="242">
        <v>185000</v>
      </c>
      <c r="F8" s="242">
        <v>185000</v>
      </c>
      <c r="G8" s="242">
        <v>185000</v>
      </c>
      <c r="H8" s="242">
        <v>185000</v>
      </c>
      <c r="I8" s="242">
        <v>185000</v>
      </c>
      <c r="J8" s="242">
        <v>954982</v>
      </c>
      <c r="K8" s="242">
        <v>185000</v>
      </c>
      <c r="L8" s="242">
        <v>200000</v>
      </c>
      <c r="M8" s="242">
        <v>300018</v>
      </c>
      <c r="N8" s="243">
        <f>SUM(B8,C8,D8,E8,F8,G8,H8,I8,J8,K8,L8,M8)</f>
        <v>4120000</v>
      </c>
    </row>
    <row r="9" spans="1:14" ht="12.75">
      <c r="A9" s="241" t="s">
        <v>293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3"/>
    </row>
    <row r="10" spans="1:14" ht="12.75">
      <c r="A10" s="241" t="s">
        <v>291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</row>
    <row r="11" spans="1:14" ht="12.75">
      <c r="A11" s="241" t="s">
        <v>294</v>
      </c>
      <c r="B11" s="242"/>
      <c r="C11" s="242"/>
      <c r="D11" s="242"/>
      <c r="E11" s="242"/>
      <c r="F11" s="242"/>
      <c r="G11" s="242"/>
      <c r="H11" s="242"/>
      <c r="I11" s="242"/>
      <c r="J11" s="242">
        <v>27500000</v>
      </c>
      <c r="K11" s="242"/>
      <c r="L11" s="242"/>
      <c r="M11" s="242"/>
      <c r="N11" s="243">
        <f>SUM(B11,C11,D11,E11,F11,G11,H11,I11,J11,K11,L11,M11)</f>
        <v>27500000</v>
      </c>
    </row>
    <row r="12" spans="1:14" s="245" customFormat="1" ht="12.75">
      <c r="A12" s="244" t="s">
        <v>295</v>
      </c>
      <c r="B12" s="243">
        <f aca="true" t="shared" si="0" ref="B12:M12">SUM(B5:B11)</f>
        <v>2685000</v>
      </c>
      <c r="C12" s="243">
        <f t="shared" si="0"/>
        <v>2985000</v>
      </c>
      <c r="D12" s="243">
        <f t="shared" si="0"/>
        <v>5085000</v>
      </c>
      <c r="E12" s="243">
        <f t="shared" si="0"/>
        <v>7185000</v>
      </c>
      <c r="F12" s="243">
        <f t="shared" si="0"/>
        <v>7685000</v>
      </c>
      <c r="G12" s="243">
        <f t="shared" si="0"/>
        <v>18346127</v>
      </c>
      <c r="H12" s="243">
        <f t="shared" si="0"/>
        <v>6185000</v>
      </c>
      <c r="I12" s="243">
        <f t="shared" si="0"/>
        <v>7685000</v>
      </c>
      <c r="J12" s="243">
        <f t="shared" si="0"/>
        <v>35454982</v>
      </c>
      <c r="K12" s="243">
        <f t="shared" si="0"/>
        <v>1585000</v>
      </c>
      <c r="L12" s="243">
        <f t="shared" si="0"/>
        <v>2700000</v>
      </c>
      <c r="M12" s="243">
        <f t="shared" si="0"/>
        <v>6498333</v>
      </c>
      <c r="N12" s="243">
        <f>SUM(B12:M12)</f>
        <v>104079442</v>
      </c>
    </row>
    <row r="13" spans="1:14" ht="12.75">
      <c r="A13" s="554" t="s">
        <v>296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</row>
    <row r="14" spans="1:14" ht="12.75">
      <c r="A14" s="241" t="s">
        <v>297</v>
      </c>
      <c r="B14" s="242">
        <v>2500000</v>
      </c>
      <c r="C14" s="242">
        <v>2500000</v>
      </c>
      <c r="D14" s="242">
        <v>2500000</v>
      </c>
      <c r="E14" s="242">
        <v>2500000</v>
      </c>
      <c r="F14" s="242">
        <v>2500000</v>
      </c>
      <c r="G14" s="242">
        <v>2500000</v>
      </c>
      <c r="H14" s="242">
        <v>2500000</v>
      </c>
      <c r="I14" s="242">
        <v>500000</v>
      </c>
      <c r="J14" s="242">
        <v>1500000</v>
      </c>
      <c r="K14" s="242">
        <v>4000000</v>
      </c>
      <c r="L14" s="242">
        <v>4000000</v>
      </c>
      <c r="M14" s="242">
        <v>2198315</v>
      </c>
      <c r="N14" s="243">
        <f>SUM(B14:M14)</f>
        <v>29698315</v>
      </c>
    </row>
    <row r="15" spans="1:14" ht="12.75">
      <c r="A15" s="241" t="s">
        <v>298</v>
      </c>
      <c r="B15" s="242"/>
      <c r="C15" s="242"/>
      <c r="D15" s="242"/>
      <c r="E15" s="242"/>
      <c r="F15" s="242">
        <v>204296</v>
      </c>
      <c r="G15" s="242"/>
      <c r="H15" s="242">
        <v>60000</v>
      </c>
      <c r="I15" s="242"/>
      <c r="J15" s="242"/>
      <c r="K15" s="242"/>
      <c r="L15" s="242"/>
      <c r="M15" s="242"/>
      <c r="N15" s="243">
        <f>SUM(M15,L15,K15,J15,I15,H15,G15,F15,E15,D15,C15,B15)</f>
        <v>264296</v>
      </c>
    </row>
    <row r="16" spans="1:15" ht="12.75">
      <c r="A16" s="241" t="s">
        <v>299</v>
      </c>
      <c r="B16" s="242">
        <v>4000000</v>
      </c>
      <c r="C16" s="242">
        <v>5000000</v>
      </c>
      <c r="D16" s="242">
        <v>5000000</v>
      </c>
      <c r="E16" s="242">
        <v>5000000</v>
      </c>
      <c r="F16" s="242">
        <v>6000000</v>
      </c>
      <c r="G16" s="242">
        <v>1600000</v>
      </c>
      <c r="H16" s="242">
        <v>1500000</v>
      </c>
      <c r="I16" s="242">
        <v>10516831</v>
      </c>
      <c r="J16" s="242">
        <v>500000</v>
      </c>
      <c r="K16" s="242">
        <v>500000</v>
      </c>
      <c r="L16" s="242">
        <v>1000000</v>
      </c>
      <c r="M16" s="242">
        <v>6000000</v>
      </c>
      <c r="N16" s="243">
        <f>SUM(M16,L16,K16,J16,I16,H16,G16,F16,E16,D16,C16,B16)</f>
        <v>46616831</v>
      </c>
      <c r="O16" s="246"/>
    </row>
    <row r="17" spans="1:15" ht="12.75">
      <c r="A17" s="241" t="s">
        <v>300</v>
      </c>
      <c r="B17" s="242"/>
      <c r="C17" s="242"/>
      <c r="D17" s="242"/>
      <c r="E17" s="242"/>
      <c r="F17" s="242">
        <v>0</v>
      </c>
      <c r="G17" s="242"/>
      <c r="H17" s="242"/>
      <c r="I17" s="242"/>
      <c r="J17" s="242"/>
      <c r="K17" s="242"/>
      <c r="L17" s="242"/>
      <c r="M17" s="242"/>
      <c r="N17" s="243">
        <f>SUM(F17,G17)</f>
        <v>0</v>
      </c>
      <c r="O17" s="247"/>
    </row>
    <row r="18" spans="1:15" ht="12.75">
      <c r="A18" s="241" t="s">
        <v>301</v>
      </c>
      <c r="B18" s="242">
        <v>0</v>
      </c>
      <c r="C18" s="242">
        <v>0</v>
      </c>
      <c r="D18" s="242">
        <v>0</v>
      </c>
      <c r="E18" s="242">
        <v>0</v>
      </c>
      <c r="F18" s="242"/>
      <c r="G18" s="242">
        <v>0</v>
      </c>
      <c r="H18" s="242">
        <v>27500000</v>
      </c>
      <c r="I18" s="242">
        <v>0</v>
      </c>
      <c r="J18" s="242">
        <v>0</v>
      </c>
      <c r="K18" s="242">
        <v>0</v>
      </c>
      <c r="L18" s="242">
        <v>0</v>
      </c>
      <c r="M18" s="242">
        <v>0</v>
      </c>
      <c r="N18" s="243">
        <f>SUM(H18+J15)</f>
        <v>27500000</v>
      </c>
      <c r="O18" s="247"/>
    </row>
    <row r="19" spans="1:15" s="249" customFormat="1" ht="12.75">
      <c r="A19" s="244" t="s">
        <v>302</v>
      </c>
      <c r="B19" s="243">
        <f aca="true" t="shared" si="1" ref="B19:M19">SUM(B14:B18)</f>
        <v>6500000</v>
      </c>
      <c r="C19" s="243">
        <f t="shared" si="1"/>
        <v>7500000</v>
      </c>
      <c r="D19" s="243">
        <f t="shared" si="1"/>
        <v>7500000</v>
      </c>
      <c r="E19" s="243">
        <f t="shared" si="1"/>
        <v>7500000</v>
      </c>
      <c r="F19" s="243">
        <f t="shared" si="1"/>
        <v>8704296</v>
      </c>
      <c r="G19" s="243">
        <f t="shared" si="1"/>
        <v>4100000</v>
      </c>
      <c r="H19" s="243">
        <f t="shared" si="1"/>
        <v>31560000</v>
      </c>
      <c r="I19" s="243">
        <f t="shared" si="1"/>
        <v>11016831</v>
      </c>
      <c r="J19" s="243">
        <f t="shared" si="1"/>
        <v>2000000</v>
      </c>
      <c r="K19" s="243">
        <f t="shared" si="1"/>
        <v>4500000</v>
      </c>
      <c r="L19" s="243">
        <f t="shared" si="1"/>
        <v>5000000</v>
      </c>
      <c r="M19" s="243">
        <f t="shared" si="1"/>
        <v>8198315</v>
      </c>
      <c r="N19" s="243">
        <f>SUM(N14:N18)</f>
        <v>104079442</v>
      </c>
      <c r="O19" s="248"/>
    </row>
    <row r="21" ht="33.75" customHeight="1"/>
    <row r="22" spans="1:14" ht="12.75">
      <c r="A22" s="551" t="s">
        <v>478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3"/>
    </row>
    <row r="23" spans="1:14" ht="12.75">
      <c r="A23" s="552"/>
      <c r="B23" s="552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3"/>
    </row>
    <row r="24" spans="1:14" ht="12.75">
      <c r="A24" s="552"/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3"/>
    </row>
    <row r="26" spans="1:4" s="187" customFormat="1" ht="13.5" thickBot="1">
      <c r="A26" s="188" t="s">
        <v>312</v>
      </c>
      <c r="B26" s="260"/>
      <c r="D26" s="260"/>
    </row>
    <row r="27" spans="1:11" s="187" customFormat="1" ht="13.5" thickBot="1">
      <c r="A27" s="261" t="s">
        <v>313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3" t="s">
        <v>314</v>
      </c>
    </row>
    <row r="28" spans="1:11" s="187" customFormat="1" ht="12.75">
      <c r="A28" s="555" t="s">
        <v>315</v>
      </c>
      <c r="B28" s="556"/>
      <c r="C28" s="556"/>
      <c r="D28" s="556"/>
      <c r="E28" s="556"/>
      <c r="F28" s="556"/>
      <c r="G28" s="556"/>
      <c r="H28" s="556"/>
      <c r="I28" s="556"/>
      <c r="J28" s="557"/>
      <c r="K28" s="191">
        <v>0</v>
      </c>
    </row>
    <row r="29" spans="1:11" s="187" customFormat="1" ht="12.75">
      <c r="A29" s="558" t="s">
        <v>316</v>
      </c>
      <c r="B29" s="559"/>
      <c r="C29" s="559"/>
      <c r="D29" s="559"/>
      <c r="E29" s="559"/>
      <c r="F29" s="559"/>
      <c r="G29" s="559"/>
      <c r="H29" s="559"/>
      <c r="I29" s="559"/>
      <c r="J29" s="560"/>
      <c r="K29" s="192">
        <v>0</v>
      </c>
    </row>
    <row r="30" spans="1:11" s="187" customFormat="1" ht="12.75">
      <c r="A30" s="558" t="s">
        <v>317</v>
      </c>
      <c r="B30" s="559"/>
      <c r="C30" s="559"/>
      <c r="D30" s="559"/>
      <c r="E30" s="559"/>
      <c r="F30" s="559"/>
      <c r="G30" s="559"/>
      <c r="H30" s="559"/>
      <c r="I30" s="559"/>
      <c r="J30" s="560"/>
      <c r="K30" s="192">
        <v>0</v>
      </c>
    </row>
    <row r="31" spans="1:11" s="187" customFormat="1" ht="12.75">
      <c r="A31" s="558" t="s">
        <v>318</v>
      </c>
      <c r="B31" s="559"/>
      <c r="C31" s="559"/>
      <c r="D31" s="559"/>
      <c r="E31" s="559"/>
      <c r="F31" s="559"/>
      <c r="G31" s="559"/>
      <c r="H31" s="559"/>
      <c r="I31" s="559"/>
      <c r="J31" s="560"/>
      <c r="K31" s="192">
        <v>0</v>
      </c>
    </row>
    <row r="32" spans="1:11" s="187" customFormat="1" ht="13.5" thickBot="1">
      <c r="A32" s="548" t="s">
        <v>319</v>
      </c>
      <c r="B32" s="549"/>
      <c r="C32" s="549"/>
      <c r="D32" s="549"/>
      <c r="E32" s="549"/>
      <c r="F32" s="549"/>
      <c r="G32" s="549"/>
      <c r="H32" s="549"/>
      <c r="I32" s="549"/>
      <c r="J32" s="550"/>
      <c r="K32" s="200">
        <v>0</v>
      </c>
    </row>
  </sheetData>
  <sheetProtection/>
  <mergeCells count="8">
    <mergeCell ref="A32:J32"/>
    <mergeCell ref="A22:N24"/>
    <mergeCell ref="A4:N4"/>
    <mergeCell ref="A13:N13"/>
    <mergeCell ref="A28:J28"/>
    <mergeCell ref="A29:J29"/>
    <mergeCell ref="A30:J30"/>
    <mergeCell ref="A31:J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&amp;C17. sz. melléklete
a 2/2017. (II.16.)  rendelethez
Büssü Önkormányzat 2017
. évi várható bevételi és kiadási előirányzatainak teljesüléséről készített előirányzat felhasználási ütemterv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8"/>
  <sheetViews>
    <sheetView view="pageLayout" workbookViewId="0" topLeftCell="A57">
      <selection activeCell="A79" sqref="A79"/>
    </sheetView>
  </sheetViews>
  <sheetFormatPr defaultColWidth="9.00390625" defaultRowHeight="12.75"/>
  <cols>
    <col min="1" max="1" width="61.875" style="304" customWidth="1"/>
    <col min="2" max="2" width="8.25390625" style="373" bestFit="1" customWidth="1"/>
    <col min="3" max="3" width="10.75390625" style="304" bestFit="1" customWidth="1"/>
    <col min="4" max="4" width="7.625" style="304" bestFit="1" customWidth="1"/>
    <col min="5" max="16384" width="9.125" style="304" customWidth="1"/>
  </cols>
  <sheetData>
    <row r="1" spans="1:4" ht="21">
      <c r="A1" s="301" t="s">
        <v>334</v>
      </c>
      <c r="B1" s="302" t="s">
        <v>335</v>
      </c>
      <c r="C1" s="303" t="s">
        <v>335</v>
      </c>
      <c r="D1" s="303" t="s">
        <v>335</v>
      </c>
    </row>
    <row r="2" spans="2:4" ht="33.75" customHeight="1" thickBot="1">
      <c r="B2" s="305" t="s">
        <v>251</v>
      </c>
      <c r="C2" s="306" t="s">
        <v>336</v>
      </c>
      <c r="D2" s="306" t="s">
        <v>252</v>
      </c>
    </row>
    <row r="3" spans="1:4" ht="15">
      <c r="A3" s="307" t="s">
        <v>337</v>
      </c>
      <c r="B3" s="308">
        <f>SUM(B4:B5)</f>
        <v>0</v>
      </c>
      <c r="C3" s="309">
        <f>SUM(C4:C5)</f>
        <v>0</v>
      </c>
      <c r="D3" s="310">
        <f>SUM(D4:D5)</f>
        <v>0</v>
      </c>
    </row>
    <row r="4" spans="1:4" ht="15">
      <c r="A4" s="311" t="s">
        <v>338</v>
      </c>
      <c r="B4" s="312"/>
      <c r="C4" s="313"/>
      <c r="D4" s="314"/>
    </row>
    <row r="5" spans="1:4" ht="15.75" thickBot="1">
      <c r="A5" s="315" t="s">
        <v>339</v>
      </c>
      <c r="B5" s="316"/>
      <c r="C5" s="317"/>
      <c r="D5" s="318"/>
    </row>
    <row r="6" spans="2:4" ht="9.75" customHeight="1" thickBot="1">
      <c r="B6" s="319"/>
      <c r="C6" s="320"/>
      <c r="D6" s="320"/>
    </row>
    <row r="7" spans="1:4" ht="15">
      <c r="A7" s="307" t="s">
        <v>340</v>
      </c>
      <c r="B7" s="308">
        <f>SUM(B8:B15)</f>
        <v>42503</v>
      </c>
      <c r="C7" s="309">
        <f>SUM(C8:C15)</f>
        <v>8092</v>
      </c>
      <c r="D7" s="310">
        <f>SUM(D8:D15)</f>
        <v>46119</v>
      </c>
    </row>
    <row r="8" spans="1:4" ht="15">
      <c r="A8" s="311" t="s">
        <v>341</v>
      </c>
      <c r="B8" s="312">
        <v>100</v>
      </c>
      <c r="C8" s="313">
        <v>0</v>
      </c>
      <c r="D8" s="314">
        <v>100</v>
      </c>
    </row>
    <row r="9" spans="1:4" ht="15">
      <c r="A9" s="311" t="s">
        <v>342</v>
      </c>
      <c r="B9" s="312">
        <v>1529</v>
      </c>
      <c r="C9" s="313">
        <f>D9-B9</f>
        <v>0</v>
      </c>
      <c r="D9" s="314">
        <v>1529</v>
      </c>
    </row>
    <row r="10" spans="1:4" ht="15">
      <c r="A10" s="311" t="s">
        <v>431</v>
      </c>
      <c r="B10" s="312">
        <v>23104</v>
      </c>
      <c r="C10" s="313">
        <f>D10-B10</f>
        <v>4737</v>
      </c>
      <c r="D10" s="314">
        <v>27841</v>
      </c>
    </row>
    <row r="11" spans="1:4" ht="15">
      <c r="A11" s="311" t="s">
        <v>428</v>
      </c>
      <c r="B11" s="312">
        <v>600</v>
      </c>
      <c r="C11" s="313"/>
      <c r="D11" s="314">
        <v>600</v>
      </c>
    </row>
    <row r="12" spans="1:4" ht="15">
      <c r="A12" s="311" t="s">
        <v>429</v>
      </c>
      <c r="B12" s="312">
        <v>9000</v>
      </c>
      <c r="C12" s="313">
        <v>0</v>
      </c>
      <c r="D12" s="314">
        <v>4524</v>
      </c>
    </row>
    <row r="13" spans="1:4" ht="14.25" customHeight="1">
      <c r="A13" s="311" t="s">
        <v>343</v>
      </c>
      <c r="B13" s="312">
        <v>981</v>
      </c>
      <c r="C13" s="313">
        <v>0</v>
      </c>
      <c r="D13" s="314">
        <v>981</v>
      </c>
    </row>
    <row r="14" spans="1:4" ht="15.75" customHeight="1">
      <c r="A14" s="311" t="s">
        <v>344</v>
      </c>
      <c r="B14" s="312">
        <v>3189</v>
      </c>
      <c r="C14" s="313">
        <f>D14-B14</f>
        <v>3355</v>
      </c>
      <c r="D14" s="314">
        <v>6544</v>
      </c>
    </row>
    <row r="15" spans="1:4" ht="15.75" thickBot="1">
      <c r="A15" s="315" t="s">
        <v>345</v>
      </c>
      <c r="B15" s="316">
        <v>4000</v>
      </c>
      <c r="C15" s="317">
        <v>0</v>
      </c>
      <c r="D15" s="318">
        <v>4000</v>
      </c>
    </row>
    <row r="16" spans="1:4" ht="17.25" customHeight="1" thickBot="1">
      <c r="A16" s="323"/>
      <c r="B16" s="319"/>
      <c r="C16" s="320"/>
      <c r="D16" s="320"/>
    </row>
    <row r="17" spans="1:4" ht="29.25" thickBot="1">
      <c r="A17" s="324" t="s">
        <v>346</v>
      </c>
      <c r="B17" s="325"/>
      <c r="C17" s="326"/>
      <c r="D17" s="327"/>
    </row>
    <row r="18" spans="1:4" ht="9.75" customHeight="1" thickBot="1">
      <c r="A18" s="323"/>
      <c r="B18" s="319"/>
      <c r="C18" s="320"/>
      <c r="D18" s="320"/>
    </row>
    <row r="19" spans="1:4" ht="28.5">
      <c r="A19" s="307" t="s">
        <v>347</v>
      </c>
      <c r="B19" s="308">
        <f>SUM(B20:B24)</f>
        <v>0</v>
      </c>
      <c r="C19" s="309">
        <f>SUM(C20:C24)</f>
        <v>0</v>
      </c>
      <c r="D19" s="310">
        <f>SUM(D20:D24)</f>
        <v>0</v>
      </c>
    </row>
    <row r="20" spans="1:4" ht="15">
      <c r="A20" s="328" t="s">
        <v>348</v>
      </c>
      <c r="B20" s="321"/>
      <c r="C20" s="313"/>
      <c r="D20" s="314"/>
    </row>
    <row r="21" spans="1:4" ht="15">
      <c r="A21" s="328" t="s">
        <v>349</v>
      </c>
      <c r="B21" s="321"/>
      <c r="C21" s="313"/>
      <c r="D21" s="314"/>
    </row>
    <row r="22" spans="1:4" ht="15">
      <c r="A22" s="328" t="s">
        <v>350</v>
      </c>
      <c r="B22" s="321"/>
      <c r="C22" s="313"/>
      <c r="D22" s="314"/>
    </row>
    <row r="23" spans="1:4" ht="15">
      <c r="A23" s="328" t="s">
        <v>351</v>
      </c>
      <c r="B23" s="321"/>
      <c r="C23" s="313"/>
      <c r="D23" s="314"/>
    </row>
    <row r="24" spans="1:4" ht="15.75" thickBot="1">
      <c r="A24" s="329" t="s">
        <v>352</v>
      </c>
      <c r="B24" s="322"/>
      <c r="C24" s="317"/>
      <c r="D24" s="318"/>
    </row>
    <row r="25" spans="1:4" ht="9.75" customHeight="1" thickBot="1">
      <c r="A25" s="323"/>
      <c r="B25" s="319"/>
      <c r="C25" s="320"/>
      <c r="D25" s="320"/>
    </row>
    <row r="26" spans="1:4" ht="42.75">
      <c r="A26" s="307" t="s">
        <v>353</v>
      </c>
      <c r="B26" s="308">
        <f>SUM(B27:B28)</f>
        <v>0</v>
      </c>
      <c r="C26" s="309">
        <f>SUM(C27:C28)</f>
        <v>0</v>
      </c>
      <c r="D26" s="310">
        <f>SUM(D27:D28)</f>
        <v>0</v>
      </c>
    </row>
    <row r="27" spans="1:4" ht="15.75" customHeight="1">
      <c r="A27" s="328" t="s">
        <v>354</v>
      </c>
      <c r="B27" s="312"/>
      <c r="C27" s="313"/>
      <c r="D27" s="314"/>
    </row>
    <row r="28" spans="1:4" ht="15.75" thickBot="1">
      <c r="A28" s="315" t="s">
        <v>355</v>
      </c>
      <c r="B28" s="316"/>
      <c r="C28" s="317"/>
      <c r="D28" s="318"/>
    </row>
    <row r="29" spans="1:4" ht="9.75" customHeight="1" thickBot="1">
      <c r="A29" s="323"/>
      <c r="B29" s="319"/>
      <c r="C29" s="320"/>
      <c r="D29" s="320"/>
    </row>
    <row r="30" spans="1:4" ht="15.75" thickBot="1">
      <c r="A30" s="324" t="s">
        <v>356</v>
      </c>
      <c r="B30" s="325"/>
      <c r="C30" s="326"/>
      <c r="D30" s="327"/>
    </row>
    <row r="31" spans="1:4" ht="9.75" customHeight="1" thickBot="1">
      <c r="A31" s="323"/>
      <c r="B31" s="319"/>
      <c r="C31" s="320"/>
      <c r="D31" s="320"/>
    </row>
    <row r="32" spans="1:4" ht="42.75">
      <c r="A32" s="307" t="s">
        <v>357</v>
      </c>
      <c r="B32" s="308">
        <f>SUM(B33:B43)</f>
        <v>488</v>
      </c>
      <c r="C32" s="309">
        <f>SUM(C33:C43)</f>
        <v>112</v>
      </c>
      <c r="D32" s="310">
        <f>SUM(D33:D43)</f>
        <v>600</v>
      </c>
    </row>
    <row r="33" spans="1:4" ht="15">
      <c r="A33" s="330" t="s">
        <v>358</v>
      </c>
      <c r="B33" s="321">
        <v>488</v>
      </c>
      <c r="C33" s="313">
        <f>D33-B33</f>
        <v>112</v>
      </c>
      <c r="D33" s="314">
        <f>204+55+341</f>
        <v>600</v>
      </c>
    </row>
    <row r="34" spans="1:4" ht="17.25" customHeight="1">
      <c r="A34" s="330" t="s">
        <v>359</v>
      </c>
      <c r="B34" s="321"/>
      <c r="C34" s="313"/>
      <c r="D34" s="314"/>
    </row>
    <row r="35" spans="1:4" ht="42.75">
      <c r="A35" s="330" t="s">
        <v>360</v>
      </c>
      <c r="B35" s="321"/>
      <c r="C35" s="313"/>
      <c r="D35" s="314"/>
    </row>
    <row r="36" spans="1:4" ht="42.75">
      <c r="A36" s="330" t="s">
        <v>361</v>
      </c>
      <c r="B36" s="321"/>
      <c r="C36" s="313"/>
      <c r="D36" s="314"/>
    </row>
    <row r="37" spans="1:4" ht="42.75">
      <c r="A37" s="330" t="s">
        <v>362</v>
      </c>
      <c r="B37" s="312"/>
      <c r="C37" s="313"/>
      <c r="D37" s="314"/>
    </row>
    <row r="38" spans="1:4" ht="28.5">
      <c r="A38" s="330" t="s">
        <v>363</v>
      </c>
      <c r="B38" s="312"/>
      <c r="C38" s="313"/>
      <c r="D38" s="314"/>
    </row>
    <row r="39" spans="1:4" ht="28.5">
      <c r="A39" s="330" t="s">
        <v>364</v>
      </c>
      <c r="B39" s="312"/>
      <c r="C39" s="313"/>
      <c r="D39" s="314"/>
    </row>
    <row r="40" spans="1:4" ht="15">
      <c r="A40" s="331" t="s">
        <v>365</v>
      </c>
      <c r="B40" s="312"/>
      <c r="C40" s="313"/>
      <c r="D40" s="314"/>
    </row>
    <row r="41" spans="1:4" ht="17.25" customHeight="1">
      <c r="A41" s="330" t="s">
        <v>366</v>
      </c>
      <c r="B41" s="312"/>
      <c r="C41" s="313"/>
      <c r="D41" s="314"/>
    </row>
    <row r="42" spans="1:4" ht="15">
      <c r="A42" s="330" t="s">
        <v>367</v>
      </c>
      <c r="B42" s="312"/>
      <c r="C42" s="313"/>
      <c r="D42" s="314"/>
    </row>
    <row r="43" spans="1:4" ht="29.25" thickBot="1">
      <c r="A43" s="332" t="s">
        <v>368</v>
      </c>
      <c r="B43" s="316"/>
      <c r="C43" s="317"/>
      <c r="D43" s="318"/>
    </row>
    <row r="44" spans="1:4" ht="9.75" customHeight="1" thickBot="1">
      <c r="A44" s="323"/>
      <c r="B44" s="319"/>
      <c r="C44" s="320"/>
      <c r="D44" s="320"/>
    </row>
    <row r="45" spans="1:4" ht="28.5">
      <c r="A45" s="307" t="s">
        <v>369</v>
      </c>
      <c r="B45" s="308">
        <f>SUM(B46:B57)</f>
        <v>2756</v>
      </c>
      <c r="C45" s="309">
        <f>SUM(C46:C57)</f>
        <v>1707</v>
      </c>
      <c r="D45" s="310">
        <f>SUM(B45:C45)</f>
        <v>4463</v>
      </c>
    </row>
    <row r="46" spans="1:5" ht="15">
      <c r="A46" s="311" t="s">
        <v>370</v>
      </c>
      <c r="B46" s="321">
        <v>1354</v>
      </c>
      <c r="C46" s="313">
        <v>0</v>
      </c>
      <c r="D46" s="314">
        <v>1354</v>
      </c>
      <c r="E46" s="320"/>
    </row>
    <row r="47" spans="1:4" ht="15">
      <c r="A47" s="311" t="s">
        <v>371</v>
      </c>
      <c r="B47" s="321">
        <v>1360</v>
      </c>
      <c r="C47" s="313">
        <v>0</v>
      </c>
      <c r="D47" s="314">
        <v>1360</v>
      </c>
    </row>
    <row r="48" spans="1:4" ht="15">
      <c r="A48" s="311" t="s">
        <v>372</v>
      </c>
      <c r="B48" s="321">
        <v>0</v>
      </c>
      <c r="C48" s="313">
        <v>230</v>
      </c>
      <c r="D48" s="314">
        <v>230</v>
      </c>
    </row>
    <row r="49" spans="1:4" ht="15">
      <c r="A49" s="311" t="s">
        <v>373</v>
      </c>
      <c r="B49" s="321">
        <v>0</v>
      </c>
      <c r="C49" s="313">
        <v>250</v>
      </c>
      <c r="D49" s="314">
        <v>250</v>
      </c>
    </row>
    <row r="50" spans="1:4" ht="15">
      <c r="A50" s="311" t="s">
        <v>374</v>
      </c>
      <c r="B50" s="321">
        <v>0</v>
      </c>
      <c r="C50" s="313">
        <v>125</v>
      </c>
      <c r="D50" s="314">
        <v>125</v>
      </c>
    </row>
    <row r="51" spans="1:4" ht="15">
      <c r="A51" s="311" t="s">
        <v>375</v>
      </c>
      <c r="B51" s="321">
        <v>0</v>
      </c>
      <c r="C51" s="313">
        <v>150</v>
      </c>
      <c r="D51" s="314">
        <v>150</v>
      </c>
    </row>
    <row r="52" spans="1:4" ht="15">
      <c r="A52" s="311" t="s">
        <v>376</v>
      </c>
      <c r="B52" s="321"/>
      <c r="C52" s="313"/>
      <c r="D52" s="314"/>
    </row>
    <row r="53" spans="1:4" ht="15">
      <c r="A53" s="311" t="s">
        <v>433</v>
      </c>
      <c r="B53" s="321"/>
      <c r="C53" s="313">
        <v>360</v>
      </c>
      <c r="D53" s="314">
        <v>360</v>
      </c>
    </row>
    <row r="54" spans="1:4" ht="15">
      <c r="A54" s="311" t="s">
        <v>377</v>
      </c>
      <c r="B54" s="321"/>
      <c r="C54" s="313">
        <v>24</v>
      </c>
      <c r="D54" s="314">
        <v>24</v>
      </c>
    </row>
    <row r="55" spans="1:4" ht="15">
      <c r="A55" s="311" t="s">
        <v>378</v>
      </c>
      <c r="B55" s="321">
        <v>42</v>
      </c>
      <c r="C55" s="313">
        <v>258</v>
      </c>
      <c r="D55" s="314">
        <v>300</v>
      </c>
    </row>
    <row r="56" spans="1:4" ht="15">
      <c r="A56" s="311" t="s">
        <v>430</v>
      </c>
      <c r="B56" s="321"/>
      <c r="C56" s="313">
        <v>100</v>
      </c>
      <c r="D56" s="314">
        <v>100</v>
      </c>
    </row>
    <row r="57" spans="1:4" ht="15">
      <c r="A57" s="333" t="s">
        <v>379</v>
      </c>
      <c r="B57" s="334">
        <f>SUM(B58:B65)</f>
        <v>0</v>
      </c>
      <c r="C57" s="335">
        <f>SUM(C58:C65)</f>
        <v>210</v>
      </c>
      <c r="D57" s="336">
        <f>SUM(D58:D65)</f>
        <v>210</v>
      </c>
    </row>
    <row r="58" spans="1:4" ht="15">
      <c r="A58" s="311" t="s">
        <v>380</v>
      </c>
      <c r="B58" s="312"/>
      <c r="C58" s="313"/>
      <c r="D58" s="314"/>
    </row>
    <row r="59" spans="1:4" ht="15">
      <c r="A59" s="311" t="s">
        <v>381</v>
      </c>
      <c r="B59" s="312"/>
      <c r="C59" s="313"/>
      <c r="D59" s="314"/>
    </row>
    <row r="60" spans="1:4" ht="15">
      <c r="A60" s="311" t="s">
        <v>382</v>
      </c>
      <c r="B60" s="312"/>
      <c r="C60" s="313"/>
      <c r="D60" s="314"/>
    </row>
    <row r="61" spans="1:4" ht="15">
      <c r="A61" s="311" t="s">
        <v>383</v>
      </c>
      <c r="B61" s="312"/>
      <c r="C61" s="313"/>
      <c r="D61" s="314"/>
    </row>
    <row r="62" spans="1:4" ht="15">
      <c r="A62" s="311" t="s">
        <v>384</v>
      </c>
      <c r="B62" s="312"/>
      <c r="C62" s="313">
        <v>210</v>
      </c>
      <c r="D62" s="314">
        <v>210</v>
      </c>
    </row>
    <row r="63" spans="1:4" ht="15">
      <c r="A63" s="311" t="s">
        <v>385</v>
      </c>
      <c r="B63" s="312"/>
      <c r="C63" s="313"/>
      <c r="D63" s="314"/>
    </row>
    <row r="64" spans="1:4" ht="15">
      <c r="A64" s="311" t="s">
        <v>386</v>
      </c>
      <c r="B64" s="312"/>
      <c r="C64" s="313"/>
      <c r="D64" s="314"/>
    </row>
    <row r="65" spans="1:4" ht="15.75" thickBot="1">
      <c r="A65" s="315" t="s">
        <v>387</v>
      </c>
      <c r="B65" s="316"/>
      <c r="C65" s="317"/>
      <c r="D65" s="318"/>
    </row>
    <row r="66" spans="1:4" ht="9.75" customHeight="1" thickBot="1">
      <c r="A66" s="323"/>
      <c r="B66" s="319"/>
      <c r="C66" s="320"/>
      <c r="D66" s="320"/>
    </row>
    <row r="67" spans="1:4" ht="45.75" customHeight="1" thickBot="1">
      <c r="A67" s="324" t="s">
        <v>388</v>
      </c>
      <c r="B67" s="325"/>
      <c r="C67" s="326">
        <v>200</v>
      </c>
      <c r="D67" s="327">
        <v>200</v>
      </c>
    </row>
    <row r="68" spans="1:4" ht="9.75" customHeight="1" hidden="1" thickBot="1">
      <c r="A68" s="323"/>
      <c r="B68" s="337"/>
      <c r="C68" s="338"/>
      <c r="D68" s="338"/>
    </row>
    <row r="69" spans="1:4" ht="15.75" thickBot="1">
      <c r="A69" s="324" t="s">
        <v>389</v>
      </c>
      <c r="B69" s="325"/>
      <c r="C69" s="326"/>
      <c r="D69" s="327"/>
    </row>
    <row r="70" spans="1:4" ht="9.75" customHeight="1" hidden="1" thickBot="1">
      <c r="A70" s="339"/>
      <c r="B70" s="337"/>
      <c r="C70" s="338"/>
      <c r="D70" s="338"/>
    </row>
    <row r="71" spans="1:4" ht="15.75" thickBot="1">
      <c r="A71" s="324" t="s">
        <v>390</v>
      </c>
      <c r="B71" s="325"/>
      <c r="C71" s="326"/>
      <c r="D71" s="327"/>
    </row>
    <row r="72" spans="1:4" ht="9.75" customHeight="1" hidden="1" thickBot="1">
      <c r="A72" s="339"/>
      <c r="B72" s="337"/>
      <c r="C72" s="338"/>
      <c r="D72" s="338"/>
    </row>
    <row r="73" spans="1:4" ht="29.25" thickBot="1">
      <c r="A73" s="324" t="s">
        <v>391</v>
      </c>
      <c r="B73" s="325"/>
      <c r="C73" s="326"/>
      <c r="D73" s="327"/>
    </row>
    <row r="74" spans="1:4" ht="9.75" customHeight="1" hidden="1" thickBot="1">
      <c r="A74" s="339"/>
      <c r="B74" s="337"/>
      <c r="C74" s="338"/>
      <c r="D74" s="338"/>
    </row>
    <row r="75" spans="1:5" ht="45" customHeight="1" thickBot="1">
      <c r="A75" s="324" t="s">
        <v>392</v>
      </c>
      <c r="B75" s="325"/>
      <c r="C75" s="326"/>
      <c r="D75" s="327"/>
      <c r="E75" s="340"/>
    </row>
    <row r="76" spans="1:4" ht="9.75" customHeight="1" hidden="1" thickBot="1">
      <c r="A76" s="339"/>
      <c r="B76" s="337"/>
      <c r="C76" s="338"/>
      <c r="D76" s="338"/>
    </row>
    <row r="77" spans="1:4" ht="15.75" thickBot="1">
      <c r="A77" s="324" t="s">
        <v>393</v>
      </c>
      <c r="B77" s="325"/>
      <c r="C77" s="326"/>
      <c r="D77" s="327"/>
    </row>
    <row r="78" spans="1:4" ht="9.75" customHeight="1" hidden="1" thickBot="1">
      <c r="A78" s="339"/>
      <c r="B78" s="337"/>
      <c r="C78" s="338"/>
      <c r="D78" s="338"/>
    </row>
    <row r="79" spans="1:4" ht="32.25" customHeight="1" thickBot="1">
      <c r="A79" s="324" t="s">
        <v>394</v>
      </c>
      <c r="B79" s="325"/>
      <c r="C79" s="326"/>
      <c r="D79" s="327"/>
    </row>
    <row r="80" spans="1:4" ht="9.75" customHeight="1" hidden="1" thickBot="1">
      <c r="A80" s="323"/>
      <c r="B80" s="337"/>
      <c r="C80" s="338"/>
      <c r="D80" s="338"/>
    </row>
    <row r="81" spans="1:5" ht="14.25" customHeight="1">
      <c r="A81" s="307" t="s">
        <v>395</v>
      </c>
      <c r="B81" s="308">
        <f>SUM(B82:B83)</f>
        <v>0</v>
      </c>
      <c r="C81" s="309">
        <f>SUM(C82:C83)</f>
        <v>2466</v>
      </c>
      <c r="D81" s="310">
        <f>SUM(D82:D83)</f>
        <v>6942</v>
      </c>
      <c r="E81" s="320"/>
    </row>
    <row r="82" spans="1:5" ht="14.25" customHeight="1">
      <c r="A82" s="341"/>
      <c r="B82" s="342">
        <v>0</v>
      </c>
      <c r="C82" s="343">
        <v>0</v>
      </c>
      <c r="D82" s="344">
        <v>0</v>
      </c>
      <c r="E82" s="320"/>
    </row>
    <row r="83" spans="1:5" ht="14.25" customHeight="1" thickBot="1">
      <c r="A83" s="345" t="s">
        <v>432</v>
      </c>
      <c r="B83" s="322"/>
      <c r="C83" s="317">
        <f>7146-204-4476</f>
        <v>2466</v>
      </c>
      <c r="D83" s="318">
        <v>6942</v>
      </c>
      <c r="E83" s="346"/>
    </row>
    <row r="84" spans="1:4" ht="14.25" customHeight="1" thickBot="1">
      <c r="A84" s="347"/>
      <c r="B84" s="348"/>
      <c r="C84" s="349"/>
      <c r="D84" s="349"/>
    </row>
    <row r="85" spans="1:4" ht="19.5" customHeight="1" thickBot="1">
      <c r="A85" s="350" t="s">
        <v>396</v>
      </c>
      <c r="B85" s="351">
        <f>SUM(B3,B7,B17,B19,B26,B30,B32,B45,B67,B69,B71,B73,B75,B77,B79,B81)</f>
        <v>45747</v>
      </c>
      <c r="C85" s="352">
        <f>SUM(C3,C7,C17,C19,C26,C30,C32,C45,C67,C69,C71,C73,C75,C77,C79,C81)</f>
        <v>12577</v>
      </c>
      <c r="D85" s="353">
        <f>SUM(D3,D7,D17,D19,D26,D32,D30,D45,D67,D69,D71,D73,D75,D77,D79,D81)</f>
        <v>58324</v>
      </c>
    </row>
    <row r="86" spans="1:4" ht="21">
      <c r="A86" s="301" t="s">
        <v>397</v>
      </c>
      <c r="B86" s="302" t="s">
        <v>335</v>
      </c>
      <c r="C86" s="303" t="s">
        <v>335</v>
      </c>
      <c r="D86" s="303" t="s">
        <v>335</v>
      </c>
    </row>
    <row r="87" spans="2:4" ht="35.25" customHeight="1" thickBot="1">
      <c r="B87" s="305" t="s">
        <v>251</v>
      </c>
      <c r="C87" s="306" t="s">
        <v>336</v>
      </c>
      <c r="D87" s="306" t="s">
        <v>252</v>
      </c>
    </row>
    <row r="88" spans="1:4" ht="16.5">
      <c r="A88" s="354" t="s">
        <v>398</v>
      </c>
      <c r="B88" s="355"/>
      <c r="C88" s="356"/>
      <c r="D88" s="357"/>
    </row>
    <row r="89" spans="1:4" ht="34.5" customHeight="1">
      <c r="A89" s="358" t="s">
        <v>399</v>
      </c>
      <c r="B89" s="359"/>
      <c r="C89" s="360"/>
      <c r="D89" s="361"/>
    </row>
    <row r="90" spans="1:4" ht="16.5">
      <c r="A90" s="358" t="s">
        <v>400</v>
      </c>
      <c r="B90" s="359"/>
      <c r="C90" s="360"/>
      <c r="D90" s="361"/>
    </row>
    <row r="91" spans="1:4" ht="16.5">
      <c r="A91" s="358" t="s">
        <v>401</v>
      </c>
      <c r="B91" s="359"/>
      <c r="C91" s="360"/>
      <c r="D91" s="361"/>
    </row>
    <row r="92" spans="1:4" ht="16.5">
      <c r="A92" s="358" t="s">
        <v>402</v>
      </c>
      <c r="B92" s="359"/>
      <c r="C92" s="360"/>
      <c r="D92" s="361"/>
    </row>
    <row r="93" spans="1:4" ht="16.5">
      <c r="A93" s="358" t="s">
        <v>403</v>
      </c>
      <c r="B93" s="359"/>
      <c r="C93" s="360"/>
      <c r="D93" s="361"/>
    </row>
    <row r="94" spans="1:4" ht="16.5">
      <c r="A94" s="358" t="s">
        <v>404</v>
      </c>
      <c r="B94" s="359"/>
      <c r="C94" s="360"/>
      <c r="D94" s="361"/>
    </row>
    <row r="95" spans="1:4" ht="16.5">
      <c r="A95" s="358" t="s">
        <v>405</v>
      </c>
      <c r="B95" s="359"/>
      <c r="C95" s="360">
        <v>0</v>
      </c>
      <c r="D95" s="361">
        <v>0</v>
      </c>
    </row>
    <row r="96" spans="1:4" ht="16.5">
      <c r="A96" s="358" t="s">
        <v>406</v>
      </c>
      <c r="B96" s="359"/>
      <c r="C96" s="360"/>
      <c r="D96" s="361"/>
    </row>
    <row r="97" spans="1:4" ht="33">
      <c r="A97" s="358" t="s">
        <v>407</v>
      </c>
      <c r="B97" s="359"/>
      <c r="C97" s="360"/>
      <c r="D97" s="361"/>
    </row>
    <row r="98" spans="1:4" ht="16.5">
      <c r="A98" s="358" t="s">
        <v>408</v>
      </c>
      <c r="B98" s="359"/>
      <c r="C98" s="360"/>
      <c r="D98" s="361"/>
    </row>
    <row r="99" spans="1:4" ht="35.25" customHeight="1">
      <c r="A99" s="358" t="s">
        <v>409</v>
      </c>
      <c r="B99" s="359"/>
      <c r="C99" s="360"/>
      <c r="D99" s="361"/>
    </row>
    <row r="100" spans="1:4" ht="16.5">
      <c r="A100" s="358" t="s">
        <v>410</v>
      </c>
      <c r="B100" s="359"/>
      <c r="C100" s="360"/>
      <c r="D100" s="361"/>
    </row>
    <row r="101" spans="1:5" ht="16.5">
      <c r="A101" s="358" t="s">
        <v>411</v>
      </c>
      <c r="B101" s="362">
        <v>2500</v>
      </c>
      <c r="C101" s="360">
        <v>662</v>
      </c>
      <c r="D101" s="361">
        <v>3162</v>
      </c>
      <c r="E101" s="363"/>
    </row>
    <row r="102" spans="1:4" ht="49.5">
      <c r="A102" s="358" t="s">
        <v>412</v>
      </c>
      <c r="B102" s="359"/>
      <c r="C102" s="360"/>
      <c r="D102" s="361"/>
    </row>
    <row r="103" spans="1:4" ht="16.5">
      <c r="A103" s="364" t="s">
        <v>413</v>
      </c>
      <c r="B103" s="365"/>
      <c r="C103" s="366"/>
      <c r="D103" s="367"/>
    </row>
    <row r="104" spans="1:4" ht="16.5">
      <c r="A104" s="364" t="s">
        <v>414</v>
      </c>
      <c r="B104" s="365"/>
      <c r="C104" s="366">
        <v>300</v>
      </c>
      <c r="D104" s="367">
        <v>300</v>
      </c>
    </row>
    <row r="105" spans="1:4" ht="16.5">
      <c r="A105" s="358" t="s">
        <v>415</v>
      </c>
      <c r="B105" s="359"/>
      <c r="C105" s="368"/>
      <c r="D105" s="361"/>
    </row>
    <row r="106" spans="1:4" ht="16.5">
      <c r="A106" s="358" t="s">
        <v>416</v>
      </c>
      <c r="B106" s="359"/>
      <c r="C106" s="368"/>
      <c r="D106" s="361"/>
    </row>
    <row r="107" spans="1:4" ht="17.25" thickBot="1">
      <c r="A107" s="369" t="s">
        <v>417</v>
      </c>
      <c r="B107" s="370"/>
      <c r="C107" s="371"/>
      <c r="D107" s="372"/>
    </row>
    <row r="108" spans="1:4" ht="19.5" customHeight="1" thickBot="1">
      <c r="A108" s="350" t="s">
        <v>418</v>
      </c>
      <c r="B108" s="351">
        <f>SUM(B88:B107)</f>
        <v>2500</v>
      </c>
      <c r="C108" s="352">
        <f>SUM(C88:C107)</f>
        <v>962</v>
      </c>
      <c r="D108" s="353">
        <f>SUM(B108:C108)</f>
        <v>3462</v>
      </c>
    </row>
    <row r="109" ht="15">
      <c r="C109" s="320"/>
    </row>
    <row r="110" spans="1:4" ht="15.75" thickBot="1">
      <c r="A110" s="374"/>
      <c r="B110" s="563" t="s">
        <v>251</v>
      </c>
      <c r="C110" s="564"/>
      <c r="D110" s="375" t="s">
        <v>252</v>
      </c>
    </row>
    <row r="111" spans="1:4" ht="15.75" thickBot="1">
      <c r="A111" s="565" t="s">
        <v>419</v>
      </c>
      <c r="B111" s="376" t="s">
        <v>420</v>
      </c>
      <c r="C111" s="377" t="s">
        <v>421</v>
      </c>
      <c r="D111" s="378" t="s">
        <v>335</v>
      </c>
    </row>
    <row r="112" spans="1:4" ht="15.75" thickBot="1">
      <c r="A112" s="565"/>
      <c r="B112" s="379">
        <f>SUM(B108,B85)</f>
        <v>48247</v>
      </c>
      <c r="C112" s="377">
        <f>SUM(C108,C85)</f>
        <v>13539</v>
      </c>
      <c r="D112" s="566">
        <f>SUM(D108,D85)</f>
        <v>61786</v>
      </c>
    </row>
    <row r="113" spans="1:4" ht="15.75" thickBot="1">
      <c r="A113" s="380" t="s">
        <v>422</v>
      </c>
      <c r="B113" s="568">
        <f>SUM(B112:C112)</f>
        <v>61786</v>
      </c>
      <c r="C113" s="569"/>
      <c r="D113" s="567"/>
    </row>
    <row r="115" spans="1:4" ht="15">
      <c r="A115" s="561" t="s">
        <v>434</v>
      </c>
      <c r="B115" s="562"/>
      <c r="C115" s="562"/>
      <c r="D115" s="562"/>
    </row>
    <row r="116" spans="1:4" ht="15">
      <c r="A116" s="562"/>
      <c r="B116" s="562"/>
      <c r="C116" s="562"/>
      <c r="D116" s="562"/>
    </row>
    <row r="117" spans="1:4" ht="15">
      <c r="A117" s="562"/>
      <c r="B117" s="562"/>
      <c r="C117" s="562"/>
      <c r="D117" s="562"/>
    </row>
    <row r="118" spans="1:4" ht="15">
      <c r="A118" s="562"/>
      <c r="B118" s="562"/>
      <c r="C118" s="562"/>
      <c r="D118" s="562"/>
    </row>
  </sheetData>
  <sheetProtection/>
  <mergeCells count="5">
    <mergeCell ref="A115:D118"/>
    <mergeCell ref="B110:C110"/>
    <mergeCell ref="A111:A112"/>
    <mergeCell ref="D112:D113"/>
    <mergeCell ref="B113:C113"/>
  </mergeCells>
  <printOptions/>
  <pageMargins left="0.5118110236220472" right="0.5118110236220472" top="0.7604166666666666" bottom="0.5511811023622047" header="0.31496062992125984" footer="0.31496062992125984"/>
  <pageSetup fitToHeight="0" fitToWidth="0" horizontalDpi="600" verticalDpi="600" orientation="portrait" paperSize="9" r:id="rId1"/>
  <headerFooter>
    <oddHeader>&amp;C19. számú melléklet  az 4/2014. (II.05.) sz. önkormányzati rendelethez
Büssü Község Önkormányzat 2014. évi kötelező és önként vállalt feladatairól</oddHeader>
  </headerFooter>
  <rowBreaks count="1" manualBreakCount="1"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E26"/>
  <sheetViews>
    <sheetView view="pageLayout" workbookViewId="0" topLeftCell="A1">
      <selection activeCell="B12" sqref="B12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542" t="s">
        <v>251</v>
      </c>
      <c r="B3" s="542"/>
      <c r="C3" s="115"/>
      <c r="D3" s="542" t="s">
        <v>252</v>
      </c>
      <c r="E3" s="542"/>
    </row>
    <row r="4" spans="1:5" ht="19.5" customHeight="1" thickBot="1">
      <c r="A4" s="142" t="s">
        <v>253</v>
      </c>
      <c r="B4" s="213" t="s">
        <v>463</v>
      </c>
      <c r="C4" s="214"/>
      <c r="D4" s="215" t="s">
        <v>113</v>
      </c>
      <c r="E4" s="213" t="s">
        <v>463</v>
      </c>
    </row>
    <row r="5" spans="1:5" ht="19.5" customHeight="1">
      <c r="A5" s="382" t="s">
        <v>495</v>
      </c>
      <c r="B5" s="383">
        <v>30653717</v>
      </c>
      <c r="C5" s="214"/>
      <c r="D5" s="384" t="s">
        <v>255</v>
      </c>
      <c r="E5" s="385">
        <v>19377839</v>
      </c>
    </row>
    <row r="6" spans="1:5" ht="19.5" customHeight="1">
      <c r="A6" s="382" t="s">
        <v>500</v>
      </c>
      <c r="B6" s="383">
        <v>395879</v>
      </c>
      <c r="C6" s="214"/>
      <c r="D6" s="384" t="s">
        <v>155</v>
      </c>
      <c r="E6" s="385">
        <v>4264888</v>
      </c>
    </row>
    <row r="7" spans="1:5" ht="19.5" customHeight="1">
      <c r="A7" s="382"/>
      <c r="B7" s="383"/>
      <c r="C7" s="214"/>
      <c r="D7" s="384" t="s">
        <v>156</v>
      </c>
      <c r="E7" s="385">
        <v>7553806</v>
      </c>
    </row>
    <row r="8" spans="1:5" ht="19.5" customHeight="1">
      <c r="A8" s="382"/>
      <c r="B8" s="383"/>
      <c r="C8" s="214"/>
      <c r="D8" s="384"/>
      <c r="E8" s="385"/>
    </row>
    <row r="9" spans="1:5" ht="19.5" customHeight="1">
      <c r="A9" s="382"/>
      <c r="B9" s="383"/>
      <c r="C9" s="214"/>
      <c r="D9" s="384"/>
      <c r="E9" s="385"/>
    </row>
    <row r="10" spans="1:5" ht="19.5" customHeight="1">
      <c r="A10" s="386" t="s">
        <v>416</v>
      </c>
      <c r="B10" s="383">
        <v>3901284</v>
      </c>
      <c r="C10" s="214"/>
      <c r="D10" s="384"/>
      <c r="E10" s="385"/>
    </row>
    <row r="11" spans="1:5" ht="19.5" customHeight="1" thickBot="1">
      <c r="A11" s="387" t="s">
        <v>261</v>
      </c>
      <c r="B11" s="388">
        <f>SUM(B10,B6,B5)</f>
        <v>34950880</v>
      </c>
      <c r="C11" s="214"/>
      <c r="D11" s="387" t="s">
        <v>262</v>
      </c>
      <c r="E11" s="389">
        <f>SUM(E5:E10)</f>
        <v>31196533</v>
      </c>
    </row>
    <row r="12" ht="19.5" customHeight="1">
      <c r="C12" s="214"/>
    </row>
    <row r="13" ht="19.5" customHeight="1">
      <c r="C13" s="214"/>
    </row>
    <row r="14" ht="19.5" customHeight="1">
      <c r="C14" s="214"/>
    </row>
    <row r="15" spans="1:5" ht="19.5" customHeight="1" thickBot="1">
      <c r="A15" s="227"/>
      <c r="B15" s="228"/>
      <c r="C15" s="214"/>
      <c r="D15" s="227"/>
      <c r="E15" s="228"/>
    </row>
    <row r="16" spans="1:5" ht="19.5" customHeight="1" thickBot="1">
      <c r="A16" s="142" t="s">
        <v>263</v>
      </c>
      <c r="B16" s="213" t="s">
        <v>463</v>
      </c>
      <c r="C16" s="214"/>
      <c r="D16" s="215" t="s">
        <v>264</v>
      </c>
      <c r="E16" s="213" t="s">
        <v>463</v>
      </c>
    </row>
    <row r="17" spans="1:5" ht="19.5" customHeight="1">
      <c r="A17" s="384" t="s">
        <v>426</v>
      </c>
      <c r="B17" s="385">
        <v>0</v>
      </c>
      <c r="C17" s="214"/>
      <c r="D17" s="384" t="s">
        <v>427</v>
      </c>
      <c r="E17" s="385">
        <v>304800</v>
      </c>
    </row>
    <row r="18" spans="1:5" ht="19.5" customHeight="1">
      <c r="A18" s="384" t="s">
        <v>265</v>
      </c>
      <c r="B18" s="385">
        <v>0</v>
      </c>
      <c r="C18" s="214"/>
      <c r="D18" s="384" t="s">
        <v>142</v>
      </c>
      <c r="E18" s="385">
        <v>0</v>
      </c>
    </row>
    <row r="19" spans="1:5" ht="19.5" customHeight="1" thickBot="1">
      <c r="A19" s="387" t="s">
        <v>266</v>
      </c>
      <c r="B19" s="388">
        <f>SUM(B17:B18)</f>
        <v>0</v>
      </c>
      <c r="C19" s="214"/>
      <c r="D19" s="387" t="s">
        <v>267</v>
      </c>
      <c r="E19" s="388">
        <f>SUM(E17:E18)</f>
        <v>304800</v>
      </c>
    </row>
    <row r="20" spans="1:5" ht="16.5" customHeight="1">
      <c r="A20" s="229"/>
      <c r="B20" s="230"/>
      <c r="C20" s="104"/>
      <c r="D20" s="229"/>
      <c r="E20" s="230"/>
    </row>
    <row r="21" spans="1:5" ht="16.5" customHeight="1">
      <c r="A21" s="104" t="s">
        <v>268</v>
      </c>
      <c r="B21" s="231">
        <f>SUM(B11,B19)</f>
        <v>34950880</v>
      </c>
      <c r="C21" s="104"/>
      <c r="D21" s="104" t="s">
        <v>269</v>
      </c>
      <c r="E21" s="231">
        <f>SUM(E19,E10:E11)</f>
        <v>31501333</v>
      </c>
    </row>
    <row r="22" spans="1:5" ht="16.5" customHeight="1">
      <c r="A22" s="106"/>
      <c r="B22" s="232"/>
      <c r="C22" s="104"/>
      <c r="D22" s="103"/>
      <c r="E22" s="233"/>
    </row>
    <row r="23" spans="1:5" ht="16.5" customHeight="1">
      <c r="A23" s="103"/>
      <c r="B23" s="233"/>
      <c r="C23" s="104"/>
      <c r="D23" s="103"/>
      <c r="E23" s="233"/>
    </row>
    <row r="24" spans="1:5" ht="16.5" customHeight="1">
      <c r="A24" s="570"/>
      <c r="B24" s="571"/>
      <c r="C24" s="571"/>
      <c r="D24" s="571"/>
      <c r="E24" s="571"/>
    </row>
    <row r="25" spans="1:5" ht="16.5" customHeight="1">
      <c r="A25" s="571"/>
      <c r="B25" s="571"/>
      <c r="C25" s="571"/>
      <c r="D25" s="571"/>
      <c r="E25" s="571"/>
    </row>
    <row r="26" spans="1:5" ht="16.5" customHeight="1">
      <c r="A26" s="571"/>
      <c r="B26" s="571"/>
      <c r="C26" s="571"/>
      <c r="D26" s="571"/>
      <c r="E26" s="571"/>
    </row>
    <row r="27" ht="16.5" customHeight="1"/>
    <row r="28" ht="16.5" customHeight="1"/>
    <row r="29" ht="16.5" customHeight="1"/>
    <row r="30" ht="16.5" customHeight="1"/>
  </sheetData>
  <sheetProtection/>
  <mergeCells count="3">
    <mergeCell ref="A3:B3"/>
    <mergeCell ref="D3:E3"/>
    <mergeCell ref="A24:E26"/>
  </mergeCells>
  <printOptions/>
  <pageMargins left="0.7" right="0.7" top="0.75" bottom="0.75" header="0.3" footer="0.3"/>
  <pageSetup horizontalDpi="600" verticalDpi="600" orientation="landscape" paperSize="9" r:id="rId2"/>
  <headerFooter alignWithMargins="0">
    <oddHeader>&amp;C6. sz. melléklet
a 3/2018.(V.31.)rendelet
Büssüi Tarkabarka Óvoda bevételei és kiadásai 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5:J36"/>
  <sheetViews>
    <sheetView view="pageLayout" workbookViewId="0" topLeftCell="A1">
      <selection activeCell="H36" sqref="H36"/>
    </sheetView>
  </sheetViews>
  <sheetFormatPr defaultColWidth="9.00390625" defaultRowHeight="12.75"/>
  <cols>
    <col min="7" max="7" width="11.25390625" style="0" bestFit="1" customWidth="1"/>
    <col min="10" max="10" width="5.875" style="0" customWidth="1"/>
  </cols>
  <sheetData>
    <row r="4" ht="13.5" thickBot="1"/>
    <row r="5" spans="2:8" ht="18" customHeight="1" thickBot="1">
      <c r="B5" s="423" t="s">
        <v>456</v>
      </c>
      <c r="C5" s="424"/>
      <c r="D5" s="424"/>
      <c r="E5" s="424"/>
      <c r="F5" s="424"/>
      <c r="G5" s="89">
        <f>SUM(G7,G6)</f>
        <v>45401008</v>
      </c>
      <c r="H5" s="90" t="s">
        <v>463</v>
      </c>
    </row>
    <row r="6" spans="2:8" ht="15" customHeight="1">
      <c r="B6" s="425" t="s">
        <v>179</v>
      </c>
      <c r="C6" s="427" t="s">
        <v>180</v>
      </c>
      <c r="D6" s="427"/>
      <c r="E6" s="427"/>
      <c r="F6" s="427"/>
      <c r="G6" s="91">
        <v>17901008</v>
      </c>
      <c r="H6" s="92" t="s">
        <v>463</v>
      </c>
    </row>
    <row r="7" spans="2:8" ht="16.5" customHeight="1" thickBot="1">
      <c r="B7" s="426"/>
      <c r="C7" s="428" t="s">
        <v>181</v>
      </c>
      <c r="D7" s="428"/>
      <c r="E7" s="428"/>
      <c r="F7" s="428"/>
      <c r="G7" s="93">
        <v>27500000</v>
      </c>
      <c r="H7" s="94" t="s">
        <v>463</v>
      </c>
    </row>
    <row r="8" ht="13.5" thickBot="1">
      <c r="G8" s="381"/>
    </row>
    <row r="9" spans="2:8" ht="15.75" thickBot="1">
      <c r="B9" s="423" t="s">
        <v>182</v>
      </c>
      <c r="C9" s="424"/>
      <c r="D9" s="424"/>
      <c r="E9" s="424"/>
      <c r="F9" s="424"/>
      <c r="G9" s="89">
        <v>45401008</v>
      </c>
      <c r="H9" s="90" t="s">
        <v>463</v>
      </c>
    </row>
    <row r="10" spans="2:8" ht="15" thickBot="1">
      <c r="B10" s="95" t="s">
        <v>179</v>
      </c>
      <c r="C10" s="438" t="s">
        <v>183</v>
      </c>
      <c r="D10" s="438"/>
      <c r="E10" s="438"/>
      <c r="F10" s="438"/>
      <c r="G10" s="96">
        <v>45401008</v>
      </c>
      <c r="H10" s="97" t="s">
        <v>463</v>
      </c>
    </row>
    <row r="11" ht="13.5" thickBot="1"/>
    <row r="12" spans="2:8" ht="15.75" thickBot="1">
      <c r="B12" s="423" t="s">
        <v>184</v>
      </c>
      <c r="C12" s="424"/>
      <c r="D12" s="424"/>
      <c r="E12" s="424"/>
      <c r="F12" s="424"/>
      <c r="G12" s="89">
        <v>0</v>
      </c>
      <c r="H12" s="90" t="s">
        <v>471</v>
      </c>
    </row>
    <row r="13" spans="2:8" ht="14.25">
      <c r="B13" s="425" t="s">
        <v>179</v>
      </c>
      <c r="C13" s="427" t="s">
        <v>185</v>
      </c>
      <c r="D13" s="427"/>
      <c r="E13" s="427"/>
      <c r="F13" s="427"/>
      <c r="G13" s="91">
        <v>0</v>
      </c>
      <c r="H13" s="92" t="s">
        <v>471</v>
      </c>
    </row>
    <row r="14" spans="2:8" ht="15" thickBot="1">
      <c r="B14" s="426"/>
      <c r="C14" s="428" t="s">
        <v>186</v>
      </c>
      <c r="D14" s="428"/>
      <c r="E14" s="428"/>
      <c r="F14" s="428"/>
      <c r="G14" s="93">
        <v>0</v>
      </c>
      <c r="H14" s="94" t="s">
        <v>471</v>
      </c>
    </row>
    <row r="20" spans="1:10" ht="12.75">
      <c r="A20" s="434" t="s">
        <v>457</v>
      </c>
      <c r="B20" s="435"/>
      <c r="C20" s="435"/>
      <c r="D20" s="435"/>
      <c r="E20" s="435"/>
      <c r="F20" s="435"/>
      <c r="G20" s="435"/>
      <c r="H20" s="435"/>
      <c r="I20" s="435"/>
      <c r="J20" s="435"/>
    </row>
    <row r="21" spans="1:10" ht="12.75">
      <c r="A21" s="435"/>
      <c r="B21" s="435"/>
      <c r="C21" s="435"/>
      <c r="D21" s="435"/>
      <c r="E21" s="435"/>
      <c r="F21" s="435"/>
      <c r="G21" s="435"/>
      <c r="H21" s="435"/>
      <c r="I21" s="435"/>
      <c r="J21" s="435"/>
    </row>
    <row r="22" spans="1:10" ht="12.75">
      <c r="A22" s="435"/>
      <c r="B22" s="435"/>
      <c r="C22" s="435"/>
      <c r="D22" s="435"/>
      <c r="E22" s="435"/>
      <c r="F22" s="435"/>
      <c r="G22" s="435"/>
      <c r="H22" s="435"/>
      <c r="I22" s="435"/>
      <c r="J22" s="435"/>
    </row>
    <row r="23" spans="1:10" ht="12.75">
      <c r="A23" s="435"/>
      <c r="B23" s="435"/>
      <c r="C23" s="435"/>
      <c r="D23" s="435"/>
      <c r="E23" s="435"/>
      <c r="F23" s="435"/>
      <c r="G23" s="435"/>
      <c r="H23" s="435"/>
      <c r="I23" s="435"/>
      <c r="J23" s="435"/>
    </row>
    <row r="27" ht="13.5" thickBot="1"/>
    <row r="28" spans="2:8" ht="15.75" thickBot="1">
      <c r="B28" s="423" t="s">
        <v>182</v>
      </c>
      <c r="C28" s="424"/>
      <c r="D28" s="424"/>
      <c r="E28" s="424"/>
      <c r="F28" s="424"/>
      <c r="G28" s="89">
        <f>SUM(G30,G29)</f>
        <v>50401008</v>
      </c>
      <c r="H28" s="90" t="s">
        <v>463</v>
      </c>
    </row>
    <row r="29" spans="2:8" ht="14.25">
      <c r="B29" s="425" t="s">
        <v>179</v>
      </c>
      <c r="C29" s="437" t="s">
        <v>187</v>
      </c>
      <c r="D29" s="437"/>
      <c r="E29" s="437"/>
      <c r="F29" s="437"/>
      <c r="G29" s="98">
        <v>45401008</v>
      </c>
      <c r="H29" s="99" t="s">
        <v>463</v>
      </c>
    </row>
    <row r="30" spans="2:8" ht="14.25">
      <c r="B30" s="436"/>
      <c r="C30" s="433" t="s">
        <v>325</v>
      </c>
      <c r="D30" s="433"/>
      <c r="E30" s="433"/>
      <c r="F30" s="433"/>
      <c r="G30" s="100">
        <v>5000000</v>
      </c>
      <c r="H30" s="101" t="s">
        <v>463</v>
      </c>
    </row>
    <row r="31" spans="2:8" ht="15" thickBot="1">
      <c r="B31" s="426"/>
      <c r="C31" s="428" t="s">
        <v>188</v>
      </c>
      <c r="D31" s="428"/>
      <c r="E31" s="428"/>
      <c r="F31" s="428"/>
      <c r="G31" s="93">
        <v>0</v>
      </c>
      <c r="H31" s="94" t="s">
        <v>463</v>
      </c>
    </row>
    <row r="33" ht="13.5" thickBot="1"/>
    <row r="34" spans="2:10" ht="20.25" customHeight="1" thickBot="1">
      <c r="B34" s="429" t="s">
        <v>189</v>
      </c>
      <c r="C34" s="430"/>
      <c r="D34" s="430"/>
      <c r="E34" s="430"/>
      <c r="F34" s="430"/>
      <c r="G34" s="430"/>
      <c r="H34" s="431"/>
      <c r="J34" t="s">
        <v>332</v>
      </c>
    </row>
    <row r="35" spans="2:8" ht="14.25">
      <c r="B35" s="432"/>
      <c r="C35" s="433" t="s">
        <v>190</v>
      </c>
      <c r="D35" s="433"/>
      <c r="E35" s="433"/>
      <c r="F35" s="433"/>
      <c r="G35" s="100">
        <v>0</v>
      </c>
      <c r="H35" s="101" t="s">
        <v>463</v>
      </c>
    </row>
    <row r="36" spans="2:8" ht="15" thickBot="1">
      <c r="B36" s="426"/>
      <c r="C36" s="428" t="s">
        <v>191</v>
      </c>
      <c r="D36" s="428"/>
      <c r="E36" s="428"/>
      <c r="F36" s="428"/>
      <c r="G36" s="93">
        <v>0</v>
      </c>
      <c r="H36" s="94" t="s">
        <v>463</v>
      </c>
    </row>
  </sheetData>
  <sheetProtection/>
  <mergeCells count="20">
    <mergeCell ref="B29:B31"/>
    <mergeCell ref="C29:F29"/>
    <mergeCell ref="C30:F30"/>
    <mergeCell ref="C31:F31"/>
    <mergeCell ref="B5:F5"/>
    <mergeCell ref="B6:B7"/>
    <mergeCell ref="C6:F6"/>
    <mergeCell ref="C7:F7"/>
    <mergeCell ref="B9:F9"/>
    <mergeCell ref="C10:F10"/>
    <mergeCell ref="B12:F12"/>
    <mergeCell ref="B13:B14"/>
    <mergeCell ref="C13:F13"/>
    <mergeCell ref="C14:F14"/>
    <mergeCell ref="B34:H34"/>
    <mergeCell ref="B35:B36"/>
    <mergeCell ref="C35:F35"/>
    <mergeCell ref="C36:F36"/>
    <mergeCell ref="A20:J23"/>
    <mergeCell ref="B28:F28"/>
  </mergeCells>
  <printOptions/>
  <pageMargins left="0.7" right="0.7" top="0.75" bottom="0.75" header="0.3" footer="0.3"/>
  <pageSetup horizontalDpi="600" verticalDpi="600" orientation="portrait" paperSize="9" r:id="rId1"/>
  <headerFooter>
    <oddHeader>&amp;C2. sz. melléklet
a 2/2017. (II.16.)  rendelethez
Büssü Községi Önkormányzat 2017. 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78"/>
  <sheetViews>
    <sheetView view="pageLayout" workbookViewId="0" topLeftCell="A1">
      <selection activeCell="F37" sqref="F37"/>
    </sheetView>
  </sheetViews>
  <sheetFormatPr defaultColWidth="9.00390625" defaultRowHeight="12.75"/>
  <cols>
    <col min="1" max="1" width="6.00390625" style="0" customWidth="1"/>
    <col min="2" max="2" width="43.00390625" style="0" customWidth="1"/>
    <col min="3" max="4" width="10.875" style="0" customWidth="1"/>
    <col min="5" max="5" width="11.00390625" style="0" customWidth="1"/>
    <col min="6" max="6" width="11.875" style="0" customWidth="1"/>
  </cols>
  <sheetData>
    <row r="1" spans="1:6" ht="13.5" thickBot="1">
      <c r="A1" s="1"/>
      <c r="B1" s="1"/>
      <c r="C1" s="1"/>
      <c r="D1" s="1"/>
      <c r="E1" s="1" t="s">
        <v>461</v>
      </c>
      <c r="F1" s="1"/>
    </row>
    <row r="2" spans="1:6" ht="39" thickBot="1">
      <c r="A2" s="2" t="s">
        <v>0</v>
      </c>
      <c r="B2" s="3" t="s">
        <v>1</v>
      </c>
      <c r="C2" s="4" t="s">
        <v>458</v>
      </c>
      <c r="D2" s="4" t="s">
        <v>459</v>
      </c>
      <c r="E2" s="4" t="s">
        <v>460</v>
      </c>
      <c r="F2" s="4" t="s">
        <v>488</v>
      </c>
    </row>
    <row r="3" spans="1:6" ht="18" customHeight="1" thickBot="1">
      <c r="A3" s="5"/>
      <c r="B3" s="6" t="s">
        <v>2</v>
      </c>
      <c r="C3" s="7"/>
      <c r="D3" s="8"/>
      <c r="E3" s="9"/>
      <c r="F3" s="10"/>
    </row>
    <row r="4" spans="1:6" ht="18" customHeight="1" thickBot="1">
      <c r="A4" s="11"/>
      <c r="B4" s="12" t="s">
        <v>3</v>
      </c>
      <c r="C4" s="13">
        <f>SUM(C5,C14)</f>
        <v>58224212</v>
      </c>
      <c r="D4" s="13">
        <f>SUM(D5,D14)</f>
        <v>61022155</v>
      </c>
      <c r="E4" s="13">
        <v>55274322</v>
      </c>
      <c r="F4" s="14">
        <f>SUM(F5,F14)</f>
        <v>55274322</v>
      </c>
    </row>
    <row r="5" spans="1:6" ht="18" customHeight="1">
      <c r="A5" s="15" t="s">
        <v>4</v>
      </c>
      <c r="B5" s="16" t="s">
        <v>327</v>
      </c>
      <c r="C5" s="17">
        <f>SUM(C6:C13)</f>
        <v>53224212</v>
      </c>
      <c r="D5" s="17">
        <v>53958211</v>
      </c>
      <c r="E5" s="17">
        <f>SUM(E6:E13)</f>
        <v>52945984</v>
      </c>
      <c r="F5" s="17">
        <f>SUM(F13,F12,F11,F10,F9,F8,F7,F6)</f>
        <v>52945984</v>
      </c>
    </row>
    <row r="6" spans="1:6" s="21" customFormat="1" ht="18" customHeight="1">
      <c r="A6" s="18" t="s">
        <v>5</v>
      </c>
      <c r="B6" s="19" t="s">
        <v>329</v>
      </c>
      <c r="C6" s="20">
        <v>5997540</v>
      </c>
      <c r="D6" s="20">
        <v>5997540</v>
      </c>
      <c r="E6" s="20">
        <v>6997540</v>
      </c>
      <c r="F6" s="20">
        <v>6997540</v>
      </c>
    </row>
    <row r="7" spans="1:6" s="21" customFormat="1" ht="18" customHeight="1">
      <c r="A7" s="18" t="s">
        <v>6</v>
      </c>
      <c r="B7" s="19" t="s">
        <v>462</v>
      </c>
      <c r="C7" s="20">
        <v>3613800</v>
      </c>
      <c r="D7" s="20">
        <v>3613800</v>
      </c>
      <c r="E7" s="20">
        <v>3235320</v>
      </c>
      <c r="F7" s="20">
        <v>3235320</v>
      </c>
    </row>
    <row r="8" spans="1:6" s="21" customFormat="1" ht="18" customHeight="1">
      <c r="A8" s="18" t="s">
        <v>7</v>
      </c>
      <c r="B8" s="19" t="s">
        <v>487</v>
      </c>
      <c r="C8" s="22">
        <v>3235000</v>
      </c>
      <c r="D8" s="22">
        <v>3235000</v>
      </c>
      <c r="E8" s="22">
        <v>5319265</v>
      </c>
      <c r="F8" s="22">
        <v>5319265</v>
      </c>
    </row>
    <row r="9" spans="1:6" s="21" customFormat="1" ht="18" customHeight="1">
      <c r="A9" s="18" t="s">
        <v>8</v>
      </c>
      <c r="B9" s="19" t="s">
        <v>436</v>
      </c>
      <c r="C9" s="22">
        <v>2500000</v>
      </c>
      <c r="D9" s="22">
        <v>2500000</v>
      </c>
      <c r="E9" s="22">
        <v>2500000</v>
      </c>
      <c r="F9" s="22">
        <v>2500000</v>
      </c>
    </row>
    <row r="10" spans="1:6" s="21" customFormat="1" ht="18" customHeight="1">
      <c r="A10" s="18" t="s">
        <v>437</v>
      </c>
      <c r="B10" s="19" t="s">
        <v>435</v>
      </c>
      <c r="C10" s="22">
        <v>1200000</v>
      </c>
      <c r="D10" s="22">
        <v>1200000</v>
      </c>
      <c r="E10" s="22">
        <v>1200000</v>
      </c>
      <c r="F10" s="22">
        <v>1200000</v>
      </c>
    </row>
    <row r="11" spans="1:6" s="21" customFormat="1" ht="18" customHeight="1">
      <c r="A11" s="18" t="s">
        <v>438</v>
      </c>
      <c r="B11" s="19" t="s">
        <v>440</v>
      </c>
      <c r="C11" s="22">
        <v>5000000</v>
      </c>
      <c r="D11" s="22">
        <v>5000000</v>
      </c>
      <c r="E11" s="22">
        <v>5000000</v>
      </c>
      <c r="F11" s="22">
        <v>5000000</v>
      </c>
    </row>
    <row r="12" spans="1:6" s="21" customFormat="1" ht="18" customHeight="1">
      <c r="A12" s="18" t="s">
        <v>442</v>
      </c>
      <c r="B12" s="19" t="s">
        <v>441</v>
      </c>
      <c r="C12" s="22">
        <v>1979557</v>
      </c>
      <c r="D12" s="22">
        <v>1979557</v>
      </c>
      <c r="E12" s="22">
        <v>1979557</v>
      </c>
      <c r="F12" s="22">
        <v>1979557</v>
      </c>
    </row>
    <row r="13" spans="1:6" s="21" customFormat="1" ht="18" customHeight="1">
      <c r="A13" s="18" t="s">
        <v>443</v>
      </c>
      <c r="B13" s="19" t="s">
        <v>439</v>
      </c>
      <c r="C13" s="22">
        <v>29698315</v>
      </c>
      <c r="D13" s="22">
        <v>30432314</v>
      </c>
      <c r="E13" s="22">
        <v>26714302</v>
      </c>
      <c r="F13" s="22">
        <v>26714302</v>
      </c>
    </row>
    <row r="14" spans="1:6" ht="18" customHeight="1" thickBot="1">
      <c r="A14" s="23" t="s">
        <v>9</v>
      </c>
      <c r="B14" s="24" t="s">
        <v>481</v>
      </c>
      <c r="C14" s="25">
        <v>5000000</v>
      </c>
      <c r="D14" s="25">
        <v>7063944</v>
      </c>
      <c r="E14" s="25">
        <v>2328338</v>
      </c>
      <c r="F14" s="25">
        <v>2328338</v>
      </c>
    </row>
    <row r="15" spans="1:6" ht="18" customHeight="1" thickBot="1">
      <c r="A15" s="11"/>
      <c r="B15" s="12" t="s">
        <v>10</v>
      </c>
      <c r="C15" s="13">
        <f>SUM(C16:C20)</f>
        <v>300000</v>
      </c>
      <c r="D15" s="13">
        <f>SUM(D16:D20)</f>
        <v>9271344</v>
      </c>
      <c r="E15" s="13">
        <f>SUM(E16:E20)</f>
        <v>11624901</v>
      </c>
      <c r="F15" s="14">
        <f>SUM(F16:F20)</f>
        <v>11624901</v>
      </c>
    </row>
    <row r="16" spans="1:6" ht="18" customHeight="1">
      <c r="A16" s="15" t="s">
        <v>11</v>
      </c>
      <c r="B16" s="16" t="s">
        <v>12</v>
      </c>
      <c r="C16" s="17"/>
      <c r="D16" s="17"/>
      <c r="E16" s="17"/>
      <c r="F16" s="17"/>
    </row>
    <row r="17" spans="1:6" ht="18" customHeight="1">
      <c r="A17" s="23" t="s">
        <v>13</v>
      </c>
      <c r="B17" s="26" t="s">
        <v>14</v>
      </c>
      <c r="C17" s="25"/>
      <c r="D17" s="25"/>
      <c r="E17" s="25">
        <v>1767000</v>
      </c>
      <c r="F17" s="25">
        <v>1767000</v>
      </c>
    </row>
    <row r="18" spans="1:6" ht="18" customHeight="1">
      <c r="A18" s="23" t="s">
        <v>15</v>
      </c>
      <c r="B18" s="26" t="s">
        <v>16</v>
      </c>
      <c r="C18" s="25"/>
      <c r="D18" s="25"/>
      <c r="E18" s="25"/>
      <c r="F18" s="25"/>
    </row>
    <row r="19" spans="1:6" ht="18" customHeight="1">
      <c r="A19" s="23" t="s">
        <v>17</v>
      </c>
      <c r="B19" s="26" t="s">
        <v>479</v>
      </c>
      <c r="C19" s="27"/>
      <c r="D19" s="27">
        <v>8971344</v>
      </c>
      <c r="E19" s="27">
        <v>9857901</v>
      </c>
      <c r="F19" s="27">
        <v>9857901</v>
      </c>
    </row>
    <row r="20" spans="1:6" ht="18" customHeight="1">
      <c r="A20" s="23" t="s">
        <v>18</v>
      </c>
      <c r="B20" s="24" t="s">
        <v>19</v>
      </c>
      <c r="C20" s="25">
        <f>SUM(C21:C24)</f>
        <v>300000</v>
      </c>
      <c r="D20" s="25">
        <f>SUM(D21:D24)</f>
        <v>300000</v>
      </c>
      <c r="E20" s="25"/>
      <c r="F20" s="25">
        <f>SUM(F21:F24)</f>
        <v>0</v>
      </c>
    </row>
    <row r="21" spans="1:6" s="21" customFormat="1" ht="18" customHeight="1">
      <c r="A21" s="18" t="s">
        <v>20</v>
      </c>
      <c r="B21" s="19" t="s">
        <v>21</v>
      </c>
      <c r="C21" s="20"/>
      <c r="D21" s="20"/>
      <c r="E21" s="20"/>
      <c r="F21" s="20"/>
    </row>
    <row r="22" spans="1:6" s="21" customFormat="1" ht="18" customHeight="1">
      <c r="A22" s="18" t="s">
        <v>22</v>
      </c>
      <c r="B22" s="19" t="s">
        <v>23</v>
      </c>
      <c r="C22" s="20">
        <v>300000</v>
      </c>
      <c r="D22" s="20">
        <v>300000</v>
      </c>
      <c r="E22" s="20"/>
      <c r="F22" s="20"/>
    </row>
    <row r="23" spans="1:6" s="21" customFormat="1" ht="18" customHeight="1">
      <c r="A23" s="18" t="s">
        <v>24</v>
      </c>
      <c r="B23" s="19" t="s">
        <v>25</v>
      </c>
      <c r="C23" s="22"/>
      <c r="D23" s="22"/>
      <c r="E23" s="22"/>
      <c r="F23" s="22"/>
    </row>
    <row r="24" spans="1:6" s="21" customFormat="1" ht="18" customHeight="1" thickBot="1">
      <c r="A24" s="28" t="s">
        <v>26</v>
      </c>
      <c r="B24" s="19" t="s">
        <v>27</v>
      </c>
      <c r="C24" s="20"/>
      <c r="D24" s="20"/>
      <c r="E24" s="20"/>
      <c r="F24" s="20"/>
    </row>
    <row r="25" spans="1:6" ht="18" customHeight="1" thickBot="1">
      <c r="A25" s="11"/>
      <c r="B25" s="12" t="s">
        <v>28</v>
      </c>
      <c r="C25" s="13">
        <f>SUM(C26,C30,C32,C39,C40,C47:C48)</f>
        <v>3820000</v>
      </c>
      <c r="D25" s="13">
        <f>SUM(D26,D30,D32,D39,D40,D47:D48)</f>
        <v>3820000</v>
      </c>
      <c r="E25" s="13">
        <f>SUM(E27,E30,E32,E40,E47,E55,E69,E72)</f>
        <v>62324537</v>
      </c>
      <c r="F25" s="14">
        <f>SUM(F30,F32,F40,F47)</f>
        <v>12280222</v>
      </c>
    </row>
    <row r="26" spans="1:6" ht="43.5" customHeight="1">
      <c r="A26" s="29" t="s">
        <v>29</v>
      </c>
      <c r="B26" s="30" t="s">
        <v>30</v>
      </c>
      <c r="C26" s="17">
        <f>SUM(C27:C29)</f>
        <v>0</v>
      </c>
      <c r="D26" s="17">
        <f>SUM(D27:D29)</f>
        <v>0</v>
      </c>
      <c r="E26" s="17">
        <f>SUM(E27:E29)</f>
        <v>131966</v>
      </c>
      <c r="F26" s="17">
        <f>SUM(F27:F29)</f>
        <v>0</v>
      </c>
    </row>
    <row r="27" spans="1:6" s="21" customFormat="1" ht="18" customHeight="1">
      <c r="A27" s="18" t="s">
        <v>31</v>
      </c>
      <c r="B27" s="19" t="s">
        <v>32</v>
      </c>
      <c r="C27" s="20"/>
      <c r="D27" s="20"/>
      <c r="E27" s="20">
        <v>131966</v>
      </c>
      <c r="F27" s="20">
        <v>0</v>
      </c>
    </row>
    <row r="28" spans="1:6" s="21" customFormat="1" ht="18" customHeight="1">
      <c r="A28" s="18" t="s">
        <v>33</v>
      </c>
      <c r="B28" s="19" t="s">
        <v>34</v>
      </c>
      <c r="C28" s="22"/>
      <c r="D28" s="22"/>
      <c r="E28" s="22"/>
      <c r="F28" s="22"/>
    </row>
    <row r="29" spans="1:6" s="21" customFormat="1" ht="18" customHeight="1">
      <c r="A29" s="18" t="s">
        <v>35</v>
      </c>
      <c r="B29" s="19" t="s">
        <v>36</v>
      </c>
      <c r="C29" s="20"/>
      <c r="D29" s="20"/>
      <c r="E29" s="20"/>
      <c r="F29" s="20"/>
    </row>
    <row r="30" spans="1:6" ht="18" customHeight="1">
      <c r="A30" s="23" t="s">
        <v>37</v>
      </c>
      <c r="B30" s="24" t="s">
        <v>38</v>
      </c>
      <c r="C30" s="25">
        <f>SUM(C31:C31)</f>
        <v>400000</v>
      </c>
      <c r="D30" s="25">
        <f>SUM(D31:D31)</f>
        <v>400000</v>
      </c>
      <c r="E30" s="25">
        <f>SUM(E31:E31)</f>
        <v>400000</v>
      </c>
      <c r="F30" s="25">
        <f>SUM(F31:F31)</f>
        <v>265800</v>
      </c>
    </row>
    <row r="31" spans="1:6" s="21" customFormat="1" ht="18" customHeight="1">
      <c r="A31" s="18" t="s">
        <v>39</v>
      </c>
      <c r="B31" s="19" t="s">
        <v>40</v>
      </c>
      <c r="C31" s="20">
        <v>400000</v>
      </c>
      <c r="D31" s="20">
        <v>400000</v>
      </c>
      <c r="E31" s="20">
        <v>400000</v>
      </c>
      <c r="F31" s="20">
        <v>265800</v>
      </c>
    </row>
    <row r="32" spans="1:6" ht="18" customHeight="1">
      <c r="A32" s="23" t="s">
        <v>41</v>
      </c>
      <c r="B32" s="24" t="s">
        <v>42</v>
      </c>
      <c r="C32" s="25">
        <f>SUM(C33:C38)</f>
        <v>2550000</v>
      </c>
      <c r="D32" s="25">
        <f>SUM(D33:D38)</f>
        <v>2550000</v>
      </c>
      <c r="E32" s="25">
        <f>SUM(E33:E38)</f>
        <v>7217284</v>
      </c>
      <c r="F32" s="25">
        <f>SUM(F36,F35,F33)</f>
        <v>743836</v>
      </c>
    </row>
    <row r="33" spans="1:6" s="21" customFormat="1" ht="18" customHeight="1">
      <c r="A33" s="18" t="s">
        <v>43</v>
      </c>
      <c r="B33" s="19" t="s">
        <v>44</v>
      </c>
      <c r="C33" s="20">
        <v>300000</v>
      </c>
      <c r="D33" s="20">
        <v>300000</v>
      </c>
      <c r="E33" s="20">
        <v>300000</v>
      </c>
      <c r="F33" s="20">
        <v>437400</v>
      </c>
    </row>
    <row r="34" spans="1:6" s="21" customFormat="1" ht="18" customHeight="1">
      <c r="A34" s="18" t="s">
        <v>45</v>
      </c>
      <c r="B34" s="19" t="s">
        <v>46</v>
      </c>
      <c r="C34" s="22">
        <v>0</v>
      </c>
      <c r="D34" s="22"/>
      <c r="E34" s="22"/>
      <c r="F34" s="22"/>
    </row>
    <row r="35" spans="1:6" s="21" customFormat="1" ht="18" customHeight="1">
      <c r="A35" s="18" t="s">
        <v>47</v>
      </c>
      <c r="B35" s="19" t="s">
        <v>48</v>
      </c>
      <c r="C35" s="20">
        <v>250000</v>
      </c>
      <c r="D35" s="20">
        <v>250000</v>
      </c>
      <c r="E35" s="20">
        <v>250000</v>
      </c>
      <c r="F35" s="20">
        <v>306436</v>
      </c>
    </row>
    <row r="36" spans="1:6" s="21" customFormat="1" ht="18" customHeight="1">
      <c r="A36" s="18" t="s">
        <v>49</v>
      </c>
      <c r="B36" s="19" t="s">
        <v>50</v>
      </c>
      <c r="C36" s="20">
        <v>2000000</v>
      </c>
      <c r="D36" s="20">
        <v>2000000</v>
      </c>
      <c r="E36" s="20">
        <v>6667284</v>
      </c>
      <c r="F36" s="20" t="s">
        <v>502</v>
      </c>
    </row>
    <row r="37" spans="1:6" s="21" customFormat="1" ht="18" customHeight="1">
      <c r="A37" s="18" t="s">
        <v>51</v>
      </c>
      <c r="B37" s="19" t="s">
        <v>52</v>
      </c>
      <c r="C37" s="20"/>
      <c r="D37" s="20"/>
      <c r="E37" s="20"/>
      <c r="F37" s="20"/>
    </row>
    <row r="38" spans="1:6" s="21" customFormat="1" ht="18" customHeight="1">
      <c r="A38" s="18" t="s">
        <v>53</v>
      </c>
      <c r="B38" s="19" t="s">
        <v>54</v>
      </c>
      <c r="C38" s="22"/>
      <c r="D38" s="22"/>
      <c r="E38" s="22"/>
      <c r="F38" s="22"/>
    </row>
    <row r="39" spans="1:6" ht="18" customHeight="1">
      <c r="A39" s="23" t="s">
        <v>55</v>
      </c>
      <c r="B39" s="24" t="s">
        <v>56</v>
      </c>
      <c r="C39" s="25"/>
      <c r="D39" s="25"/>
      <c r="E39" s="25"/>
      <c r="F39" s="25"/>
    </row>
    <row r="40" spans="1:6" ht="18" customHeight="1">
      <c r="A40" s="23" t="s">
        <v>57</v>
      </c>
      <c r="B40" s="24" t="s">
        <v>58</v>
      </c>
      <c r="C40" s="25">
        <f>SUM(C41:C46)</f>
        <v>720000</v>
      </c>
      <c r="D40" s="25">
        <f>SUM(D41:D46)</f>
        <v>720000</v>
      </c>
      <c r="E40" s="25">
        <f>SUM(E41:E46)</f>
        <v>2220000</v>
      </c>
      <c r="F40" s="25">
        <v>6742547</v>
      </c>
    </row>
    <row r="41" spans="1:6" s="21" customFormat="1" ht="18" customHeight="1">
      <c r="A41" s="18" t="s">
        <v>59</v>
      </c>
      <c r="B41" s="19" t="s">
        <v>60</v>
      </c>
      <c r="C41" s="20"/>
      <c r="D41" s="20"/>
      <c r="E41" s="20"/>
      <c r="F41" s="20"/>
    </row>
    <row r="42" spans="1:6" s="21" customFormat="1" ht="18" customHeight="1">
      <c r="A42" s="18" t="s">
        <v>61</v>
      </c>
      <c r="B42" s="19" t="s">
        <v>62</v>
      </c>
      <c r="C42" s="22"/>
      <c r="D42" s="22"/>
      <c r="E42" s="22"/>
      <c r="F42" s="22"/>
    </row>
    <row r="43" spans="1:6" s="21" customFormat="1" ht="18" customHeight="1">
      <c r="A43" s="18" t="s">
        <v>63</v>
      </c>
      <c r="B43" s="19" t="s">
        <v>64</v>
      </c>
      <c r="C43" s="20">
        <v>720000</v>
      </c>
      <c r="D43" s="20">
        <v>720000</v>
      </c>
      <c r="E43" s="20">
        <v>2220000</v>
      </c>
      <c r="F43" s="20">
        <v>6742547</v>
      </c>
    </row>
    <row r="44" spans="1:6" s="21" customFormat="1" ht="18" customHeight="1">
      <c r="A44" s="31" t="s">
        <v>65</v>
      </c>
      <c r="B44" s="19" t="s">
        <v>66</v>
      </c>
      <c r="C44" s="20"/>
      <c r="D44" s="20"/>
      <c r="E44" s="20"/>
      <c r="F44" s="20"/>
    </row>
    <row r="45" spans="1:6" s="21" customFormat="1" ht="18" customHeight="1">
      <c r="A45" s="31" t="s">
        <v>67</v>
      </c>
      <c r="B45" s="19" t="s">
        <v>68</v>
      </c>
      <c r="C45" s="20"/>
      <c r="D45" s="20"/>
      <c r="E45" s="20"/>
      <c r="F45" s="20"/>
    </row>
    <row r="46" spans="1:6" s="21" customFormat="1" ht="18" customHeight="1">
      <c r="A46" s="18" t="s">
        <v>69</v>
      </c>
      <c r="B46" s="19" t="s">
        <v>70</v>
      </c>
      <c r="C46" s="22"/>
      <c r="D46" s="22"/>
      <c r="E46" s="22"/>
      <c r="F46" s="22"/>
    </row>
    <row r="47" spans="1:6" ht="18" customHeight="1">
      <c r="A47" s="23" t="s">
        <v>71</v>
      </c>
      <c r="B47" s="26" t="s">
        <v>257</v>
      </c>
      <c r="C47" s="25">
        <v>0</v>
      </c>
      <c r="D47" s="25"/>
      <c r="E47" s="25">
        <v>2839000</v>
      </c>
      <c r="F47" s="25">
        <v>4528039</v>
      </c>
    </row>
    <row r="48" spans="1:6" ht="18" customHeight="1" thickBot="1">
      <c r="A48" s="23" t="s">
        <v>72</v>
      </c>
      <c r="B48" s="26" t="s">
        <v>73</v>
      </c>
      <c r="C48" s="25">
        <v>150000</v>
      </c>
      <c r="D48" s="25">
        <v>150000</v>
      </c>
      <c r="E48" s="25"/>
      <c r="F48" s="25"/>
    </row>
    <row r="49" spans="1:6" ht="18" customHeight="1" thickBot="1">
      <c r="A49" s="11"/>
      <c r="B49" s="12" t="s">
        <v>74</v>
      </c>
      <c r="C49" s="13">
        <f>SUM(C50:C54)</f>
        <v>0</v>
      </c>
      <c r="D49" s="13">
        <f>SUM(D50:D54)</f>
        <v>0</v>
      </c>
      <c r="E49" s="13">
        <f>SUM(E50:E54)</f>
        <v>0</v>
      </c>
      <c r="F49" s="14">
        <f>SUM(F50:F54)</f>
        <v>0</v>
      </c>
    </row>
    <row r="50" spans="1:6" ht="18" customHeight="1">
      <c r="A50" s="15" t="s">
        <v>75</v>
      </c>
      <c r="B50" s="16" t="s">
        <v>76</v>
      </c>
      <c r="C50" s="17"/>
      <c r="D50" s="17"/>
      <c r="E50" s="17"/>
      <c r="F50" s="17"/>
    </row>
    <row r="51" spans="1:6" ht="18" customHeight="1">
      <c r="A51" s="32" t="s">
        <v>77</v>
      </c>
      <c r="B51" s="33" t="s">
        <v>78</v>
      </c>
      <c r="C51" s="34"/>
      <c r="D51" s="34"/>
      <c r="E51" s="34"/>
      <c r="F51" s="34"/>
    </row>
    <row r="52" spans="1:6" ht="18" customHeight="1">
      <c r="A52" s="23" t="s">
        <v>79</v>
      </c>
      <c r="B52" s="24" t="s">
        <v>80</v>
      </c>
      <c r="C52" s="25"/>
      <c r="D52" s="25"/>
      <c r="E52" s="25"/>
      <c r="F52" s="25"/>
    </row>
    <row r="53" spans="1:6" ht="18" customHeight="1">
      <c r="A53" s="15" t="s">
        <v>81</v>
      </c>
      <c r="B53" s="16" t="s">
        <v>82</v>
      </c>
      <c r="C53" s="17"/>
      <c r="D53" s="17"/>
      <c r="E53" s="17"/>
      <c r="F53" s="17"/>
    </row>
    <row r="54" spans="1:6" ht="18" customHeight="1" thickBot="1">
      <c r="A54" s="32" t="s">
        <v>83</v>
      </c>
      <c r="B54" s="33" t="s">
        <v>84</v>
      </c>
      <c r="C54" s="34"/>
      <c r="D54" s="34"/>
      <c r="E54" s="34"/>
      <c r="F54" s="34"/>
    </row>
    <row r="55" spans="1:6" ht="18" customHeight="1" thickBot="1">
      <c r="A55" s="11"/>
      <c r="B55" s="12" t="s">
        <v>85</v>
      </c>
      <c r="C55" s="13">
        <f>SUM(C56:C58)</f>
        <v>17901008</v>
      </c>
      <c r="D55" s="13">
        <f>SUM(D57:D58)</f>
        <v>17901008</v>
      </c>
      <c r="E55" s="13">
        <f>SUM(E58,E57,E56)</f>
        <v>20120187</v>
      </c>
      <c r="F55" s="14">
        <f>SUM(F58,F57,F56)</f>
        <v>20120187</v>
      </c>
    </row>
    <row r="56" spans="1:6" ht="18" customHeight="1">
      <c r="A56" s="32" t="s">
        <v>86</v>
      </c>
      <c r="B56" s="33" t="s">
        <v>486</v>
      </c>
      <c r="C56" s="34"/>
      <c r="D56" s="34"/>
      <c r="E56" s="34">
        <v>1845332</v>
      </c>
      <c r="F56" s="34">
        <v>1845332</v>
      </c>
    </row>
    <row r="57" spans="1:6" ht="18" customHeight="1">
      <c r="A57" s="32" t="s">
        <v>87</v>
      </c>
      <c r="B57" s="33" t="s">
        <v>423</v>
      </c>
      <c r="C57" s="34">
        <v>14235230</v>
      </c>
      <c r="D57" s="34">
        <v>14235230</v>
      </c>
      <c r="E57" s="34">
        <v>14373571</v>
      </c>
      <c r="F57" s="34">
        <v>14373571</v>
      </c>
    </row>
    <row r="58" spans="1:6" ht="18" customHeight="1" thickBot="1">
      <c r="A58" s="32" t="s">
        <v>89</v>
      </c>
      <c r="B58" s="33" t="s">
        <v>444</v>
      </c>
      <c r="C58" s="34">
        <v>3665778</v>
      </c>
      <c r="D58" s="34">
        <v>3665778</v>
      </c>
      <c r="E58" s="34">
        <v>3901284</v>
      </c>
      <c r="F58" s="34">
        <v>3901284</v>
      </c>
    </row>
    <row r="59" spans="1:6" ht="18" customHeight="1" thickBot="1">
      <c r="A59" s="11"/>
      <c r="B59" s="12" t="s">
        <v>88</v>
      </c>
      <c r="C59" s="13">
        <f>SUM(C60:C64)</f>
        <v>0</v>
      </c>
      <c r="D59" s="13">
        <f>SUM(D60:D64)</f>
        <v>0</v>
      </c>
      <c r="E59" s="13">
        <f>SUM(E60:E64)</f>
        <v>0</v>
      </c>
      <c r="F59" s="14">
        <f>SUM(F60:F64)</f>
        <v>0</v>
      </c>
    </row>
    <row r="60" spans="1:6" ht="18" customHeight="1">
      <c r="A60" s="35" t="s">
        <v>90</v>
      </c>
      <c r="B60" s="36" t="s">
        <v>12</v>
      </c>
      <c r="C60" s="37"/>
      <c r="D60" s="37"/>
      <c r="E60" s="37"/>
      <c r="F60" s="37"/>
    </row>
    <row r="61" spans="1:6" ht="18" customHeight="1">
      <c r="A61" s="32" t="s">
        <v>91</v>
      </c>
      <c r="B61" s="33" t="s">
        <v>14</v>
      </c>
      <c r="C61" s="34"/>
      <c r="D61" s="34"/>
      <c r="E61" s="34"/>
      <c r="F61" s="34"/>
    </row>
    <row r="62" spans="1:6" ht="18" customHeight="1">
      <c r="A62" s="38" t="s">
        <v>93</v>
      </c>
      <c r="B62" s="24" t="s">
        <v>92</v>
      </c>
      <c r="C62" s="25"/>
      <c r="D62" s="25"/>
      <c r="E62" s="25"/>
      <c r="F62" s="25"/>
    </row>
    <row r="63" spans="1:6" ht="18" customHeight="1">
      <c r="A63" s="35" t="s">
        <v>95</v>
      </c>
      <c r="B63" s="36" t="s">
        <v>94</v>
      </c>
      <c r="C63" s="37"/>
      <c r="D63" s="37"/>
      <c r="E63" s="37"/>
      <c r="F63" s="37"/>
    </row>
    <row r="64" spans="1:6" ht="18" customHeight="1">
      <c r="A64" s="23" t="s">
        <v>98</v>
      </c>
      <c r="B64" s="24" t="s">
        <v>96</v>
      </c>
      <c r="C64" s="25">
        <f>SUM(C65:C68)</f>
        <v>0</v>
      </c>
      <c r="D64" s="25"/>
      <c r="E64" s="25">
        <f>SUM(E65:E68)</f>
        <v>0</v>
      </c>
      <c r="F64" s="25">
        <f>SUM(F65:F68)</f>
        <v>0</v>
      </c>
    </row>
    <row r="65" spans="1:6" s="21" customFormat="1" ht="18" customHeight="1">
      <c r="A65" s="39" t="s">
        <v>445</v>
      </c>
      <c r="B65" s="40" t="s">
        <v>21</v>
      </c>
      <c r="C65" s="41"/>
      <c r="D65" s="41"/>
      <c r="E65" s="41"/>
      <c r="F65" s="41"/>
    </row>
    <row r="66" spans="1:6" s="21" customFormat="1" ht="18" customHeight="1">
      <c r="A66" s="28" t="s">
        <v>446</v>
      </c>
      <c r="B66" s="42" t="s">
        <v>23</v>
      </c>
      <c r="C66" s="43">
        <v>0</v>
      </c>
      <c r="D66" s="43"/>
      <c r="E66" s="43"/>
      <c r="F66" s="43"/>
    </row>
    <row r="67" spans="1:6" s="21" customFormat="1" ht="18" customHeight="1">
      <c r="A67" s="31" t="s">
        <v>447</v>
      </c>
      <c r="B67" s="19" t="s">
        <v>25</v>
      </c>
      <c r="C67" s="20"/>
      <c r="D67" s="20"/>
      <c r="E67" s="20"/>
      <c r="F67" s="20"/>
    </row>
    <row r="68" spans="1:6" s="21" customFormat="1" ht="18" customHeight="1" thickBot="1">
      <c r="A68" s="39" t="s">
        <v>448</v>
      </c>
      <c r="B68" s="40" t="s">
        <v>27</v>
      </c>
      <c r="C68" s="41"/>
      <c r="D68" s="41"/>
      <c r="E68" s="41"/>
      <c r="F68" s="41"/>
    </row>
    <row r="69" spans="1:6" ht="20.25" customHeight="1" thickBot="1">
      <c r="A69" s="11"/>
      <c r="B69" s="12" t="s">
        <v>97</v>
      </c>
      <c r="C69" s="13">
        <f>SUM(C70:C71)</f>
        <v>27500000</v>
      </c>
      <c r="D69" s="13">
        <f>SUM(D70:D71)</f>
        <v>28500000</v>
      </c>
      <c r="E69" s="13">
        <f>SUM(E70:E71)</f>
        <v>15198050</v>
      </c>
      <c r="F69" s="14">
        <f>SUM(F70:F71)</f>
        <v>15198050</v>
      </c>
    </row>
    <row r="70" spans="1:6" ht="18" customHeight="1">
      <c r="A70" s="23" t="s">
        <v>100</v>
      </c>
      <c r="B70" s="24" t="s">
        <v>99</v>
      </c>
      <c r="C70" s="25"/>
      <c r="D70" s="25">
        <v>1000000</v>
      </c>
      <c r="E70" s="25">
        <v>1000000</v>
      </c>
      <c r="F70" s="25">
        <v>1000000</v>
      </c>
    </row>
    <row r="71" spans="1:6" ht="18" customHeight="1" thickBot="1">
      <c r="A71" s="23" t="s">
        <v>103</v>
      </c>
      <c r="B71" s="24" t="s">
        <v>101</v>
      </c>
      <c r="C71" s="25">
        <v>27500000</v>
      </c>
      <c r="D71" s="25">
        <v>27500000</v>
      </c>
      <c r="E71" s="25">
        <f>SUM(E73:E76)</f>
        <v>14198050</v>
      </c>
      <c r="F71" s="25">
        <v>14198050</v>
      </c>
    </row>
    <row r="72" spans="1:6" ht="21" customHeight="1" thickBot="1">
      <c r="A72" s="11"/>
      <c r="B72" s="12" t="s">
        <v>102</v>
      </c>
      <c r="C72" s="13">
        <f>SUM(C73:C77)</f>
        <v>0</v>
      </c>
      <c r="D72" s="13">
        <f>SUM(D73:D77)</f>
        <v>0</v>
      </c>
      <c r="E72" s="13">
        <f>SUM(E73:E77)</f>
        <v>14198050</v>
      </c>
      <c r="F72" s="14">
        <f>SUM(F73:F77)</f>
        <v>14198050</v>
      </c>
    </row>
    <row r="73" spans="1:6" ht="18" customHeight="1">
      <c r="A73" s="44" t="s">
        <v>105</v>
      </c>
      <c r="B73" s="45" t="s">
        <v>104</v>
      </c>
      <c r="C73" s="46"/>
      <c r="D73" s="46"/>
      <c r="E73" s="46"/>
      <c r="F73" s="46"/>
    </row>
    <row r="74" spans="1:6" ht="18" customHeight="1">
      <c r="A74" s="38" t="s">
        <v>106</v>
      </c>
      <c r="B74" s="24" t="s">
        <v>482</v>
      </c>
      <c r="C74" s="27"/>
      <c r="D74" s="27"/>
      <c r="E74" s="27">
        <v>14198050</v>
      </c>
      <c r="F74" s="27">
        <v>14198050</v>
      </c>
    </row>
    <row r="75" spans="1:6" ht="18" customHeight="1">
      <c r="A75" s="38" t="s">
        <v>108</v>
      </c>
      <c r="B75" s="24" t="s">
        <v>107</v>
      </c>
      <c r="C75" s="47"/>
      <c r="D75" s="27"/>
      <c r="E75" s="27"/>
      <c r="F75" s="27"/>
    </row>
    <row r="76" spans="1:6" ht="18" customHeight="1">
      <c r="A76" s="38" t="s">
        <v>110</v>
      </c>
      <c r="B76" s="24" t="s">
        <v>109</v>
      </c>
      <c r="C76" s="27"/>
      <c r="D76" s="27"/>
      <c r="E76" s="27"/>
      <c r="F76" s="27"/>
    </row>
    <row r="77" spans="1:6" ht="18" customHeight="1" thickBot="1">
      <c r="A77" s="48" t="s">
        <v>449</v>
      </c>
      <c r="B77" s="49" t="s">
        <v>111</v>
      </c>
      <c r="C77" s="50"/>
      <c r="D77" s="50"/>
      <c r="E77" s="50"/>
      <c r="F77" s="50"/>
    </row>
    <row r="78" spans="1:6" ht="18" customHeight="1" thickBot="1">
      <c r="A78" s="11"/>
      <c r="B78" s="51" t="s">
        <v>112</v>
      </c>
      <c r="C78" s="52">
        <f>SUM(C69,C72,C59,C55,C49,C25,C15,C4)</f>
        <v>107745220</v>
      </c>
      <c r="D78" s="52">
        <f>SUM(D69,D72,D59,D55,D49,D25,D15,D4)</f>
        <v>120514507</v>
      </c>
      <c r="E78" s="52">
        <f>SUM(E74,E69,E55,E47,E43,E32,E31,E27,E15,E4)</f>
        <v>129223760</v>
      </c>
      <c r="F78" s="52">
        <f>SUM(F69,F72,F55,F47,F43,F36,F35,F33,F31,F15,F4)</f>
        <v>128695732</v>
      </c>
    </row>
  </sheetData>
  <sheetProtection formatCells="0" formatColumns="0" formatRows="0" insertColumns="0" insertRows="0" insertHyperlinks="0" deleteRows="0" sort="0" autoFilter="0" pivotTables="0"/>
  <protectedRanges>
    <protectedRange sqref="C16:F19 C21:F24 C27:F29 C31:F31 C33:F39 C41:F48 C60:F63 C73:F77 C65:F69 C6:F14 C50:F58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&amp;C1.sz.melléklet 
3/2018.(V.31.)  rendelethez
Büssü Községi Önkormányzat 2017. évi egyesített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37"/>
  <sheetViews>
    <sheetView view="pageLayout" workbookViewId="0" topLeftCell="A1">
      <selection activeCell="E30" sqref="E30"/>
    </sheetView>
  </sheetViews>
  <sheetFormatPr defaultColWidth="9.00390625" defaultRowHeight="12.75"/>
  <cols>
    <col min="1" max="1" width="6.00390625" style="0" customWidth="1"/>
    <col min="2" max="2" width="44.625" style="0" customWidth="1"/>
    <col min="3" max="3" width="11.125" style="0" bestFit="1" customWidth="1"/>
    <col min="4" max="4" width="10.875" style="0" customWidth="1"/>
    <col min="5" max="5" width="11.125" style="0" customWidth="1"/>
    <col min="6" max="6" width="10.25390625" style="0" customWidth="1"/>
  </cols>
  <sheetData>
    <row r="1" ht="13.5" thickBot="1"/>
    <row r="2" spans="1:6" ht="39" thickBot="1">
      <c r="A2" s="2" t="s">
        <v>0</v>
      </c>
      <c r="B2" s="3" t="s">
        <v>1</v>
      </c>
      <c r="C2" s="53" t="s">
        <v>458</v>
      </c>
      <c r="D2" s="53" t="s">
        <v>472</v>
      </c>
      <c r="E2" s="53" t="s">
        <v>460</v>
      </c>
      <c r="F2" s="53" t="s">
        <v>483</v>
      </c>
    </row>
    <row r="3" spans="1:6" ht="18" customHeight="1" thickBot="1">
      <c r="A3" s="54"/>
      <c r="B3" s="6" t="s">
        <v>113</v>
      </c>
      <c r="C3" s="55"/>
      <c r="D3" s="55"/>
      <c r="E3" s="56"/>
      <c r="F3" s="57"/>
    </row>
    <row r="4" spans="1:6" ht="18" customHeight="1" thickBot="1">
      <c r="A4" s="11"/>
      <c r="B4" s="12" t="s">
        <v>114</v>
      </c>
      <c r="C4" s="13">
        <f>SUM(C5)</f>
        <v>33364093</v>
      </c>
      <c r="D4" s="13">
        <f>SUM(D5)</f>
        <v>34252766</v>
      </c>
      <c r="E4" s="13">
        <f>SUM(E5)</f>
        <v>34555001</v>
      </c>
      <c r="F4" s="14">
        <f>SUM(F5)</f>
        <v>31501333</v>
      </c>
    </row>
    <row r="5" spans="1:6" ht="20.25" customHeight="1">
      <c r="A5" s="58" t="s">
        <v>4</v>
      </c>
      <c r="B5" s="59" t="s">
        <v>115</v>
      </c>
      <c r="C5" s="60">
        <f>SUM(C6:C9)</f>
        <v>33364093</v>
      </c>
      <c r="D5" s="60">
        <f>SUM(D6:D9)</f>
        <v>34252766</v>
      </c>
      <c r="E5" s="60">
        <f>SUM(E6:E9)</f>
        <v>34555001</v>
      </c>
      <c r="F5" s="60">
        <f>SUM(F6:F9)</f>
        <v>31501333</v>
      </c>
    </row>
    <row r="6" spans="1:6" s="21" customFormat="1" ht="18" customHeight="1">
      <c r="A6" s="61" t="s">
        <v>5</v>
      </c>
      <c r="B6" s="62" t="s">
        <v>116</v>
      </c>
      <c r="C6" s="63">
        <v>19820136</v>
      </c>
      <c r="D6" s="63">
        <v>20548557</v>
      </c>
      <c r="E6" s="63">
        <v>19650613</v>
      </c>
      <c r="F6" s="63">
        <v>19377839</v>
      </c>
    </row>
    <row r="7" spans="1:6" s="21" customFormat="1" ht="18" customHeight="1">
      <c r="A7" s="64" t="s">
        <v>6</v>
      </c>
      <c r="B7" s="65" t="s">
        <v>117</v>
      </c>
      <c r="C7" s="66">
        <v>4215462</v>
      </c>
      <c r="D7" s="66">
        <v>4375714</v>
      </c>
      <c r="E7" s="66">
        <v>4275325</v>
      </c>
      <c r="F7" s="66">
        <v>4264888</v>
      </c>
    </row>
    <row r="8" spans="1:6" s="21" customFormat="1" ht="18" customHeight="1">
      <c r="A8" s="61" t="s">
        <v>7</v>
      </c>
      <c r="B8" s="62" t="s">
        <v>118</v>
      </c>
      <c r="C8" s="63">
        <v>9328495</v>
      </c>
      <c r="D8" s="63">
        <v>9328495</v>
      </c>
      <c r="E8" s="63">
        <v>10236226</v>
      </c>
      <c r="F8" s="63">
        <v>7553806</v>
      </c>
    </row>
    <row r="9" spans="1:6" s="21" customFormat="1" ht="18" customHeight="1" thickBot="1">
      <c r="A9" s="64" t="s">
        <v>8</v>
      </c>
      <c r="B9" s="65" t="s">
        <v>119</v>
      </c>
      <c r="C9" s="66"/>
      <c r="D9" s="66"/>
      <c r="E9" s="66">
        <v>392837</v>
      </c>
      <c r="F9" s="66">
        <v>304800</v>
      </c>
    </row>
    <row r="10" spans="1:6" ht="18" customHeight="1" thickBot="1">
      <c r="A10" s="11"/>
      <c r="B10" s="12" t="s">
        <v>120</v>
      </c>
      <c r="C10" s="13">
        <f>SUM(C11,C16:C17)</f>
        <v>264296</v>
      </c>
      <c r="D10" s="13">
        <f>SUM(D11,D16:D17)</f>
        <v>264296</v>
      </c>
      <c r="E10" s="13">
        <f>SUM(E11,E16:E17)</f>
        <v>6495908</v>
      </c>
      <c r="F10" s="14">
        <f>SUM(F11,F16:F17)</f>
        <v>6110985</v>
      </c>
    </row>
    <row r="11" spans="1:6" ht="18" customHeight="1">
      <c r="A11" s="67" t="s">
        <v>9</v>
      </c>
      <c r="B11" s="68" t="s">
        <v>121</v>
      </c>
      <c r="C11" s="69">
        <f>SUM(C12:C15)</f>
        <v>204296</v>
      </c>
      <c r="D11" s="69">
        <f>SUM(D12:D15)</f>
        <v>204296</v>
      </c>
      <c r="E11" s="69">
        <f>SUM(E12:E15)</f>
        <v>6320908</v>
      </c>
      <c r="F11" s="69">
        <f>SUM(F12:F15)</f>
        <v>6110985</v>
      </c>
    </row>
    <row r="12" spans="1:6" s="21" customFormat="1" ht="18" customHeight="1">
      <c r="A12" s="70" t="s">
        <v>122</v>
      </c>
      <c r="B12" s="71" t="s">
        <v>424</v>
      </c>
      <c r="C12" s="72"/>
      <c r="D12" s="72"/>
      <c r="E12" s="72"/>
      <c r="F12" s="72">
        <v>0</v>
      </c>
    </row>
    <row r="13" spans="1:6" s="21" customFormat="1" ht="18" customHeight="1">
      <c r="A13" s="73" t="s">
        <v>124</v>
      </c>
      <c r="B13" s="74" t="s">
        <v>125</v>
      </c>
      <c r="C13" s="75">
        <v>204296</v>
      </c>
      <c r="D13" s="75">
        <v>204296</v>
      </c>
      <c r="E13" s="75">
        <v>1110146</v>
      </c>
      <c r="F13" s="75">
        <v>900223</v>
      </c>
    </row>
    <row r="14" spans="1:6" s="21" customFormat="1" ht="18" customHeight="1">
      <c r="A14" s="73" t="s">
        <v>126</v>
      </c>
      <c r="B14" s="74" t="s">
        <v>127</v>
      </c>
      <c r="C14" s="75"/>
      <c r="D14" s="75"/>
      <c r="E14" s="75"/>
      <c r="F14" s="75">
        <v>0</v>
      </c>
    </row>
    <row r="15" spans="1:6" s="21" customFormat="1" ht="18" customHeight="1">
      <c r="A15" s="73" t="s">
        <v>128</v>
      </c>
      <c r="B15" s="74" t="s">
        <v>129</v>
      </c>
      <c r="C15" s="75"/>
      <c r="D15" s="75"/>
      <c r="E15" s="75">
        <v>5210762</v>
      </c>
      <c r="F15" s="75">
        <v>5210762</v>
      </c>
    </row>
    <row r="16" spans="1:6" s="21" customFormat="1" ht="18" customHeight="1">
      <c r="A16" s="76" t="s">
        <v>11</v>
      </c>
      <c r="B16" s="77" t="s">
        <v>130</v>
      </c>
      <c r="C16" s="78">
        <v>60000</v>
      </c>
      <c r="D16" s="78">
        <v>60000</v>
      </c>
      <c r="E16" s="75">
        <v>175000</v>
      </c>
      <c r="F16" s="75">
        <v>0</v>
      </c>
    </row>
    <row r="17" spans="1:6" s="21" customFormat="1" ht="18" customHeight="1" thickBot="1">
      <c r="A17" s="76" t="s">
        <v>13</v>
      </c>
      <c r="B17" s="77" t="s">
        <v>131</v>
      </c>
      <c r="C17" s="78"/>
      <c r="D17" s="78"/>
      <c r="E17" s="75"/>
      <c r="F17" s="75"/>
    </row>
    <row r="18" spans="1:6" ht="18" customHeight="1" thickBot="1">
      <c r="A18" s="11"/>
      <c r="B18" s="12" t="s">
        <v>132</v>
      </c>
      <c r="C18" s="13">
        <f>SUM(C19:C27)</f>
        <v>46616831</v>
      </c>
      <c r="D18" s="13">
        <f>SUM(D19:D27)</f>
        <v>57497445</v>
      </c>
      <c r="E18" s="13">
        <f>SUM(E19:E27)</f>
        <v>64241027</v>
      </c>
      <c r="F18" s="14">
        <f>SUM(F19:F27)</f>
        <v>48172548</v>
      </c>
    </row>
    <row r="19" spans="1:6" ht="18" customHeight="1">
      <c r="A19" s="67" t="s">
        <v>15</v>
      </c>
      <c r="B19" s="68" t="s">
        <v>116</v>
      </c>
      <c r="C19" s="69">
        <v>9340160</v>
      </c>
      <c r="D19" s="69">
        <v>17815878</v>
      </c>
      <c r="E19" s="69">
        <v>23293279</v>
      </c>
      <c r="F19" s="69">
        <v>21428385</v>
      </c>
    </row>
    <row r="20" spans="1:6" ht="18" customHeight="1">
      <c r="A20" s="67" t="s">
        <v>17</v>
      </c>
      <c r="B20" s="79" t="s">
        <v>117</v>
      </c>
      <c r="C20" s="69">
        <v>1991035</v>
      </c>
      <c r="D20" s="69">
        <v>3855693</v>
      </c>
      <c r="E20" s="69">
        <v>3342026</v>
      </c>
      <c r="F20" s="69">
        <v>3275139</v>
      </c>
    </row>
    <row r="21" spans="1:6" ht="18" customHeight="1">
      <c r="A21" s="76" t="s">
        <v>18</v>
      </c>
      <c r="B21" s="77" t="s">
        <v>118</v>
      </c>
      <c r="C21" s="78">
        <v>28965700</v>
      </c>
      <c r="D21" s="78">
        <v>29505938</v>
      </c>
      <c r="E21" s="78">
        <v>20427737</v>
      </c>
      <c r="F21" s="78">
        <v>7597324</v>
      </c>
    </row>
    <row r="22" spans="1:6" ht="18" customHeight="1">
      <c r="A22" s="76" t="s">
        <v>29</v>
      </c>
      <c r="B22" s="77" t="s">
        <v>119</v>
      </c>
      <c r="C22" s="78">
        <v>3235000</v>
      </c>
      <c r="D22" s="78">
        <v>3235000</v>
      </c>
      <c r="E22" s="78">
        <v>5002000</v>
      </c>
      <c r="F22" s="78">
        <v>3795715</v>
      </c>
    </row>
    <row r="23" spans="1:6" ht="18" customHeight="1">
      <c r="A23" s="67" t="s">
        <v>37</v>
      </c>
      <c r="B23" s="68" t="s">
        <v>133</v>
      </c>
      <c r="C23" s="69"/>
      <c r="D23" s="69"/>
      <c r="E23" s="69"/>
      <c r="F23" s="69">
        <v>0</v>
      </c>
    </row>
    <row r="24" spans="1:6" ht="18" customHeight="1">
      <c r="A24" s="67" t="s">
        <v>41</v>
      </c>
      <c r="B24" s="79" t="s">
        <v>134</v>
      </c>
      <c r="C24" s="69"/>
      <c r="D24" s="69"/>
      <c r="E24" s="69"/>
      <c r="F24" s="69">
        <v>0</v>
      </c>
    </row>
    <row r="25" spans="1:6" ht="18" customHeight="1">
      <c r="A25" s="76" t="s">
        <v>55</v>
      </c>
      <c r="B25" s="77" t="s">
        <v>135</v>
      </c>
      <c r="C25" s="78">
        <v>3084936</v>
      </c>
      <c r="D25" s="78">
        <v>3084936</v>
      </c>
      <c r="E25" s="78">
        <v>100000</v>
      </c>
      <c r="F25" s="78">
        <v>0</v>
      </c>
    </row>
    <row r="26" spans="1:6" ht="18" customHeight="1">
      <c r="A26" s="76" t="s">
        <v>57</v>
      </c>
      <c r="B26" s="77" t="s">
        <v>499</v>
      </c>
      <c r="C26" s="78"/>
      <c r="D26" s="78"/>
      <c r="E26" s="78">
        <v>1783509</v>
      </c>
      <c r="F26" s="78">
        <v>1783509</v>
      </c>
    </row>
    <row r="27" spans="1:6" ht="18" customHeight="1" thickBot="1">
      <c r="A27" s="76" t="s">
        <v>71</v>
      </c>
      <c r="B27" s="77" t="s">
        <v>136</v>
      </c>
      <c r="C27" s="78"/>
      <c r="D27" s="78"/>
      <c r="E27" s="78">
        <v>10292476</v>
      </c>
      <c r="F27" s="78">
        <v>10292476</v>
      </c>
    </row>
    <row r="28" spans="1:6" ht="18" customHeight="1" thickBot="1">
      <c r="A28" s="11"/>
      <c r="B28" s="12" t="s">
        <v>137</v>
      </c>
      <c r="C28" s="13">
        <f>SUM(C29)</f>
        <v>0</v>
      </c>
      <c r="D28" s="13">
        <f>SUM(D29)</f>
        <v>0</v>
      </c>
      <c r="E28" s="13">
        <f>SUM(E29)</f>
        <v>0</v>
      </c>
      <c r="F28" s="14">
        <f>SUM(F29)</f>
        <v>0</v>
      </c>
    </row>
    <row r="29" spans="1:6" ht="20.25" customHeight="1">
      <c r="A29" s="58" t="s">
        <v>72</v>
      </c>
      <c r="B29" s="59" t="s">
        <v>121</v>
      </c>
      <c r="C29" s="60">
        <f>SUM(C30:C32)</f>
        <v>0</v>
      </c>
      <c r="D29" s="60">
        <f>SUM(D30:D32)</f>
        <v>0</v>
      </c>
      <c r="E29" s="60">
        <f>SUM(E30:E32)</f>
        <v>0</v>
      </c>
      <c r="F29" s="60">
        <f>SUM(F30:F32)</f>
        <v>0</v>
      </c>
    </row>
    <row r="30" spans="1:6" s="21" customFormat="1" ht="18" customHeight="1">
      <c r="A30" s="61" t="s">
        <v>138</v>
      </c>
      <c r="B30" s="62" t="s">
        <v>123</v>
      </c>
      <c r="C30" s="63"/>
      <c r="D30" s="63"/>
      <c r="E30" s="63"/>
      <c r="F30" s="63">
        <v>0</v>
      </c>
    </row>
    <row r="31" spans="1:6" s="21" customFormat="1" ht="18" customHeight="1">
      <c r="A31" s="64" t="s">
        <v>139</v>
      </c>
      <c r="B31" s="65" t="s">
        <v>125</v>
      </c>
      <c r="C31" s="66"/>
      <c r="D31" s="66"/>
      <c r="E31" s="66"/>
      <c r="F31" s="66">
        <v>0</v>
      </c>
    </row>
    <row r="32" spans="1:6" s="21" customFormat="1" ht="18" customHeight="1" thickBot="1">
      <c r="A32" s="61" t="s">
        <v>140</v>
      </c>
      <c r="B32" s="62" t="s">
        <v>127</v>
      </c>
      <c r="C32" s="63"/>
      <c r="D32" s="63"/>
      <c r="E32" s="63"/>
      <c r="F32" s="63">
        <v>0</v>
      </c>
    </row>
    <row r="33" spans="1:6" ht="18" customHeight="1" thickBot="1">
      <c r="A33" s="11"/>
      <c r="B33" s="12" t="s">
        <v>141</v>
      </c>
      <c r="C33" s="13">
        <f>SUM(C34:C36)</f>
        <v>27500000</v>
      </c>
      <c r="D33" s="13">
        <f>SUM(D34:D35)</f>
        <v>28500000</v>
      </c>
      <c r="E33" s="13">
        <f>SUM(E36,E35,E34)</f>
        <v>23931824</v>
      </c>
      <c r="F33" s="14">
        <f>SUM(F35,F34)</f>
        <v>12438455</v>
      </c>
    </row>
    <row r="34" spans="1:6" ht="18" customHeight="1">
      <c r="A34" s="67" t="s">
        <v>75</v>
      </c>
      <c r="B34" s="59" t="s">
        <v>455</v>
      </c>
      <c r="C34" s="69">
        <v>27500000</v>
      </c>
      <c r="D34" s="69">
        <v>28500000</v>
      </c>
      <c r="E34" s="69">
        <v>22208175</v>
      </c>
      <c r="F34" s="69">
        <v>11074806</v>
      </c>
    </row>
    <row r="35" spans="1:6" ht="18" customHeight="1">
      <c r="A35" s="67" t="s">
        <v>77</v>
      </c>
      <c r="B35" s="59" t="s">
        <v>484</v>
      </c>
      <c r="C35" s="69"/>
      <c r="D35" s="69"/>
      <c r="E35" s="69">
        <v>1363649</v>
      </c>
      <c r="F35" s="69">
        <v>1363649</v>
      </c>
    </row>
    <row r="36" spans="1:6" ht="18" customHeight="1" thickBot="1">
      <c r="A36" s="67" t="s">
        <v>79</v>
      </c>
      <c r="B36" s="59" t="s">
        <v>485</v>
      </c>
      <c r="C36" s="69"/>
      <c r="D36" s="69"/>
      <c r="E36" s="69">
        <v>360000</v>
      </c>
      <c r="F36" s="69">
        <v>0</v>
      </c>
    </row>
    <row r="37" spans="1:6" ht="18" customHeight="1" thickBot="1">
      <c r="A37" s="11"/>
      <c r="B37" s="80" t="s">
        <v>143</v>
      </c>
      <c r="C37" s="52">
        <f>SUM(C28,C33,C18,C10,C4)</f>
        <v>107745220</v>
      </c>
      <c r="D37" s="52">
        <f>SUM(D28,D33,D18,D10,D4)</f>
        <v>120514507</v>
      </c>
      <c r="E37" s="52">
        <f>SUM(E28,E33,E18,E10,E4)</f>
        <v>129223760</v>
      </c>
      <c r="F37" s="52">
        <f>SUM(F28,F33,F18,F10,F4)</f>
        <v>98223321</v>
      </c>
    </row>
  </sheetData>
  <sheetProtection formatCells="0" formatColumns="0" formatRows="0" insertColumns="0" insertRows="0" insertHyperlinks="0" deleteRows="0" sort="0" autoFilter="0" pivotTables="0"/>
  <protectedRanges>
    <protectedRange sqref="C30:F32 C12:F17 A36:IV36 C6:F9 C19:F27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&amp;C2.számú melléklet
3/2018.(V.31.)  rendelethez
Büssü Községi Önkormányzat 2017. évi egyesített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N32"/>
  <sheetViews>
    <sheetView tabSelected="1" view="pageLayout" workbookViewId="0" topLeftCell="A1">
      <selection activeCell="K10" sqref="K10"/>
    </sheetView>
  </sheetViews>
  <sheetFormatPr defaultColWidth="9.00390625" defaultRowHeight="12.75"/>
  <cols>
    <col min="1" max="1" width="4.875" style="0" bestFit="1" customWidth="1"/>
    <col min="3" max="3" width="11.125" style="0" customWidth="1"/>
    <col min="4" max="4" width="12.875" style="0" customWidth="1"/>
    <col min="5" max="5" width="11.375" style="0" customWidth="1"/>
    <col min="6" max="6" width="6.00390625" style="0" customWidth="1"/>
    <col min="7" max="7" width="13.375" style="0" customWidth="1"/>
    <col min="8" max="8" width="10.75390625" style="0" customWidth="1"/>
    <col min="9" max="9" width="19.125" style="0" customWidth="1"/>
    <col min="10" max="10" width="8.25390625" style="0" customWidth="1"/>
  </cols>
  <sheetData>
    <row r="1" ht="13.5" thickBot="1"/>
    <row r="2" spans="2:9" ht="13.5" thickBot="1">
      <c r="B2" s="488" t="s">
        <v>192</v>
      </c>
      <c r="C2" s="489"/>
      <c r="D2" s="490" t="s">
        <v>145</v>
      </c>
      <c r="E2" s="471"/>
      <c r="F2" s="471"/>
      <c r="G2" s="491"/>
      <c r="H2" s="102" t="s">
        <v>463</v>
      </c>
      <c r="I2" s="103"/>
    </row>
    <row r="3" spans="2:9" ht="12.75">
      <c r="B3" s="492"/>
      <c r="C3" s="493"/>
      <c r="D3" s="498" t="s">
        <v>321</v>
      </c>
      <c r="E3" s="499"/>
      <c r="F3" s="499"/>
      <c r="G3" s="500"/>
      <c r="H3" s="290">
        <v>22208175</v>
      </c>
      <c r="I3" s="104"/>
    </row>
    <row r="4" spans="2:9" ht="12.75">
      <c r="B4" s="494"/>
      <c r="C4" s="495"/>
      <c r="D4" s="501" t="s">
        <v>193</v>
      </c>
      <c r="E4" s="459"/>
      <c r="F4" s="459"/>
      <c r="G4" s="502"/>
      <c r="H4" s="291">
        <v>22208175</v>
      </c>
      <c r="I4" s="103"/>
    </row>
    <row r="5" spans="2:9" ht="13.5" thickBot="1">
      <c r="B5" s="496"/>
      <c r="C5" s="497"/>
      <c r="D5" s="476" t="s">
        <v>194</v>
      </c>
      <c r="E5" s="463"/>
      <c r="F5" s="463"/>
      <c r="G5" s="477"/>
      <c r="H5" s="292"/>
      <c r="I5" s="103"/>
    </row>
    <row r="6" spans="2:9" ht="12.75">
      <c r="B6" s="106"/>
      <c r="C6" s="106"/>
      <c r="D6" s="106"/>
      <c r="E6" s="106"/>
      <c r="F6" s="106"/>
      <c r="G6" s="106"/>
      <c r="H6" s="103"/>
      <c r="I6" s="103"/>
    </row>
    <row r="7" spans="1:5" ht="18.75" customHeight="1" thickBot="1">
      <c r="A7" s="478" t="s">
        <v>195</v>
      </c>
      <c r="B7" s="478"/>
      <c r="C7" s="478"/>
      <c r="D7" s="478"/>
      <c r="E7" s="478"/>
    </row>
    <row r="8" spans="1:9" ht="12.75" customHeight="1">
      <c r="A8" s="479" t="s">
        <v>196</v>
      </c>
      <c r="B8" s="481" t="s">
        <v>197</v>
      </c>
      <c r="C8" s="481"/>
      <c r="D8" s="481" t="s">
        <v>198</v>
      </c>
      <c r="E8" s="481" t="s">
        <v>199</v>
      </c>
      <c r="F8" s="481"/>
      <c r="G8" s="481" t="s">
        <v>200</v>
      </c>
      <c r="H8" s="481" t="s">
        <v>201</v>
      </c>
      <c r="I8" s="483" t="s">
        <v>489</v>
      </c>
    </row>
    <row r="9" spans="1:9" ht="13.5" thickBot="1">
      <c r="A9" s="480"/>
      <c r="B9" s="482"/>
      <c r="C9" s="482"/>
      <c r="D9" s="482"/>
      <c r="E9" s="482"/>
      <c r="F9" s="482"/>
      <c r="G9" s="482"/>
      <c r="H9" s="482"/>
      <c r="I9" s="484"/>
    </row>
    <row r="10" spans="1:9" ht="12.75">
      <c r="A10" s="107" t="s">
        <v>202</v>
      </c>
      <c r="B10" s="485" t="s">
        <v>160</v>
      </c>
      <c r="C10" s="486"/>
      <c r="D10" s="286">
        <v>1363649</v>
      </c>
      <c r="E10" s="487"/>
      <c r="F10" s="487"/>
      <c r="G10" s="286">
        <v>1363649</v>
      </c>
      <c r="H10" s="286"/>
      <c r="I10" s="287">
        <v>1363649</v>
      </c>
    </row>
    <row r="11" spans="1:9" ht="12.75">
      <c r="A11" s="293" t="s">
        <v>328</v>
      </c>
      <c r="B11" s="294"/>
      <c r="C11" s="295"/>
      <c r="D11" s="296">
        <v>360000</v>
      </c>
      <c r="E11" s="297"/>
      <c r="F11" s="297"/>
      <c r="G11" s="296"/>
      <c r="H11" s="296"/>
      <c r="I11" s="298"/>
    </row>
    <row r="12" spans="1:9" ht="13.5" thickBot="1">
      <c r="A12" s="110"/>
      <c r="B12" s="465" t="s">
        <v>320</v>
      </c>
      <c r="C12" s="465"/>
      <c r="D12" s="288">
        <f>SUM(D10:D11)</f>
        <v>1723649</v>
      </c>
      <c r="E12" s="466"/>
      <c r="F12" s="466"/>
      <c r="G12" s="288">
        <f>SUM(G10:G11)</f>
        <v>1363649</v>
      </c>
      <c r="H12" s="288">
        <f>SUM(H10:H11)</f>
        <v>0</v>
      </c>
      <c r="I12" s="289">
        <f>SUM(I10)</f>
        <v>1363649</v>
      </c>
    </row>
    <row r="13" spans="2:3" ht="12.75">
      <c r="B13" s="467"/>
      <c r="C13" s="467"/>
    </row>
    <row r="14" spans="1:14" ht="47.25" customHeight="1">
      <c r="A14" s="468" t="s">
        <v>503</v>
      </c>
      <c r="B14" s="468"/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</row>
    <row r="15" ht="13.5" thickBot="1"/>
    <row r="16" spans="1:10" ht="26.25" thickBot="1">
      <c r="A16" s="442"/>
      <c r="B16" s="442" t="s">
        <v>159</v>
      </c>
      <c r="C16" s="451"/>
      <c r="D16" s="452"/>
      <c r="E16" s="445" t="s">
        <v>492</v>
      </c>
      <c r="F16" s="446"/>
      <c r="G16" s="119" t="s">
        <v>492</v>
      </c>
      <c r="H16" s="120"/>
      <c r="I16" s="118" t="s">
        <v>493</v>
      </c>
      <c r="J16" s="135"/>
    </row>
    <row r="17" spans="1:10" ht="12.75">
      <c r="A17" s="443"/>
      <c r="B17" s="443"/>
      <c r="C17" s="453"/>
      <c r="D17" s="454"/>
      <c r="E17" s="447" t="s">
        <v>490</v>
      </c>
      <c r="F17" s="448"/>
      <c r="G17" s="136" t="s">
        <v>491</v>
      </c>
      <c r="H17" s="136"/>
      <c r="I17" s="121"/>
      <c r="J17" s="139"/>
    </row>
    <row r="18" spans="1:10" ht="12.75">
      <c r="A18" s="443"/>
      <c r="B18" s="443"/>
      <c r="C18" s="453"/>
      <c r="D18" s="454"/>
      <c r="E18" s="449"/>
      <c r="F18" s="450"/>
      <c r="G18" s="137"/>
      <c r="H18" s="137"/>
      <c r="I18" s="122"/>
      <c r="J18" s="123"/>
    </row>
    <row r="19" spans="1:10" ht="13.5" thickBot="1">
      <c r="A19" s="444"/>
      <c r="B19" s="443"/>
      <c r="C19" s="453"/>
      <c r="D19" s="454"/>
      <c r="E19" s="124"/>
      <c r="F19" s="125"/>
      <c r="G19" s="138"/>
      <c r="H19" s="138"/>
      <c r="I19" s="124"/>
      <c r="J19" s="125"/>
    </row>
    <row r="20" spans="1:10" ht="25.5">
      <c r="A20" s="401" t="s">
        <v>202</v>
      </c>
      <c r="B20" s="405" t="s">
        <v>494</v>
      </c>
      <c r="C20" s="404"/>
      <c r="D20" s="404"/>
      <c r="E20" s="402">
        <v>11074806</v>
      </c>
      <c r="F20" s="125"/>
      <c r="G20" s="400">
        <v>22208175</v>
      </c>
      <c r="H20" s="137"/>
      <c r="I20" s="403">
        <v>27500000</v>
      </c>
      <c r="J20" s="125"/>
    </row>
    <row r="21" spans="1:10" ht="12.75">
      <c r="A21" s="401"/>
      <c r="B21" s="405"/>
      <c r="C21" s="404"/>
      <c r="D21" s="404"/>
      <c r="E21" s="402"/>
      <c r="F21" s="125"/>
      <c r="G21" s="400"/>
      <c r="H21" s="137"/>
      <c r="I21" s="403"/>
      <c r="J21" s="125"/>
    </row>
    <row r="22" spans="1:10" ht="15">
      <c r="A22" s="126"/>
      <c r="B22" s="473"/>
      <c r="C22" s="474"/>
      <c r="D22" s="475"/>
      <c r="E22" s="265"/>
      <c r="F22" s="128"/>
      <c r="G22" s="129"/>
      <c r="H22" s="130"/>
      <c r="I22" s="127"/>
      <c r="J22" s="128"/>
    </row>
    <row r="23" spans="1:10" ht="15.75" thickBot="1">
      <c r="A23" s="392"/>
      <c r="B23" s="393"/>
      <c r="C23" s="394"/>
      <c r="D23" s="395"/>
      <c r="E23" s="396"/>
      <c r="F23" s="397"/>
      <c r="G23" s="396"/>
      <c r="H23" s="398"/>
      <c r="I23" s="399"/>
      <c r="J23" s="397"/>
    </row>
    <row r="24" spans="1:10" ht="16.5" thickBot="1">
      <c r="A24" s="131"/>
      <c r="B24" s="439"/>
      <c r="C24" s="440"/>
      <c r="D24" s="441"/>
      <c r="E24" s="132">
        <f>SUM(E19:E23)</f>
        <v>11074806</v>
      </c>
      <c r="F24" s="133"/>
      <c r="G24" s="133">
        <f>SUM(G19:G23)</f>
        <v>22208175</v>
      </c>
      <c r="H24" s="134"/>
      <c r="I24" s="132">
        <f>SUM(I19:I23)</f>
        <v>27500000</v>
      </c>
      <c r="J24" s="133"/>
    </row>
    <row r="26" spans="1:14" ht="42" customHeight="1">
      <c r="A26" s="468"/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</row>
    <row r="28" ht="13.5" thickBot="1"/>
    <row r="29" spans="2:8" ht="13.5" thickBot="1">
      <c r="B29" s="469"/>
      <c r="C29" s="470"/>
      <c r="D29" s="471"/>
      <c r="E29" s="471"/>
      <c r="F29" s="472"/>
      <c r="G29" s="262"/>
      <c r="H29" s="140"/>
    </row>
    <row r="30" spans="2:8" ht="12.75">
      <c r="B30" s="455"/>
      <c r="C30" s="456"/>
      <c r="D30" s="456"/>
      <c r="E30" s="456"/>
      <c r="F30" s="457"/>
      <c r="G30" s="266"/>
      <c r="H30" s="108"/>
    </row>
    <row r="31" spans="2:8" ht="12.75">
      <c r="B31" s="458"/>
      <c r="C31" s="459"/>
      <c r="D31" s="459"/>
      <c r="E31" s="459"/>
      <c r="F31" s="460"/>
      <c r="G31" s="267"/>
      <c r="H31" s="105"/>
    </row>
    <row r="32" spans="2:8" ht="13.5" thickBot="1">
      <c r="B32" s="461"/>
      <c r="C32" s="462"/>
      <c r="D32" s="463"/>
      <c r="E32" s="463"/>
      <c r="F32" s="464"/>
      <c r="G32" s="268"/>
      <c r="H32" s="141"/>
    </row>
  </sheetData>
  <sheetProtection/>
  <mergeCells count="32">
    <mergeCell ref="I8:I9"/>
    <mergeCell ref="B10:C10"/>
    <mergeCell ref="E10:F10"/>
    <mergeCell ref="G8:G9"/>
    <mergeCell ref="H8:H9"/>
    <mergeCell ref="B2:C2"/>
    <mergeCell ref="D2:G2"/>
    <mergeCell ref="B3:C5"/>
    <mergeCell ref="D3:G3"/>
    <mergeCell ref="D4:G4"/>
    <mergeCell ref="D5:G5"/>
    <mergeCell ref="A7:E7"/>
    <mergeCell ref="A8:A9"/>
    <mergeCell ref="B8:C9"/>
    <mergeCell ref="D8:D9"/>
    <mergeCell ref="E8:F9"/>
    <mergeCell ref="B30:F30"/>
    <mergeCell ref="B31:F31"/>
    <mergeCell ref="B32:F32"/>
    <mergeCell ref="B12:C12"/>
    <mergeCell ref="E12:F12"/>
    <mergeCell ref="B13:C13"/>
    <mergeCell ref="A14:N14"/>
    <mergeCell ref="B29:F29"/>
    <mergeCell ref="A26:N26"/>
    <mergeCell ref="B22:D22"/>
    <mergeCell ref="B24:D24"/>
    <mergeCell ref="A16:A19"/>
    <mergeCell ref="E16:F16"/>
    <mergeCell ref="E17:F17"/>
    <mergeCell ref="E18:F18"/>
    <mergeCell ref="B16:D1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&amp;C3. sz. melléklet
a 3/2018.( V.31.)  rendelethez
Büssü Községi Önkormányzat 2017 évi felhalmozási kiadásai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9"/>
  <sheetViews>
    <sheetView view="pageLayout" zoomScale="70" zoomScalePageLayoutView="70" workbookViewId="0" topLeftCell="A1">
      <selection activeCell="I20" sqref="I20"/>
    </sheetView>
  </sheetViews>
  <sheetFormatPr defaultColWidth="9.00390625" defaultRowHeight="12.75"/>
  <cols>
    <col min="1" max="1" width="19.625" style="144" customWidth="1"/>
    <col min="2" max="2" width="7.00390625" style="186" customWidth="1"/>
    <col min="3" max="3" width="11.375" style="186" customWidth="1"/>
    <col min="4" max="4" width="8.25390625" style="186" customWidth="1"/>
    <col min="5" max="5" width="12.00390625" style="186" customWidth="1"/>
    <col min="6" max="6" width="11.375" style="186" customWidth="1"/>
    <col min="7" max="7" width="6.875" style="186" customWidth="1"/>
    <col min="8" max="8" width="14.25390625" style="186" customWidth="1"/>
    <col min="9" max="9" width="9.00390625" style="186" customWidth="1"/>
    <col min="10" max="10" width="11.00390625" style="186" customWidth="1"/>
    <col min="11" max="11" width="11.75390625" style="186" customWidth="1"/>
    <col min="12" max="12" width="8.875" style="186" customWidth="1"/>
    <col min="13" max="13" width="8.125" style="186" customWidth="1"/>
    <col min="14" max="14" width="8.25390625" style="186" customWidth="1"/>
    <col min="15" max="15" width="9.625" style="186" customWidth="1"/>
    <col min="16" max="16" width="22.375" style="144" customWidth="1"/>
    <col min="17" max="16384" width="9.125" style="144" customWidth="1"/>
  </cols>
  <sheetData>
    <row r="1" spans="1:16" ht="15.75">
      <c r="A1" s="143" t="s">
        <v>1</v>
      </c>
      <c r="B1" s="509" t="s">
        <v>223</v>
      </c>
      <c r="C1" s="510"/>
      <c r="D1" s="510"/>
      <c r="E1" s="510"/>
      <c r="F1" s="510"/>
      <c r="G1" s="510"/>
      <c r="H1" s="510"/>
      <c r="I1" s="510"/>
      <c r="J1" s="510"/>
      <c r="K1" s="511"/>
      <c r="L1" s="509" t="s">
        <v>224</v>
      </c>
      <c r="M1" s="510"/>
      <c r="N1" s="510"/>
      <c r="O1" s="510"/>
      <c r="P1" s="143" t="s">
        <v>225</v>
      </c>
    </row>
    <row r="2" spans="1:16" ht="31.5" customHeight="1">
      <c r="A2" s="145"/>
      <c r="B2" s="512" t="s">
        <v>226</v>
      </c>
      <c r="C2" s="514" t="s">
        <v>466</v>
      </c>
      <c r="D2" s="515" t="s">
        <v>465</v>
      </c>
      <c r="E2" s="516"/>
      <c r="F2" s="516"/>
      <c r="G2" s="516"/>
      <c r="H2" s="516"/>
      <c r="I2" s="517"/>
      <c r="J2" s="518" t="s">
        <v>467</v>
      </c>
      <c r="K2" s="519" t="s">
        <v>227</v>
      </c>
      <c r="L2" s="507" t="s">
        <v>468</v>
      </c>
      <c r="M2" s="503" t="s">
        <v>469</v>
      </c>
      <c r="N2" s="505" t="s">
        <v>470</v>
      </c>
      <c r="O2" s="507" t="s">
        <v>228</v>
      </c>
      <c r="P2" s="146"/>
    </row>
    <row r="3" spans="1:16" ht="34.5" customHeight="1">
      <c r="A3" s="147"/>
      <c r="B3" s="513"/>
      <c r="C3" s="504"/>
      <c r="D3" s="148" t="s">
        <v>229</v>
      </c>
      <c r="E3" s="149" t="s">
        <v>230</v>
      </c>
      <c r="F3" s="149" t="s">
        <v>231</v>
      </c>
      <c r="G3" s="149" t="s">
        <v>232</v>
      </c>
      <c r="H3" s="150" t="s">
        <v>233</v>
      </c>
      <c r="I3" s="151" t="s">
        <v>208</v>
      </c>
      <c r="J3" s="506"/>
      <c r="K3" s="520"/>
      <c r="L3" s="508"/>
      <c r="M3" s="504"/>
      <c r="N3" s="506"/>
      <c r="O3" s="508"/>
      <c r="P3" s="152"/>
    </row>
    <row r="4" spans="1:16" ht="15.75">
      <c r="A4" s="153" t="s">
        <v>464</v>
      </c>
      <c r="B4" s="154"/>
      <c r="C4" s="155">
        <v>0</v>
      </c>
      <c r="D4" s="156">
        <v>0</v>
      </c>
      <c r="E4" s="157">
        <v>0</v>
      </c>
      <c r="F4" s="157">
        <v>0</v>
      </c>
      <c r="G4" s="157">
        <v>0</v>
      </c>
      <c r="H4" s="158">
        <v>17000000</v>
      </c>
      <c r="I4" s="159">
        <v>0</v>
      </c>
      <c r="J4" s="160">
        <v>0</v>
      </c>
      <c r="K4" s="161">
        <v>0</v>
      </c>
      <c r="L4" s="162">
        <v>0</v>
      </c>
      <c r="M4" s="155">
        <v>0</v>
      </c>
      <c r="N4" s="160">
        <v>0</v>
      </c>
      <c r="O4" s="162">
        <v>0</v>
      </c>
      <c r="P4" s="153"/>
    </row>
    <row r="5" spans="1:16" ht="15.75">
      <c r="A5" s="163"/>
      <c r="B5" s="164"/>
      <c r="C5" s="165">
        <v>0</v>
      </c>
      <c r="D5" s="166">
        <v>0</v>
      </c>
      <c r="E5" s="167">
        <v>0</v>
      </c>
      <c r="F5" s="167">
        <v>0</v>
      </c>
      <c r="G5" s="167">
        <v>0</v>
      </c>
      <c r="H5" s="168">
        <v>0</v>
      </c>
      <c r="I5" s="169">
        <v>0</v>
      </c>
      <c r="J5" s="170">
        <v>0</v>
      </c>
      <c r="K5" s="171">
        <v>0</v>
      </c>
      <c r="L5" s="172">
        <v>0</v>
      </c>
      <c r="M5" s="165">
        <v>0</v>
      </c>
      <c r="N5" s="170">
        <v>0</v>
      </c>
      <c r="O5" s="172">
        <v>0</v>
      </c>
      <c r="P5" s="173"/>
    </row>
    <row r="6" spans="1:16" ht="15.75">
      <c r="A6" s="163"/>
      <c r="B6" s="164"/>
      <c r="C6" s="165">
        <v>0</v>
      </c>
      <c r="D6" s="166">
        <v>0</v>
      </c>
      <c r="E6" s="167">
        <v>0</v>
      </c>
      <c r="F6" s="167">
        <v>0</v>
      </c>
      <c r="G6" s="167">
        <v>0</v>
      </c>
      <c r="H6" s="168">
        <v>0</v>
      </c>
      <c r="I6" s="169">
        <v>0</v>
      </c>
      <c r="J6" s="170">
        <v>0</v>
      </c>
      <c r="K6" s="171">
        <v>0</v>
      </c>
      <c r="L6" s="172">
        <v>0</v>
      </c>
      <c r="M6" s="165">
        <v>0</v>
      </c>
      <c r="N6" s="170">
        <v>0</v>
      </c>
      <c r="O6" s="172">
        <v>0</v>
      </c>
      <c r="P6" s="173"/>
    </row>
    <row r="7" spans="1:16" ht="15.75">
      <c r="A7" s="163"/>
      <c r="B7" s="164"/>
      <c r="C7" s="165">
        <v>0</v>
      </c>
      <c r="D7" s="166">
        <v>0</v>
      </c>
      <c r="E7" s="167">
        <v>0</v>
      </c>
      <c r="F7" s="167">
        <v>0</v>
      </c>
      <c r="G7" s="167">
        <v>0</v>
      </c>
      <c r="H7" s="168">
        <v>0</v>
      </c>
      <c r="I7" s="169">
        <v>0</v>
      </c>
      <c r="J7" s="170">
        <v>0</v>
      </c>
      <c r="K7" s="174">
        <v>0</v>
      </c>
      <c r="L7" s="172">
        <v>0</v>
      </c>
      <c r="M7" s="165">
        <v>0</v>
      </c>
      <c r="N7" s="170">
        <v>0</v>
      </c>
      <c r="O7" s="171">
        <v>0</v>
      </c>
      <c r="P7" s="173"/>
    </row>
    <row r="8" spans="1:16" ht="15.75">
      <c r="A8" s="163"/>
      <c r="B8" s="164"/>
      <c r="C8" s="165">
        <v>0</v>
      </c>
      <c r="D8" s="166">
        <v>0</v>
      </c>
      <c r="E8" s="167">
        <v>0</v>
      </c>
      <c r="F8" s="167">
        <v>0</v>
      </c>
      <c r="G8" s="167">
        <v>0</v>
      </c>
      <c r="H8" s="168">
        <v>0</v>
      </c>
      <c r="I8" s="169">
        <v>0</v>
      </c>
      <c r="J8" s="170">
        <v>0</v>
      </c>
      <c r="K8" s="174">
        <v>0</v>
      </c>
      <c r="L8" s="172">
        <v>0</v>
      </c>
      <c r="M8" s="165">
        <v>0</v>
      </c>
      <c r="N8" s="170">
        <v>0</v>
      </c>
      <c r="O8" s="171">
        <v>0</v>
      </c>
      <c r="P8" s="173"/>
    </row>
    <row r="9" spans="1:16" ht="16.5" thickBot="1">
      <c r="A9" s="175"/>
      <c r="B9" s="176"/>
      <c r="C9" s="177">
        <v>0</v>
      </c>
      <c r="D9" s="178">
        <v>0</v>
      </c>
      <c r="E9" s="179">
        <v>0</v>
      </c>
      <c r="F9" s="179">
        <v>0</v>
      </c>
      <c r="G9" s="179">
        <v>0</v>
      </c>
      <c r="H9" s="180">
        <v>0</v>
      </c>
      <c r="I9" s="181">
        <v>0</v>
      </c>
      <c r="J9" s="182">
        <v>0</v>
      </c>
      <c r="K9" s="183">
        <v>0</v>
      </c>
      <c r="L9" s="184">
        <v>0</v>
      </c>
      <c r="M9" s="177">
        <v>0</v>
      </c>
      <c r="N9" s="182">
        <v>0</v>
      </c>
      <c r="O9" s="184">
        <v>0</v>
      </c>
      <c r="P9" s="185"/>
    </row>
  </sheetData>
  <sheetProtection/>
  <mergeCells count="11">
    <mergeCell ref="L2:L3"/>
    <mergeCell ref="M2:M3"/>
    <mergeCell ref="N2:N3"/>
    <mergeCell ref="O2:O3"/>
    <mergeCell ref="B1:K1"/>
    <mergeCell ref="L1:O1"/>
    <mergeCell ref="B2:B3"/>
    <mergeCell ref="C2:C3"/>
    <mergeCell ref="D2:I2"/>
    <mergeCell ref="J2:J3"/>
    <mergeCell ref="K2:K3"/>
  </mergeCells>
  <printOptions/>
  <pageMargins left="0.1968503937007874" right="0.2362204724409449" top="1.6535433070866143" bottom="0.984251968503937" header="0.826771653543307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2017. év&amp;R&amp;"Times New Roman CE,Normál"9. sz. melléklet
Büssü Község Önkormányzatának
a 2/2017. (II.16.)  rendelethez
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I45"/>
  <sheetViews>
    <sheetView view="pageLayout" workbookViewId="0" topLeftCell="A4">
      <selection activeCell="H26" sqref="H26"/>
    </sheetView>
  </sheetViews>
  <sheetFormatPr defaultColWidth="9.00390625" defaultRowHeight="12.75"/>
  <cols>
    <col min="1" max="1" width="4.875" style="0" bestFit="1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0.75390625" style="0" customWidth="1"/>
    <col min="9" max="9" width="19.125" style="0" customWidth="1"/>
    <col min="10" max="10" width="1.00390625" style="0" customWidth="1"/>
  </cols>
  <sheetData>
    <row r="2" spans="2:9" ht="24.75" customHeight="1" thickBot="1">
      <c r="B2" s="531" t="s">
        <v>203</v>
      </c>
      <c r="C2" s="531"/>
      <c r="D2" s="531"/>
      <c r="E2" s="531"/>
      <c r="F2" s="531"/>
      <c r="G2" s="531"/>
      <c r="H2" s="531"/>
      <c r="I2" s="531"/>
    </row>
    <row r="3" spans="4:8" ht="13.5" thickBot="1">
      <c r="D3" s="469" t="s">
        <v>204</v>
      </c>
      <c r="E3" s="470"/>
      <c r="F3" s="470"/>
      <c r="G3" s="491"/>
      <c r="H3" s="111" t="s">
        <v>205</v>
      </c>
    </row>
    <row r="4" spans="4:8" ht="12.75">
      <c r="D4" s="455" t="s">
        <v>150</v>
      </c>
      <c r="E4" s="456"/>
      <c r="F4" s="456"/>
      <c r="G4" s="500"/>
      <c r="H4" s="112">
        <v>0</v>
      </c>
    </row>
    <row r="5" spans="4:8" ht="12.75">
      <c r="D5" s="458" t="s">
        <v>206</v>
      </c>
      <c r="E5" s="459"/>
      <c r="F5" s="459"/>
      <c r="G5" s="502"/>
      <c r="H5" s="113">
        <v>0</v>
      </c>
    </row>
    <row r="6" spans="4:8" ht="12.75">
      <c r="D6" s="458" t="s">
        <v>172</v>
      </c>
      <c r="E6" s="459"/>
      <c r="F6" s="459"/>
      <c r="G6" s="502"/>
      <c r="H6" s="113">
        <v>1</v>
      </c>
    </row>
    <row r="7" spans="4:8" ht="12.75">
      <c r="D7" s="458" t="s">
        <v>207</v>
      </c>
      <c r="E7" s="459"/>
      <c r="F7" s="459"/>
      <c r="G7" s="502"/>
      <c r="H7" s="113">
        <v>0</v>
      </c>
    </row>
    <row r="8" spans="4:8" ht="12.75">
      <c r="D8" s="458" t="s">
        <v>173</v>
      </c>
      <c r="E8" s="459"/>
      <c r="F8" s="459"/>
      <c r="G8" s="502"/>
      <c r="H8" s="113">
        <v>0</v>
      </c>
    </row>
    <row r="9" spans="4:8" ht="13.5" thickBot="1">
      <c r="D9" s="528" t="s">
        <v>208</v>
      </c>
      <c r="E9" s="529"/>
      <c r="F9" s="529"/>
      <c r="G9" s="477"/>
      <c r="H9" s="114">
        <f>SUM(H4:H8)</f>
        <v>1</v>
      </c>
    </row>
    <row r="11" spans="1:9" ht="12.75">
      <c r="A11" s="468" t="s">
        <v>473</v>
      </c>
      <c r="B11" s="468"/>
      <c r="C11" s="468"/>
      <c r="D11" s="468"/>
      <c r="E11" s="468"/>
      <c r="F11" s="468"/>
      <c r="G11" s="468"/>
      <c r="H11" s="468"/>
      <c r="I11" s="468"/>
    </row>
    <row r="12" spans="1:9" ht="12.75">
      <c r="A12" s="468"/>
      <c r="B12" s="468"/>
      <c r="C12" s="468"/>
      <c r="D12" s="468"/>
      <c r="E12" s="468"/>
      <c r="F12" s="468"/>
      <c r="G12" s="468"/>
      <c r="H12" s="468"/>
      <c r="I12" s="468"/>
    </row>
    <row r="13" spans="1:9" ht="12.75">
      <c r="A13" s="468"/>
      <c r="B13" s="468"/>
      <c r="C13" s="468"/>
      <c r="D13" s="468"/>
      <c r="E13" s="468"/>
      <c r="F13" s="468"/>
      <c r="G13" s="468"/>
      <c r="H13" s="468"/>
      <c r="I13" s="468"/>
    </row>
    <row r="14" spans="1:9" ht="12.75">
      <c r="A14" s="468"/>
      <c r="B14" s="468"/>
      <c r="C14" s="468"/>
      <c r="D14" s="468"/>
      <c r="E14" s="468"/>
      <c r="F14" s="468"/>
      <c r="G14" s="468"/>
      <c r="H14" s="468"/>
      <c r="I14" s="468"/>
    </row>
    <row r="16" ht="12.75">
      <c r="B16" s="115" t="s">
        <v>474</v>
      </c>
    </row>
    <row r="18" spans="2:6" ht="13.5" thickBot="1">
      <c r="B18" s="530" t="s">
        <v>209</v>
      </c>
      <c r="C18" s="530"/>
      <c r="D18" s="530"/>
      <c r="E18" s="530"/>
      <c r="F18" s="530"/>
    </row>
    <row r="19" spans="3:6" ht="12.75">
      <c r="C19" s="521">
        <v>2017</v>
      </c>
      <c r="D19" s="116" t="s">
        <v>210</v>
      </c>
      <c r="E19" s="116">
        <v>13</v>
      </c>
      <c r="F19" s="117" t="s">
        <v>205</v>
      </c>
    </row>
    <row r="20" spans="3:6" ht="12.75">
      <c r="C20" s="522"/>
      <c r="D20" s="109" t="s">
        <v>211</v>
      </c>
      <c r="E20" s="109">
        <v>13</v>
      </c>
      <c r="F20" s="105" t="s">
        <v>205</v>
      </c>
    </row>
    <row r="21" spans="3:6" ht="12.75">
      <c r="C21" s="522"/>
      <c r="D21" s="109" t="s">
        <v>212</v>
      </c>
      <c r="E21" s="109">
        <v>14</v>
      </c>
      <c r="F21" s="105" t="s">
        <v>205</v>
      </c>
    </row>
    <row r="22" spans="3:6" ht="12.75">
      <c r="C22" s="522"/>
      <c r="D22" s="109" t="s">
        <v>213</v>
      </c>
      <c r="E22" s="109">
        <v>14</v>
      </c>
      <c r="F22" s="105" t="s">
        <v>205</v>
      </c>
    </row>
    <row r="23" spans="3:6" ht="12.75">
      <c r="C23" s="522"/>
      <c r="D23" s="109" t="s">
        <v>214</v>
      </c>
      <c r="E23" s="109">
        <v>14</v>
      </c>
      <c r="F23" s="105" t="s">
        <v>205</v>
      </c>
    </row>
    <row r="24" spans="3:6" ht="12.75">
      <c r="C24" s="522"/>
      <c r="D24" s="109" t="s">
        <v>215</v>
      </c>
      <c r="E24" s="109">
        <v>14</v>
      </c>
      <c r="F24" s="105" t="s">
        <v>205</v>
      </c>
    </row>
    <row r="25" spans="3:6" ht="12.75">
      <c r="C25" s="522"/>
      <c r="D25" s="109" t="s">
        <v>216</v>
      </c>
      <c r="E25" s="109">
        <v>14</v>
      </c>
      <c r="F25" s="105" t="s">
        <v>205</v>
      </c>
    </row>
    <row r="26" spans="3:6" ht="12.75">
      <c r="C26" s="522"/>
      <c r="D26" s="109" t="s">
        <v>217</v>
      </c>
      <c r="E26" s="109">
        <v>14</v>
      </c>
      <c r="F26" s="105" t="s">
        <v>205</v>
      </c>
    </row>
    <row r="27" spans="3:6" ht="12.75">
      <c r="C27" s="522"/>
      <c r="D27" s="109" t="s">
        <v>218</v>
      </c>
      <c r="E27" s="109">
        <v>14</v>
      </c>
      <c r="F27" s="105" t="s">
        <v>205</v>
      </c>
    </row>
    <row r="28" spans="3:6" ht="12.75">
      <c r="C28" s="522"/>
      <c r="D28" s="109" t="s">
        <v>219</v>
      </c>
      <c r="E28" s="109">
        <v>14</v>
      </c>
      <c r="F28" s="105" t="s">
        <v>205</v>
      </c>
    </row>
    <row r="29" spans="3:6" ht="12.75">
      <c r="C29" s="522"/>
      <c r="D29" s="109" t="s">
        <v>220</v>
      </c>
      <c r="E29" s="109">
        <v>14</v>
      </c>
      <c r="F29" s="105" t="s">
        <v>205</v>
      </c>
    </row>
    <row r="30" spans="3:6" ht="12.75">
      <c r="C30" s="522"/>
      <c r="D30" s="109" t="s">
        <v>221</v>
      </c>
      <c r="E30" s="109">
        <v>14</v>
      </c>
      <c r="F30" s="105" t="s">
        <v>205</v>
      </c>
    </row>
    <row r="31" spans="3:6" ht="13.5" thickBot="1">
      <c r="C31" s="523"/>
      <c r="D31" s="284" t="s">
        <v>222</v>
      </c>
      <c r="E31" s="285">
        <f>(SUM(E19:E30))/12</f>
        <v>13.833333333333334</v>
      </c>
      <c r="F31" s="141" t="s">
        <v>205</v>
      </c>
    </row>
    <row r="34" spans="1:9" ht="12.75">
      <c r="A34" s="468" t="s">
        <v>475</v>
      </c>
      <c r="B34" s="468"/>
      <c r="C34" s="468"/>
      <c r="D34" s="468"/>
      <c r="E34" s="468"/>
      <c r="F34" s="468"/>
      <c r="G34" s="468"/>
      <c r="H34" s="468"/>
      <c r="I34" s="468"/>
    </row>
    <row r="35" spans="1:9" ht="12.75">
      <c r="A35" s="468"/>
      <c r="B35" s="468"/>
      <c r="C35" s="468"/>
      <c r="D35" s="468"/>
      <c r="E35" s="468"/>
      <c r="F35" s="468"/>
      <c r="G35" s="468"/>
      <c r="H35" s="468"/>
      <c r="I35" s="468"/>
    </row>
    <row r="36" spans="1:9" ht="35.25" customHeight="1">
      <c r="A36" s="468"/>
      <c r="B36" s="468"/>
      <c r="C36" s="468"/>
      <c r="D36" s="468"/>
      <c r="E36" s="468"/>
      <c r="F36" s="468"/>
      <c r="G36" s="468"/>
      <c r="H36" s="468"/>
      <c r="I36" s="468"/>
    </row>
    <row r="38" spans="2:8" ht="30.75" customHeight="1">
      <c r="B38" s="534" t="s">
        <v>323</v>
      </c>
      <c r="C38" s="534"/>
      <c r="D38" s="534"/>
      <c r="E38" s="534"/>
      <c r="F38" s="534"/>
      <c r="G38" s="534"/>
      <c r="H38" s="534"/>
    </row>
    <row r="39" spans="2:8" ht="13.5" thickBot="1">
      <c r="B39" s="524"/>
      <c r="C39" s="524"/>
      <c r="D39" s="524"/>
      <c r="E39" s="524"/>
      <c r="F39" s="524"/>
      <c r="G39" s="524"/>
      <c r="H39" t="s">
        <v>463</v>
      </c>
    </row>
    <row r="40" spans="2:8" ht="12.75">
      <c r="B40" s="525" t="s">
        <v>234</v>
      </c>
      <c r="C40" s="526"/>
      <c r="D40" s="526"/>
      <c r="E40" s="526" t="s">
        <v>235</v>
      </c>
      <c r="F40" s="526"/>
      <c r="G40" s="526"/>
      <c r="H40" s="527"/>
    </row>
    <row r="41" spans="2:8" ht="12.75">
      <c r="B41" s="532" t="s">
        <v>324</v>
      </c>
      <c r="C41" s="533"/>
      <c r="D41" s="533"/>
      <c r="E41" s="533">
        <v>0</v>
      </c>
      <c r="F41" s="533"/>
      <c r="G41" s="533"/>
      <c r="H41" s="537"/>
    </row>
    <row r="42" spans="2:8" ht="12.75">
      <c r="B42" s="532"/>
      <c r="C42" s="533"/>
      <c r="D42" s="533"/>
      <c r="E42" s="533"/>
      <c r="F42" s="533"/>
      <c r="G42" s="533"/>
      <c r="H42" s="537"/>
    </row>
    <row r="43" spans="2:8" ht="12.75">
      <c r="B43" s="532"/>
      <c r="C43" s="533"/>
      <c r="D43" s="533"/>
      <c r="E43" s="533"/>
      <c r="F43" s="533"/>
      <c r="G43" s="533"/>
      <c r="H43" s="537"/>
    </row>
    <row r="44" spans="2:8" ht="12.75">
      <c r="B44" s="532"/>
      <c r="C44" s="533"/>
      <c r="D44" s="533"/>
      <c r="E44" s="533"/>
      <c r="F44" s="533"/>
      <c r="G44" s="533"/>
      <c r="H44" s="537"/>
    </row>
    <row r="45" spans="2:8" ht="13.5" thickBot="1">
      <c r="B45" s="535" t="s">
        <v>236</v>
      </c>
      <c r="C45" s="536"/>
      <c r="D45" s="536"/>
      <c r="E45" s="538">
        <v>0</v>
      </c>
      <c r="F45" s="538"/>
      <c r="G45" s="538"/>
      <c r="H45" s="539"/>
    </row>
  </sheetData>
  <sheetProtection/>
  <mergeCells count="27">
    <mergeCell ref="B45:D45"/>
    <mergeCell ref="E41:H41"/>
    <mergeCell ref="E42:H42"/>
    <mergeCell ref="E43:H43"/>
    <mergeCell ref="E44:H44"/>
    <mergeCell ref="E45:H45"/>
    <mergeCell ref="B43:D43"/>
    <mergeCell ref="B44:D44"/>
    <mergeCell ref="B2:I2"/>
    <mergeCell ref="D3:G3"/>
    <mergeCell ref="B41:D41"/>
    <mergeCell ref="B42:D42"/>
    <mergeCell ref="B38:H38"/>
    <mergeCell ref="A34:I36"/>
    <mergeCell ref="D4:G4"/>
    <mergeCell ref="D5:G5"/>
    <mergeCell ref="D6:G6"/>
    <mergeCell ref="D7:G7"/>
    <mergeCell ref="C19:C31"/>
    <mergeCell ref="B39:D39"/>
    <mergeCell ref="B40:D40"/>
    <mergeCell ref="E39:G39"/>
    <mergeCell ref="E40:H40"/>
    <mergeCell ref="D8:G8"/>
    <mergeCell ref="D9:G9"/>
    <mergeCell ref="A11:I14"/>
    <mergeCell ref="B18:F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&amp;C10. sz. melléklet
a 2./2017 (II.16.)  rendelethez
Büsü Községi Önkormányzat 2017.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24"/>
  <sheetViews>
    <sheetView view="pageLayout" workbookViewId="0" topLeftCell="A2">
      <selection activeCell="F15" sqref="F15"/>
    </sheetView>
  </sheetViews>
  <sheetFormatPr defaultColWidth="9.00390625" defaultRowHeight="12.75"/>
  <cols>
    <col min="1" max="1" width="45.00390625" style="187" customWidth="1"/>
    <col min="2" max="2" width="9.625" style="187" customWidth="1"/>
    <col min="3" max="3" width="7.25390625" style="187" customWidth="1"/>
    <col min="4" max="4" width="6.125" style="187" customWidth="1"/>
    <col min="5" max="5" width="6.875" style="187" customWidth="1"/>
    <col min="6" max="6" width="6.625" style="187" customWidth="1"/>
    <col min="7" max="16384" width="9.125" style="187" customWidth="1"/>
  </cols>
  <sheetData>
    <row r="3" spans="1:11" ht="31.5" customHeight="1">
      <c r="A3" s="540" t="s">
        <v>237</v>
      </c>
      <c r="B3" s="541"/>
      <c r="C3" s="541"/>
      <c r="D3" s="541"/>
      <c r="E3" s="541"/>
      <c r="K3" s="195"/>
    </row>
    <row r="4" ht="13.5" thickBot="1">
      <c r="B4" s="187" t="s">
        <v>303</v>
      </c>
    </row>
    <row r="5" spans="1:2" ht="13.5" thickBot="1">
      <c r="A5" s="189" t="s">
        <v>238</v>
      </c>
      <c r="B5" s="196">
        <v>2017</v>
      </c>
    </row>
    <row r="6" spans="1:2" ht="21" customHeight="1">
      <c r="A6" s="197" t="s">
        <v>239</v>
      </c>
      <c r="B6" s="278">
        <v>2950000</v>
      </c>
    </row>
    <row r="7" spans="1:2" ht="38.25">
      <c r="A7" s="198" t="s">
        <v>240</v>
      </c>
      <c r="B7" s="279">
        <v>0</v>
      </c>
    </row>
    <row r="8" spans="1:2" ht="12.75">
      <c r="A8" s="198" t="s">
        <v>241</v>
      </c>
      <c r="B8" s="279"/>
    </row>
    <row r="9" spans="1:2" ht="38.25">
      <c r="A9" s="198" t="s">
        <v>242</v>
      </c>
      <c r="B9" s="279">
        <v>0</v>
      </c>
    </row>
    <row r="10" spans="1:2" ht="12.75">
      <c r="A10" s="198" t="s">
        <v>243</v>
      </c>
      <c r="B10" s="279">
        <v>0</v>
      </c>
    </row>
    <row r="11" spans="1:2" ht="13.5" thickBot="1">
      <c r="A11" s="199" t="s">
        <v>244</v>
      </c>
      <c r="B11" s="280">
        <v>0</v>
      </c>
    </row>
    <row r="12" spans="1:2" ht="13.5" thickBot="1">
      <c r="A12" s="189" t="s">
        <v>236</v>
      </c>
      <c r="B12" s="281">
        <f>SUM(B6:B11)</f>
        <v>2950000</v>
      </c>
    </row>
    <row r="13" spans="1:2" ht="12.75">
      <c r="A13" s="201"/>
      <c r="B13" s="202"/>
    </row>
    <row r="14" ht="13.5" thickBot="1"/>
    <row r="15" spans="1:6" ht="13.5" thickBot="1">
      <c r="A15" s="203" t="s">
        <v>245</v>
      </c>
      <c r="B15" s="204">
        <v>2017</v>
      </c>
      <c r="C15" s="205">
        <v>2018</v>
      </c>
      <c r="D15" s="205">
        <v>2019</v>
      </c>
      <c r="E15" s="205">
        <v>2020</v>
      </c>
      <c r="F15" s="206">
        <v>2021</v>
      </c>
    </row>
    <row r="16" spans="1:6" ht="12.75">
      <c r="A16" s="207"/>
      <c r="B16" s="208"/>
      <c r="C16" s="209"/>
      <c r="D16" s="209"/>
      <c r="E16" s="209"/>
      <c r="F16" s="210"/>
    </row>
    <row r="17" spans="1:6" ht="25.5">
      <c r="A17" s="211" t="s">
        <v>333</v>
      </c>
      <c r="B17" s="269">
        <v>0</v>
      </c>
      <c r="C17" s="270">
        <v>0</v>
      </c>
      <c r="D17" s="270">
        <v>0</v>
      </c>
      <c r="E17" s="270">
        <v>0</v>
      </c>
      <c r="F17" s="271">
        <v>0</v>
      </c>
    </row>
    <row r="18" spans="1:6" ht="12.75">
      <c r="A18" s="211" t="s">
        <v>246</v>
      </c>
      <c r="B18" s="269">
        <v>0</v>
      </c>
      <c r="C18" s="270">
        <v>0</v>
      </c>
      <c r="D18" s="270">
        <v>0</v>
      </c>
      <c r="E18" s="270">
        <v>0</v>
      </c>
      <c r="F18" s="271">
        <v>0</v>
      </c>
    </row>
    <row r="19" spans="1:6" ht="12.75">
      <c r="A19" s="211" t="s">
        <v>247</v>
      </c>
      <c r="B19" s="269">
        <v>0</v>
      </c>
      <c r="C19" s="270">
        <v>0</v>
      </c>
      <c r="D19" s="270">
        <v>0</v>
      </c>
      <c r="E19" s="270">
        <v>0</v>
      </c>
      <c r="F19" s="271">
        <v>0</v>
      </c>
    </row>
    <row r="20" spans="1:6" ht="12.75">
      <c r="A20" s="211" t="s">
        <v>322</v>
      </c>
      <c r="B20" s="269">
        <v>0</v>
      </c>
      <c r="C20" s="270">
        <v>0</v>
      </c>
      <c r="D20" s="270">
        <v>0</v>
      </c>
      <c r="E20" s="270">
        <v>0</v>
      </c>
      <c r="F20" s="271">
        <v>0</v>
      </c>
    </row>
    <row r="21" spans="1:6" ht="25.5">
      <c r="A21" s="211" t="s">
        <v>248</v>
      </c>
      <c r="B21" s="269">
        <v>0</v>
      </c>
      <c r="C21" s="270">
        <v>0</v>
      </c>
      <c r="D21" s="270">
        <v>0</v>
      </c>
      <c r="E21" s="270">
        <v>0</v>
      </c>
      <c r="F21" s="271">
        <v>0</v>
      </c>
    </row>
    <row r="22" spans="1:6" ht="38.25">
      <c r="A22" s="211" t="s">
        <v>249</v>
      </c>
      <c r="B22" s="269">
        <v>0</v>
      </c>
      <c r="C22" s="270">
        <v>0</v>
      </c>
      <c r="D22" s="270">
        <v>0</v>
      </c>
      <c r="E22" s="270">
        <v>0</v>
      </c>
      <c r="F22" s="271">
        <v>0</v>
      </c>
    </row>
    <row r="23" spans="1:6" ht="51.75" thickBot="1">
      <c r="A23" s="212" t="s">
        <v>250</v>
      </c>
      <c r="B23" s="272">
        <v>0</v>
      </c>
      <c r="C23" s="273">
        <v>0</v>
      </c>
      <c r="D23" s="273">
        <v>0</v>
      </c>
      <c r="E23" s="273">
        <v>0</v>
      </c>
      <c r="F23" s="274">
        <v>0</v>
      </c>
    </row>
    <row r="24" spans="1:6" ht="13.5" thickBot="1">
      <c r="A24" s="189" t="s">
        <v>236</v>
      </c>
      <c r="B24" s="275">
        <f>SUM(B17:B23)</f>
        <v>0</v>
      </c>
      <c r="C24" s="276">
        <v>0</v>
      </c>
      <c r="D24" s="276">
        <v>0</v>
      </c>
      <c r="E24" s="276">
        <v>0</v>
      </c>
      <c r="F24" s="277"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sz. melléklet
a 2./2017. (II.16.)  rendelethez
Büssü Községi Önkormányzat 2017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4"/>
  <sheetViews>
    <sheetView view="pageLayout" zoomScale="90" zoomScalePageLayoutView="90" workbookViewId="0" topLeftCell="A1">
      <selection activeCell="B12" sqref="B12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542" t="s">
        <v>251</v>
      </c>
      <c r="B3" s="542"/>
      <c r="C3" s="115"/>
      <c r="D3" s="542" t="s">
        <v>252</v>
      </c>
      <c r="E3" s="542"/>
    </row>
    <row r="4" spans="1:5" ht="19.5" customHeight="1" thickBot="1">
      <c r="A4" s="142" t="s">
        <v>253</v>
      </c>
      <c r="B4" s="213" t="s">
        <v>463</v>
      </c>
      <c r="C4" s="214"/>
      <c r="D4" s="215" t="s">
        <v>113</v>
      </c>
      <c r="E4" s="213" t="s">
        <v>471</v>
      </c>
    </row>
    <row r="5" spans="1:5" ht="19.5" customHeight="1">
      <c r="A5" s="216" t="s">
        <v>330</v>
      </c>
      <c r="B5" s="217">
        <v>6997540</v>
      </c>
      <c r="C5" s="214"/>
      <c r="D5" s="218" t="s">
        <v>501</v>
      </c>
      <c r="E5" s="219">
        <v>900223</v>
      </c>
    </row>
    <row r="6" spans="1:5" ht="19.5" customHeight="1">
      <c r="A6" s="220" t="s">
        <v>326</v>
      </c>
      <c r="B6" s="221">
        <v>5319265</v>
      </c>
      <c r="C6" s="214"/>
      <c r="D6" s="222" t="s">
        <v>425</v>
      </c>
      <c r="E6" s="223">
        <v>31501333</v>
      </c>
    </row>
    <row r="7" spans="1:5" ht="19.5" customHeight="1">
      <c r="A7" s="220" t="s">
        <v>450</v>
      </c>
      <c r="B7" s="221">
        <v>1200000</v>
      </c>
      <c r="C7" s="214"/>
      <c r="D7" s="222" t="s">
        <v>498</v>
      </c>
      <c r="E7" s="223">
        <v>5210762</v>
      </c>
    </row>
    <row r="8" spans="1:5" ht="19.5" customHeight="1">
      <c r="A8" s="220" t="s">
        <v>436</v>
      </c>
      <c r="B8" s="221">
        <v>2500000</v>
      </c>
      <c r="C8" s="214"/>
      <c r="D8" s="222" t="s">
        <v>255</v>
      </c>
      <c r="E8" s="223">
        <v>21428385</v>
      </c>
    </row>
    <row r="9" spans="1:5" ht="19.5" customHeight="1">
      <c r="A9" s="391" t="s">
        <v>452</v>
      </c>
      <c r="B9" s="390">
        <v>26714302</v>
      </c>
      <c r="C9" s="214"/>
      <c r="D9" s="222" t="s">
        <v>155</v>
      </c>
      <c r="E9" s="223">
        <v>3275139</v>
      </c>
    </row>
    <row r="10" spans="1:5" ht="19.5" customHeight="1">
      <c r="A10" s="220" t="s">
        <v>451</v>
      </c>
      <c r="B10" s="221">
        <v>5000000</v>
      </c>
      <c r="C10" s="214"/>
      <c r="D10" s="222" t="s">
        <v>156</v>
      </c>
      <c r="E10" s="223">
        <v>19673309</v>
      </c>
    </row>
    <row r="11" spans="1:5" ht="19.5" customHeight="1">
      <c r="A11" s="220" t="s">
        <v>441</v>
      </c>
      <c r="B11" s="221">
        <v>4307895</v>
      </c>
      <c r="C11" s="214"/>
      <c r="D11" s="222" t="s">
        <v>258</v>
      </c>
      <c r="E11" s="223">
        <v>3795715</v>
      </c>
    </row>
    <row r="12" spans="1:5" ht="19.5" customHeight="1">
      <c r="A12" s="220" t="s">
        <v>476</v>
      </c>
      <c r="B12" s="221">
        <v>3235320</v>
      </c>
      <c r="C12" s="214"/>
      <c r="D12" s="222" t="s">
        <v>259</v>
      </c>
      <c r="E12" s="223"/>
    </row>
    <row r="13" spans="1:5" ht="19.5" customHeight="1">
      <c r="A13" s="220" t="s">
        <v>256</v>
      </c>
      <c r="B13" s="221">
        <v>5857280</v>
      </c>
      <c r="C13" s="214"/>
      <c r="D13" s="222" t="s">
        <v>260</v>
      </c>
      <c r="E13" s="223"/>
    </row>
    <row r="14" spans="1:5" ht="19.5" customHeight="1" thickBot="1">
      <c r="A14" s="220" t="s">
        <v>257</v>
      </c>
      <c r="B14" s="221">
        <v>11270586</v>
      </c>
      <c r="C14" s="214"/>
      <c r="D14" s="224" t="s">
        <v>262</v>
      </c>
      <c r="E14" s="226">
        <f>SUM(E5:E13)</f>
        <v>85784866</v>
      </c>
    </row>
    <row r="15" spans="1:5" ht="19.5" customHeight="1" thickBot="1">
      <c r="A15" s="220" t="s">
        <v>497</v>
      </c>
      <c r="B15" s="221">
        <v>1767000</v>
      </c>
      <c r="C15" s="214"/>
      <c r="D15" s="227"/>
      <c r="E15" s="228"/>
    </row>
    <row r="16" spans="1:5" ht="19.5" customHeight="1" thickBot="1">
      <c r="A16" s="220" t="s">
        <v>480</v>
      </c>
      <c r="B16" s="221">
        <v>9857901</v>
      </c>
      <c r="C16" s="214"/>
      <c r="D16" s="215" t="s">
        <v>264</v>
      </c>
      <c r="E16" s="213" t="s">
        <v>254</v>
      </c>
    </row>
    <row r="17" spans="1:5" ht="19.5" customHeight="1" thickBot="1">
      <c r="A17" s="224" t="s">
        <v>261</v>
      </c>
      <c r="B17" s="225">
        <f>SUM(B5:B16)</f>
        <v>84027089</v>
      </c>
      <c r="C17" s="214"/>
      <c r="D17" s="222" t="s">
        <v>331</v>
      </c>
      <c r="E17" s="223">
        <v>11074806</v>
      </c>
    </row>
    <row r="18" spans="3:5" ht="19.5" customHeight="1" thickBot="1">
      <c r="C18" s="214"/>
      <c r="D18" s="222" t="s">
        <v>160</v>
      </c>
      <c r="E18" s="223">
        <v>1363649</v>
      </c>
    </row>
    <row r="19" spans="1:5" ht="19.5" customHeight="1" thickBot="1">
      <c r="A19" s="142" t="s">
        <v>263</v>
      </c>
      <c r="B19" s="213" t="s">
        <v>254</v>
      </c>
      <c r="C19" s="214"/>
      <c r="D19" s="222" t="s">
        <v>496</v>
      </c>
      <c r="E19" s="223"/>
    </row>
    <row r="20" spans="1:5" ht="16.5" customHeight="1" thickBot="1">
      <c r="A20" s="222" t="s">
        <v>265</v>
      </c>
      <c r="B20" s="223">
        <v>15198050</v>
      </c>
      <c r="C20" s="104"/>
      <c r="D20" s="224" t="s">
        <v>267</v>
      </c>
      <c r="E20" s="225">
        <f>SUM(E17:E19)</f>
        <v>12438455</v>
      </c>
    </row>
    <row r="21" spans="1:3" ht="16.5" customHeight="1" thickBot="1">
      <c r="A21" s="224" t="s">
        <v>266</v>
      </c>
      <c r="B21" s="225">
        <f>SUM(B19:B20)</f>
        <v>15198050</v>
      </c>
      <c r="C21" s="104"/>
    </row>
    <row r="22" spans="3:5" ht="16.5" customHeight="1">
      <c r="C22" s="104"/>
      <c r="D22" s="104" t="s">
        <v>269</v>
      </c>
      <c r="E22" s="231">
        <f>SUM(E20,E14)</f>
        <v>98223321</v>
      </c>
    </row>
    <row r="23" spans="1:5" ht="16.5" customHeight="1">
      <c r="A23" s="104" t="s">
        <v>268</v>
      </c>
      <c r="B23" s="231">
        <f>SUM(B21,B17)</f>
        <v>99225139</v>
      </c>
      <c r="C23" s="104"/>
      <c r="D23" s="103"/>
      <c r="E23" s="233"/>
    </row>
    <row r="24" spans="1:2" ht="16.5" customHeight="1">
      <c r="A24" s="106" t="s">
        <v>270</v>
      </c>
      <c r="B24" s="232">
        <v>-34318237</v>
      </c>
    </row>
    <row r="25" ht="16.5" customHeight="1"/>
    <row r="26" ht="16.5" customHeight="1"/>
  </sheetData>
  <sheetProtection/>
  <mergeCells count="2">
    <mergeCell ref="A3:B3"/>
    <mergeCell ref="D3:E3"/>
  </mergeCells>
  <printOptions/>
  <pageMargins left="0.7" right="0.7" top="0.75" bottom="0.75" header="0.3" footer="0.3"/>
  <pageSetup horizontalDpi="600" verticalDpi="600" orientation="landscape" paperSize="9" r:id="rId1"/>
  <headerFooter>
    <oddHeader>&amp;C5.sz.melléklet
3./2018.(V.31.)  rendelethez
Büssü Községi Önkormányzat 2017. 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User</cp:lastModifiedBy>
  <cp:lastPrinted>2018-05-30T14:52:55Z</cp:lastPrinted>
  <dcterms:created xsi:type="dcterms:W3CDTF">2012-02-20T08:52:32Z</dcterms:created>
  <dcterms:modified xsi:type="dcterms:W3CDTF">2018-05-31T12:16:22Z</dcterms:modified>
  <cp:category/>
  <cp:version/>
  <cp:contentType/>
  <cp:contentStatus/>
</cp:coreProperties>
</file>