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firstSheet="1" activeTab="10"/>
  </bookViews>
  <sheets>
    <sheet name="1.1." sheetId="14" r:id="rId1"/>
    <sheet name="1.2 " sheetId="15" r:id="rId2"/>
    <sheet name="2.1.sz.mell   " sheetId="16" r:id="rId3"/>
    <sheet name="2.2.sz.mell  " sheetId="17" r:id="rId4"/>
    <sheet name="3.sz.mell.  " sheetId="5" r:id="rId5"/>
    <sheet name="4.,5." sheetId="6" r:id="rId6"/>
    <sheet name="6." sheetId="18" r:id="rId7"/>
    <sheet name="7." sheetId="22" r:id="rId8"/>
    <sheet name="8." sheetId="19" r:id="rId9"/>
    <sheet name="9.1" sheetId="20" r:id="rId10"/>
    <sheet name="9.2.  " sheetId="21" r:id="rId11"/>
  </sheets>
  <calcPr calcId="125725" iterateDelta="1E-4"/>
</workbook>
</file>

<file path=xl/calcChain.xml><?xml version="1.0" encoding="utf-8"?>
<calcChain xmlns="http://schemas.openxmlformats.org/spreadsheetml/2006/main">
  <c r="G40" i="22"/>
  <c r="G39"/>
  <c r="G38"/>
  <c r="G37"/>
  <c r="G36"/>
  <c r="G35"/>
  <c r="G34"/>
  <c r="G33"/>
  <c r="G32"/>
  <c r="G31"/>
  <c r="F30"/>
  <c r="E30"/>
  <c r="D30"/>
  <c r="G30" s="1"/>
  <c r="C30"/>
  <c r="B30"/>
  <c r="G28"/>
  <c r="G27"/>
  <c r="F27"/>
  <c r="E27"/>
  <c r="D27"/>
  <c r="C27"/>
  <c r="B27"/>
  <c r="G26"/>
  <c r="G25"/>
  <c r="G24"/>
  <c r="G23"/>
  <c r="G22"/>
  <c r="G21"/>
  <c r="G20"/>
  <c r="G19"/>
  <c r="G18"/>
  <c r="G17"/>
  <c r="G16"/>
  <c r="F15"/>
  <c r="E15"/>
  <c r="D15"/>
  <c r="G15" s="1"/>
  <c r="C15"/>
  <c r="B15"/>
  <c r="G14"/>
  <c r="G13"/>
  <c r="G12"/>
  <c r="G11"/>
  <c r="G10"/>
  <c r="G9"/>
  <c r="F8"/>
  <c r="E8"/>
  <c r="D8"/>
  <c r="G8" s="1"/>
  <c r="C8"/>
  <c r="B8"/>
  <c r="F7"/>
  <c r="F41" s="1"/>
  <c r="E7"/>
  <c r="E41" s="1"/>
  <c r="D7"/>
  <c r="D41" s="1"/>
  <c r="C7"/>
  <c r="C41" s="1"/>
  <c r="B7"/>
  <c r="B41" s="1"/>
  <c r="G41" l="1"/>
  <c r="G7"/>
  <c r="D9" i="21" l="1"/>
  <c r="F9"/>
  <c r="I9"/>
  <c r="C9" s="1"/>
  <c r="J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I20"/>
  <c r="C20" s="1"/>
  <c r="C21"/>
  <c r="D21"/>
  <c r="C22"/>
  <c r="D22"/>
  <c r="C23"/>
  <c r="J23"/>
  <c r="J20" s="1"/>
  <c r="C24"/>
  <c r="D24"/>
  <c r="C25"/>
  <c r="D25"/>
  <c r="D26"/>
  <c r="D27"/>
  <c r="C28"/>
  <c r="D28"/>
  <c r="I29"/>
  <c r="C29" s="1"/>
  <c r="J29"/>
  <c r="D29" s="1"/>
  <c r="C30"/>
  <c r="D30"/>
  <c r="C31"/>
  <c r="D31"/>
  <c r="C32"/>
  <c r="D32"/>
  <c r="I33"/>
  <c r="C33" s="1"/>
  <c r="J33"/>
  <c r="D33" s="1"/>
  <c r="C34"/>
  <c r="D34"/>
  <c r="C35"/>
  <c r="D35"/>
  <c r="C36"/>
  <c r="D36"/>
  <c r="C37"/>
  <c r="D37"/>
  <c r="C38"/>
  <c r="D38"/>
  <c r="I39"/>
  <c r="C39" s="1"/>
  <c r="I40"/>
  <c r="C40" s="1"/>
  <c r="J40"/>
  <c r="D40" s="1"/>
  <c r="C41"/>
  <c r="D41"/>
  <c r="C42"/>
  <c r="D42"/>
  <c r="C43"/>
  <c r="D43"/>
  <c r="J43"/>
  <c r="C44"/>
  <c r="D44"/>
  <c r="C45"/>
  <c r="D45"/>
  <c r="C46"/>
  <c r="D46"/>
  <c r="I47"/>
  <c r="C47" s="1"/>
  <c r="C56"/>
  <c r="D56"/>
  <c r="I57"/>
  <c r="C57" s="1"/>
  <c r="J57"/>
  <c r="D57" s="1"/>
  <c r="C58"/>
  <c r="D58"/>
  <c r="C59"/>
  <c r="D59"/>
  <c r="C60"/>
  <c r="D60"/>
  <c r="C61"/>
  <c r="D61"/>
  <c r="C62"/>
  <c r="D62"/>
  <c r="I63"/>
  <c r="C63" s="1"/>
  <c r="J63"/>
  <c r="D63" s="1"/>
  <c r="C64"/>
  <c r="D64"/>
  <c r="C65"/>
  <c r="D65"/>
  <c r="C66"/>
  <c r="D66"/>
  <c r="C67"/>
  <c r="D67"/>
  <c r="I68"/>
  <c r="C68" s="1"/>
  <c r="J68"/>
  <c r="D68" s="1"/>
  <c r="C69"/>
  <c r="D69"/>
  <c r="C70"/>
  <c r="D70"/>
  <c r="D71"/>
  <c r="D72"/>
  <c r="D210" i="2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G173"/>
  <c r="D173"/>
  <c r="D172"/>
  <c r="D169"/>
  <c r="D168"/>
  <c r="D167"/>
  <c r="D166"/>
  <c r="J165"/>
  <c r="I165"/>
  <c r="G165"/>
  <c r="E165"/>
  <c r="D165"/>
  <c r="C165"/>
  <c r="D164"/>
  <c r="D163"/>
  <c r="D162"/>
  <c r="D161"/>
  <c r="D160"/>
  <c r="J159"/>
  <c r="I159"/>
  <c r="H159"/>
  <c r="H170" s="1"/>
  <c r="G159"/>
  <c r="F159"/>
  <c r="F170" s="1"/>
  <c r="D170" s="1"/>
  <c r="E159"/>
  <c r="D159"/>
  <c r="C159"/>
  <c r="D150"/>
  <c r="D149"/>
  <c r="D148"/>
  <c r="D147"/>
  <c r="J146"/>
  <c r="I146"/>
  <c r="G146"/>
  <c r="E146"/>
  <c r="D146"/>
  <c r="C146"/>
  <c r="D145"/>
  <c r="D144"/>
  <c r="D143"/>
  <c r="J142"/>
  <c r="J170" s="1"/>
  <c r="I142"/>
  <c r="I170" s="1"/>
  <c r="G142"/>
  <c r="G170" s="1"/>
  <c r="E142"/>
  <c r="E170" s="1"/>
  <c r="D142"/>
  <c r="C142"/>
  <c r="C170" s="1"/>
  <c r="G141"/>
  <c r="G171" s="1"/>
  <c r="D140"/>
  <c r="D139"/>
  <c r="J138"/>
  <c r="I138"/>
  <c r="I141" s="1"/>
  <c r="G138"/>
  <c r="E138"/>
  <c r="E141" s="1"/>
  <c r="D138"/>
  <c r="C138"/>
  <c r="C141" s="1"/>
  <c r="D137"/>
  <c r="D136"/>
  <c r="D135"/>
  <c r="D134"/>
  <c r="D133"/>
  <c r="D132"/>
  <c r="D131"/>
  <c r="D130"/>
  <c r="D129"/>
  <c r="D128"/>
  <c r="D127"/>
  <c r="D126"/>
  <c r="D125"/>
  <c r="J124"/>
  <c r="I124"/>
  <c r="H124"/>
  <c r="G124"/>
  <c r="F124"/>
  <c r="E124"/>
  <c r="D124"/>
  <c r="C124"/>
  <c r="D123"/>
  <c r="D122"/>
  <c r="D116"/>
  <c r="D115"/>
  <c r="D114"/>
  <c r="D113"/>
  <c r="D112"/>
  <c r="D111"/>
  <c r="D110"/>
  <c r="D109"/>
  <c r="D108"/>
  <c r="D107"/>
  <c r="D106"/>
  <c r="D105"/>
  <c r="J104"/>
  <c r="J141" s="1"/>
  <c r="J171" s="1"/>
  <c r="I104"/>
  <c r="H104"/>
  <c r="H141" s="1"/>
  <c r="G104"/>
  <c r="F104"/>
  <c r="F141" s="1"/>
  <c r="E104"/>
  <c r="D104"/>
  <c r="C104"/>
  <c r="D103"/>
  <c r="D100"/>
  <c r="D99"/>
  <c r="D98"/>
  <c r="D97"/>
  <c r="D96"/>
  <c r="J95"/>
  <c r="I95"/>
  <c r="G95"/>
  <c r="E95"/>
  <c r="D95"/>
  <c r="C95"/>
  <c r="D94"/>
  <c r="D93"/>
  <c r="D92"/>
  <c r="J91"/>
  <c r="I91"/>
  <c r="G91"/>
  <c r="E91"/>
  <c r="D91"/>
  <c r="C91"/>
  <c r="D90"/>
  <c r="D89"/>
  <c r="J88"/>
  <c r="I88"/>
  <c r="H88"/>
  <c r="H101" s="1"/>
  <c r="G88"/>
  <c r="F88"/>
  <c r="F101" s="1"/>
  <c r="D101" s="1"/>
  <c r="E88"/>
  <c r="D88"/>
  <c r="C88"/>
  <c r="D87"/>
  <c r="D86"/>
  <c r="D85"/>
  <c r="D84"/>
  <c r="J83"/>
  <c r="I83"/>
  <c r="I101" s="1"/>
  <c r="G83"/>
  <c r="E83"/>
  <c r="E101" s="1"/>
  <c r="D83"/>
  <c r="C83"/>
  <c r="C101" s="1"/>
  <c r="D76"/>
  <c r="D75"/>
  <c r="D74"/>
  <c r="J73"/>
  <c r="J101" s="1"/>
  <c r="I73"/>
  <c r="G73"/>
  <c r="G101" s="1"/>
  <c r="E73"/>
  <c r="D73"/>
  <c r="C73"/>
  <c r="D71"/>
  <c r="D70"/>
  <c r="D69"/>
  <c r="D68"/>
  <c r="J67"/>
  <c r="I67"/>
  <c r="H67"/>
  <c r="G67"/>
  <c r="F67"/>
  <c r="E67"/>
  <c r="D67"/>
  <c r="C67"/>
  <c r="D66"/>
  <c r="D65"/>
  <c r="D64"/>
  <c r="D63"/>
  <c r="J62"/>
  <c r="I62"/>
  <c r="H62"/>
  <c r="G62"/>
  <c r="F62"/>
  <c r="E62"/>
  <c r="D62"/>
  <c r="C62"/>
  <c r="D61"/>
  <c r="D60"/>
  <c r="D59"/>
  <c r="D58"/>
  <c r="D57"/>
  <c r="D56"/>
  <c r="D55"/>
  <c r="D54"/>
  <c r="D53"/>
  <c r="D52"/>
  <c r="D51"/>
  <c r="D50"/>
  <c r="D49"/>
  <c r="D48"/>
  <c r="D47"/>
  <c r="D46"/>
  <c r="J45"/>
  <c r="I45"/>
  <c r="H45"/>
  <c r="G45"/>
  <c r="F45"/>
  <c r="E45"/>
  <c r="D45"/>
  <c r="C45"/>
  <c r="D37"/>
  <c r="D36"/>
  <c r="D35"/>
  <c r="D34"/>
  <c r="D33"/>
  <c r="G32"/>
  <c r="D32"/>
  <c r="C32"/>
  <c r="J31"/>
  <c r="I31"/>
  <c r="H31"/>
  <c r="G31"/>
  <c r="F31"/>
  <c r="E31"/>
  <c r="D31"/>
  <c r="C31"/>
  <c r="D30"/>
  <c r="D29"/>
  <c r="D28"/>
  <c r="D27"/>
  <c r="D26"/>
  <c r="D25"/>
  <c r="J24"/>
  <c r="I24"/>
  <c r="H24"/>
  <c r="H72" s="1"/>
  <c r="G24"/>
  <c r="F24"/>
  <c r="E24"/>
  <c r="D24"/>
  <c r="C24"/>
  <c r="D23"/>
  <c r="D22"/>
  <c r="D21"/>
  <c r="D20"/>
  <c r="D19"/>
  <c r="D18"/>
  <c r="G17"/>
  <c r="F17"/>
  <c r="E17"/>
  <c r="E72" s="1"/>
  <c r="E102" s="1"/>
  <c r="D17"/>
  <c r="C17"/>
  <c r="D16"/>
  <c r="D15"/>
  <c r="D14"/>
  <c r="D13"/>
  <c r="D12"/>
  <c r="D11"/>
  <c r="J10"/>
  <c r="J72" s="1"/>
  <c r="J102" s="1"/>
  <c r="I10"/>
  <c r="I72" s="1"/>
  <c r="I102" s="1"/>
  <c r="G10"/>
  <c r="G72" s="1"/>
  <c r="G102" s="1"/>
  <c r="F10"/>
  <c r="F72" s="1"/>
  <c r="C10"/>
  <c r="C72" s="1"/>
  <c r="C102" s="1"/>
  <c r="E32" i="19"/>
  <c r="E24"/>
  <c r="D24"/>
  <c r="C24"/>
  <c r="B24"/>
  <c r="F24" s="1"/>
  <c r="F23"/>
  <c r="F21"/>
  <c r="F20"/>
  <c r="F19"/>
  <c r="F18"/>
  <c r="F17"/>
  <c r="E16"/>
  <c r="D16"/>
  <c r="C16"/>
  <c r="B16"/>
  <c r="F16" s="1"/>
  <c r="F15"/>
  <c r="F14"/>
  <c r="F13"/>
  <c r="F12"/>
  <c r="F11"/>
  <c r="F10"/>
  <c r="F9"/>
  <c r="C10" i="18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E31"/>
  <c r="E9" s="1"/>
  <c r="F31"/>
  <c r="F9" s="1"/>
  <c r="G31"/>
  <c r="G9" s="1"/>
  <c r="H31"/>
  <c r="H9" s="1"/>
  <c r="H85" s="1"/>
  <c r="I31"/>
  <c r="I9" s="1"/>
  <c r="J31"/>
  <c r="J9" s="1"/>
  <c r="J85" s="1"/>
  <c r="K31"/>
  <c r="K9" s="1"/>
  <c r="L31"/>
  <c r="L9" s="1"/>
  <c r="L85" s="1"/>
  <c r="M31"/>
  <c r="M9" s="1"/>
  <c r="N31"/>
  <c r="N9" s="1"/>
  <c r="N85" s="1"/>
  <c r="C32"/>
  <c r="D32"/>
  <c r="C33"/>
  <c r="D33"/>
  <c r="C34"/>
  <c r="D34"/>
  <c r="C35"/>
  <c r="D35"/>
  <c r="C36"/>
  <c r="D36"/>
  <c r="C37"/>
  <c r="D37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C70"/>
  <c r="D70"/>
  <c r="C71"/>
  <c r="D71"/>
  <c r="C72"/>
  <c r="D72"/>
  <c r="C74"/>
  <c r="D74"/>
  <c r="C75"/>
  <c r="D75"/>
  <c r="C76"/>
  <c r="D76"/>
  <c r="E77"/>
  <c r="C77" s="1"/>
  <c r="F77"/>
  <c r="D77" s="1"/>
  <c r="G77"/>
  <c r="G85" s="1"/>
  <c r="H77"/>
  <c r="I77"/>
  <c r="I85" s="1"/>
  <c r="J77"/>
  <c r="K77"/>
  <c r="K85" s="1"/>
  <c r="L77"/>
  <c r="M77"/>
  <c r="M85" s="1"/>
  <c r="N77"/>
  <c r="C78"/>
  <c r="D78"/>
  <c r="C79"/>
  <c r="D79"/>
  <c r="C80"/>
  <c r="D80"/>
  <c r="D81"/>
  <c r="D82"/>
  <c r="D83"/>
  <c r="G31" i="17"/>
  <c r="F31"/>
  <c r="D31"/>
  <c r="C25"/>
  <c r="C19"/>
  <c r="C31" s="1"/>
  <c r="G18"/>
  <c r="G32" s="1"/>
  <c r="F18"/>
  <c r="F32" s="1"/>
  <c r="D18"/>
  <c r="D34" s="1"/>
  <c r="C18"/>
  <c r="G33" s="1"/>
  <c r="G28" i="16"/>
  <c r="F28"/>
  <c r="D25"/>
  <c r="D28" s="1"/>
  <c r="C25"/>
  <c r="C28" s="1"/>
  <c r="G19"/>
  <c r="G29" s="1"/>
  <c r="F19"/>
  <c r="F29" s="1"/>
  <c r="D19"/>
  <c r="G31" s="1"/>
  <c r="C19"/>
  <c r="F31" s="1"/>
  <c r="D173" i="15"/>
  <c r="D172"/>
  <c r="D168"/>
  <c r="D167"/>
  <c r="D166"/>
  <c r="D165"/>
  <c r="J164"/>
  <c r="I164"/>
  <c r="G164"/>
  <c r="E164"/>
  <c r="D164"/>
  <c r="C164"/>
  <c r="D163"/>
  <c r="D162"/>
  <c r="D161"/>
  <c r="D160"/>
  <c r="J159"/>
  <c r="I159"/>
  <c r="G159"/>
  <c r="E159"/>
  <c r="D159"/>
  <c r="C159"/>
  <c r="D158"/>
  <c r="D157"/>
  <c r="D150"/>
  <c r="D149"/>
  <c r="J148"/>
  <c r="I148"/>
  <c r="G148"/>
  <c r="E148"/>
  <c r="D148"/>
  <c r="C148"/>
  <c r="D147"/>
  <c r="D146"/>
  <c r="D145"/>
  <c r="J144"/>
  <c r="J169" s="1"/>
  <c r="D169" s="1"/>
  <c r="I144"/>
  <c r="I169" s="1"/>
  <c r="G144"/>
  <c r="G169" s="1"/>
  <c r="E144"/>
  <c r="E169" s="1"/>
  <c r="D144"/>
  <c r="C144"/>
  <c r="C169" s="1"/>
  <c r="D142"/>
  <c r="D141"/>
  <c r="J140"/>
  <c r="I140"/>
  <c r="G140"/>
  <c r="E140"/>
  <c r="D140"/>
  <c r="C140"/>
  <c r="D139"/>
  <c r="D138"/>
  <c r="D137"/>
  <c r="D136"/>
  <c r="D135"/>
  <c r="D134"/>
  <c r="D133"/>
  <c r="D132"/>
  <c r="F131"/>
  <c r="E131"/>
  <c r="D131"/>
  <c r="C131"/>
  <c r="D130"/>
  <c r="D129"/>
  <c r="D128"/>
  <c r="D127"/>
  <c r="J126"/>
  <c r="I126"/>
  <c r="H126"/>
  <c r="G126"/>
  <c r="F126"/>
  <c r="E126"/>
  <c r="D126"/>
  <c r="C126"/>
  <c r="D125"/>
  <c r="D124"/>
  <c r="D123"/>
  <c r="D122"/>
  <c r="D121"/>
  <c r="D120"/>
  <c r="D119"/>
  <c r="D112"/>
  <c r="D111"/>
  <c r="D110"/>
  <c r="D109"/>
  <c r="D108"/>
  <c r="D107"/>
  <c r="D106"/>
  <c r="D105"/>
  <c r="J104"/>
  <c r="J143" s="1"/>
  <c r="I104"/>
  <c r="I143" s="1"/>
  <c r="I170" s="1"/>
  <c r="H104"/>
  <c r="H143" s="1"/>
  <c r="H170" s="1"/>
  <c r="G104"/>
  <c r="G143" s="1"/>
  <c r="G170" s="1"/>
  <c r="F104"/>
  <c r="F143" s="1"/>
  <c r="E104"/>
  <c r="E143" s="1"/>
  <c r="E170" s="1"/>
  <c r="D104"/>
  <c r="C104"/>
  <c r="C143" s="1"/>
  <c r="C170" s="1"/>
  <c r="D99"/>
  <c r="D98"/>
  <c r="D97"/>
  <c r="D96"/>
  <c r="D95"/>
  <c r="J94"/>
  <c r="I94"/>
  <c r="G94"/>
  <c r="E94"/>
  <c r="D94"/>
  <c r="C94"/>
  <c r="D93"/>
  <c r="D92"/>
  <c r="D91"/>
  <c r="J90"/>
  <c r="I90"/>
  <c r="G90"/>
  <c r="E90"/>
  <c r="D90"/>
  <c r="C90"/>
  <c r="D89"/>
  <c r="D88"/>
  <c r="J87"/>
  <c r="I87"/>
  <c r="H87"/>
  <c r="H100" s="1"/>
  <c r="G87"/>
  <c r="F87"/>
  <c r="F100" s="1"/>
  <c r="E87"/>
  <c r="D87"/>
  <c r="C87"/>
  <c r="D86"/>
  <c r="D85"/>
  <c r="D84"/>
  <c r="D83"/>
  <c r="J82"/>
  <c r="I82"/>
  <c r="G82"/>
  <c r="E82"/>
  <c r="D82"/>
  <c r="C82"/>
  <c r="D75"/>
  <c r="D74"/>
  <c r="D73"/>
  <c r="J72"/>
  <c r="J100" s="1"/>
  <c r="I72"/>
  <c r="I100" s="1"/>
  <c r="I173" s="1"/>
  <c r="G72"/>
  <c r="G100" s="1"/>
  <c r="G173" s="1"/>
  <c r="E72"/>
  <c r="E100" s="1"/>
  <c r="E173" s="1"/>
  <c r="D72"/>
  <c r="C72"/>
  <c r="C100" s="1"/>
  <c r="C173" s="1"/>
  <c r="D70"/>
  <c r="D69"/>
  <c r="D68"/>
  <c r="D67"/>
  <c r="J66"/>
  <c r="I66"/>
  <c r="H66"/>
  <c r="G66"/>
  <c r="F66"/>
  <c r="E66"/>
  <c r="D66"/>
  <c r="C66"/>
  <c r="D65"/>
  <c r="D64"/>
  <c r="D63"/>
  <c r="D62"/>
  <c r="J61"/>
  <c r="I61"/>
  <c r="G61"/>
  <c r="F61"/>
  <c r="E61"/>
  <c r="D61"/>
  <c r="C61"/>
  <c r="D60"/>
  <c r="D59"/>
  <c r="D58"/>
  <c r="D57"/>
  <c r="D56"/>
  <c r="J55"/>
  <c r="I55"/>
  <c r="H55"/>
  <c r="G55"/>
  <c r="F55"/>
  <c r="E55"/>
  <c r="D55"/>
  <c r="C55"/>
  <c r="D54"/>
  <c r="D53"/>
  <c r="D52"/>
  <c r="D51"/>
  <c r="D50"/>
  <c r="D49"/>
  <c r="D48"/>
  <c r="D47"/>
  <c r="D46"/>
  <c r="D45"/>
  <c r="J44"/>
  <c r="I44"/>
  <c r="H44"/>
  <c r="G44"/>
  <c r="F44"/>
  <c r="E44"/>
  <c r="D44"/>
  <c r="C44"/>
  <c r="D37"/>
  <c r="D36"/>
  <c r="D35"/>
  <c r="D34"/>
  <c r="D33"/>
  <c r="I32"/>
  <c r="G32"/>
  <c r="E32"/>
  <c r="D32"/>
  <c r="C32"/>
  <c r="J31"/>
  <c r="I31"/>
  <c r="H31"/>
  <c r="G31"/>
  <c r="F31"/>
  <c r="E31"/>
  <c r="D31"/>
  <c r="C31"/>
  <c r="D30"/>
  <c r="D29"/>
  <c r="D25"/>
  <c r="J24"/>
  <c r="I24"/>
  <c r="H24"/>
  <c r="G24"/>
  <c r="F24"/>
  <c r="E24"/>
  <c r="D24"/>
  <c r="C24"/>
  <c r="D23"/>
  <c r="D22"/>
  <c r="D21"/>
  <c r="D20"/>
  <c r="D19"/>
  <c r="D18"/>
  <c r="J17"/>
  <c r="I17"/>
  <c r="H17"/>
  <c r="H71" s="1"/>
  <c r="H101" s="1"/>
  <c r="G17"/>
  <c r="F17"/>
  <c r="E17"/>
  <c r="D17"/>
  <c r="C17"/>
  <c r="D16"/>
  <c r="D15"/>
  <c r="D14"/>
  <c r="D13"/>
  <c r="D12"/>
  <c r="D11"/>
  <c r="J10"/>
  <c r="J71" s="1"/>
  <c r="I10"/>
  <c r="I71" s="1"/>
  <c r="G10"/>
  <c r="G71" s="1"/>
  <c r="F10"/>
  <c r="F71" s="1"/>
  <c r="E10"/>
  <c r="E71" s="1"/>
  <c r="C10"/>
  <c r="C71" s="1"/>
  <c r="D148" i="14"/>
  <c r="C148"/>
  <c r="D143"/>
  <c r="C143"/>
  <c r="D138"/>
  <c r="C138"/>
  <c r="D134"/>
  <c r="D153" s="1"/>
  <c r="C134"/>
  <c r="C153" s="1"/>
  <c r="D130"/>
  <c r="C130"/>
  <c r="D121"/>
  <c r="C121"/>
  <c r="D116"/>
  <c r="C116"/>
  <c r="D97"/>
  <c r="D133" s="1"/>
  <c r="D154" s="1"/>
  <c r="C97"/>
  <c r="C133" s="1"/>
  <c r="C154" s="1"/>
  <c r="D84"/>
  <c r="C84"/>
  <c r="D80"/>
  <c r="C80"/>
  <c r="D77"/>
  <c r="C77"/>
  <c r="D72"/>
  <c r="C72"/>
  <c r="D68"/>
  <c r="D90" s="1"/>
  <c r="D157" s="1"/>
  <c r="C68"/>
  <c r="C90" s="1"/>
  <c r="C157" s="1"/>
  <c r="D62"/>
  <c r="C62"/>
  <c r="D57"/>
  <c r="C57"/>
  <c r="D47"/>
  <c r="C47"/>
  <c r="D36"/>
  <c r="C36"/>
  <c r="D30"/>
  <c r="C30"/>
  <c r="D29"/>
  <c r="C29"/>
  <c r="D22"/>
  <c r="C22"/>
  <c r="D15"/>
  <c r="C15"/>
  <c r="D8"/>
  <c r="D67" s="1"/>
  <c r="C8"/>
  <c r="C67" s="1"/>
  <c r="J39" i="21" l="1"/>
  <c r="D20"/>
  <c r="D23"/>
  <c r="D72" i="20"/>
  <c r="F102"/>
  <c r="F171"/>
  <c r="D141"/>
  <c r="H102"/>
  <c r="H171"/>
  <c r="C171"/>
  <c r="E171"/>
  <c r="I171"/>
  <c r="D10"/>
  <c r="C9" i="18"/>
  <c r="D9"/>
  <c r="F85"/>
  <c r="D85" s="1"/>
  <c r="E85"/>
  <c r="C85" s="1"/>
  <c r="C31"/>
  <c r="D31"/>
  <c r="D32" i="17"/>
  <c r="D33"/>
  <c r="C34"/>
  <c r="G34"/>
  <c r="C32"/>
  <c r="C33"/>
  <c r="D29" i="16"/>
  <c r="D30"/>
  <c r="G30"/>
  <c r="D31"/>
  <c r="C29"/>
  <c r="C30"/>
  <c r="F30"/>
  <c r="C31"/>
  <c r="C172" i="15"/>
  <c r="C101"/>
  <c r="E172"/>
  <c r="E101"/>
  <c r="G101"/>
  <c r="G172"/>
  <c r="D143"/>
  <c r="F170"/>
  <c r="D170" s="1"/>
  <c r="J101"/>
  <c r="D100"/>
  <c r="J170"/>
  <c r="D71"/>
  <c r="F101"/>
  <c r="D101" s="1"/>
  <c r="I172"/>
  <c r="I101"/>
  <c r="D10"/>
  <c r="D156" i="14"/>
  <c r="D91"/>
  <c r="C156"/>
  <c r="C91"/>
  <c r="D39" i="21" l="1"/>
  <c r="J47"/>
  <c r="D47" s="1"/>
  <c r="D171" i="20"/>
  <c r="D102"/>
  <c r="C24" i="6" l="1"/>
  <c r="C12"/>
  <c r="E12" i="5"/>
  <c r="D12"/>
  <c r="C12"/>
  <c r="F11"/>
  <c r="F10"/>
  <c r="F9"/>
  <c r="F12" s="1"/>
</calcChain>
</file>

<file path=xl/sharedStrings.xml><?xml version="1.0" encoding="utf-8"?>
<sst xmlns="http://schemas.openxmlformats.org/spreadsheetml/2006/main" count="1735" uniqueCount="616">
  <si>
    <t>Tiszajenő Községi Önkormányzat 2014. évi költségvetésének összevont mérlege</t>
  </si>
  <si>
    <t>1.oldal</t>
  </si>
  <si>
    <t>B E V É T E L E K</t>
  </si>
  <si>
    <t>Ezer forintban</t>
  </si>
  <si>
    <t>Sor-</t>
  </si>
  <si>
    <t>Bevételi jogcímek</t>
  </si>
  <si>
    <t>szám</t>
  </si>
  <si>
    <t>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</si>
  <si>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</si>
  <si>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</si>
  <si>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</si>
  <si>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</si>
  <si>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</si>
  <si>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</si>
  <si>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</si>
  <si>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</si>
  <si>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</si>
  <si>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</si>
  <si>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</si>
  <si>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</si>
  <si>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</si>
  <si>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</si>
  <si>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</si>
  <si>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</si>
  <si>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</si>
  <si>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</si>
  <si>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</si>
  <si>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2.3.</t>
  </si>
  <si>
    <t>2.4.</t>
  </si>
  <si>
    <t>Működési célú visszatérítendő támogatások, kölcsönök igénybevétele</t>
  </si>
  <si>
    <t>2.5.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</si>
  <si>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</si>
  <si>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</si>
  <si>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</si>
  <si>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</si>
  <si>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</si>
  <si>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</si>
  <si>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</si>
  <si>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</si>
  <si>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</si>
  <si>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</si>
  <si>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</si>
  <si>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</si>
  <si>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</si>
  <si>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</si>
  <si>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</si>
  <si>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</si>
  <si>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</si>
  <si>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</si>
  <si>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</si>
  <si>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Termékek és szolgáltatások adói , helyi adók (4.1.1.+4.1.2.)</t>
  </si>
  <si>
    <t>4.1.1.</t>
  </si>
  <si>
    <t>Vagyoni típusú adók</t>
  </si>
  <si>
    <t>4.1.2.</t>
  </si>
  <si>
    <t>Értékesítési és forgalmi adók</t>
  </si>
  <si>
    <t>4.1.3.</t>
  </si>
  <si>
    <t>Gépjárműadó</t>
  </si>
  <si>
    <t>4.1.4.</t>
  </si>
  <si>
    <t>Egyéb áruhasználati és szolgáltatási adók</t>
  </si>
  <si>
    <t>4.2.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</si>
  <si>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</si>
  <si>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</si>
  <si>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</si>
  <si>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</si>
  <si>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</si>
  <si>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</si>
  <si>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</si>
  <si>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</si>
  <si>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</si>
  <si>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</si>
  <si>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</si>
  <si>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</si>
  <si>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</si>
  <si>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</si>
  <si>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</si>
  <si>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</si>
  <si>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</si>
  <si>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</si>
  <si>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</si>
  <si>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</si>
  <si>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</si>
  <si>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</si>
  <si>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</si>
  <si>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</si>
  <si>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</si>
  <si>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</si>
  <si>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</si>
  <si>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</si>
  <si>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</si>
  <si>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</si>
  <si>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</si>
  <si>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</si>
  <si>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</si>
  <si>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</si>
  <si>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</si>
  <si>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2. oldal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</si>
  <si>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</si>
  <si>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</si>
  <si>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</si>
  <si>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</si>
  <si>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</si>
  <si>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</si>
  <si>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</si>
  <si>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</si>
  <si>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</si>
  <si>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</si>
  <si>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</si>
  <si>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</si>
  <si>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</si>
  <si>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</si>
  <si>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</si>
  <si>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</si>
  <si>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</si>
  <si>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</si>
  <si>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</si>
  <si>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</si>
  <si>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</si>
  <si>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</si>
  <si>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</si>
  <si>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</si>
  <si>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</si>
  <si>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</si>
  <si>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</si>
  <si>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</si>
  <si>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</si>
  <si>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</si>
  <si>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</si>
  <si>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</si>
  <si>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</si>
  <si>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</si>
  <si>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</si>
  <si>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</si>
  <si>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</si>
  <si>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</si>
  <si>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</si>
  <si>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</si>
  <si>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</si>
  <si>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</si>
  <si>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</si>
  <si>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</si>
  <si>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</si>
  <si>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</si>
  <si>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</si>
  <si>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</si>
  <si>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</si>
  <si>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</si>
  <si>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</si>
  <si>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</si>
  <si>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</si>
  <si>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</si>
  <si>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</si>
  <si>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</si>
  <si>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</si>
  <si>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</si>
  <si>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</si>
  <si>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</si>
  <si>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</si>
  <si>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</si>
  <si>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</si>
  <si>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</si>
  <si>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</si>
  <si>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K I A D Á S O K</t>
  </si>
  <si>
    <t>Kiadási jogcímek</t>
  </si>
  <si>
    <t>Személyi  juttatások</t>
  </si>
  <si>
    <t>Munkaadókat terhelő járulékok és szociális hozzájárulási adó</t>
  </si>
  <si>
    <t>Dologi kiadások</t>
  </si>
  <si>
    <t>Ellátottak pénzbeli juttatásai</t>
  </si>
  <si>
    <t>1.5</t>
  </si>
  <si>
    <t>Egyéb működési célú kiadások</t>
  </si>
  <si>
    <t>-</t>
  </si>
  <si>
    <t>1.7.</t>
  </si>
  <si>
    <t>1.8.</t>
  </si>
  <si>
    <t>1.9.</t>
  </si>
  <si>
    <t>3.oldal</t>
  </si>
  <si>
    <t>1.10.</t>
  </si>
  <si>
    <t>1.11.</t>
  </si>
  <si>
    <t>1.12.</t>
  </si>
  <si>
    <t>1.13.</t>
  </si>
  <si>
    <t>1.14.</t>
  </si>
  <si>
    <t>1.15.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</si>
  <si>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</si>
  <si>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</si>
  <si>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</si>
  <si>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</si>
  <si>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</si>
  <si>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</si>
  <si>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</si>
  <si>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2.8.</t>
  </si>
  <si>
    <t>2.9.</t>
  </si>
  <si>
    <t>2.10.</t>
  </si>
  <si>
    <t>2.11.</t>
  </si>
  <si>
    <t>2.12.</t>
  </si>
  <si>
    <t>2.13.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</si>
  <si>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</si>
  <si>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</si>
  <si>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</si>
  <si>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</si>
  <si>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</si>
  <si>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Belföldi értékpapírok kiadásai (6.1. + … + 6.4.)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</si>
  <si>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</si>
  <si>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</si>
  <si>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</si>
  <si>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Pénzügyi lízing kiadásai</t>
  </si>
  <si>
    <t>Külföldi finanszírozás kiadásai (6.1. + … + 6.4.)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</si>
  <si>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</si>
  <si>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</si>
  <si>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</si>
  <si>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</si>
  <si>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</si>
  <si>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Ezen belül:</t>
  </si>
  <si>
    <t>feladat</t>
  </si>
  <si>
    <t>Termékek és szolgáltatások adói  (4.1.1.+4.1.2.)</t>
  </si>
  <si>
    <t>2.oldal</t>
  </si>
  <si>
    <t>Működési célú garancia- és kezességvállalásból megtérülés ÁH-n kívülről</t>
  </si>
  <si>
    <t>Működési célú visszatérítendő támogatás, kölcsön visszatér. ÁH-n kívülről</t>
  </si>
  <si>
    <t>Felhalm. célú visszatérítendő támogatás, kölcsön visszatér. ÁH-n kívülről</t>
  </si>
  <si>
    <t>BEVÉTELEK ÖSSZESEN: (9+16)</t>
  </si>
  <si>
    <t>4.oldal</t>
  </si>
  <si>
    <t>Sor-
szám</t>
  </si>
  <si>
    <t>Bevételek</t>
  </si>
  <si>
    <t>Kiadások</t>
  </si>
  <si>
    <t>Megnevezés</t>
  </si>
  <si>
    <t>2014. évi előirányzat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</si>
  <si>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</si>
  <si>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</si>
  <si>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</si>
  <si>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</si>
  <si>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Közhatalmi bevételek</t>
  </si>
  <si>
    <t>Működési célú átvett pénzeszközök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</si>
  <si>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</si>
  <si>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</si>
  <si>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</si>
  <si>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</si>
  <si>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</si>
  <si>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</si>
  <si>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</si>
  <si>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</si>
  <si>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</si>
  <si>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Hosszú lejáratú hitelek törlesztése</t>
  </si>
  <si>
    <t>18.</t>
  </si>
  <si>
    <t>Egyéb belső finanszírozási bevételek</t>
  </si>
  <si>
    <t>Kölcsön törlesztése</t>
  </si>
  <si>
    <t>19.</t>
  </si>
  <si>
    <t>Forgatási célú belföldi, külföldi értékpapírok vásárlása</t>
  </si>
  <si>
    <t>20.</t>
  </si>
  <si>
    <t>Likviditási célú hitelek, kölcsönök felvétele</t>
  </si>
  <si>
    <t>Betét elhelyezése</t>
  </si>
  <si>
    <t>21.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</si>
  <si>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</si>
  <si>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</si>
  <si>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</si>
  <si>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</si>
  <si>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</si>
  <si>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</si>
  <si>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</si>
  <si>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</si>
  <si>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</si>
  <si>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</si>
  <si>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</si>
  <si>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</si>
  <si>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</si>
  <si>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</si>
  <si>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</si>
  <si>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</si>
  <si>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</si>
  <si>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</si>
  <si>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</si>
  <si>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</si>
  <si>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</si>
  <si>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</si>
  <si>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</si>
  <si>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>Értékpapír értékesítése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</si>
  <si>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</si>
  <si>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</si>
  <si>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</si>
  <si>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</si>
  <si>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</si>
  <si>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</si>
  <si>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</si>
  <si>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26.</t>
  </si>
  <si>
    <t>BEVÉTEL ÖSSZESEN (12+25)</t>
  </si>
  <si>
    <t>KIADÁSOK ÖSSZESEN (12+25)</t>
  </si>
  <si>
    <t>27.</t>
  </si>
  <si>
    <t>28.</t>
  </si>
  <si>
    <t>3. melléklet az 1/2014. (II.12.) önkormányzati rendelethez</t>
  </si>
  <si>
    <t>Tiszajenő Községi Önkormányzat adósságot keletkeztető ügyletekből és kezességvállalásokból fennálló kötelezettségei</t>
  </si>
  <si>
    <t>Sor-szám</t>
  </si>
  <si>
    <t>MEGNEVEZÉS</t>
  </si>
  <si>
    <t>Évek</t>
  </si>
  <si>
    <t>Összesen
(6=3+4+5)</t>
  </si>
  <si>
    <t>2015.</t>
  </si>
  <si>
    <t>2016.</t>
  </si>
  <si>
    <t>2017.</t>
  </si>
  <si>
    <t>DUNA ASZFALT KFT</t>
  </si>
  <si>
    <t>szennyvízközmű fejlesztés beruházással</t>
  </si>
  <si>
    <t>összefüggő üzletrész átruházás</t>
  </si>
  <si>
    <t>ÖSSZES KÖTELEZETTSÉG</t>
  </si>
  <si>
    <t>4. melléklet az 1/2014. (II.12.) önkormányzati rendelethez</t>
  </si>
  <si>
    <t>Tiszajenő Községi Önkormányzat saját bevételeinek részletezése az adósságot keletkeztető ügyletből származó tárgyévi fizetési kötelezettség megállapításához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</si>
  <si>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</si>
  <si>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</si>
  <si>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</si>
  <si>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</si>
  <si>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</si>
  <si>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</si>
  <si>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</t>
  </si>
  <si>
    <t>5. melléklet az 1/2014. (II.12.) önkormányzati rendelethez</t>
  </si>
  <si>
    <t>Tiszajenő Községi Önkormányzat 2014. évi adósságot keletkeztető fejlesztési céljai</t>
  </si>
  <si>
    <t>Fejlesztési cél leírása</t>
  </si>
  <si>
    <t>Fejlesztés várható kiadása</t>
  </si>
  <si>
    <t>DUNA ASZFALT KFT szennyvízközmű fejlesztés beruházással</t>
  </si>
  <si>
    <t>ADÓSSÁGOT KELETKEZTETŐ ÜGYLETEK VÁRHATÓ EGYÜTTES ÖSSZEGE</t>
  </si>
  <si>
    <t>Tiszajenő Községi Önkormányzat</t>
  </si>
  <si>
    <t>2014. évi tervezett működési költségvetés kiadásai feladatonként</t>
  </si>
  <si>
    <t>Ezen belül: kiemelt kiadási előirányzatok</t>
  </si>
  <si>
    <t>Ellátottak</t>
  </si>
  <si>
    <t>jellegű kiadások</t>
  </si>
  <si>
    <t>terhelő járulékok</t>
  </si>
  <si>
    <t>kiadások</t>
  </si>
  <si>
    <t>pénzbeni juttatása</t>
  </si>
  <si>
    <t>I.</t>
  </si>
  <si>
    <t>Ezen belül :</t>
  </si>
  <si>
    <t>Víztermelés, kezelés és ellátás</t>
  </si>
  <si>
    <t>Hulladékkezelés, ártalmatlanítás</t>
  </si>
  <si>
    <t>Közutak fenntartása</t>
  </si>
  <si>
    <t>Lakóingatlan bérbeadás, üzemeltetés</t>
  </si>
  <si>
    <t>Nem lakóingatlan bérbeadás, üzemeltetés</t>
  </si>
  <si>
    <t>Zöldterület kezelés, játszótér fenntartás</t>
  </si>
  <si>
    <t>Közvilágítás</t>
  </si>
  <si>
    <t>Közterület rendjének fenntartása</t>
  </si>
  <si>
    <t>Háziorvosi ellátás</t>
  </si>
  <si>
    <t>Fogorvosi alapellátás</t>
  </si>
  <si>
    <t>Család és nővédelmi egészségügyi gondozás</t>
  </si>
  <si>
    <t>Ifjúság-egészségügyi gondozás</t>
  </si>
  <si>
    <t>ellátásához hozzájárulás</t>
  </si>
  <si>
    <t>Lakosságnak juttatott támogatások és szociális</t>
  </si>
  <si>
    <t>Családi támogatások</t>
  </si>
  <si>
    <t>Betegséggel kapcsolatos ellátás</t>
  </si>
  <si>
    <t>Foglalkoztatással, munkanélk.kapcsolatos ellátások</t>
  </si>
  <si>
    <t>Lakhatással kapcsolatos ellátás</t>
  </si>
  <si>
    <t>Egyéb nem intézményi ellátások</t>
  </si>
  <si>
    <t>Könyvtári szolgáltatás</t>
  </si>
  <si>
    <t>Közösségi színterek tevékenysége</t>
  </si>
  <si>
    <t>Köztemető fenntartás</t>
  </si>
  <si>
    <t>Társadalmi szervezetek támogatása:</t>
  </si>
  <si>
    <t>JNK-Szolnok Megyei Katasztrófavédelem támogatás</t>
  </si>
  <si>
    <t>Tiszakécske Önkormányzat Tűzoltóság támogatás</t>
  </si>
  <si>
    <t>II.</t>
  </si>
  <si>
    <t>MŰKÖDÉSI KÖLTSÉGVETÉS KIADÁSAI</t>
  </si>
  <si>
    <t>Beruházás,  felújítás  megnevezése</t>
  </si>
  <si>
    <t>Teljes költség</t>
  </si>
  <si>
    <t>Kivitelezés kezdési és  befejezési éve</t>
  </si>
  <si>
    <t>Felhasználás
2013. XII.31-ig</t>
  </si>
  <si>
    <t>1. BERUHÁZÁSOK</t>
  </si>
  <si>
    <t>1.1. Belterületi csapadékvíz rendezés</t>
  </si>
  <si>
    <t>2012/2013</t>
  </si>
  <si>
    <t>2014.</t>
  </si>
  <si>
    <t>2013.</t>
  </si>
  <si>
    <t>1.2. Informatikai eszközök beszerzése</t>
  </si>
  <si>
    <t>1.2.1. Önkormányzat informatikai eszköz beszerzés</t>
  </si>
  <si>
    <t>1.3. Egyéb tárgyi eszközök beszerzése</t>
  </si>
  <si>
    <t>1.3.1.Védőnő elhasználódott tárgyi eszközök pótlása</t>
  </si>
  <si>
    <t>1.3.2.Fogorvosi rendelő elhasználódott tágyi eszk.pótl.</t>
  </si>
  <si>
    <t>1.3.3.Orvosi rendelő elhasználódott tárgyi eszköz pótl.</t>
  </si>
  <si>
    <t>1.3.4.Tűzoltó tömlő beszerzés</t>
  </si>
  <si>
    <t>2014</t>
  </si>
  <si>
    <t>2. FELÚJÍTÁSOK</t>
  </si>
  <si>
    <t>2.1. Ivóvíz és csatorna közműrendszer felújítás TRV Zrt</t>
  </si>
  <si>
    <t>3. EGYÉB FELHALMOZÁSI KIADÁSOK</t>
  </si>
  <si>
    <t>3.1. Egyéb felhalmozási célú támogatások ÁH-n belülre</t>
  </si>
  <si>
    <t>3.1.1. Tiszajenő-Tiszavárkony Viziközmű Beruházási</t>
  </si>
  <si>
    <t>3.2. Egyéb felhalmozási célú támogatások ÁH-n kívülre</t>
  </si>
  <si>
    <t>2003.</t>
  </si>
  <si>
    <t>3.3. Visszatérítendő támogatások, kölcsönök nyújtása</t>
  </si>
  <si>
    <t>3.3.1. Tiszajenő-Tiszavárkony Viziközmű Beruházási</t>
  </si>
  <si>
    <t>ÖSSZESEN:</t>
  </si>
  <si>
    <t>bevételei, kiadásai, hozzájárulások</t>
  </si>
  <si>
    <t>EU-s projekt neve, azonosítója:</t>
  </si>
  <si>
    <t>ÉAOP-5.1.2/D2-11-0039 Belterületi csapadékvíz rendezés</t>
  </si>
  <si>
    <t>Ezer forintban!</t>
  </si>
  <si>
    <t>Források</t>
  </si>
  <si>
    <t>2012.</t>
  </si>
  <si>
    <t>2014. után</t>
  </si>
  <si>
    <t>Összesen</t>
  </si>
  <si>
    <t>Saját erő</t>
  </si>
  <si>
    <t>5026</t>
  </si>
  <si>
    <t>- saját erőből központi támogatás</t>
  </si>
  <si>
    <t>EU-s forrás</t>
  </si>
  <si>
    <t>Társfinanszírozás</t>
  </si>
  <si>
    <t>Hitel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</si>
  <si>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</si>
  <si>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</si>
  <si>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</si>
  <si>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</si>
  <si>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</si>
  <si>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</si>
  <si>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</si>
  <si>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Önkormányzaton kívüli EU-s projektekhez történő hozzájárulás 2014. évi előirányzat</t>
  </si>
  <si>
    <t>Támogatott neve</t>
  </si>
  <si>
    <t>Hozzájárulás  (E Ft)</t>
  </si>
  <si>
    <t>1.1.BM önerő alap támogatás átadása</t>
  </si>
  <si>
    <t>1.2.Visszatérülő áfa megelőlegezéséhez kölcsön nyújtása</t>
  </si>
  <si>
    <t>9.1. melléklet az 1/2014. (II.12.) önkormányzati rendelethez</t>
  </si>
  <si>
    <t>Száma</t>
  </si>
  <si>
    <t>Előirányzat-csoport, kiemelt előirányzat megnevezése</t>
  </si>
  <si>
    <t>Kötelező feladat</t>
  </si>
  <si>
    <t>Önként vállalt feladat</t>
  </si>
  <si>
    <t>Felhalmozási célú támogatások államháztartáson belülről (3.1.+..+3.5.)</t>
  </si>
  <si>
    <t>4.3.</t>
  </si>
  <si>
    <t>4.4.</t>
  </si>
  <si>
    <t>Dologi  kiadások</t>
  </si>
  <si>
    <t>Központi, irányító szervi támogatások folyósítása</t>
  </si>
  <si>
    <t>7.5.</t>
  </si>
  <si>
    <t>Éves engedélyezett létszám előirányzat (fő)</t>
  </si>
  <si>
    <t>Közfoglalkoztatottak létszáma (fő)</t>
  </si>
  <si>
    <t>Tiszajenői Közös Önkormányzti Hivatal 2014. évi bevételei és kiadásai</t>
  </si>
  <si>
    <t>Működési bevételek (1.1.+…+1.10.)</t>
  </si>
  <si>
    <t>Általános forgalmi adó visszatérülése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</si>
  <si>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</si>
  <si>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</si>
  <si>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</si>
  <si>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</si>
  <si>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</si>
  <si>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</si>
  <si>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</si>
  <si>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</si>
  <si>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</si>
  <si>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</si>
  <si>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</si>
  <si>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</si>
  <si>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ebből: Önkormányzati hivatal működésének állami támogatása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</si>
  <si>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</si>
  <si>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</si>
  <si>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</si>
  <si>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</si>
  <si>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>KIADÁSOK ÖSSZESEN: (1.+2.)</t>
  </si>
  <si>
    <t>2014. évi  előirányzat</t>
  </si>
  <si>
    <t>eredeti</t>
  </si>
  <si>
    <t>módosított</t>
  </si>
  <si>
    <t xml:space="preserve">Működési célú garancia- és kezességvállalásból megtérülések </t>
  </si>
  <si>
    <t xml:space="preserve">Működési célú visszatérítendő támogatások, kölcsönök visszatérülése </t>
  </si>
  <si>
    <t xml:space="preserve">Egyéb működési célú támogatások bevételei </t>
  </si>
  <si>
    <t>Ebből:  EU-s támogatás</t>
  </si>
  <si>
    <t xml:space="preserve">4. </t>
  </si>
  <si>
    <t xml:space="preserve">Kiszámlázott általános forgalmi adó </t>
  </si>
  <si>
    <t xml:space="preserve">7. </t>
  </si>
  <si>
    <t xml:space="preserve">   10.</t>
  </si>
  <si>
    <t xml:space="preserve">    Rövid lejáratú  hitelek, kölcsönök felvétele</t>
  </si>
  <si>
    <t xml:space="preserve">   11.</t>
  </si>
  <si>
    <t xml:space="preserve">    12.</t>
  </si>
  <si>
    <t xml:space="preserve">    13.</t>
  </si>
  <si>
    <t xml:space="preserve">    14.</t>
  </si>
  <si>
    <t xml:space="preserve">    14.1.</t>
  </si>
  <si>
    <t xml:space="preserve">    14.2.</t>
  </si>
  <si>
    <t xml:space="preserve">    14.3.</t>
  </si>
  <si>
    <t xml:space="preserve">    14.4.</t>
  </si>
  <si>
    <t xml:space="preserve">    15.</t>
  </si>
  <si>
    <t xml:space="preserve">    16.</t>
  </si>
  <si>
    <t xml:space="preserve">    17.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</si>
  <si>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</si>
  <si>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</si>
  <si>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</si>
  <si>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</si>
  <si>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</si>
  <si>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2014. évi 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</si>
  <si>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</si>
  <si>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</si>
  <si>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</si>
  <si>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</si>
  <si>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</si>
  <si>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</si>
  <si>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</si>
  <si>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</si>
  <si>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</si>
  <si>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</si>
  <si>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 xml:space="preserve">   - Lakástámogatás</t>
  </si>
  <si>
    <t xml:space="preserve">   - Egyéb felhalmozási célú támogatások államháztartáson kívülre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</si>
  <si>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</si>
  <si>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</si>
  <si>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</si>
  <si>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</si>
  <si>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</si>
  <si>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</si>
  <si>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</si>
  <si>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</si>
  <si>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</si>
  <si>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</si>
  <si>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</si>
  <si>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</si>
  <si>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</si>
  <si>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 xml:space="preserve"> ellátandó feladat jellege szerint</t>
  </si>
  <si>
    <t>ezer Ft-ban</t>
  </si>
  <si>
    <t>Önkéntvállalt</t>
  </si>
  <si>
    <t>Állami, állam-</t>
  </si>
  <si>
    <t>igazgatási feladat</t>
  </si>
  <si>
    <t xml:space="preserve">   -Visszatérítendő támogatás, kölcsön nyújtása ÁH-n belülre</t>
  </si>
  <si>
    <t xml:space="preserve">K I A D Á S O K </t>
  </si>
  <si>
    <t xml:space="preserve">   - Visszatérítendő támogatás, kölcsön törlesztése ÁH-n belülre</t>
  </si>
  <si>
    <t xml:space="preserve">   - Visszatérítendő támogatás, kölcsön nyújtása ÁH-n kívülre</t>
  </si>
  <si>
    <t xml:space="preserve">   - Visszatérítendő támogatás, kölcsön nyújtása ÁH-n belülre</t>
  </si>
  <si>
    <t xml:space="preserve">   - Visszatérítendő támogatás, kölcsönö törlesztése ÁH-n belülre</t>
  </si>
  <si>
    <t xml:space="preserve">   - Egyéb felhalmozási célú támogatás ÁH-n belülre</t>
  </si>
  <si>
    <t>5.oldal</t>
  </si>
  <si>
    <t xml:space="preserve">I. Működési célú bevételek és kiadások mérlege
</t>
  </si>
  <si>
    <t xml:space="preserve"> Ezer forintban</t>
  </si>
  <si>
    <t xml:space="preserve">Dologi kiadások </t>
  </si>
  <si>
    <t>5.-ből EU-s támogatás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</si>
  <si>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</si>
  <si>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</si>
  <si>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</si>
  <si>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</si>
  <si>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</si>
  <si>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</si>
  <si>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</si>
  <si>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 xml:space="preserve">II. Felhalmozási célú bevételek és kiadások mérlege
</t>
  </si>
  <si>
    <t xml:space="preserve"> Ezer forintban </t>
  </si>
  <si>
    <t xml:space="preserve">Felhalmozási célú átvett pénzeszközök </t>
  </si>
  <si>
    <t xml:space="preserve">Vállalkozási maradvány igénybevétele </t>
  </si>
  <si>
    <t xml:space="preserve">Betét visszavonásából származó bevétel </t>
  </si>
  <si>
    <t xml:space="preserve">Felhalmozási célú finanszírozási kiadások összesen  (13.+...+24.)
</t>
  </si>
  <si>
    <t xml:space="preserve"> ÖSSZESEN (I. +II.)</t>
  </si>
  <si>
    <t>Önkormányzati képviselő választás</t>
  </si>
  <si>
    <t>EP képviselő választás</t>
  </si>
  <si>
    <t>Országgyűlési képviselő választás</t>
  </si>
  <si>
    <r>
      <t>Vezseny Kirendeltség</t>
    </r>
    <r>
      <rPr>
        <sz val="10"/>
        <color indexed="8"/>
        <rFont val="Times New Roman"/>
        <family val="1"/>
        <charset val="238"/>
      </rPr>
      <t xml:space="preserve"> igazgatási kiadása</t>
    </r>
  </si>
  <si>
    <r>
      <t>Tiszajenő Székhely</t>
    </r>
    <r>
      <rPr>
        <sz val="10"/>
        <rFont val="Times New Roman"/>
        <family val="1"/>
        <charset val="238"/>
      </rPr>
      <t xml:space="preserve"> igazgatási kiadása</t>
    </r>
  </si>
  <si>
    <r>
      <t>HIVATAL</t>
    </r>
    <r>
      <rPr>
        <sz val="10"/>
        <rFont val="Times New Roman"/>
        <family val="1"/>
        <charset val="238"/>
      </rPr>
      <t xml:space="preserve"> költségvetési előirányzata összesen:</t>
    </r>
  </si>
  <si>
    <t>TISZAJENŐ KÖZÖS ÖNKORMÁNYZATI</t>
  </si>
  <si>
    <t xml:space="preserve">5. </t>
  </si>
  <si>
    <t>Költségvetési befizetés 2013. évi többlettámogatás miatt</t>
  </si>
  <si>
    <t xml:space="preserve">   -Polgárőrség</t>
  </si>
  <si>
    <t xml:space="preserve">   -Sportegyesület</t>
  </si>
  <si>
    <t xml:space="preserve">   Köztemetés</t>
  </si>
  <si>
    <t xml:space="preserve">   HPV védőoltás </t>
  </si>
  <si>
    <t xml:space="preserve">    - átmeneti  természetben (szociális tüzifa)</t>
  </si>
  <si>
    <t xml:space="preserve">    - gyermekszületési</t>
  </si>
  <si>
    <t xml:space="preserve">    - temetési </t>
  </si>
  <si>
    <t xml:space="preserve">    - átmeneti</t>
  </si>
  <si>
    <t xml:space="preserve">    Önkormányzati segély:</t>
  </si>
  <si>
    <t xml:space="preserve">   Aktív korú nem foglalkoztatottak rendsz. szoc.segély</t>
  </si>
  <si>
    <t xml:space="preserve">   Lakásfenntartási támogatás normatív</t>
  </si>
  <si>
    <t xml:space="preserve">   Foglalkoztatást helyettesítő támogatás</t>
  </si>
  <si>
    <t xml:space="preserve">   Helyi megállapítású közgyógyellátás</t>
  </si>
  <si>
    <t>módoított</t>
  </si>
  <si>
    <t xml:space="preserve">erdeti </t>
  </si>
  <si>
    <t xml:space="preserve">eredeti </t>
  </si>
  <si>
    <t xml:space="preserve"> célú kiadás</t>
  </si>
  <si>
    <t>Egyéb működési</t>
  </si>
  <si>
    <t xml:space="preserve">Dologi </t>
  </si>
  <si>
    <t xml:space="preserve">Munkaadót </t>
  </si>
  <si>
    <t xml:space="preserve">Személyi </t>
  </si>
  <si>
    <t>előirányzat összesen</t>
  </si>
  <si>
    <t>Sorszám</t>
  </si>
  <si>
    <t xml:space="preserve">   Rendkívüli gyermekvédelmi támogatás természetben</t>
  </si>
  <si>
    <t xml:space="preserve">   Rendkívüli gyermekvédelmi támogatás pénzben</t>
  </si>
  <si>
    <t xml:space="preserve">   Óvodáztatási támogatás</t>
  </si>
  <si>
    <t xml:space="preserve">   Gyermekvédelmi támogatás (Erzsébet utalvány)</t>
  </si>
  <si>
    <t xml:space="preserve">Ezen belül : </t>
  </si>
  <si>
    <t xml:space="preserve">rászorultsági jellegű ellátások összesen: </t>
  </si>
  <si>
    <t xml:space="preserve">Családsegítő és gyermekvédelmi feladatok </t>
  </si>
  <si>
    <t xml:space="preserve">Közfoglalkoztatás </t>
  </si>
  <si>
    <t xml:space="preserve">Egyéb oktatási tevékenység </t>
  </si>
  <si>
    <t xml:space="preserve"> Ellátandó feladatok:</t>
  </si>
  <si>
    <r>
      <t xml:space="preserve">  </t>
    </r>
    <r>
      <rPr>
        <i/>
        <sz val="10"/>
        <rFont val="Times New Roman"/>
        <family val="1"/>
        <charset val="238"/>
      </rPr>
      <t xml:space="preserve">  ebből:</t>
    </r>
    <r>
      <rPr>
        <b/>
        <i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likviditási hitel kamata</t>
    </r>
  </si>
  <si>
    <t xml:space="preserve"> Önkormányzati igazgatási feladatok</t>
  </si>
  <si>
    <r>
      <t>ÖNKORMÁNYZAT</t>
    </r>
    <r>
      <rPr>
        <sz val="10"/>
        <rFont val="Times New Roman"/>
        <family val="1"/>
        <charset val="238"/>
      </rPr>
      <t xml:space="preserve"> költségvetési előirányzata :</t>
    </r>
  </si>
  <si>
    <t>EU-s projektek</t>
  </si>
  <si>
    <t xml:space="preserve">Egyéb forrás </t>
  </si>
  <si>
    <t>Fordított áfa beifizetése</t>
  </si>
  <si>
    <t xml:space="preserve">1.Tiszajenő-Tiszavárkony Viziközmű Beruházási Társulás részére </t>
  </si>
  <si>
    <t xml:space="preserve"> Önkormányzat bevételelei és kiadása</t>
  </si>
  <si>
    <t>BEBÉTELEK</t>
  </si>
  <si>
    <t xml:space="preserve"> 10.</t>
  </si>
  <si>
    <t>KIADÁSOK</t>
  </si>
  <si>
    <t>4. oldal</t>
  </si>
  <si>
    <t xml:space="preserve">   - Egyéb felhalmozási célú támogatás államháztartáson kívülre</t>
  </si>
  <si>
    <t xml:space="preserve"> - ebből EU-s forrásból tám. megvalósuló programok, projektek kiadásai</t>
  </si>
  <si>
    <t>Állami (államigaz-gatási)  feladat</t>
  </si>
  <si>
    <t>Ezen belül: ellátandó feladat</t>
  </si>
  <si>
    <t>1. melléklet folytatás</t>
  </si>
  <si>
    <t xml:space="preserve">            Tiszajenő Község Önkormányzatának hozzájárulása</t>
  </si>
  <si>
    <t xml:space="preserve">             Bérkompenzáció állami támogatás</t>
  </si>
  <si>
    <t>Felhalmozási célú támogatások államháztartáson belülről (4.1.+4.2.)</t>
  </si>
  <si>
    <t xml:space="preserve">                Európai Parlamenti képviselő választás támog.fejezeti kez.előir.</t>
  </si>
  <si>
    <t xml:space="preserve">                Országgyűlési képviselő választás támogatás fejezeti kezelésű ei.</t>
  </si>
  <si>
    <t xml:space="preserve">                Vezseny Községi Önkormányzat hozzájárulása</t>
  </si>
  <si>
    <t xml:space="preserve"> - ebből:  EU támogatás</t>
  </si>
  <si>
    <t>Működési célú támogatások államháztartáson belülről (2.1.+…+2.3.)</t>
  </si>
  <si>
    <t xml:space="preserve">1.2. melléklet az 1/2014. (II.12.)  önkormányzati rendelethez </t>
  </si>
  <si>
    <r>
      <t xml:space="preserve">2.1. melléklet a 1/2014. (II.12.) önkormányzati rendelethez  </t>
    </r>
    <r>
      <rPr>
        <i/>
        <sz val="10"/>
        <rFont val="Times New Roman"/>
        <family val="1"/>
        <charset val="238"/>
      </rPr>
      <t xml:space="preserve">   </t>
    </r>
  </si>
  <si>
    <t xml:space="preserve">2.2. melléklet a 1/2014. (II.12.) önkormányzati rendelethez     </t>
  </si>
  <si>
    <t xml:space="preserve">Beruházási, felújítási  (felhalmozási) kiadások  előirányzata </t>
  </si>
  <si>
    <t xml:space="preserve">
2014. év utáni szükséglet
</t>
  </si>
  <si>
    <t>7=(2-4-6)</t>
  </si>
  <si>
    <t xml:space="preserve">       1.1.1. EU-s támogatásból megvalósuló építmény </t>
  </si>
  <si>
    <t xml:space="preserve">       1.1.2. Belvízelvezetéssel összefüggő kártalanítás</t>
  </si>
  <si>
    <t xml:space="preserve">       1.1.3. Belvízelvezetés céljára telek vásárlás</t>
  </si>
  <si>
    <t xml:space="preserve">       1.1.4. Belterületi csapadékvíz rendszer kapubejárók     </t>
  </si>
  <si>
    <t>1.3.5.Fűkasza beszerzés pályázat</t>
  </si>
  <si>
    <t>1.3.6.Szelektív hulladék gyűjtő edényzet beszerzés pály.</t>
  </si>
  <si>
    <t>1.3.7.Önkormányzat elhasználódott tárgyieszközök pótlása</t>
  </si>
  <si>
    <t>1.4. Immateriális javak beszerzése</t>
  </si>
  <si>
    <t>1.4.1. EPER integrált számv.rendszer szoftver jogdíj</t>
  </si>
  <si>
    <t>1.4.2. EKATA vagyongazdálkodási szoftver jogdíj Hivatal</t>
  </si>
  <si>
    <t>1.5.Kétpó hulladékgazdálkodási rendszer beruházás</t>
  </si>
  <si>
    <t>2.2. Óvoda épülete nyílászárók cseréje, hőszigetelés</t>
  </si>
  <si>
    <t xml:space="preserve">          Társulásnak BM önerő alap támogatás átadás</t>
  </si>
  <si>
    <t xml:space="preserve">3.2.1. DUNA ASZFALT KFT szennyvízberuházással          </t>
  </si>
  <si>
    <t xml:space="preserve">         összefüggő részvényvásárlás vételár részletfizetés </t>
  </si>
  <si>
    <t xml:space="preserve">    ÁH-n belülre</t>
  </si>
  <si>
    <t xml:space="preserve">          Társulásnak visszatérülő ÁFA megelőlegezéséhez</t>
  </si>
  <si>
    <t>7. melléklet a 1/2014. (II.12.) önkormányzati rendelethez</t>
  </si>
  <si>
    <t>8. melléklet az 1/2014. (II.12.) önkormányzati rendelethez</t>
  </si>
  <si>
    <t>9.2. melléklet Tiszajenő Községi Önkormányzat 1/2014. (II.12.) Kt. sz. rendeletéhez</t>
  </si>
  <si>
    <t>1. melléklet az 1/2014. (II.12.) önkormányzati rendelethez</t>
  </si>
  <si>
    <t xml:space="preserve">6. melléklet az 1/2014.(II.12.)önkormányzati rendelethez </t>
  </si>
</sst>
</file>

<file path=xl/styles.xml><?xml version="1.0" encoding="utf-8"?>
<styleSheet xmlns="http://schemas.openxmlformats.org/spreadsheetml/2006/main">
  <numFmts count="5">
    <numFmt numFmtId="41" formatCode="_-* #,##0\ _F_t_-;\-* #,##0\ _F_t_-;_-* &quot;-&quot;\ _F_t_-;_-@_-"/>
    <numFmt numFmtId="43" formatCode="_-* #,##0.00\ _F_t_-;\-* #,##0.00\ _F_t_-;_-* &quot;-&quot;??\ _F_t_-;_-@_-"/>
    <numFmt numFmtId="164" formatCode="_-* #,##0.00\ _F_t_-;\-* #,##0.00\ _F_t_-;_-* \-??\ _F_t_-;_-@_-"/>
    <numFmt numFmtId="165" formatCode="#,###"/>
    <numFmt numFmtId="166" formatCode="_-* #,##0\ _F_t_-;\-* #,##0\ _F_t_-;_-* \-??\ _F_t_-;_-@_-"/>
  </numFmts>
  <fonts count="5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2"/>
      <color rgb="FF0000FF"/>
      <name val="Times New Roman CE"/>
      <family val="1"/>
      <charset val="238"/>
    </font>
    <font>
      <u/>
      <sz val="12"/>
      <color rgb="FF80008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sz val="10"/>
      <color rgb="FFFFFFFF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b/>
      <sz val="12"/>
      <name val="Times New Roman CE"/>
      <charset val="238"/>
    </font>
    <font>
      <i/>
      <sz val="10"/>
      <name val="Times New Roman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i/>
      <sz val="10"/>
      <name val="Times New Roman"/>
      <family val="1"/>
      <charset val="238"/>
    </font>
    <font>
      <i/>
      <sz val="12"/>
      <name val="Times New Roman CE"/>
      <charset val="238"/>
    </font>
    <font>
      <i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5" fillId="0" borderId="0"/>
    <xf numFmtId="0" fontId="25" fillId="0" borderId="0"/>
    <xf numFmtId="0" fontId="2" fillId="0" borderId="0"/>
    <xf numFmtId="164" fontId="2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1" fillId="0" borderId="0"/>
    <xf numFmtId="0" fontId="33" fillId="0" borderId="0"/>
    <xf numFmtId="0" fontId="34" fillId="0" borderId="0"/>
    <xf numFmtId="43" fontId="34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/>
  </cellStyleXfs>
  <cellXfs count="974">
    <xf numFmtId="0" fontId="0" fillId="0" borderId="0" xfId="0"/>
    <xf numFmtId="0" fontId="16" fillId="0" borderId="0" xfId="10" applyFont="1"/>
    <xf numFmtId="0" fontId="16" fillId="0" borderId="0" xfId="10" applyFont="1" applyAlignment="1">
      <alignment horizontal="right"/>
    </xf>
    <xf numFmtId="165" fontId="17" fillId="0" borderId="0" xfId="10" applyNumberFormat="1" applyFont="1" applyBorder="1" applyAlignment="1" applyProtection="1">
      <alignment horizontal="center" vertical="center" wrapText="1"/>
    </xf>
    <xf numFmtId="165" fontId="17" fillId="0" borderId="0" xfId="10" applyNumberFormat="1" applyFont="1" applyBorder="1" applyAlignment="1" applyProtection="1">
      <alignment horizontal="center" vertical="center"/>
    </xf>
    <xf numFmtId="0" fontId="18" fillId="0" borderId="0" xfId="7" applyFont="1" applyBorder="1" applyAlignment="1" applyProtection="1"/>
    <xf numFmtId="0" fontId="12" fillId="0" borderId="19" xfId="10" applyFont="1" applyBorder="1" applyAlignment="1">
      <alignment horizontal="center" vertical="center" wrapText="1"/>
    </xf>
    <xf numFmtId="0" fontId="5" fillId="0" borderId="9" xfId="10" applyFont="1" applyBorder="1" applyAlignment="1">
      <alignment horizontal="center" vertical="center"/>
    </xf>
    <xf numFmtId="0" fontId="5" fillId="0" borderId="10" xfId="10" applyFont="1" applyBorder="1" applyAlignment="1">
      <alignment horizontal="center" vertical="center"/>
    </xf>
    <xf numFmtId="0" fontId="5" fillId="0" borderId="11" xfId="10" applyFont="1" applyBorder="1" applyAlignment="1">
      <alignment horizontal="center" vertical="center"/>
    </xf>
    <xf numFmtId="0" fontId="5" fillId="0" borderId="31" xfId="10" applyFont="1" applyBorder="1" applyAlignment="1">
      <alignment horizontal="center" vertical="center"/>
    </xf>
    <xf numFmtId="0" fontId="5" fillId="0" borderId="5" xfId="10" applyFont="1" applyBorder="1" applyProtection="1">
      <protection locked="0"/>
    </xf>
    <xf numFmtId="166" fontId="5" fillId="0" borderId="5" xfId="4" applyNumberFormat="1" applyFont="1" applyBorder="1" applyAlignment="1" applyProtection="1">
      <protection locked="0"/>
    </xf>
    <xf numFmtId="166" fontId="5" fillId="0" borderId="37" xfId="4" applyNumberFormat="1" applyFont="1" applyBorder="1" applyAlignment="1" applyProtection="1"/>
    <xf numFmtId="0" fontId="5" fillId="0" borderId="12" xfId="10" applyFont="1" applyBorder="1" applyAlignment="1">
      <alignment horizontal="center" vertical="center"/>
    </xf>
    <xf numFmtId="0" fontId="5" fillId="0" borderId="13" xfId="10" applyFont="1" applyBorder="1" applyProtection="1">
      <protection locked="0"/>
    </xf>
    <xf numFmtId="166" fontId="5" fillId="0" borderId="13" xfId="4" applyNumberFormat="1" applyFont="1" applyBorder="1" applyAlignment="1" applyProtection="1">
      <protection locked="0"/>
    </xf>
    <xf numFmtId="166" fontId="5" fillId="0" borderId="14" xfId="4" applyNumberFormat="1" applyFont="1" applyBorder="1" applyAlignment="1" applyProtection="1"/>
    <xf numFmtId="0" fontId="12" fillId="0" borderId="9" xfId="10" applyFont="1" applyBorder="1" applyAlignment="1">
      <alignment horizontal="center" vertical="center"/>
    </xf>
    <xf numFmtId="0" fontId="12" fillId="0" borderId="10" xfId="10" applyFont="1" applyBorder="1"/>
    <xf numFmtId="166" fontId="12" fillId="0" borderId="10" xfId="10" applyNumberFormat="1" applyFont="1" applyBorder="1"/>
    <xf numFmtId="166" fontId="12" fillId="0" borderId="11" xfId="10" applyNumberFormat="1" applyFont="1" applyBorder="1"/>
    <xf numFmtId="0" fontId="17" fillId="0" borderId="0" xfId="10" applyFont="1"/>
    <xf numFmtId="165" fontId="14" fillId="0" borderId="0" xfId="10" applyNumberFormat="1" applyFont="1" applyBorder="1" applyAlignment="1" applyProtection="1">
      <alignment horizontal="center" vertical="center"/>
    </xf>
    <xf numFmtId="0" fontId="7" fillId="0" borderId="0" xfId="7" applyFont="1" applyBorder="1" applyAlignment="1" applyProtection="1">
      <alignment horizontal="right"/>
    </xf>
    <xf numFmtId="0" fontId="17" fillId="0" borderId="26" xfId="10" applyFont="1" applyBorder="1" applyAlignment="1" applyProtection="1">
      <alignment horizontal="center" vertical="center" wrapText="1"/>
    </xf>
    <xf numFmtId="0" fontId="17" fillId="0" borderId="27" xfId="10" applyFont="1" applyBorder="1" applyAlignment="1" applyProtection="1">
      <alignment horizontal="center" vertical="center" wrapText="1"/>
    </xf>
    <xf numFmtId="0" fontId="17" fillId="0" borderId="28" xfId="10" applyFont="1" applyBorder="1" applyAlignment="1" applyProtection="1">
      <alignment horizontal="center" vertical="center" wrapText="1"/>
    </xf>
    <xf numFmtId="0" fontId="16" fillId="0" borderId="9" xfId="10" applyFont="1" applyBorder="1" applyAlignment="1" applyProtection="1">
      <alignment horizontal="center" vertical="center"/>
    </xf>
    <xf numFmtId="0" fontId="16" fillId="0" borderId="10" xfId="10" applyFont="1" applyBorder="1" applyAlignment="1" applyProtection="1">
      <alignment horizontal="center" vertical="center"/>
    </xf>
    <xf numFmtId="0" fontId="16" fillId="0" borderId="11" xfId="10" applyFont="1" applyBorder="1" applyAlignment="1" applyProtection="1">
      <alignment horizontal="center" vertical="center"/>
    </xf>
    <xf numFmtId="0" fontId="16" fillId="0" borderId="26" xfId="10" applyFont="1" applyBorder="1" applyAlignment="1" applyProtection="1">
      <alignment horizontal="center" vertical="center"/>
    </xf>
    <xf numFmtId="0" fontId="16" fillId="0" borderId="13" xfId="10" applyFont="1" applyBorder="1" applyProtection="1"/>
    <xf numFmtId="166" fontId="16" fillId="0" borderId="45" xfId="4" applyNumberFormat="1" applyFont="1" applyBorder="1" applyAlignment="1" applyProtection="1">
      <protection locked="0"/>
    </xf>
    <xf numFmtId="0" fontId="16" fillId="0" borderId="15" xfId="10" applyFont="1" applyBorder="1" applyAlignment="1" applyProtection="1">
      <alignment horizontal="center" vertical="center"/>
    </xf>
    <xf numFmtId="0" fontId="20" fillId="0" borderId="16" xfId="7" applyFont="1" applyBorder="1" applyAlignment="1">
      <alignment horizontal="justify" wrapText="1"/>
    </xf>
    <xf numFmtId="166" fontId="16" fillId="0" borderId="32" xfId="4" applyNumberFormat="1" applyFont="1" applyBorder="1" applyAlignment="1" applyProtection="1">
      <protection locked="0"/>
    </xf>
    <xf numFmtId="0" fontId="20" fillId="0" borderId="16" xfId="7" applyFont="1" applyBorder="1" applyAlignment="1">
      <alignment wrapText="1"/>
    </xf>
    <xf numFmtId="0" fontId="16" fillId="0" borderId="18" xfId="10" applyFont="1" applyBorder="1" applyAlignment="1" applyProtection="1">
      <alignment horizontal="center" vertical="center"/>
    </xf>
    <xf numFmtId="166" fontId="16" fillId="0" borderId="33" xfId="4" applyNumberFormat="1" applyFont="1" applyBorder="1" applyAlignment="1" applyProtection="1">
      <protection locked="0"/>
    </xf>
    <xf numFmtId="0" fontId="20" fillId="0" borderId="22" xfId="7" applyFont="1" applyBorder="1" applyAlignment="1">
      <alignment wrapText="1"/>
    </xf>
    <xf numFmtId="166" fontId="14" fillId="0" borderId="11" xfId="4" applyNumberFormat="1" applyFont="1" applyBorder="1" applyAlignment="1" applyProtection="1"/>
    <xf numFmtId="0" fontId="14" fillId="0" borderId="0" xfId="10" applyFont="1" applyBorder="1" applyAlignment="1" applyProtection="1">
      <alignment horizontal="left"/>
    </xf>
    <xf numFmtId="166" fontId="14" fillId="0" borderId="0" xfId="4" applyNumberFormat="1" applyFont="1" applyBorder="1" applyAlignment="1" applyProtection="1"/>
    <xf numFmtId="0" fontId="16" fillId="0" borderId="0" xfId="7" applyFont="1" applyBorder="1" applyAlignment="1" applyProtection="1">
      <alignment horizontal="right"/>
    </xf>
    <xf numFmtId="0" fontId="16" fillId="0" borderId="5" xfId="10" applyFont="1" applyBorder="1" applyProtection="1">
      <protection locked="0"/>
    </xf>
    <xf numFmtId="0" fontId="16" fillId="0" borderId="13" xfId="10" applyFont="1" applyBorder="1" applyProtection="1">
      <protection locked="0"/>
    </xf>
    <xf numFmtId="0" fontId="17" fillId="0" borderId="9" xfId="10" applyFont="1" applyBorder="1" applyAlignment="1" applyProtection="1">
      <alignment horizontal="center" vertical="center"/>
    </xf>
    <xf numFmtId="0" fontId="17" fillId="0" borderId="10" xfId="10" applyFont="1" applyBorder="1" applyAlignment="1" applyProtection="1">
      <alignment horizontal="left" vertical="center" wrapText="1"/>
    </xf>
    <xf numFmtId="166" fontId="17" fillId="0" borderId="11" xfId="4" applyNumberFormat="1" applyFont="1" applyBorder="1" applyAlignment="1" applyProtection="1"/>
    <xf numFmtId="0" fontId="1" fillId="0" borderId="0" xfId="12"/>
    <xf numFmtId="0" fontId="29" fillId="0" borderId="0" xfId="12" applyFont="1"/>
    <xf numFmtId="0" fontId="27" fillId="0" borderId="0" xfId="12" applyFont="1"/>
    <xf numFmtId="0" fontId="30" fillId="0" borderId="0" xfId="12" applyFont="1"/>
    <xf numFmtId="0" fontId="31" fillId="0" borderId="0" xfId="12" applyFont="1" applyAlignment="1">
      <alignment horizontal="center"/>
    </xf>
    <xf numFmtId="0" fontId="32" fillId="0" borderId="1" xfId="12" applyFont="1" applyBorder="1" applyAlignment="1">
      <alignment horizontal="center"/>
    </xf>
    <xf numFmtId="0" fontId="32" fillId="0" borderId="2" xfId="12" applyFont="1" applyBorder="1" applyAlignment="1">
      <alignment horizontal="center"/>
    </xf>
    <xf numFmtId="0" fontId="32" fillId="0" borderId="4" xfId="12" applyFont="1" applyBorder="1" applyAlignment="1">
      <alignment horizontal="center"/>
    </xf>
    <xf numFmtId="0" fontId="32" fillId="0" borderId="5" xfId="12" applyFont="1" applyBorder="1" applyAlignment="1">
      <alignment horizontal="center"/>
    </xf>
    <xf numFmtId="0" fontId="32" fillId="0" borderId="60" xfId="12" applyFont="1" applyBorder="1" applyAlignment="1">
      <alignment horizontal="center"/>
    </xf>
    <xf numFmtId="0" fontId="32" fillId="0" borderId="23" xfId="12" applyFont="1" applyBorder="1" applyAlignment="1">
      <alignment horizontal="center"/>
    </xf>
    <xf numFmtId="0" fontId="10" fillId="0" borderId="7" xfId="13" applyFont="1" applyFill="1" applyBorder="1" applyAlignment="1" applyProtection="1">
      <alignment horizontal="center" vertical="center" wrapText="1"/>
    </xf>
    <xf numFmtId="0" fontId="10" fillId="0" borderId="2" xfId="13" applyFont="1" applyFill="1" applyBorder="1" applyAlignment="1" applyProtection="1">
      <alignment horizontal="center" vertical="center" wrapText="1"/>
    </xf>
    <xf numFmtId="0" fontId="10" fillId="0" borderId="52" xfId="13" applyFont="1" applyFill="1" applyBorder="1" applyAlignment="1" applyProtection="1">
      <alignment horizontal="center" vertical="center" wrapText="1"/>
    </xf>
    <xf numFmtId="0" fontId="10" fillId="0" borderId="8" xfId="13" applyFont="1" applyFill="1" applyBorder="1" applyAlignment="1" applyProtection="1">
      <alignment horizontal="center" vertical="center" wrapText="1"/>
    </xf>
    <xf numFmtId="0" fontId="10" fillId="0" borderId="9" xfId="13" applyFont="1" applyFill="1" applyBorder="1" applyAlignment="1" applyProtection="1">
      <alignment horizontal="left" vertical="center" wrapText="1" indent="1"/>
    </xf>
    <xf numFmtId="0" fontId="10" fillId="0" borderId="10" xfId="13" applyFont="1" applyFill="1" applyBorder="1" applyAlignment="1" applyProtection="1">
      <alignment horizontal="left" vertical="center" wrapText="1" indent="1"/>
    </xf>
    <xf numFmtId="165" fontId="10" fillId="0" borderId="53" xfId="13" applyNumberFormat="1" applyFont="1" applyFill="1" applyBorder="1" applyAlignment="1" applyProtection="1">
      <alignment horizontal="right" vertical="center" wrapText="1" indent="1"/>
    </xf>
    <xf numFmtId="165" fontId="10" fillId="0" borderId="11" xfId="13" applyNumberFormat="1" applyFont="1" applyFill="1" applyBorder="1" applyAlignment="1" applyProtection="1">
      <alignment horizontal="right" vertical="center" wrapText="1" indent="1"/>
    </xf>
    <xf numFmtId="49" fontId="11" fillId="0" borderId="12" xfId="13" applyNumberFormat="1" applyFont="1" applyFill="1" applyBorder="1" applyAlignment="1" applyProtection="1">
      <alignment horizontal="left" vertical="center" wrapText="1" indent="1"/>
    </xf>
    <xf numFmtId="0" fontId="11" fillId="0" borderId="13" xfId="14" applyFont="1" applyBorder="1" applyAlignment="1" applyProtection="1">
      <alignment horizontal="left" wrapText="1" indent="1"/>
    </xf>
    <xf numFmtId="165" fontId="11" fillId="0" borderId="50" xfId="13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4" xfId="13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5" xfId="13" applyNumberFormat="1" applyFont="1" applyFill="1" applyBorder="1" applyAlignment="1" applyProtection="1">
      <alignment horizontal="left" vertical="center" wrapText="1" indent="1"/>
    </xf>
    <xf numFmtId="0" fontId="11" fillId="0" borderId="16" xfId="14" applyFont="1" applyBorder="1" applyAlignment="1" applyProtection="1">
      <alignment horizontal="left" wrapText="1" indent="1"/>
    </xf>
    <xf numFmtId="3" fontId="11" fillId="0" borderId="43" xfId="13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17" xfId="13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3" xfId="13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7" xfId="13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8" xfId="13" applyNumberFormat="1" applyFont="1" applyFill="1" applyBorder="1" applyAlignment="1" applyProtection="1">
      <alignment horizontal="left" vertical="center" wrapText="1" indent="1"/>
    </xf>
    <xf numFmtId="0" fontId="11" fillId="0" borderId="19" xfId="14" applyFont="1" applyBorder="1" applyAlignment="1" applyProtection="1">
      <alignment horizontal="left" wrapText="1" indent="1"/>
    </xf>
    <xf numFmtId="0" fontId="10" fillId="0" borderId="10" xfId="14" applyFont="1" applyBorder="1" applyAlignment="1" applyProtection="1">
      <alignment horizontal="left" vertical="center" wrapText="1" indent="1"/>
    </xf>
    <xf numFmtId="49" fontId="5" fillId="0" borderId="12" xfId="13" applyNumberFormat="1" applyFont="1" applyFill="1" applyBorder="1" applyAlignment="1" applyProtection="1">
      <alignment horizontal="left" vertical="center" wrapText="1" indent="1"/>
    </xf>
    <xf numFmtId="3" fontId="5" fillId="0" borderId="50" xfId="13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4" xfId="13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5" xfId="13" applyNumberFormat="1" applyFont="1" applyFill="1" applyBorder="1" applyAlignment="1" applyProtection="1">
      <alignment horizontal="left" vertical="center" wrapText="1" indent="1"/>
    </xf>
    <xf numFmtId="3" fontId="5" fillId="0" borderId="43" xfId="13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7" xfId="13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43" xfId="13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7" xfId="13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8" xfId="13" applyNumberFormat="1" applyFont="1" applyFill="1" applyBorder="1" applyAlignment="1" applyProtection="1">
      <alignment horizontal="left" vertical="center" wrapText="1" indent="1"/>
    </xf>
    <xf numFmtId="165" fontId="5" fillId="0" borderId="49" xfId="13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20" xfId="13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13" applyFont="1" applyFill="1" applyBorder="1" applyAlignment="1" applyProtection="1">
      <alignment horizontal="left" vertical="center" wrapText="1" indent="1"/>
    </xf>
    <xf numFmtId="0" fontId="12" fillId="0" borderId="10" xfId="13" applyFont="1" applyFill="1" applyBorder="1" applyAlignment="1" applyProtection="1">
      <alignment horizontal="left" vertical="center" wrapText="1" indent="1"/>
    </xf>
    <xf numFmtId="165" fontId="12" fillId="0" borderId="53" xfId="13" applyNumberFormat="1" applyFont="1" applyFill="1" applyBorder="1" applyAlignment="1" applyProtection="1">
      <alignment horizontal="right" vertical="center" wrapText="1" indent="1"/>
    </xf>
    <xf numFmtId="165" fontId="12" fillId="0" borderId="11" xfId="13" applyNumberFormat="1" applyFont="1" applyFill="1" applyBorder="1" applyAlignment="1" applyProtection="1">
      <alignment horizontal="right" vertical="center" wrapText="1" indent="1"/>
    </xf>
    <xf numFmtId="165" fontId="35" fillId="0" borderId="53" xfId="13" applyNumberFormat="1" applyFont="1" applyFill="1" applyBorder="1" applyAlignment="1" applyProtection="1">
      <alignment horizontal="right" vertical="center" wrapText="1" indent="1"/>
    </xf>
    <xf numFmtId="165" fontId="35" fillId="0" borderId="11" xfId="13" applyNumberFormat="1" applyFont="1" applyFill="1" applyBorder="1" applyAlignment="1" applyProtection="1">
      <alignment horizontal="right" vertical="center" wrapText="1" indent="1"/>
    </xf>
    <xf numFmtId="165" fontId="5" fillId="0" borderId="50" xfId="13" applyNumberFormat="1" applyFont="1" applyFill="1" applyBorder="1" applyAlignment="1" applyProtection="1">
      <alignment horizontal="right" vertical="center" wrapText="1" indent="1"/>
    </xf>
    <xf numFmtId="165" fontId="5" fillId="0" borderId="28" xfId="13" applyNumberFormat="1" applyFont="1" applyFill="1" applyBorder="1" applyAlignment="1" applyProtection="1">
      <alignment horizontal="right" vertical="center" wrapText="1" indent="1"/>
    </xf>
    <xf numFmtId="3" fontId="34" fillId="0" borderId="43" xfId="13" applyNumberFormat="1" applyFont="1" applyFill="1" applyBorder="1" applyAlignment="1" applyProtection="1">
      <alignment horizontal="right" vertical="center" wrapText="1" indent="1"/>
      <protection locked="0"/>
    </xf>
    <xf numFmtId="3" fontId="34" fillId="0" borderId="17" xfId="13" applyNumberFormat="1" applyFont="1" applyFill="1" applyBorder="1" applyAlignment="1" applyProtection="1">
      <alignment horizontal="right" vertical="center" wrapText="1" indent="1"/>
      <protection locked="0"/>
    </xf>
    <xf numFmtId="3" fontId="34" fillId="0" borderId="49" xfId="13" applyNumberFormat="1" applyFont="1" applyFill="1" applyBorder="1" applyAlignment="1" applyProtection="1">
      <alignment horizontal="right" vertical="center" wrapText="1" indent="1"/>
      <protection locked="0"/>
    </xf>
    <xf numFmtId="3" fontId="34" fillId="0" borderId="20" xfId="13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50" xfId="13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4" xfId="13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43" xfId="13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7" xfId="13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13" applyNumberFormat="1" applyFont="1" applyFill="1" applyBorder="1" applyAlignment="1" applyProtection="1">
      <alignment horizontal="left" vertical="center" wrapText="1" indent="1"/>
    </xf>
    <xf numFmtId="0" fontId="11" fillId="0" borderId="22" xfId="14" applyFont="1" applyBorder="1" applyAlignment="1" applyProtection="1">
      <alignment horizontal="left" wrapText="1" indent="1"/>
    </xf>
    <xf numFmtId="165" fontId="34" fillId="0" borderId="60" xfId="13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23" xfId="13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0" xfId="13" applyNumberFormat="1" applyFont="1" applyFill="1" applyBorder="1" applyAlignment="1" applyProtection="1">
      <alignment horizontal="left" vertical="center" wrapText="1" indent="1"/>
    </xf>
    <xf numFmtId="0" fontId="11" fillId="0" borderId="0" xfId="14" applyFont="1" applyBorder="1" applyAlignment="1" applyProtection="1">
      <alignment horizontal="left" wrapText="1" indent="1"/>
    </xf>
    <xf numFmtId="165" fontId="34" fillId="0" borderId="0" xfId="13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12" applyBorder="1"/>
    <xf numFmtId="165" fontId="5" fillId="0" borderId="50" xfId="13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4" xfId="13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4" applyFont="1" applyBorder="1" applyAlignment="1" applyProtection="1">
      <alignment wrapText="1"/>
    </xf>
    <xf numFmtId="0" fontId="11" fillId="0" borderId="19" xfId="14" applyFont="1" applyBorder="1" applyAlignment="1" applyProtection="1">
      <alignment wrapText="1"/>
    </xf>
    <xf numFmtId="0" fontId="11" fillId="0" borderId="12" xfId="14" applyFont="1" applyBorder="1" applyAlignment="1" applyProtection="1">
      <alignment wrapText="1"/>
    </xf>
    <xf numFmtId="0" fontId="11" fillId="0" borderId="15" xfId="14" applyFont="1" applyBorder="1" applyAlignment="1" applyProtection="1">
      <alignment wrapText="1"/>
    </xf>
    <xf numFmtId="0" fontId="11" fillId="0" borderId="18" xfId="14" applyFont="1" applyBorder="1" applyAlignment="1" applyProtection="1">
      <alignment wrapText="1"/>
    </xf>
    <xf numFmtId="165" fontId="12" fillId="0" borderId="53" xfId="13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1" xfId="13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14" applyFont="1" applyBorder="1" applyAlignment="1" applyProtection="1">
      <alignment wrapText="1"/>
    </xf>
    <xf numFmtId="0" fontId="10" fillId="0" borderId="24" xfId="14" applyFont="1" applyBorder="1" applyAlignment="1" applyProtection="1">
      <alignment wrapText="1"/>
    </xf>
    <xf numFmtId="0" fontId="10" fillId="0" borderId="25" xfId="14" applyFont="1" applyBorder="1" applyAlignment="1" applyProtection="1">
      <alignment wrapText="1"/>
    </xf>
    <xf numFmtId="0" fontId="10" fillId="0" borderId="4" xfId="14" applyFont="1" applyBorder="1" applyAlignment="1" applyProtection="1">
      <alignment wrapText="1"/>
    </xf>
    <xf numFmtId="0" fontId="10" fillId="0" borderId="0" xfId="14" applyFont="1" applyBorder="1" applyAlignment="1" applyProtection="1">
      <alignment wrapText="1"/>
    </xf>
    <xf numFmtId="165" fontId="35" fillId="0" borderId="0" xfId="13" applyNumberFormat="1" applyFont="1" applyFill="1" applyBorder="1" applyAlignment="1" applyProtection="1">
      <alignment horizontal="right" vertical="center" wrapText="1" indent="1"/>
    </xf>
    <xf numFmtId="165" fontId="35" fillId="0" borderId="37" xfId="13" applyNumberFormat="1" applyFont="1" applyFill="1" applyBorder="1" applyAlignment="1" applyProtection="1">
      <alignment horizontal="right" vertical="center" wrapText="1" indent="1"/>
    </xf>
    <xf numFmtId="0" fontId="36" fillId="0" borderId="4" xfId="12" applyFont="1" applyBorder="1"/>
    <xf numFmtId="0" fontId="37" fillId="0" borderId="0" xfId="12" applyFont="1" applyBorder="1" applyAlignment="1">
      <alignment horizontal="center"/>
    </xf>
    <xf numFmtId="0" fontId="36" fillId="0" borderId="0" xfId="12" applyFont="1" applyBorder="1"/>
    <xf numFmtId="0" fontId="36" fillId="0" borderId="37" xfId="12" applyFont="1" applyBorder="1"/>
    <xf numFmtId="0" fontId="12" fillId="0" borderId="7" xfId="13" applyFont="1" applyFill="1" applyBorder="1" applyAlignment="1" applyProtection="1">
      <alignment horizontal="left" vertical="center" wrapText="1" indent="1"/>
    </xf>
    <xf numFmtId="0" fontId="12" fillId="0" borderId="2" xfId="13" applyFont="1" applyFill="1" applyBorder="1" applyAlignment="1" applyProtection="1">
      <alignment vertical="center" wrapText="1"/>
    </xf>
    <xf numFmtId="165" fontId="12" fillId="0" borderId="52" xfId="13" applyNumberFormat="1" applyFont="1" applyFill="1" applyBorder="1" applyAlignment="1" applyProtection="1">
      <alignment horizontal="right" vertical="center" wrapText="1" indent="1"/>
    </xf>
    <xf numFmtId="165" fontId="12" fillId="0" borderId="8" xfId="13" applyNumberFormat="1" applyFont="1" applyFill="1" applyBorder="1" applyAlignment="1" applyProtection="1">
      <alignment horizontal="right" vertical="center" wrapText="1" indent="1"/>
    </xf>
    <xf numFmtId="49" fontId="5" fillId="0" borderId="26" xfId="13" applyNumberFormat="1" applyFont="1" applyFill="1" applyBorder="1" applyAlignment="1" applyProtection="1">
      <alignment horizontal="left" vertical="center" wrapText="1" indent="1"/>
    </xf>
    <xf numFmtId="0" fontId="5" fillId="0" borderId="27" xfId="13" applyFont="1" applyFill="1" applyBorder="1" applyAlignment="1" applyProtection="1">
      <alignment horizontal="left" vertical="center" wrapText="1" indent="1"/>
    </xf>
    <xf numFmtId="165" fontId="5" fillId="0" borderId="58" xfId="13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28" xfId="13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13" applyFont="1" applyFill="1" applyBorder="1" applyAlignment="1" applyProtection="1">
      <alignment horizontal="left" vertical="center" wrapText="1" indent="1"/>
    </xf>
    <xf numFmtId="0" fontId="5" fillId="0" borderId="29" xfId="13" applyFont="1" applyFill="1" applyBorder="1" applyAlignment="1" applyProtection="1">
      <alignment horizontal="left" vertical="center" wrapText="1" indent="1"/>
    </xf>
    <xf numFmtId="0" fontId="5" fillId="0" borderId="0" xfId="13" applyFont="1" applyFill="1" applyBorder="1" applyAlignment="1" applyProtection="1">
      <alignment horizontal="left" vertical="center" wrapText="1" indent="1"/>
    </xf>
    <xf numFmtId="0" fontId="5" fillId="0" borderId="16" xfId="13" applyFont="1" applyFill="1" applyBorder="1" applyAlignment="1" applyProtection="1">
      <alignment horizontal="left" indent="6"/>
    </xf>
    <xf numFmtId="0" fontId="5" fillId="0" borderId="16" xfId="13" applyFont="1" applyFill="1" applyBorder="1" applyAlignment="1" applyProtection="1">
      <alignment horizontal="left" vertical="center" wrapText="1" indent="6"/>
    </xf>
    <xf numFmtId="0" fontId="5" fillId="0" borderId="22" xfId="13" applyFont="1" applyFill="1" applyBorder="1" applyAlignment="1" applyProtection="1">
      <alignment horizontal="left" vertical="center" wrapText="1" indent="6"/>
    </xf>
    <xf numFmtId="165" fontId="5" fillId="0" borderId="60" xfId="13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23" xfId="13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0" xfId="13" applyNumberFormat="1" applyFont="1" applyFill="1" applyBorder="1" applyAlignment="1" applyProtection="1">
      <alignment horizontal="left" vertical="center" wrapText="1" indent="1"/>
    </xf>
    <xf numFmtId="0" fontId="5" fillId="0" borderId="30" xfId="13" applyFont="1" applyFill="1" applyBorder="1" applyAlignment="1" applyProtection="1">
      <alignment horizontal="left" vertical="center" wrapText="1" indent="6"/>
    </xf>
    <xf numFmtId="165" fontId="5" fillId="0" borderId="30" xfId="13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48" xfId="12" applyFont="1" applyBorder="1" applyAlignment="1">
      <alignment horizontal="center"/>
    </xf>
    <xf numFmtId="0" fontId="32" fillId="0" borderId="8" xfId="12" applyFont="1" applyBorder="1" applyAlignment="1">
      <alignment horizontal="center"/>
    </xf>
    <xf numFmtId="0" fontId="32" fillId="0" borderId="0" xfId="12" applyFont="1" applyBorder="1" applyAlignment="1">
      <alignment horizontal="center"/>
    </xf>
    <xf numFmtId="0" fontId="32" fillId="0" borderId="37" xfId="12" applyFont="1" applyBorder="1" applyAlignment="1">
      <alignment horizontal="center"/>
    </xf>
    <xf numFmtId="49" fontId="5" fillId="0" borderId="31" xfId="13" applyNumberFormat="1" applyFont="1" applyFill="1" applyBorder="1" applyAlignment="1" applyProtection="1">
      <alignment horizontal="left" vertical="center" wrapText="1" indent="1"/>
    </xf>
    <xf numFmtId="0" fontId="5" fillId="0" borderId="19" xfId="13" applyFont="1" applyFill="1" applyBorder="1" applyAlignment="1" applyProtection="1">
      <alignment horizontal="left" vertical="center" wrapText="1" indent="6"/>
    </xf>
    <xf numFmtId="0" fontId="12" fillId="0" borderId="10" xfId="13" applyFont="1" applyFill="1" applyBorder="1" applyAlignment="1" applyProtection="1">
      <alignment vertical="center" wrapText="1"/>
    </xf>
    <xf numFmtId="0" fontId="5" fillId="0" borderId="19" xfId="13" applyFont="1" applyFill="1" applyBorder="1" applyAlignment="1" applyProtection="1">
      <alignment horizontal="left" vertical="center" wrapText="1" indent="1"/>
    </xf>
    <xf numFmtId="165" fontId="5" fillId="0" borderId="68" xfId="13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9" xfId="14" applyFont="1" applyBorder="1" applyAlignment="1" applyProtection="1">
      <alignment horizontal="left" vertical="center" wrapText="1" indent="1"/>
    </xf>
    <xf numFmtId="165" fontId="5" fillId="0" borderId="32" xfId="13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6" xfId="14" applyFont="1" applyBorder="1" applyAlignment="1" applyProtection="1">
      <alignment horizontal="left" vertical="center" wrapText="1" indent="1"/>
    </xf>
    <xf numFmtId="0" fontId="5" fillId="0" borderId="13" xfId="13" applyFont="1" applyFill="1" applyBorder="1" applyAlignment="1" applyProtection="1">
      <alignment horizontal="left" vertical="center" wrapText="1" indent="6"/>
    </xf>
    <xf numFmtId="165" fontId="5" fillId="0" borderId="51" xfId="13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10" xfId="13" applyFont="1" applyFill="1" applyBorder="1" applyAlignment="1" applyProtection="1">
      <alignment horizontal="left" vertical="center" wrapText="1" indent="1"/>
    </xf>
    <xf numFmtId="0" fontId="5" fillId="0" borderId="13" xfId="13" applyFont="1" applyFill="1" applyBorder="1" applyAlignment="1" applyProtection="1">
      <alignment horizontal="left" vertical="center" wrapText="1" indent="1"/>
    </xf>
    <xf numFmtId="0" fontId="5" fillId="0" borderId="5" xfId="13" applyFont="1" applyFill="1" applyBorder="1" applyAlignment="1" applyProtection="1">
      <alignment horizontal="left" vertical="center" wrapText="1" indent="1"/>
    </xf>
    <xf numFmtId="165" fontId="10" fillId="0" borderId="53" xfId="14" applyNumberFormat="1" applyFont="1" applyBorder="1" applyAlignment="1" applyProtection="1">
      <alignment horizontal="right" vertical="center" wrapText="1" indent="1"/>
    </xf>
    <xf numFmtId="165" fontId="10" fillId="0" borderId="11" xfId="14" applyNumberFormat="1" applyFont="1" applyBorder="1" applyAlignment="1" applyProtection="1">
      <alignment horizontal="right" vertical="center" wrapText="1" indent="1"/>
    </xf>
    <xf numFmtId="165" fontId="10" fillId="0" borderId="53" xfId="14" quotePrefix="1" applyNumberFormat="1" applyFont="1" applyBorder="1" applyAlignment="1" applyProtection="1">
      <alignment horizontal="right" vertical="center" wrapText="1" indent="1"/>
    </xf>
    <xf numFmtId="165" fontId="10" fillId="0" borderId="11" xfId="14" quotePrefix="1" applyNumberFormat="1" applyFont="1" applyBorder="1" applyAlignment="1" applyProtection="1">
      <alignment horizontal="right" vertical="center" wrapText="1" indent="1"/>
    </xf>
    <xf numFmtId="0" fontId="10" fillId="0" borderId="24" xfId="14" applyFont="1" applyBorder="1" applyAlignment="1" applyProtection="1">
      <alignment horizontal="left" vertical="center" wrapText="1" indent="1"/>
    </xf>
    <xf numFmtId="0" fontId="10" fillId="0" borderId="25" xfId="14" applyFont="1" applyBorder="1" applyAlignment="1" applyProtection="1">
      <alignment horizontal="left" vertical="center" wrapText="1" indent="1"/>
    </xf>
    <xf numFmtId="0" fontId="1" fillId="0" borderId="11" xfId="12" applyBorder="1"/>
    <xf numFmtId="0" fontId="41" fillId="0" borderId="0" xfId="12" applyFont="1"/>
    <xf numFmtId="0" fontId="32" fillId="0" borderId="25" xfId="12" applyFont="1" applyBorder="1" applyAlignment="1">
      <alignment horizontal="center"/>
    </xf>
    <xf numFmtId="0" fontId="32" fillId="0" borderId="22" xfId="12" applyFont="1" applyBorder="1" applyAlignment="1">
      <alignment horizontal="center"/>
    </xf>
    <xf numFmtId="0" fontId="32" fillId="0" borderId="69" xfId="12" applyFont="1" applyBorder="1" applyAlignment="1">
      <alignment horizontal="center"/>
    </xf>
    <xf numFmtId="0" fontId="32" fillId="0" borderId="61" xfId="12" applyFont="1" applyBorder="1" applyAlignment="1">
      <alignment horizontal="center"/>
    </xf>
    <xf numFmtId="165" fontId="10" fillId="0" borderId="10" xfId="13" applyNumberFormat="1" applyFont="1" applyFill="1" applyBorder="1" applyAlignment="1" applyProtection="1">
      <alignment vertical="center" wrapText="1"/>
    </xf>
    <xf numFmtId="165" fontId="10" fillId="0" borderId="53" xfId="13" applyNumberFormat="1" applyFont="1" applyFill="1" applyBorder="1" applyAlignment="1" applyProtection="1">
      <alignment vertical="center" wrapText="1"/>
    </xf>
    <xf numFmtId="165" fontId="10" fillId="0" borderId="11" xfId="13" applyNumberFormat="1" applyFont="1" applyFill="1" applyBorder="1" applyAlignment="1" applyProtection="1">
      <alignment vertical="center" wrapText="1"/>
    </xf>
    <xf numFmtId="165" fontId="11" fillId="0" borderId="13" xfId="13" applyNumberFormat="1" applyFont="1" applyFill="1" applyBorder="1" applyAlignment="1" applyProtection="1">
      <alignment vertical="center" wrapText="1"/>
      <protection locked="0"/>
    </xf>
    <xf numFmtId="165" fontId="10" fillId="0" borderId="27" xfId="13" applyNumberFormat="1" applyFont="1" applyFill="1" applyBorder="1" applyAlignment="1" applyProtection="1">
      <alignment vertical="center" wrapText="1"/>
    </xf>
    <xf numFmtId="165" fontId="11" fillId="0" borderId="50" xfId="13" applyNumberFormat="1" applyFont="1" applyFill="1" applyBorder="1" applyAlignment="1" applyProtection="1">
      <alignment vertical="center" wrapText="1"/>
      <protection locked="0"/>
    </xf>
    <xf numFmtId="165" fontId="11" fillId="0" borderId="14" xfId="13" applyNumberFormat="1" applyFont="1" applyFill="1" applyBorder="1" applyAlignment="1" applyProtection="1">
      <alignment vertical="center" wrapText="1"/>
      <protection locked="0"/>
    </xf>
    <xf numFmtId="3" fontId="11" fillId="0" borderId="16" xfId="13" applyNumberFormat="1" applyFont="1" applyFill="1" applyBorder="1" applyAlignment="1" applyProtection="1">
      <alignment vertical="center" wrapText="1"/>
      <protection locked="0"/>
    </xf>
    <xf numFmtId="165" fontId="10" fillId="0" borderId="16" xfId="13" applyNumberFormat="1" applyFont="1" applyFill="1" applyBorder="1" applyAlignment="1" applyProtection="1">
      <alignment vertical="center" wrapText="1"/>
    </xf>
    <xf numFmtId="3" fontId="11" fillId="0" borderId="43" xfId="13" applyNumberFormat="1" applyFont="1" applyFill="1" applyBorder="1" applyAlignment="1" applyProtection="1">
      <alignment vertical="center" wrapText="1"/>
      <protection locked="0"/>
    </xf>
    <xf numFmtId="3" fontId="11" fillId="0" borderId="17" xfId="13" applyNumberFormat="1" applyFont="1" applyFill="1" applyBorder="1" applyAlignment="1" applyProtection="1">
      <alignment vertical="center" wrapText="1"/>
      <protection locked="0"/>
    </xf>
    <xf numFmtId="165" fontId="11" fillId="0" borderId="16" xfId="13" applyNumberFormat="1" applyFont="1" applyFill="1" applyBorder="1" applyAlignment="1" applyProtection="1">
      <alignment vertical="center" wrapText="1"/>
      <protection locked="0"/>
    </xf>
    <xf numFmtId="165" fontId="11" fillId="0" borderId="43" xfId="13" applyNumberFormat="1" applyFont="1" applyFill="1" applyBorder="1" applyAlignment="1" applyProtection="1">
      <alignment vertical="center" wrapText="1"/>
      <protection locked="0"/>
    </xf>
    <xf numFmtId="165" fontId="11" fillId="0" borderId="17" xfId="13" applyNumberFormat="1" applyFont="1" applyFill="1" applyBorder="1" applyAlignment="1" applyProtection="1">
      <alignment vertical="center" wrapText="1"/>
      <protection locked="0"/>
    </xf>
    <xf numFmtId="165" fontId="10" fillId="0" borderId="22" xfId="13" applyNumberFormat="1" applyFont="1" applyFill="1" applyBorder="1" applyAlignment="1" applyProtection="1">
      <alignment vertical="center" wrapText="1"/>
    </xf>
    <xf numFmtId="3" fontId="5" fillId="0" borderId="13" xfId="13" applyNumberFormat="1" applyFont="1" applyFill="1" applyBorder="1" applyAlignment="1" applyProtection="1">
      <alignment vertical="center" wrapText="1"/>
      <protection locked="0"/>
    </xf>
    <xf numFmtId="3" fontId="5" fillId="0" borderId="50" xfId="13" applyNumberFormat="1" applyFont="1" applyFill="1" applyBorder="1" applyAlignment="1" applyProtection="1">
      <alignment vertical="center" wrapText="1"/>
      <protection locked="0"/>
    </xf>
    <xf numFmtId="3" fontId="5" fillId="0" borderId="14" xfId="13" applyNumberFormat="1" applyFont="1" applyFill="1" applyBorder="1" applyAlignment="1" applyProtection="1">
      <alignment vertical="center" wrapText="1"/>
      <protection locked="0"/>
    </xf>
    <xf numFmtId="3" fontId="5" fillId="0" borderId="16" xfId="13" applyNumberFormat="1" applyFont="1" applyFill="1" applyBorder="1" applyAlignment="1" applyProtection="1">
      <alignment vertical="center" wrapText="1"/>
      <protection locked="0"/>
    </xf>
    <xf numFmtId="3" fontId="5" fillId="0" borderId="43" xfId="13" applyNumberFormat="1" applyFont="1" applyFill="1" applyBorder="1" applyAlignment="1" applyProtection="1">
      <alignment vertical="center" wrapText="1"/>
      <protection locked="0"/>
    </xf>
    <xf numFmtId="3" fontId="5" fillId="0" borderId="17" xfId="13" applyNumberFormat="1" applyFont="1" applyFill="1" applyBorder="1" applyAlignment="1" applyProtection="1">
      <alignment vertical="center" wrapText="1"/>
      <protection locked="0"/>
    </xf>
    <xf numFmtId="165" fontId="5" fillId="0" borderId="16" xfId="13" applyNumberFormat="1" applyFont="1" applyFill="1" applyBorder="1" applyAlignment="1" applyProtection="1">
      <alignment vertical="center" wrapText="1"/>
      <protection locked="0"/>
    </xf>
    <xf numFmtId="165" fontId="5" fillId="0" borderId="43" xfId="13" applyNumberFormat="1" applyFont="1" applyFill="1" applyBorder="1" applyAlignment="1" applyProtection="1">
      <alignment vertical="center" wrapText="1"/>
      <protection locked="0"/>
    </xf>
    <xf numFmtId="165" fontId="5" fillId="0" borderId="17" xfId="13" applyNumberFormat="1" applyFont="1" applyFill="1" applyBorder="1" applyAlignment="1" applyProtection="1">
      <alignment vertical="center" wrapText="1"/>
      <protection locked="0"/>
    </xf>
    <xf numFmtId="165" fontId="5" fillId="0" borderId="19" xfId="13" applyNumberFormat="1" applyFont="1" applyFill="1" applyBorder="1" applyAlignment="1" applyProtection="1">
      <alignment vertical="center" wrapText="1"/>
      <protection locked="0"/>
    </xf>
    <xf numFmtId="165" fontId="5" fillId="0" borderId="49" xfId="13" applyNumberFormat="1" applyFont="1" applyFill="1" applyBorder="1" applyAlignment="1" applyProtection="1">
      <alignment vertical="center" wrapText="1"/>
      <protection locked="0"/>
    </xf>
    <xf numFmtId="165" fontId="5" fillId="0" borderId="20" xfId="13" applyNumberFormat="1" applyFont="1" applyFill="1" applyBorder="1" applyAlignment="1" applyProtection="1">
      <alignment vertical="center" wrapText="1"/>
      <protection locked="0"/>
    </xf>
    <xf numFmtId="165" fontId="12" fillId="0" borderId="10" xfId="13" applyNumberFormat="1" applyFont="1" applyFill="1" applyBorder="1" applyAlignment="1" applyProtection="1">
      <alignment vertical="center" wrapText="1"/>
    </xf>
    <xf numFmtId="165" fontId="12" fillId="0" borderId="11" xfId="13" applyNumberFormat="1" applyFont="1" applyFill="1" applyBorder="1" applyAlignment="1" applyProtection="1">
      <alignment vertical="center" wrapText="1"/>
    </xf>
    <xf numFmtId="165" fontId="35" fillId="0" borderId="10" xfId="13" applyNumberFormat="1" applyFont="1" applyFill="1" applyBorder="1" applyAlignment="1" applyProtection="1">
      <alignment vertical="center" wrapText="1"/>
    </xf>
    <xf numFmtId="165" fontId="35" fillId="0" borderId="11" xfId="13" applyNumberFormat="1" applyFont="1" applyFill="1" applyBorder="1" applyAlignment="1" applyProtection="1">
      <alignment vertical="center" wrapText="1"/>
    </xf>
    <xf numFmtId="165" fontId="5" fillId="0" borderId="13" xfId="13" applyNumberFormat="1" applyFont="1" applyFill="1" applyBorder="1" applyAlignment="1" applyProtection="1">
      <alignment vertical="center" wrapText="1"/>
    </xf>
    <xf numFmtId="165" fontId="5" fillId="0" borderId="50" xfId="13" applyNumberFormat="1" applyFont="1" applyFill="1" applyBorder="1" applyAlignment="1" applyProtection="1">
      <alignment vertical="center" wrapText="1"/>
    </xf>
    <xf numFmtId="165" fontId="5" fillId="0" borderId="14" xfId="13" applyNumberFormat="1" applyFont="1" applyFill="1" applyBorder="1" applyAlignment="1" applyProtection="1">
      <alignment vertical="center" wrapText="1"/>
    </xf>
    <xf numFmtId="165" fontId="5" fillId="0" borderId="22" xfId="13" applyNumberFormat="1" applyFont="1" applyFill="1" applyBorder="1" applyAlignment="1" applyProtection="1">
      <alignment vertical="center" wrapText="1"/>
      <protection locked="0"/>
    </xf>
    <xf numFmtId="165" fontId="5" fillId="0" borderId="60" xfId="13" applyNumberFormat="1" applyFont="1" applyFill="1" applyBorder="1" applyAlignment="1" applyProtection="1">
      <alignment vertical="center" wrapText="1"/>
      <protection locked="0"/>
    </xf>
    <xf numFmtId="165" fontId="5" fillId="0" borderId="23" xfId="13" applyNumberFormat="1" applyFont="1" applyFill="1" applyBorder="1" applyAlignment="1" applyProtection="1">
      <alignment vertical="center" wrapText="1"/>
      <protection locked="0"/>
    </xf>
    <xf numFmtId="3" fontId="34" fillId="0" borderId="16" xfId="13" applyNumberFormat="1" applyFont="1" applyFill="1" applyBorder="1" applyAlignment="1" applyProtection="1">
      <alignment vertical="center" wrapText="1"/>
      <protection locked="0"/>
    </xf>
    <xf numFmtId="3" fontId="34" fillId="0" borderId="43" xfId="13" applyNumberFormat="1" applyFont="1" applyFill="1" applyBorder="1" applyAlignment="1" applyProtection="1">
      <alignment vertical="center" wrapText="1"/>
      <protection locked="0"/>
    </xf>
    <xf numFmtId="3" fontId="34" fillId="0" borderId="17" xfId="13" applyNumberFormat="1" applyFont="1" applyFill="1" applyBorder="1" applyAlignment="1" applyProtection="1">
      <alignment vertical="center" wrapText="1"/>
      <protection locked="0"/>
    </xf>
    <xf numFmtId="3" fontId="34" fillId="0" borderId="19" xfId="13" applyNumberFormat="1" applyFont="1" applyFill="1" applyBorder="1" applyAlignment="1" applyProtection="1">
      <alignment vertical="center" wrapText="1"/>
      <protection locked="0"/>
    </xf>
    <xf numFmtId="3" fontId="34" fillId="0" borderId="49" xfId="13" applyNumberFormat="1" applyFont="1" applyFill="1" applyBorder="1" applyAlignment="1" applyProtection="1">
      <alignment vertical="center" wrapText="1"/>
      <protection locked="0"/>
    </xf>
    <xf numFmtId="3" fontId="34" fillId="0" borderId="20" xfId="13" applyNumberFormat="1" applyFont="1" applyFill="1" applyBorder="1" applyAlignment="1" applyProtection="1">
      <alignment vertical="center" wrapText="1"/>
      <protection locked="0"/>
    </xf>
    <xf numFmtId="165" fontId="34" fillId="0" borderId="13" xfId="13" applyNumberFormat="1" applyFont="1" applyFill="1" applyBorder="1" applyAlignment="1" applyProtection="1">
      <alignment vertical="center" wrapText="1"/>
      <protection locked="0"/>
    </xf>
    <xf numFmtId="165" fontId="34" fillId="0" borderId="50" xfId="13" applyNumberFormat="1" applyFont="1" applyFill="1" applyBorder="1" applyAlignment="1" applyProtection="1">
      <alignment vertical="center" wrapText="1"/>
      <protection locked="0"/>
    </xf>
    <xf numFmtId="165" fontId="34" fillId="0" borderId="14" xfId="13" applyNumberFormat="1" applyFont="1" applyFill="1" applyBorder="1" applyAlignment="1" applyProtection="1">
      <alignment vertical="center" wrapText="1"/>
      <protection locked="0"/>
    </xf>
    <xf numFmtId="165" fontId="34" fillId="0" borderId="16" xfId="13" applyNumberFormat="1" applyFont="1" applyFill="1" applyBorder="1" applyAlignment="1" applyProtection="1">
      <alignment vertical="center" wrapText="1"/>
      <protection locked="0"/>
    </xf>
    <xf numFmtId="165" fontId="34" fillId="0" borderId="43" xfId="13" applyNumberFormat="1" applyFont="1" applyFill="1" applyBorder="1" applyAlignment="1" applyProtection="1">
      <alignment vertical="center" wrapText="1"/>
      <protection locked="0"/>
    </xf>
    <xf numFmtId="165" fontId="34" fillId="0" borderId="17" xfId="13" applyNumberFormat="1" applyFont="1" applyFill="1" applyBorder="1" applyAlignment="1" applyProtection="1">
      <alignment vertical="center" wrapText="1"/>
      <protection locked="0"/>
    </xf>
    <xf numFmtId="165" fontId="34" fillId="0" borderId="22" xfId="13" applyNumberFormat="1" applyFont="1" applyFill="1" applyBorder="1" applyAlignment="1" applyProtection="1">
      <alignment vertical="center" wrapText="1"/>
      <protection locked="0"/>
    </xf>
    <xf numFmtId="165" fontId="34" fillId="0" borderId="60" xfId="13" applyNumberFormat="1" applyFont="1" applyFill="1" applyBorder="1" applyAlignment="1" applyProtection="1">
      <alignment vertical="center" wrapText="1"/>
      <protection locked="0"/>
    </xf>
    <xf numFmtId="165" fontId="34" fillId="0" borderId="23" xfId="13" applyNumberFormat="1" applyFont="1" applyFill="1" applyBorder="1" applyAlignment="1" applyProtection="1">
      <alignment vertical="center" wrapText="1"/>
      <protection locked="0"/>
    </xf>
    <xf numFmtId="165" fontId="12" fillId="0" borderId="53" xfId="13" applyNumberFormat="1" applyFont="1" applyFill="1" applyBorder="1" applyAlignment="1" applyProtection="1">
      <alignment vertical="center" wrapText="1"/>
    </xf>
    <xf numFmtId="165" fontId="5" fillId="0" borderId="13" xfId="13" applyNumberFormat="1" applyFont="1" applyFill="1" applyBorder="1" applyAlignment="1" applyProtection="1">
      <alignment vertical="center" wrapText="1"/>
      <protection locked="0"/>
    </xf>
    <xf numFmtId="165" fontId="12" fillId="0" borderId="27" xfId="13" applyNumberFormat="1" applyFont="1" applyFill="1" applyBorder="1" applyAlignment="1" applyProtection="1">
      <alignment vertical="center" wrapText="1"/>
    </xf>
    <xf numFmtId="165" fontId="5" fillId="0" borderId="50" xfId="13" applyNumberFormat="1" applyFont="1" applyFill="1" applyBorder="1" applyAlignment="1" applyProtection="1">
      <alignment vertical="center" wrapText="1"/>
      <protection locked="0"/>
    </xf>
    <xf numFmtId="165" fontId="5" fillId="0" borderId="14" xfId="13" applyNumberFormat="1" applyFont="1" applyFill="1" applyBorder="1" applyAlignment="1" applyProtection="1">
      <alignment vertical="center" wrapText="1"/>
      <protection locked="0"/>
    </xf>
    <xf numFmtId="165" fontId="12" fillId="0" borderId="16" xfId="13" applyNumberFormat="1" applyFont="1" applyFill="1" applyBorder="1" applyAlignment="1" applyProtection="1">
      <alignment vertical="center" wrapText="1"/>
    </xf>
    <xf numFmtId="165" fontId="12" fillId="0" borderId="22" xfId="13" applyNumberFormat="1" applyFont="1" applyFill="1" applyBorder="1" applyAlignment="1" applyProtection="1">
      <alignment vertical="center" wrapText="1"/>
    </xf>
    <xf numFmtId="0" fontId="11" fillId="0" borderId="22" xfId="14" applyFont="1" applyBorder="1" applyAlignment="1" applyProtection="1">
      <alignment wrapText="1"/>
    </xf>
    <xf numFmtId="165" fontId="12" fillId="0" borderId="10" xfId="13" applyNumberFormat="1" applyFont="1" applyFill="1" applyBorder="1" applyAlignment="1" applyProtection="1">
      <alignment vertical="center" wrapText="1"/>
      <protection locked="0"/>
    </xf>
    <xf numFmtId="165" fontId="12" fillId="0" borderId="53" xfId="13" applyNumberFormat="1" applyFont="1" applyFill="1" applyBorder="1" applyAlignment="1" applyProtection="1">
      <alignment vertical="center" wrapText="1"/>
      <protection locked="0"/>
    </xf>
    <xf numFmtId="165" fontId="12" fillId="0" borderId="11" xfId="13" applyNumberFormat="1" applyFont="1" applyFill="1" applyBorder="1" applyAlignment="1" applyProtection="1">
      <alignment vertical="center" wrapText="1"/>
      <protection locked="0"/>
    </xf>
    <xf numFmtId="165" fontId="35" fillId="0" borderId="36" xfId="13" applyNumberFormat="1" applyFont="1" applyFill="1" applyBorder="1" applyAlignment="1" applyProtection="1">
      <alignment horizontal="right" vertical="center" wrapText="1" indent="1"/>
    </xf>
    <xf numFmtId="165" fontId="35" fillId="0" borderId="5" xfId="13" applyNumberFormat="1" applyFont="1" applyFill="1" applyBorder="1" applyAlignment="1" applyProtection="1">
      <alignment horizontal="right" vertical="center" wrapText="1" indent="1"/>
    </xf>
    <xf numFmtId="165" fontId="35" fillId="0" borderId="38" xfId="13" applyNumberFormat="1" applyFont="1" applyFill="1" applyBorder="1" applyAlignment="1" applyProtection="1">
      <alignment horizontal="right" vertical="center" wrapText="1" indent="1"/>
    </xf>
    <xf numFmtId="0" fontId="1" fillId="0" borderId="6" xfId="12" applyBorder="1"/>
    <xf numFmtId="0" fontId="13" fillId="0" borderId="0" xfId="14" applyFont="1" applyBorder="1" applyAlignment="1" applyProtection="1">
      <alignment horizontal="center" wrapText="1"/>
    </xf>
    <xf numFmtId="165" fontId="12" fillId="0" borderId="2" xfId="13" applyNumberFormat="1" applyFont="1" applyFill="1" applyBorder="1" applyAlignment="1" applyProtection="1">
      <alignment vertical="center" wrapText="1"/>
    </xf>
    <xf numFmtId="165" fontId="12" fillId="0" borderId="8" xfId="13" applyNumberFormat="1" applyFont="1" applyFill="1" applyBorder="1" applyAlignment="1" applyProtection="1">
      <alignment vertical="center" wrapText="1"/>
    </xf>
    <xf numFmtId="165" fontId="5" fillId="0" borderId="27" xfId="13" applyNumberFormat="1" applyFont="1" applyFill="1" applyBorder="1" applyAlignment="1" applyProtection="1">
      <alignment vertical="center" wrapText="1"/>
      <protection locked="0"/>
    </xf>
    <xf numFmtId="165" fontId="5" fillId="0" borderId="58" xfId="13" applyNumberFormat="1" applyFont="1" applyFill="1" applyBorder="1" applyAlignment="1" applyProtection="1">
      <alignment vertical="center" wrapText="1"/>
      <protection locked="0"/>
    </xf>
    <xf numFmtId="165" fontId="5" fillId="0" borderId="28" xfId="13" applyNumberFormat="1" applyFont="1" applyFill="1" applyBorder="1" applyAlignment="1" applyProtection="1">
      <alignment vertical="center" wrapText="1"/>
      <protection locked="0"/>
    </xf>
    <xf numFmtId="0" fontId="5" fillId="0" borderId="22" xfId="13" applyFont="1" applyFill="1" applyBorder="1" applyAlignment="1" applyProtection="1">
      <alignment horizontal="left" vertical="center" wrapText="1" indent="1"/>
    </xf>
    <xf numFmtId="165" fontId="12" fillId="0" borderId="19" xfId="13" applyNumberFormat="1" applyFont="1" applyFill="1" applyBorder="1" applyAlignment="1" applyProtection="1">
      <alignment vertical="center" wrapText="1"/>
    </xf>
    <xf numFmtId="165" fontId="5" fillId="0" borderId="19" xfId="13" applyNumberFormat="1" applyFont="1" applyFill="1" applyBorder="1" applyAlignment="1" applyProtection="1">
      <alignment horizontal="right" vertical="center" wrapText="1"/>
      <protection locked="0"/>
    </xf>
    <xf numFmtId="165" fontId="35" fillId="0" borderId="19" xfId="13" applyNumberFormat="1" applyFont="1" applyFill="1" applyBorder="1" applyAlignment="1" applyProtection="1">
      <alignment horizontal="right" vertical="center" wrapText="1"/>
      <protection locked="0"/>
    </xf>
    <xf numFmtId="165" fontId="5" fillId="0" borderId="49" xfId="13" applyNumberFormat="1" applyFont="1" applyFill="1" applyBorder="1" applyAlignment="1" applyProtection="1">
      <alignment horizontal="right" vertical="center" wrapText="1"/>
      <protection locked="0"/>
    </xf>
    <xf numFmtId="165" fontId="5" fillId="0" borderId="20" xfId="13" applyNumberFormat="1" applyFont="1" applyFill="1" applyBorder="1" applyAlignment="1" applyProtection="1">
      <alignment horizontal="right" vertical="center" wrapText="1"/>
      <protection locked="0"/>
    </xf>
    <xf numFmtId="165" fontId="5" fillId="0" borderId="22" xfId="13" applyNumberFormat="1" applyFont="1" applyFill="1" applyBorder="1" applyAlignment="1" applyProtection="1">
      <alignment horizontal="right" vertical="center" wrapText="1"/>
      <protection locked="0"/>
    </xf>
    <xf numFmtId="165" fontId="35" fillId="0" borderId="22" xfId="13" applyNumberFormat="1" applyFont="1" applyFill="1" applyBorder="1" applyAlignment="1" applyProtection="1">
      <alignment horizontal="right" vertical="center" wrapText="1"/>
      <protection locked="0"/>
    </xf>
    <xf numFmtId="165" fontId="5" fillId="0" borderId="60" xfId="13" applyNumberFormat="1" applyFont="1" applyFill="1" applyBorder="1" applyAlignment="1" applyProtection="1">
      <alignment horizontal="right" vertical="center" wrapText="1"/>
      <protection locked="0"/>
    </xf>
    <xf numFmtId="165" fontId="5" fillId="0" borderId="23" xfId="13" applyNumberFormat="1" applyFont="1" applyFill="1" applyBorder="1" applyAlignment="1" applyProtection="1">
      <alignment horizontal="right" vertical="center" wrapText="1"/>
      <protection locked="0"/>
    </xf>
    <xf numFmtId="165" fontId="12" fillId="0" borderId="10" xfId="13" applyNumberFormat="1" applyFont="1" applyFill="1" applyBorder="1" applyAlignment="1" applyProtection="1">
      <alignment horizontal="right" vertical="center" wrapText="1"/>
    </xf>
    <xf numFmtId="165" fontId="35" fillId="0" borderId="10" xfId="13" applyNumberFormat="1" applyFont="1" applyFill="1" applyBorder="1" applyAlignment="1" applyProtection="1">
      <alignment horizontal="right" vertical="center" wrapText="1"/>
      <protection locked="0"/>
    </xf>
    <xf numFmtId="165" fontId="12" fillId="0" borderId="11" xfId="13" applyNumberFormat="1" applyFont="1" applyFill="1" applyBorder="1" applyAlignment="1" applyProtection="1">
      <alignment horizontal="right" vertical="center" wrapText="1"/>
    </xf>
    <xf numFmtId="165" fontId="5" fillId="0" borderId="13" xfId="13" applyNumberFormat="1" applyFont="1" applyFill="1" applyBorder="1" applyAlignment="1" applyProtection="1">
      <alignment horizontal="right" vertical="center" wrapText="1"/>
      <protection locked="0"/>
    </xf>
    <xf numFmtId="165" fontId="35" fillId="0" borderId="5" xfId="13" applyNumberFormat="1" applyFont="1" applyFill="1" applyBorder="1" applyAlignment="1" applyProtection="1">
      <alignment horizontal="right" vertical="center" wrapText="1"/>
      <protection locked="0"/>
    </xf>
    <xf numFmtId="165" fontId="5" fillId="0" borderId="50" xfId="13" applyNumberFormat="1" applyFont="1" applyFill="1" applyBorder="1" applyAlignment="1" applyProtection="1">
      <alignment horizontal="right" vertical="center" wrapText="1"/>
      <protection locked="0"/>
    </xf>
    <xf numFmtId="165" fontId="5" fillId="0" borderId="14" xfId="13" applyNumberFormat="1" applyFont="1" applyFill="1" applyBorder="1" applyAlignment="1" applyProtection="1">
      <alignment horizontal="right" vertical="center" wrapText="1"/>
      <protection locked="0"/>
    </xf>
    <xf numFmtId="165" fontId="5" fillId="0" borderId="16" xfId="13" applyNumberFormat="1" applyFont="1" applyFill="1" applyBorder="1" applyAlignment="1" applyProtection="1">
      <alignment horizontal="right" vertical="center" wrapText="1"/>
      <protection locked="0"/>
    </xf>
    <xf numFmtId="165" fontId="5" fillId="0" borderId="43" xfId="13" applyNumberFormat="1" applyFont="1" applyFill="1" applyBorder="1" applyAlignment="1" applyProtection="1">
      <alignment horizontal="right" vertical="center" wrapText="1"/>
      <protection locked="0"/>
    </xf>
    <xf numFmtId="165" fontId="5" fillId="0" borderId="17" xfId="13" applyNumberFormat="1" applyFont="1" applyFill="1" applyBorder="1" applyAlignment="1" applyProtection="1">
      <alignment horizontal="right" vertical="center" wrapText="1"/>
      <protection locked="0"/>
    </xf>
    <xf numFmtId="165" fontId="5" fillId="0" borderId="29" xfId="13" applyNumberFormat="1" applyFont="1" applyFill="1" applyBorder="1" applyAlignment="1" applyProtection="1">
      <alignment horizontal="right" vertical="center" wrapText="1"/>
      <protection locked="0"/>
    </xf>
    <xf numFmtId="165" fontId="5" fillId="0" borderId="39" xfId="13" applyNumberFormat="1" applyFont="1" applyFill="1" applyBorder="1" applyAlignment="1" applyProtection="1">
      <alignment horizontal="right" vertical="center" wrapText="1"/>
      <protection locked="0"/>
    </xf>
    <xf numFmtId="165" fontId="12" fillId="0" borderId="53" xfId="13" applyNumberFormat="1" applyFont="1" applyFill="1" applyBorder="1" applyAlignment="1" applyProtection="1">
      <alignment horizontal="right" vertical="center" wrapText="1"/>
    </xf>
    <xf numFmtId="49" fontId="5" fillId="0" borderId="24" xfId="13" applyNumberFormat="1" applyFont="1" applyFill="1" applyBorder="1" applyAlignment="1" applyProtection="1">
      <alignment horizontal="left" vertical="center" wrapText="1" indent="1"/>
    </xf>
    <xf numFmtId="0" fontId="5" fillId="0" borderId="25" xfId="13" applyFont="1" applyFill="1" applyBorder="1" applyAlignment="1" applyProtection="1">
      <alignment horizontal="left" vertical="center" wrapText="1" indent="1"/>
    </xf>
    <xf numFmtId="165" fontId="5" fillId="0" borderId="69" xfId="13" applyNumberFormat="1" applyFont="1" applyFill="1" applyBorder="1" applyAlignment="1" applyProtection="1">
      <alignment horizontal="right" vertical="center" wrapText="1"/>
      <protection locked="0"/>
    </xf>
    <xf numFmtId="0" fontId="10" fillId="0" borderId="9" xfId="13" applyFont="1" applyFill="1" applyBorder="1" applyAlignment="1" applyProtection="1">
      <alignment horizontal="center" vertical="center" wrapText="1"/>
    </xf>
    <xf numFmtId="0" fontId="10" fillId="0" borderId="10" xfId="13" applyFont="1" applyFill="1" applyBorder="1" applyAlignment="1" applyProtection="1">
      <alignment horizontal="center" vertical="center" wrapText="1"/>
    </xf>
    <xf numFmtId="0" fontId="10" fillId="0" borderId="53" xfId="13" applyFont="1" applyFill="1" applyBorder="1" applyAlignment="1" applyProtection="1">
      <alignment horizontal="center" vertical="center" wrapText="1"/>
    </xf>
    <xf numFmtId="0" fontId="10" fillId="0" borderId="11" xfId="13" applyFont="1" applyFill="1" applyBorder="1" applyAlignment="1" applyProtection="1">
      <alignment horizontal="center" vertical="center" wrapText="1"/>
    </xf>
    <xf numFmtId="165" fontId="5" fillId="0" borderId="70" xfId="13" applyNumberFormat="1" applyFont="1" applyFill="1" applyBorder="1" applyAlignment="1" applyProtection="1">
      <alignment horizontal="right" vertical="center" wrapText="1"/>
      <protection locked="0"/>
    </xf>
    <xf numFmtId="165" fontId="35" fillId="0" borderId="10" xfId="13" applyNumberFormat="1" applyFont="1" applyFill="1" applyBorder="1" applyAlignment="1" applyProtection="1">
      <alignment horizontal="right" vertical="center" wrapText="1"/>
    </xf>
    <xf numFmtId="165" fontId="35" fillId="0" borderId="53" xfId="13" applyNumberFormat="1" applyFont="1" applyFill="1" applyBorder="1" applyAlignment="1" applyProtection="1">
      <alignment horizontal="right" vertical="center" wrapText="1"/>
    </xf>
    <xf numFmtId="165" fontId="35" fillId="0" borderId="11" xfId="13" applyNumberFormat="1" applyFont="1" applyFill="1" applyBorder="1" applyAlignment="1" applyProtection="1">
      <alignment horizontal="right" vertical="center" wrapText="1"/>
    </xf>
    <xf numFmtId="0" fontId="1" fillId="0" borderId="0" xfId="12" applyAlignment="1">
      <alignment horizontal="center"/>
    </xf>
    <xf numFmtId="165" fontId="10" fillId="0" borderId="10" xfId="14" applyNumberFormat="1" applyFont="1" applyBorder="1" applyAlignment="1" applyProtection="1">
      <alignment horizontal="right" vertical="center" wrapText="1"/>
    </xf>
    <xf numFmtId="165" fontId="10" fillId="0" borderId="53" xfId="14" applyNumberFormat="1" applyFont="1" applyBorder="1" applyAlignment="1" applyProtection="1">
      <alignment horizontal="right" vertical="center" wrapText="1"/>
    </xf>
    <xf numFmtId="165" fontId="10" fillId="0" borderId="11" xfId="14" applyNumberFormat="1" applyFont="1" applyBorder="1" applyAlignment="1" applyProtection="1">
      <alignment horizontal="right" vertical="center" wrapText="1"/>
    </xf>
    <xf numFmtId="165" fontId="10" fillId="0" borderId="10" xfId="14" quotePrefix="1" applyNumberFormat="1" applyFont="1" applyBorder="1" applyAlignment="1" applyProtection="1">
      <alignment horizontal="right" vertical="center" wrapText="1"/>
    </xf>
    <xf numFmtId="165" fontId="10" fillId="0" borderId="53" xfId="14" quotePrefix="1" applyNumberFormat="1" applyFont="1" applyBorder="1" applyAlignment="1" applyProtection="1">
      <alignment horizontal="right" vertical="center" wrapText="1"/>
    </xf>
    <xf numFmtId="165" fontId="10" fillId="0" borderId="11" xfId="14" quotePrefix="1" applyNumberFormat="1" applyFont="1" applyBorder="1" applyAlignment="1" applyProtection="1">
      <alignment horizontal="right" vertical="center" wrapText="1"/>
    </xf>
    <xf numFmtId="0" fontId="1" fillId="0" borderId="40" xfId="12" applyBorder="1"/>
    <xf numFmtId="0" fontId="26" fillId="0" borderId="40" xfId="12" applyFont="1" applyBorder="1" applyAlignment="1"/>
    <xf numFmtId="165" fontId="11" fillId="0" borderId="0" xfId="14" applyNumberFormat="1" applyFont="1" applyFill="1" applyBorder="1" applyAlignment="1" applyProtection="1">
      <alignment vertical="center" wrapText="1"/>
    </xf>
    <xf numFmtId="165" fontId="34" fillId="0" borderId="0" xfId="14" applyNumberFormat="1" applyFont="1" applyFill="1" applyAlignment="1" applyProtection="1">
      <alignment vertical="center" wrapText="1"/>
    </xf>
    <xf numFmtId="165" fontId="34" fillId="0" borderId="0" xfId="14" applyNumberFormat="1" applyFill="1" applyAlignment="1" applyProtection="1">
      <alignment vertical="center" wrapText="1"/>
    </xf>
    <xf numFmtId="165" fontId="11" fillId="0" borderId="30" xfId="14" applyNumberFormat="1" applyFont="1" applyFill="1" applyBorder="1" applyAlignment="1" applyProtection="1">
      <alignment vertical="center" wrapText="1"/>
    </xf>
    <xf numFmtId="165" fontId="11" fillId="0" borderId="30" xfId="14" applyNumberFormat="1" applyFont="1" applyFill="1" applyBorder="1" applyAlignment="1" applyProtection="1">
      <alignment horizontal="center" vertical="center" wrapText="1"/>
    </xf>
    <xf numFmtId="165" fontId="11" fillId="0" borderId="30" xfId="14" applyNumberFormat="1" applyFont="1" applyFill="1" applyBorder="1" applyAlignment="1" applyProtection="1">
      <alignment horizontal="right" vertical="center"/>
    </xf>
    <xf numFmtId="165" fontId="10" fillId="0" borderId="9" xfId="14" applyNumberFormat="1" applyFont="1" applyFill="1" applyBorder="1" applyAlignment="1" applyProtection="1">
      <alignment horizontal="centerContinuous" vertical="center" wrapText="1"/>
    </xf>
    <xf numFmtId="165" fontId="10" fillId="0" borderId="66" xfId="14" applyNumberFormat="1" applyFont="1" applyFill="1" applyBorder="1" applyAlignment="1" applyProtection="1">
      <alignment horizontal="centerContinuous" vertical="center" wrapText="1"/>
    </xf>
    <xf numFmtId="165" fontId="10" fillId="0" borderId="10" xfId="14" applyNumberFormat="1" applyFont="1" applyFill="1" applyBorder="1" applyAlignment="1" applyProtection="1">
      <alignment horizontal="centerContinuous" vertical="center" wrapText="1"/>
    </xf>
    <xf numFmtId="165" fontId="10" fillId="0" borderId="65" xfId="14" applyNumberFormat="1" applyFont="1" applyFill="1" applyBorder="1" applyAlignment="1" applyProtection="1">
      <alignment horizontal="centerContinuous" vertical="center" wrapText="1"/>
    </xf>
    <xf numFmtId="165" fontId="10" fillId="0" borderId="11" xfId="14" applyNumberFormat="1" applyFont="1" applyFill="1" applyBorder="1" applyAlignment="1" applyProtection="1">
      <alignment horizontal="centerContinuous" vertical="center" wrapText="1"/>
    </xf>
    <xf numFmtId="165" fontId="12" fillId="0" borderId="0" xfId="14" applyNumberFormat="1" applyFont="1" applyFill="1" applyAlignment="1" applyProtection="1">
      <alignment horizontal="center" vertical="center" wrapText="1"/>
    </xf>
    <xf numFmtId="165" fontId="11" fillId="0" borderId="10" xfId="14" applyNumberFormat="1" applyFont="1" applyFill="1" applyBorder="1" applyAlignment="1" applyProtection="1">
      <alignment horizontal="center" vertical="center" wrapText="1"/>
    </xf>
    <xf numFmtId="165" fontId="11" fillId="0" borderId="53" xfId="14" applyNumberFormat="1" applyFont="1" applyFill="1" applyBorder="1" applyAlignment="1" applyProtection="1">
      <alignment horizontal="center" vertical="center" wrapText="1"/>
    </xf>
    <xf numFmtId="165" fontId="10" fillId="0" borderId="40" xfId="14" applyNumberFormat="1" applyFont="1" applyFill="1" applyBorder="1" applyAlignment="1" applyProtection="1">
      <alignment horizontal="center" vertical="center" wrapText="1"/>
    </xf>
    <xf numFmtId="165" fontId="10" fillId="0" borderId="9" xfId="14" applyNumberFormat="1" applyFont="1" applyFill="1" applyBorder="1" applyAlignment="1" applyProtection="1">
      <alignment horizontal="center" vertical="center" wrapText="1"/>
    </xf>
    <xf numFmtId="165" fontId="10" fillId="0" borderId="10" xfId="14" applyNumberFormat="1" applyFont="1" applyFill="1" applyBorder="1" applyAlignment="1" applyProtection="1">
      <alignment horizontal="center" vertical="center" wrapText="1"/>
    </xf>
    <xf numFmtId="165" fontId="10" fillId="0" borderId="53" xfId="14" applyNumberFormat="1" applyFont="1" applyFill="1" applyBorder="1" applyAlignment="1" applyProtection="1">
      <alignment horizontal="center" vertical="center" wrapText="1"/>
    </xf>
    <xf numFmtId="165" fontId="10" fillId="0" borderId="11" xfId="14" applyNumberFormat="1" applyFont="1" applyFill="1" applyBorder="1" applyAlignment="1" applyProtection="1">
      <alignment horizontal="center" vertical="center" wrapText="1"/>
    </xf>
    <xf numFmtId="165" fontId="35" fillId="0" borderId="0" xfId="14" applyNumberFormat="1" applyFont="1" applyFill="1" applyAlignment="1" applyProtection="1">
      <alignment horizontal="center" vertical="center" wrapText="1"/>
    </xf>
    <xf numFmtId="165" fontId="44" fillId="0" borderId="0" xfId="14" applyNumberFormat="1" applyFont="1" applyFill="1" applyAlignment="1" applyProtection="1">
      <alignment horizontal="center" vertical="center" wrapText="1"/>
    </xf>
    <xf numFmtId="165" fontId="11" fillId="0" borderId="41" xfId="14" applyNumberFormat="1" applyFont="1" applyFill="1" applyBorder="1" applyAlignment="1" applyProtection="1">
      <alignment horizontal="left" vertical="center" wrapText="1" indent="1"/>
    </xf>
    <xf numFmtId="165" fontId="11" fillId="0" borderId="12" xfId="14" applyNumberFormat="1" applyFont="1" applyFill="1" applyBorder="1" applyAlignment="1" applyProtection="1">
      <alignment horizontal="left" vertical="center" wrapText="1" indent="1"/>
    </xf>
    <xf numFmtId="165" fontId="11" fillId="0" borderId="13" xfId="1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50" xfId="1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4" xfId="1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2" xfId="14" applyNumberFormat="1" applyFont="1" applyFill="1" applyBorder="1" applyAlignment="1" applyProtection="1">
      <alignment horizontal="left" vertical="center" wrapText="1" indent="1"/>
    </xf>
    <xf numFmtId="165" fontId="11" fillId="0" borderId="15" xfId="14" applyNumberFormat="1" applyFont="1" applyFill="1" applyBorder="1" applyAlignment="1" applyProtection="1">
      <alignment horizontal="left" vertical="center" wrapText="1" indent="1"/>
    </xf>
    <xf numFmtId="165" fontId="11" fillId="0" borderId="16" xfId="1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3" xfId="1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7" xfId="1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" xfId="14" applyNumberFormat="1" applyFont="1" applyFill="1" applyBorder="1" applyAlignment="1" applyProtection="1">
      <alignment horizontal="left" vertical="center" wrapText="1" indent="1"/>
    </xf>
    <xf numFmtId="165" fontId="11" fillId="0" borderId="15" xfId="1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0" xfId="1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18" xfId="1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19" xfId="1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9" xfId="1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0" xfId="14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40" xfId="14" applyNumberFormat="1" applyFont="1" applyFill="1" applyBorder="1" applyAlignment="1" applyProtection="1">
      <alignment horizontal="left" vertical="center" wrapText="1" indent="1"/>
    </xf>
    <xf numFmtId="165" fontId="10" fillId="0" borderId="9" xfId="14" applyNumberFormat="1" applyFont="1" applyFill="1" applyBorder="1" applyAlignment="1" applyProtection="1">
      <alignment horizontal="left" vertical="center" wrapText="1" indent="1"/>
    </xf>
    <xf numFmtId="165" fontId="10" fillId="0" borderId="10" xfId="14" applyNumberFormat="1" applyFont="1" applyFill="1" applyBorder="1" applyAlignment="1" applyProtection="1">
      <alignment horizontal="right" vertical="center" wrapText="1" indent="1"/>
    </xf>
    <xf numFmtId="165" fontId="10" fillId="0" borderId="53" xfId="14" applyNumberFormat="1" applyFont="1" applyFill="1" applyBorder="1" applyAlignment="1" applyProtection="1">
      <alignment horizontal="right" vertical="center" wrapText="1" indent="1"/>
    </xf>
    <xf numFmtId="165" fontId="10" fillId="0" borderId="11" xfId="14" applyNumberFormat="1" applyFont="1" applyFill="1" applyBorder="1" applyAlignment="1" applyProtection="1">
      <alignment horizontal="right" vertical="center" wrapText="1" indent="1"/>
    </xf>
    <xf numFmtId="165" fontId="11" fillId="0" borderId="34" xfId="14" applyNumberFormat="1" applyFont="1" applyFill="1" applyBorder="1" applyAlignment="1" applyProtection="1">
      <alignment horizontal="left" vertical="center" wrapText="1" indent="1"/>
    </xf>
    <xf numFmtId="165" fontId="11" fillId="0" borderId="31" xfId="14" applyNumberFormat="1" applyFont="1" applyFill="1" applyBorder="1" applyAlignment="1" applyProtection="1">
      <alignment horizontal="left" vertical="center" wrapText="1" indent="1"/>
    </xf>
    <xf numFmtId="165" fontId="11" fillId="0" borderId="5" xfId="14" applyNumberFormat="1" applyFont="1" applyFill="1" applyBorder="1" applyAlignment="1" applyProtection="1">
      <alignment horizontal="right" vertical="center" wrapText="1" indent="1"/>
    </xf>
    <xf numFmtId="165" fontId="11" fillId="0" borderId="38" xfId="1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7" xfId="1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6" xfId="14" applyNumberFormat="1" applyFont="1" applyFill="1" applyBorder="1" applyAlignment="1" applyProtection="1">
      <alignment horizontal="right" vertical="center" wrapText="1" indent="1"/>
    </xf>
    <xf numFmtId="165" fontId="11" fillId="0" borderId="5" xfId="14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65" xfId="14" applyNumberFormat="1" applyFont="1" applyFill="1" applyBorder="1" applyAlignment="1" applyProtection="1">
      <alignment horizontal="right" vertical="center" wrapText="1" indent="1"/>
    </xf>
    <xf numFmtId="165" fontId="33" fillId="0" borderId="0" xfId="14" applyNumberFormat="1" applyFont="1" applyFill="1" applyBorder="1" applyAlignment="1" applyProtection="1">
      <alignment vertical="center" wrapText="1"/>
    </xf>
    <xf numFmtId="165" fontId="45" fillId="0" borderId="0" xfId="14" applyNumberFormat="1" applyFont="1" applyFill="1" applyBorder="1" applyAlignment="1" applyProtection="1">
      <alignment horizontal="center" vertical="center" wrapText="1"/>
    </xf>
    <xf numFmtId="165" fontId="34" fillId="0" borderId="0" xfId="14" applyNumberFormat="1" applyFill="1" applyBorder="1" applyAlignment="1" applyProtection="1">
      <alignment vertical="center" wrapText="1"/>
    </xf>
    <xf numFmtId="165" fontId="34" fillId="0" borderId="0" xfId="14" applyNumberFormat="1" applyFill="1" applyBorder="1" applyAlignment="1" applyProtection="1">
      <alignment horizontal="center" vertical="center" wrapText="1"/>
    </xf>
    <xf numFmtId="165" fontId="34" fillId="0" borderId="0" xfId="14" applyNumberFormat="1" applyFill="1" applyAlignment="1" applyProtection="1">
      <alignment horizontal="center" vertical="center" wrapText="1"/>
    </xf>
    <xf numFmtId="165" fontId="20" fillId="0" borderId="0" xfId="14" applyNumberFormat="1" applyFont="1" applyFill="1" applyAlignment="1" applyProtection="1">
      <alignment vertical="center" wrapText="1"/>
    </xf>
    <xf numFmtId="165" fontId="21" fillId="0" borderId="0" xfId="14" applyNumberFormat="1" applyFont="1" applyFill="1" applyAlignment="1" applyProtection="1">
      <alignment horizontal="centerContinuous" vertical="center" wrapText="1"/>
    </xf>
    <xf numFmtId="165" fontId="20" fillId="0" borderId="0" xfId="14" applyNumberFormat="1" applyFont="1" applyFill="1" applyAlignment="1" applyProtection="1">
      <alignment horizontal="centerContinuous" vertical="center"/>
    </xf>
    <xf numFmtId="165" fontId="46" fillId="0" borderId="0" xfId="14" applyNumberFormat="1" applyFont="1" applyFill="1" applyAlignment="1" applyProtection="1">
      <alignment vertical="center" wrapText="1"/>
    </xf>
    <xf numFmtId="165" fontId="20" fillId="0" borderId="0" xfId="14" applyNumberFormat="1" applyFont="1" applyFill="1" applyAlignment="1" applyProtection="1">
      <alignment horizontal="center" vertical="center" wrapText="1"/>
    </xf>
    <xf numFmtId="165" fontId="20" fillId="0" borderId="0" xfId="14" applyNumberFormat="1" applyFont="1" applyFill="1" applyAlignment="1" applyProtection="1">
      <alignment horizontal="right" vertical="center"/>
    </xf>
    <xf numFmtId="165" fontId="21" fillId="0" borderId="9" xfId="14" applyNumberFormat="1" applyFont="1" applyFill="1" applyBorder="1" applyAlignment="1" applyProtection="1">
      <alignment horizontal="centerContinuous" vertical="center" wrapText="1"/>
    </xf>
    <xf numFmtId="165" fontId="21" fillId="0" borderId="66" xfId="14" applyNumberFormat="1" applyFont="1" applyFill="1" applyBorder="1" applyAlignment="1" applyProtection="1">
      <alignment horizontal="centerContinuous" vertical="center" wrapText="1"/>
    </xf>
    <xf numFmtId="165" fontId="21" fillId="0" borderId="10" xfId="14" applyNumberFormat="1" applyFont="1" applyFill="1" applyBorder="1" applyAlignment="1" applyProtection="1">
      <alignment horizontal="centerContinuous" vertical="center" wrapText="1"/>
    </xf>
    <xf numFmtId="165" fontId="21" fillId="0" borderId="65" xfId="14" applyNumberFormat="1" applyFont="1" applyFill="1" applyBorder="1" applyAlignment="1" applyProtection="1">
      <alignment horizontal="centerContinuous" vertical="center" wrapText="1"/>
    </xf>
    <xf numFmtId="165" fontId="21" fillId="0" borderId="11" xfId="14" applyNumberFormat="1" applyFont="1" applyFill="1" applyBorder="1" applyAlignment="1" applyProtection="1">
      <alignment horizontal="centerContinuous" vertical="center" wrapText="1"/>
    </xf>
    <xf numFmtId="165" fontId="47" fillId="0" borderId="0" xfId="14" applyNumberFormat="1" applyFont="1" applyFill="1" applyAlignment="1" applyProtection="1">
      <alignment horizontal="center" vertical="center" wrapText="1"/>
    </xf>
    <xf numFmtId="165" fontId="20" fillId="0" borderId="53" xfId="14" applyNumberFormat="1" applyFont="1" applyFill="1" applyBorder="1" applyAlignment="1" applyProtection="1">
      <alignment horizontal="center" vertical="center" wrapText="1"/>
    </xf>
    <xf numFmtId="165" fontId="20" fillId="0" borderId="11" xfId="14" applyNumberFormat="1" applyFont="1" applyFill="1" applyBorder="1" applyAlignment="1" applyProtection="1">
      <alignment horizontal="center" vertical="center" wrapText="1"/>
    </xf>
    <xf numFmtId="165" fontId="20" fillId="0" borderId="10" xfId="14" applyNumberFormat="1" applyFont="1" applyFill="1" applyBorder="1" applyAlignment="1" applyProtection="1">
      <alignment horizontal="center" vertical="center" wrapText="1"/>
    </xf>
    <xf numFmtId="165" fontId="21" fillId="0" borderId="40" xfId="14" applyNumberFormat="1" applyFont="1" applyFill="1" applyBorder="1" applyAlignment="1" applyProtection="1">
      <alignment horizontal="center" vertical="center" wrapText="1"/>
    </xf>
    <xf numFmtId="165" fontId="21" fillId="0" borderId="9" xfId="14" applyNumberFormat="1" applyFont="1" applyFill="1" applyBorder="1" applyAlignment="1" applyProtection="1">
      <alignment horizontal="center" vertical="center" wrapText="1"/>
    </xf>
    <xf numFmtId="165" fontId="21" fillId="0" borderId="53" xfId="14" applyNumberFormat="1" applyFont="1" applyFill="1" applyBorder="1" applyAlignment="1" applyProtection="1">
      <alignment horizontal="center" vertical="center" wrapText="1"/>
    </xf>
    <xf numFmtId="165" fontId="21" fillId="0" borderId="11" xfId="14" applyNumberFormat="1" applyFont="1" applyFill="1" applyBorder="1" applyAlignment="1" applyProtection="1">
      <alignment horizontal="center" vertical="center" wrapText="1"/>
    </xf>
    <xf numFmtId="165" fontId="20" fillId="0" borderId="41" xfId="14" applyNumberFormat="1" applyFont="1" applyFill="1" applyBorder="1" applyAlignment="1" applyProtection="1">
      <alignment horizontal="left" vertical="center" wrapText="1" indent="1"/>
    </xf>
    <xf numFmtId="165" fontId="20" fillId="0" borderId="12" xfId="14" applyNumberFormat="1" applyFont="1" applyFill="1" applyBorder="1" applyAlignment="1" applyProtection="1">
      <alignment vertical="center" wrapText="1"/>
    </xf>
    <xf numFmtId="165" fontId="20" fillId="0" borderId="50" xfId="1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4" xfId="1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2" xfId="14" applyNumberFormat="1" applyFont="1" applyFill="1" applyBorder="1" applyAlignment="1" applyProtection="1">
      <alignment horizontal="left" vertical="center" wrapText="1" indent="1"/>
    </xf>
    <xf numFmtId="165" fontId="20" fillId="0" borderId="42" xfId="14" applyNumberFormat="1" applyFont="1" applyFill="1" applyBorder="1" applyAlignment="1" applyProtection="1">
      <alignment horizontal="left" vertical="center" wrapText="1" indent="1"/>
    </xf>
    <xf numFmtId="165" fontId="20" fillId="0" borderId="15" xfId="14" applyNumberFormat="1" applyFont="1" applyFill="1" applyBorder="1" applyAlignment="1" applyProtection="1">
      <alignment vertical="center" wrapText="1"/>
    </xf>
    <xf numFmtId="165" fontId="20" fillId="0" borderId="43" xfId="1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7" xfId="1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5" xfId="14" applyNumberFormat="1" applyFont="1" applyFill="1" applyBorder="1" applyAlignment="1" applyProtection="1">
      <alignment horizontal="left" vertical="center" wrapText="1" indent="1"/>
    </xf>
    <xf numFmtId="165" fontId="20" fillId="0" borderId="37" xfId="1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1" xfId="14" applyNumberFormat="1" applyFont="1" applyFill="1" applyBorder="1" applyAlignment="1" applyProtection="1">
      <alignment horizontal="left" vertical="center" wrapText="1" indent="1"/>
    </xf>
    <xf numFmtId="165" fontId="20" fillId="0" borderId="15" xfId="14" applyNumberFormat="1" applyFont="1" applyFill="1" applyBorder="1" applyAlignment="1" applyProtection="1">
      <alignment vertical="center" wrapText="1"/>
      <protection locked="0"/>
    </xf>
    <xf numFmtId="165" fontId="20" fillId="0" borderId="15" xfId="14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34" xfId="14" applyNumberFormat="1" applyFont="1" applyFill="1" applyBorder="1" applyAlignment="1" applyProtection="1">
      <alignment horizontal="left" vertical="center" wrapText="1" indent="1"/>
    </xf>
    <xf numFmtId="165" fontId="20" fillId="0" borderId="31" xfId="14" applyNumberFormat="1" applyFont="1" applyFill="1" applyBorder="1" applyAlignment="1" applyProtection="1">
      <alignment vertical="center" wrapText="1"/>
      <protection locked="0"/>
    </xf>
    <xf numFmtId="165" fontId="20" fillId="0" borderId="38" xfId="1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40" xfId="14" applyNumberFormat="1" applyFont="1" applyFill="1" applyBorder="1" applyAlignment="1" applyProtection="1">
      <alignment horizontal="left" vertical="center" wrapText="1" indent="1"/>
    </xf>
    <xf numFmtId="165" fontId="21" fillId="0" borderId="9" xfId="14" applyNumberFormat="1" applyFont="1" applyFill="1" applyBorder="1" applyAlignment="1" applyProtection="1">
      <alignment horizontal="left" vertical="center" wrapText="1" indent="1"/>
    </xf>
    <xf numFmtId="165" fontId="21" fillId="0" borderId="53" xfId="14" applyNumberFormat="1" applyFont="1" applyFill="1" applyBorder="1" applyAlignment="1" applyProtection="1">
      <alignment horizontal="right" vertical="center" wrapText="1" indent="1"/>
    </xf>
    <xf numFmtId="165" fontId="21" fillId="0" borderId="11" xfId="14" applyNumberFormat="1" applyFont="1" applyFill="1" applyBorder="1" applyAlignment="1" applyProtection="1">
      <alignment horizontal="right" vertical="center" wrapText="1" indent="1"/>
    </xf>
    <xf numFmtId="165" fontId="22" fillId="0" borderId="31" xfId="14" applyNumberFormat="1" applyFont="1" applyFill="1" applyBorder="1" applyAlignment="1" applyProtection="1">
      <alignment horizontal="left" vertical="center" wrapText="1" indent="1"/>
    </xf>
    <xf numFmtId="165" fontId="22" fillId="0" borderId="50" xfId="14" applyNumberFormat="1" applyFont="1" applyFill="1" applyBorder="1" applyAlignment="1" applyProtection="1">
      <alignment horizontal="right" vertical="center" wrapText="1" indent="1"/>
    </xf>
    <xf numFmtId="165" fontId="22" fillId="0" borderId="14" xfId="14" applyNumberFormat="1" applyFont="1" applyFill="1" applyBorder="1" applyAlignment="1" applyProtection="1">
      <alignment horizontal="right" vertical="center" wrapText="1" indent="1"/>
    </xf>
    <xf numFmtId="165" fontId="20" fillId="0" borderId="15" xfId="14" applyNumberFormat="1" applyFont="1" applyFill="1" applyBorder="1" applyAlignment="1" applyProtection="1">
      <alignment horizontal="left" vertical="center" wrapText="1" indent="2"/>
    </xf>
    <xf numFmtId="165" fontId="20" fillId="0" borderId="16" xfId="14" applyNumberFormat="1" applyFont="1" applyFill="1" applyBorder="1" applyAlignment="1" applyProtection="1">
      <alignment horizontal="left" vertical="center" wrapText="1" indent="2"/>
    </xf>
    <xf numFmtId="165" fontId="22" fillId="0" borderId="16" xfId="14" applyNumberFormat="1" applyFont="1" applyFill="1" applyBorder="1" applyAlignment="1" applyProtection="1">
      <alignment horizontal="left" vertical="center" wrapText="1" indent="1"/>
    </xf>
    <xf numFmtId="165" fontId="22" fillId="0" borderId="43" xfId="14" applyNumberFormat="1" applyFont="1" applyFill="1" applyBorder="1" applyAlignment="1" applyProtection="1">
      <alignment horizontal="right" vertical="center" wrapText="1" indent="1"/>
    </xf>
    <xf numFmtId="165" fontId="20" fillId="0" borderId="12" xfId="14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12" xfId="14" applyNumberFormat="1" applyFont="1" applyFill="1" applyBorder="1" applyAlignment="1" applyProtection="1">
      <alignment horizontal="left" vertical="center" wrapText="1" indent="2"/>
    </xf>
    <xf numFmtId="165" fontId="20" fillId="0" borderId="18" xfId="14" applyNumberFormat="1" applyFont="1" applyFill="1" applyBorder="1" applyAlignment="1" applyProtection="1">
      <alignment horizontal="left" vertical="center" wrapText="1" indent="2"/>
    </xf>
    <xf numFmtId="165" fontId="21" fillId="0" borderId="65" xfId="14" applyNumberFormat="1" applyFont="1" applyFill="1" applyBorder="1" applyAlignment="1" applyProtection="1">
      <alignment horizontal="right" vertical="center" wrapText="1" indent="1"/>
    </xf>
    <xf numFmtId="165" fontId="21" fillId="0" borderId="65" xfId="14" applyNumberFormat="1" applyFont="1" applyFill="1" applyBorder="1" applyAlignment="1" applyProtection="1">
      <alignment horizontal="left" vertical="center" wrapText="1" indent="1"/>
    </xf>
    <xf numFmtId="165" fontId="15" fillId="0" borderId="0" xfId="14" applyNumberFormat="1" applyFont="1" applyFill="1" applyAlignment="1" applyProtection="1">
      <alignment vertical="center" wrapText="1"/>
    </xf>
    <xf numFmtId="165" fontId="15" fillId="0" borderId="0" xfId="14" applyNumberFormat="1" applyFont="1" applyFill="1" applyAlignment="1" applyProtection="1">
      <alignment horizontal="center" vertical="center" wrapText="1"/>
    </xf>
    <xf numFmtId="165" fontId="33" fillId="0" borderId="0" xfId="14" applyNumberFormat="1" applyFont="1" applyFill="1" applyAlignment="1" applyProtection="1">
      <alignment vertical="center" wrapText="1"/>
    </xf>
    <xf numFmtId="165" fontId="33" fillId="0" borderId="0" xfId="14" applyNumberFormat="1" applyFont="1" applyFill="1" applyAlignment="1" applyProtection="1">
      <alignment horizontal="center" vertical="center" wrapText="1"/>
    </xf>
    <xf numFmtId="0" fontId="40" fillId="0" borderId="0" xfId="18"/>
    <xf numFmtId="0" fontId="40" fillId="0" borderId="0" xfId="18" applyFont="1"/>
    <xf numFmtId="0" fontId="11" fillId="0" borderId="0" xfId="18" applyFont="1"/>
    <xf numFmtId="0" fontId="11" fillId="0" borderId="0" xfId="18" applyFont="1" applyBorder="1"/>
    <xf numFmtId="41" fontId="10" fillId="0" borderId="0" xfId="18" applyNumberFormat="1" applyFont="1" applyBorder="1"/>
    <xf numFmtId="3" fontId="10" fillId="0" borderId="47" xfId="18" applyNumberFormat="1" applyFont="1" applyBorder="1"/>
    <xf numFmtId="3" fontId="10" fillId="0" borderId="54" xfId="18" applyNumberFormat="1" applyFont="1" applyBorder="1"/>
    <xf numFmtId="3" fontId="10" fillId="0" borderId="25" xfId="18" applyNumberFormat="1" applyFont="1" applyBorder="1"/>
    <xf numFmtId="0" fontId="10" fillId="0" borderId="54" xfId="18" applyFont="1" applyBorder="1"/>
    <xf numFmtId="0" fontId="11" fillId="0" borderId="24" xfId="18" applyFont="1" applyBorder="1"/>
    <xf numFmtId="3" fontId="11" fillId="0" borderId="37" xfId="18" applyNumberFormat="1" applyFont="1" applyBorder="1"/>
    <xf numFmtId="3" fontId="11" fillId="0" borderId="38" xfId="18" applyNumberFormat="1" applyFont="1" applyBorder="1"/>
    <xf numFmtId="3" fontId="11" fillId="0" borderId="5" xfId="18" applyNumberFormat="1" applyFont="1" applyBorder="1"/>
    <xf numFmtId="3" fontId="10" fillId="0" borderId="5" xfId="18" applyNumberFormat="1" applyFont="1" applyBorder="1"/>
    <xf numFmtId="0" fontId="10" fillId="0" borderId="38" xfId="18" applyFont="1" applyBorder="1"/>
    <xf numFmtId="0" fontId="11" fillId="0" borderId="31" xfId="18" applyFont="1" applyBorder="1"/>
    <xf numFmtId="3" fontId="11" fillId="0" borderId="47" xfId="18" applyNumberFormat="1" applyFont="1" applyBorder="1"/>
    <xf numFmtId="3" fontId="11" fillId="0" borderId="54" xfId="18" applyNumberFormat="1" applyFont="1" applyBorder="1"/>
    <xf numFmtId="3" fontId="11" fillId="0" borderId="25" xfId="18" applyNumberFormat="1" applyFont="1" applyBorder="1"/>
    <xf numFmtId="0" fontId="11" fillId="0" borderId="54" xfId="18" applyFont="1" applyBorder="1"/>
    <xf numFmtId="0" fontId="10" fillId="0" borderId="24" xfId="18" applyFont="1" applyBorder="1"/>
    <xf numFmtId="0" fontId="11" fillId="0" borderId="38" xfId="18" applyFont="1" applyBorder="1"/>
    <xf numFmtId="0" fontId="10" fillId="0" borderId="31" xfId="18" applyFont="1" applyBorder="1"/>
    <xf numFmtId="3" fontId="11" fillId="0" borderId="5" xfId="18" applyNumberFormat="1" applyFont="1" applyFill="1" applyBorder="1"/>
    <xf numFmtId="0" fontId="10" fillId="0" borderId="38" xfId="18" applyFont="1" applyFill="1" applyBorder="1"/>
    <xf numFmtId="3" fontId="10" fillId="0" borderId="19" xfId="18" applyNumberFormat="1" applyFont="1" applyBorder="1"/>
    <xf numFmtId="0" fontId="43" fillId="0" borderId="38" xfId="18" applyFont="1" applyFill="1" applyBorder="1"/>
    <xf numFmtId="3" fontId="10" fillId="0" borderId="13" xfId="18" applyNumberFormat="1" applyFont="1" applyBorder="1"/>
    <xf numFmtId="0" fontId="10" fillId="0" borderId="50" xfId="18" applyFont="1" applyFill="1" applyBorder="1"/>
    <xf numFmtId="3" fontId="11" fillId="0" borderId="8" xfId="18" applyNumberFormat="1" applyFont="1" applyBorder="1"/>
    <xf numFmtId="3" fontId="11" fillId="0" borderId="52" xfId="18" applyNumberFormat="1" applyFont="1" applyBorder="1"/>
    <xf numFmtId="3" fontId="11" fillId="0" borderId="2" xfId="18" applyNumberFormat="1" applyFont="1" applyBorder="1"/>
    <xf numFmtId="3" fontId="10" fillId="0" borderId="2" xfId="18" applyNumberFormat="1" applyFont="1" applyBorder="1"/>
    <xf numFmtId="0" fontId="10" fillId="0" borderId="52" xfId="18" applyFont="1" applyFill="1" applyBorder="1"/>
    <xf numFmtId="0" fontId="10" fillId="0" borderId="7" xfId="18" applyFont="1" applyBorder="1"/>
    <xf numFmtId="0" fontId="10" fillId="0" borderId="54" xfId="18" applyFont="1" applyFill="1" applyBorder="1"/>
    <xf numFmtId="0" fontId="10" fillId="0" borderId="4" xfId="18" applyFont="1" applyBorder="1"/>
    <xf numFmtId="0" fontId="11" fillId="0" borderId="38" xfId="18" applyFont="1" applyFill="1" applyBorder="1"/>
    <xf numFmtId="0" fontId="11" fillId="0" borderId="4" xfId="18" applyFont="1" applyBorder="1"/>
    <xf numFmtId="3" fontId="11" fillId="0" borderId="20" xfId="18" applyNumberFormat="1" applyFont="1" applyBorder="1"/>
    <xf numFmtId="3" fontId="11" fillId="0" borderId="49" xfId="18" applyNumberFormat="1" applyFont="1" applyBorder="1"/>
    <xf numFmtId="3" fontId="11" fillId="0" borderId="19" xfId="18" applyNumberFormat="1" applyFont="1" applyBorder="1"/>
    <xf numFmtId="3" fontId="11" fillId="0" borderId="19" xfId="18" applyNumberFormat="1" applyFont="1" applyFill="1" applyBorder="1"/>
    <xf numFmtId="0" fontId="11" fillId="0" borderId="49" xfId="18" applyFont="1" applyFill="1" applyBorder="1"/>
    <xf numFmtId="3" fontId="11" fillId="0" borderId="37" xfId="18" applyNumberFormat="1" applyFont="1" applyBorder="1" applyAlignment="1"/>
    <xf numFmtId="3" fontId="11" fillId="0" borderId="38" xfId="18" applyNumberFormat="1" applyFont="1" applyBorder="1" applyAlignment="1"/>
    <xf numFmtId="3" fontId="11" fillId="0" borderId="5" xfId="18" applyNumberFormat="1" applyFont="1" applyBorder="1" applyAlignment="1"/>
    <xf numFmtId="3" fontId="11" fillId="0" borderId="37" xfId="18" applyNumberFormat="1" applyFont="1" applyBorder="1" applyAlignment="1">
      <alignment horizontal="center"/>
    </xf>
    <xf numFmtId="3" fontId="11" fillId="0" borderId="38" xfId="18" applyNumberFormat="1" applyFont="1" applyBorder="1" applyAlignment="1">
      <alignment horizontal="center"/>
    </xf>
    <xf numFmtId="3" fontId="11" fillId="0" borderId="5" xfId="18" applyNumberFormat="1" applyFont="1" applyBorder="1" applyAlignment="1">
      <alignment horizontal="right"/>
    </xf>
    <xf numFmtId="3" fontId="11" fillId="0" borderId="5" xfId="18" applyNumberFormat="1" applyFont="1" applyBorder="1" applyAlignment="1">
      <alignment horizontal="center"/>
    </xf>
    <xf numFmtId="0" fontId="11" fillId="0" borderId="37" xfId="18" applyFont="1" applyBorder="1"/>
    <xf numFmtId="0" fontId="11" fillId="0" borderId="0" xfId="18" applyFont="1" applyFill="1" applyBorder="1"/>
    <xf numFmtId="0" fontId="11" fillId="0" borderId="20" xfId="18" applyFont="1" applyBorder="1"/>
    <xf numFmtId="0" fontId="11" fillId="0" borderId="49" xfId="18" applyFont="1" applyBorder="1"/>
    <xf numFmtId="3" fontId="11" fillId="0" borderId="17" xfId="18" applyNumberFormat="1" applyFont="1" applyBorder="1" applyAlignment="1">
      <alignment horizontal="center"/>
    </xf>
    <xf numFmtId="3" fontId="11" fillId="0" borderId="16" xfId="18" applyNumberFormat="1" applyFont="1" applyBorder="1" applyAlignment="1">
      <alignment horizontal="center"/>
    </xf>
    <xf numFmtId="3" fontId="10" fillId="0" borderId="16" xfId="18" applyNumberFormat="1" applyFont="1" applyBorder="1"/>
    <xf numFmtId="0" fontId="10" fillId="0" borderId="16" xfId="18" applyFont="1" applyBorder="1"/>
    <xf numFmtId="0" fontId="10" fillId="0" borderId="50" xfId="18" applyFont="1" applyBorder="1"/>
    <xf numFmtId="0" fontId="11" fillId="0" borderId="5" xfId="18" applyFont="1" applyBorder="1"/>
    <xf numFmtId="0" fontId="11" fillId="0" borderId="5" xfId="18" applyFont="1" applyBorder="1" applyAlignment="1">
      <alignment horizontal="center"/>
    </xf>
    <xf numFmtId="0" fontId="10" fillId="0" borderId="2" xfId="18" applyFont="1" applyBorder="1" applyAlignment="1">
      <alignment horizontal="center"/>
    </xf>
    <xf numFmtId="3" fontId="11" fillId="0" borderId="0" xfId="18" applyNumberFormat="1" applyFont="1"/>
    <xf numFmtId="3" fontId="10" fillId="0" borderId="0" xfId="18" applyNumberFormat="1" applyFont="1" applyBorder="1"/>
    <xf numFmtId="3" fontId="10" fillId="0" borderId="30" xfId="18" applyNumberFormat="1" applyFont="1" applyBorder="1"/>
    <xf numFmtId="3" fontId="11" fillId="0" borderId="0" xfId="18" applyNumberFormat="1" applyFont="1" applyBorder="1"/>
    <xf numFmtId="0" fontId="11" fillId="0" borderId="47" xfId="18" applyFont="1" applyBorder="1"/>
    <xf numFmtId="0" fontId="11" fillId="0" borderId="25" xfId="18" applyFont="1" applyBorder="1"/>
    <xf numFmtId="0" fontId="11" fillId="0" borderId="46" xfId="18" applyFont="1" applyBorder="1"/>
    <xf numFmtId="0" fontId="11" fillId="0" borderId="5" xfId="18" applyFont="1" applyFill="1" applyBorder="1"/>
    <xf numFmtId="0" fontId="43" fillId="0" borderId="5" xfId="18" applyFont="1" applyBorder="1"/>
    <xf numFmtId="3" fontId="10" fillId="0" borderId="14" xfId="18" applyNumberFormat="1" applyFont="1" applyBorder="1"/>
    <xf numFmtId="3" fontId="10" fillId="0" borderId="50" xfId="18" applyNumberFormat="1" applyFont="1" applyBorder="1"/>
    <xf numFmtId="0" fontId="10" fillId="0" borderId="13" xfId="18" applyFont="1" applyFill="1" applyBorder="1"/>
    <xf numFmtId="0" fontId="10" fillId="0" borderId="19" xfId="18" applyFont="1" applyFill="1" applyBorder="1"/>
    <xf numFmtId="0" fontId="11" fillId="0" borderId="13" xfId="18" applyFont="1" applyFill="1" applyBorder="1"/>
    <xf numFmtId="0" fontId="10" fillId="0" borderId="5" xfId="18" applyFont="1" applyFill="1" applyBorder="1"/>
    <xf numFmtId="3" fontId="43" fillId="0" borderId="14" xfId="18" applyNumberFormat="1" applyFont="1" applyBorder="1"/>
    <xf numFmtId="3" fontId="43" fillId="0" borderId="50" xfId="18" applyNumberFormat="1" applyFont="1" applyBorder="1"/>
    <xf numFmtId="3" fontId="43" fillId="0" borderId="13" xfId="18" applyNumberFormat="1" applyFont="1" applyBorder="1"/>
    <xf numFmtId="0" fontId="48" fillId="0" borderId="13" xfId="18" applyFont="1" applyFill="1" applyBorder="1"/>
    <xf numFmtId="3" fontId="10" fillId="0" borderId="37" xfId="18" applyNumberFormat="1" applyFont="1" applyBorder="1"/>
    <xf numFmtId="3" fontId="10" fillId="0" borderId="38" xfId="18" applyNumberFormat="1" applyFont="1" applyBorder="1"/>
    <xf numFmtId="0" fontId="43" fillId="0" borderId="5" xfId="18" applyFont="1" applyFill="1" applyBorder="1"/>
    <xf numFmtId="3" fontId="10" fillId="0" borderId="17" xfId="18" applyNumberFormat="1" applyFont="1" applyBorder="1"/>
    <xf numFmtId="0" fontId="10" fillId="0" borderId="13" xfId="18" applyFont="1" applyBorder="1"/>
    <xf numFmtId="0" fontId="11" fillId="0" borderId="0" xfId="18" applyFont="1" applyAlignment="1">
      <alignment horizontal="center"/>
    </xf>
    <xf numFmtId="0" fontId="34" fillId="0" borderId="0" xfId="14" applyFill="1"/>
    <xf numFmtId="0" fontId="33" fillId="0" borderId="0" xfId="14" applyFont="1" applyFill="1" applyProtection="1"/>
    <xf numFmtId="0" fontId="42" fillId="0" borderId="1" xfId="14" applyFont="1" applyFill="1" applyBorder="1" applyProtection="1"/>
    <xf numFmtId="0" fontId="33" fillId="0" borderId="48" xfId="14" applyFont="1" applyFill="1" applyBorder="1" applyAlignment="1" applyProtection="1">
      <alignment horizontal="center"/>
    </xf>
    <xf numFmtId="0" fontId="33" fillId="0" borderId="3" xfId="14" applyFont="1" applyFill="1" applyBorder="1" applyAlignment="1" applyProtection="1">
      <alignment horizontal="center"/>
    </xf>
    <xf numFmtId="0" fontId="33" fillId="0" borderId="46" xfId="14" applyFont="1" applyFill="1" applyBorder="1" applyProtection="1"/>
    <xf numFmtId="0" fontId="33" fillId="0" borderId="30" xfId="14" applyFont="1" applyFill="1" applyBorder="1" applyProtection="1"/>
    <xf numFmtId="0" fontId="42" fillId="0" borderId="7" xfId="14" applyFont="1" applyFill="1" applyBorder="1" applyAlignment="1" applyProtection="1">
      <alignment vertical="center"/>
    </xf>
    <xf numFmtId="0" fontId="42" fillId="0" borderId="35" xfId="14" applyFont="1" applyFill="1" applyBorder="1" applyAlignment="1" applyProtection="1">
      <alignment horizontal="center" vertical="center"/>
    </xf>
    <xf numFmtId="0" fontId="42" fillId="0" borderId="2" xfId="14" applyFont="1" applyFill="1" applyBorder="1" applyAlignment="1" applyProtection="1">
      <alignment horizontal="center" vertical="center"/>
    </xf>
    <xf numFmtId="0" fontId="42" fillId="0" borderId="8" xfId="14" applyFont="1" applyFill="1" applyBorder="1" applyAlignment="1" applyProtection="1">
      <alignment horizontal="center" vertical="center"/>
    </xf>
    <xf numFmtId="49" fontId="33" fillId="0" borderId="26" xfId="14" applyNumberFormat="1" applyFont="1" applyFill="1" applyBorder="1" applyAlignment="1" applyProtection="1">
      <alignment vertical="center"/>
    </xf>
    <xf numFmtId="49" fontId="33" fillId="0" borderId="63" xfId="14" applyNumberFormat="1" applyFont="1" applyFill="1" applyBorder="1" applyAlignment="1" applyProtection="1">
      <alignment horizontal="right" vertical="center"/>
    </xf>
    <xf numFmtId="3" fontId="33" fillId="0" borderId="27" xfId="14" applyNumberFormat="1" applyFont="1" applyFill="1" applyBorder="1" applyAlignment="1" applyProtection="1">
      <alignment horizontal="right" vertical="center"/>
      <protection locked="0"/>
    </xf>
    <xf numFmtId="3" fontId="33" fillId="0" borderId="28" xfId="14" applyNumberFormat="1" applyFont="1" applyFill="1" applyBorder="1" applyAlignment="1" applyProtection="1">
      <alignment horizontal="right" vertical="center"/>
    </xf>
    <xf numFmtId="49" fontId="49" fillId="0" borderId="15" xfId="14" quotePrefix="1" applyNumberFormat="1" applyFont="1" applyFill="1" applyBorder="1" applyAlignment="1" applyProtection="1">
      <alignment horizontal="left" vertical="center" indent="1"/>
    </xf>
    <xf numFmtId="49" fontId="49" fillId="0" borderId="29" xfId="14" quotePrefix="1" applyNumberFormat="1" applyFont="1" applyFill="1" applyBorder="1" applyAlignment="1" applyProtection="1">
      <alignment horizontal="right" vertical="center" indent="1"/>
    </xf>
    <xf numFmtId="3" fontId="49" fillId="0" borderId="16" xfId="14" applyNumberFormat="1" applyFont="1" applyFill="1" applyBorder="1" applyAlignment="1" applyProtection="1">
      <alignment horizontal="right" vertical="center"/>
      <protection locked="0"/>
    </xf>
    <xf numFmtId="3" fontId="33" fillId="0" borderId="17" xfId="14" applyNumberFormat="1" applyFont="1" applyFill="1" applyBorder="1" applyAlignment="1" applyProtection="1">
      <alignment horizontal="right" vertical="center"/>
    </xf>
    <xf numFmtId="49" fontId="33" fillId="0" borderId="15" xfId="14" applyNumberFormat="1" applyFont="1" applyFill="1" applyBorder="1" applyAlignment="1" applyProtection="1">
      <alignment vertical="center"/>
    </xf>
    <xf numFmtId="49" fontId="33" fillId="0" borderId="29" xfId="14" applyNumberFormat="1" applyFont="1" applyFill="1" applyBorder="1" applyAlignment="1" applyProtection="1">
      <alignment horizontal="right" vertical="center"/>
    </xf>
    <xf numFmtId="3" fontId="33" fillId="0" borderId="16" xfId="14" applyNumberFormat="1" applyFont="1" applyFill="1" applyBorder="1" applyAlignment="1" applyProtection="1">
      <alignment horizontal="right" vertical="center"/>
      <protection locked="0"/>
    </xf>
    <xf numFmtId="49" fontId="33" fillId="0" borderId="18" xfId="14" applyNumberFormat="1" applyFont="1" applyFill="1" applyBorder="1" applyAlignment="1" applyProtection="1">
      <alignment vertical="center"/>
      <protection locked="0"/>
    </xf>
    <xf numFmtId="49" fontId="33" fillId="0" borderId="39" xfId="14" applyNumberFormat="1" applyFont="1" applyFill="1" applyBorder="1" applyAlignment="1" applyProtection="1">
      <alignment horizontal="right" vertical="center"/>
      <protection locked="0"/>
    </xf>
    <xf numFmtId="3" fontId="33" fillId="0" borderId="19" xfId="14" applyNumberFormat="1" applyFont="1" applyFill="1" applyBorder="1" applyAlignment="1" applyProtection="1">
      <alignment horizontal="right" vertical="center"/>
      <protection locked="0"/>
    </xf>
    <xf numFmtId="3" fontId="33" fillId="0" borderId="23" xfId="14" applyNumberFormat="1" applyFont="1" applyFill="1" applyBorder="1" applyAlignment="1" applyProtection="1">
      <alignment horizontal="right" vertical="center"/>
    </xf>
    <xf numFmtId="49" fontId="42" fillId="0" borderId="9" xfId="14" applyNumberFormat="1" applyFont="1" applyFill="1" applyBorder="1" applyAlignment="1" applyProtection="1">
      <alignment vertical="center"/>
    </xf>
    <xf numFmtId="3" fontId="42" fillId="0" borderId="10" xfId="14" applyNumberFormat="1" applyFont="1" applyFill="1" applyBorder="1" applyAlignment="1" applyProtection="1">
      <alignment horizontal="right" vertical="center"/>
    </xf>
    <xf numFmtId="3" fontId="42" fillId="0" borderId="28" xfId="14" applyNumberFormat="1" applyFont="1" applyFill="1" applyBorder="1" applyAlignment="1" applyProtection="1">
      <alignment horizontal="right" vertical="center"/>
    </xf>
    <xf numFmtId="0" fontId="33" fillId="0" borderId="4" xfId="14" applyFont="1" applyFill="1" applyBorder="1" applyAlignment="1" applyProtection="1">
      <alignment vertical="center"/>
    </xf>
    <xf numFmtId="0" fontId="33" fillId="0" borderId="0" xfId="14" applyFont="1" applyFill="1" applyBorder="1" applyAlignment="1" applyProtection="1">
      <alignment vertical="center"/>
    </xf>
    <xf numFmtId="3" fontId="33" fillId="0" borderId="11" xfId="14" applyNumberFormat="1" applyFont="1" applyFill="1" applyBorder="1" applyAlignment="1" applyProtection="1">
      <alignment vertical="center"/>
    </xf>
    <xf numFmtId="3" fontId="33" fillId="0" borderId="28" xfId="14" applyNumberFormat="1" applyFont="1" applyFill="1" applyBorder="1" applyAlignment="1" applyProtection="1">
      <alignment vertical="center"/>
    </xf>
    <xf numFmtId="49" fontId="33" fillId="0" borderId="63" xfId="14" applyNumberFormat="1" applyFont="1" applyFill="1" applyBorder="1" applyAlignment="1" applyProtection="1">
      <alignment vertical="center"/>
    </xf>
    <xf numFmtId="3" fontId="33" fillId="0" borderId="27" xfId="14" applyNumberFormat="1" applyFont="1" applyFill="1" applyBorder="1" applyAlignment="1" applyProtection="1">
      <alignment vertical="center"/>
      <protection locked="0"/>
    </xf>
    <xf numFmtId="49" fontId="33" fillId="0" borderId="15" xfId="14" applyNumberFormat="1" applyFont="1" applyFill="1" applyBorder="1" applyAlignment="1" applyProtection="1">
      <alignment horizontal="left" vertical="center"/>
    </xf>
    <xf numFmtId="49" fontId="33" fillId="0" borderId="29" xfId="14" applyNumberFormat="1" applyFont="1" applyFill="1" applyBorder="1" applyAlignment="1" applyProtection="1">
      <alignment horizontal="left" vertical="center"/>
    </xf>
    <xf numFmtId="3" fontId="33" fillId="0" borderId="16" xfId="14" applyNumberFormat="1" applyFont="1" applyFill="1" applyBorder="1" applyAlignment="1" applyProtection="1">
      <alignment vertical="center"/>
      <protection locked="0"/>
    </xf>
    <xf numFmtId="3" fontId="33" fillId="0" borderId="17" xfId="14" applyNumberFormat="1" applyFont="1" applyFill="1" applyBorder="1" applyAlignment="1" applyProtection="1">
      <alignment vertical="center"/>
    </xf>
    <xf numFmtId="49" fontId="33" fillId="0" borderId="29" xfId="14" applyNumberFormat="1" applyFont="1" applyFill="1" applyBorder="1" applyAlignment="1" applyProtection="1">
      <alignment vertical="center"/>
    </xf>
    <xf numFmtId="3" fontId="42" fillId="0" borderId="10" xfId="14" applyNumberFormat="1" applyFont="1" applyFill="1" applyBorder="1" applyAlignment="1" applyProtection="1">
      <alignment vertical="center"/>
    </xf>
    <xf numFmtId="3" fontId="42" fillId="0" borderId="11" xfId="14" applyNumberFormat="1" applyFont="1" applyFill="1" applyBorder="1" applyAlignment="1" applyProtection="1">
      <alignment vertical="center"/>
    </xf>
    <xf numFmtId="0" fontId="34" fillId="0" borderId="0" xfId="14" applyFill="1" applyAlignment="1"/>
    <xf numFmtId="0" fontId="33" fillId="0" borderId="4" xfId="14" applyFont="1" applyFill="1" applyBorder="1" applyAlignment="1" applyProtection="1">
      <alignment horizontal="left" indent="1"/>
      <protection locked="0"/>
    </xf>
    <xf numFmtId="0" fontId="33" fillId="0" borderId="0" xfId="14" applyFont="1" applyFill="1" applyBorder="1" applyAlignment="1" applyProtection="1">
      <alignment horizontal="left" indent="1"/>
      <protection locked="0"/>
    </xf>
    <xf numFmtId="0" fontId="33" fillId="0" borderId="36" xfId="14" applyFont="1" applyFill="1" applyBorder="1" applyAlignment="1" applyProtection="1">
      <alignment horizontal="left" indent="1"/>
      <protection locked="0"/>
    </xf>
    <xf numFmtId="0" fontId="33" fillId="0" borderId="54" xfId="14" applyFont="1" applyFill="1" applyBorder="1" applyAlignment="1" applyProtection="1">
      <alignment horizontal="right" indent="1"/>
      <protection locked="0"/>
    </xf>
    <xf numFmtId="0" fontId="33" fillId="0" borderId="6" xfId="14" applyFont="1" applyFill="1" applyBorder="1" applyAlignment="1" applyProtection="1">
      <alignment horizontal="right" indent="1"/>
      <protection locked="0"/>
    </xf>
    <xf numFmtId="0" fontId="33" fillId="0" borderId="0" xfId="14" applyFont="1" applyFill="1"/>
    <xf numFmtId="0" fontId="10" fillId="0" borderId="31" xfId="14" applyFont="1" applyFill="1" applyBorder="1" applyAlignment="1" applyProtection="1">
      <alignment horizontal="center" vertical="center" wrapText="1"/>
    </xf>
    <xf numFmtId="0" fontId="10" fillId="0" borderId="5" xfId="14" applyFont="1" applyFill="1" applyBorder="1" applyAlignment="1" applyProtection="1">
      <alignment horizontal="center" vertical="center" wrapText="1"/>
    </xf>
    <xf numFmtId="0" fontId="10" fillId="0" borderId="24" xfId="14" applyFont="1" applyFill="1" applyBorder="1" applyAlignment="1" applyProtection="1">
      <alignment horizontal="center" vertical="center" wrapText="1"/>
    </xf>
    <xf numFmtId="0" fontId="10" fillId="0" borderId="25" xfId="14" applyFont="1" applyFill="1" applyBorder="1" applyAlignment="1" applyProtection="1">
      <alignment horizontal="center" vertical="center" wrapText="1"/>
    </xf>
    <xf numFmtId="0" fontId="12" fillId="0" borderId="9" xfId="14" applyFont="1" applyFill="1" applyBorder="1" applyAlignment="1" applyProtection="1">
      <alignment horizontal="center" vertical="center" wrapText="1"/>
    </xf>
    <xf numFmtId="0" fontId="12" fillId="0" borderId="10" xfId="14" applyFont="1" applyFill="1" applyBorder="1" applyAlignment="1" applyProtection="1">
      <alignment horizontal="center" vertical="center" wrapText="1"/>
    </xf>
    <xf numFmtId="0" fontId="23" fillId="0" borderId="64" xfId="14" applyFont="1" applyFill="1" applyBorder="1" applyAlignment="1" applyProtection="1">
      <alignment horizontal="center" vertical="center" wrapText="1"/>
    </xf>
    <xf numFmtId="0" fontId="23" fillId="0" borderId="0" xfId="14" applyFont="1" applyFill="1" applyBorder="1" applyAlignment="1" applyProtection="1">
      <alignment horizontal="center" vertical="center" wrapText="1"/>
    </xf>
    <xf numFmtId="165" fontId="23" fillId="0" borderId="65" xfId="14" applyNumberFormat="1" applyFont="1" applyFill="1" applyBorder="1" applyAlignment="1" applyProtection="1">
      <alignment horizontal="right" vertical="center" wrapText="1" indent="1"/>
    </xf>
    <xf numFmtId="165" fontId="23" fillId="0" borderId="44" xfId="14" applyNumberFormat="1" applyFont="1" applyFill="1" applyBorder="1" applyAlignment="1" applyProtection="1">
      <alignment horizontal="right" vertical="center" wrapText="1" indent="1"/>
    </xf>
    <xf numFmtId="0" fontId="12" fillId="0" borderId="9" xfId="13" applyFont="1" applyFill="1" applyBorder="1" applyAlignment="1" applyProtection="1">
      <alignment horizontal="center" vertical="center" wrapText="1"/>
    </xf>
    <xf numFmtId="49" fontId="5" fillId="0" borderId="12" xfId="13" applyNumberFormat="1" applyFont="1" applyFill="1" applyBorder="1" applyAlignment="1" applyProtection="1">
      <alignment horizontal="center" vertical="center" wrapText="1"/>
    </xf>
    <xf numFmtId="49" fontId="5" fillId="0" borderId="15" xfId="13" applyNumberFormat="1" applyFont="1" applyFill="1" applyBorder="1" applyAlignment="1" applyProtection="1">
      <alignment horizontal="center" vertical="center" wrapText="1"/>
    </xf>
    <xf numFmtId="3" fontId="5" fillId="2" borderId="16" xfId="13" applyNumberFormat="1" applyFont="1" applyFill="1" applyBorder="1" applyAlignment="1" applyProtection="1">
      <alignment vertical="center" wrapText="1"/>
      <protection locked="0"/>
    </xf>
    <xf numFmtId="3" fontId="5" fillId="2" borderId="43" xfId="13" applyNumberFormat="1" applyFont="1" applyFill="1" applyBorder="1" applyAlignment="1" applyProtection="1">
      <alignment vertical="center" wrapText="1"/>
      <protection locked="0"/>
    </xf>
    <xf numFmtId="3" fontId="5" fillId="2" borderId="17" xfId="13" applyNumberFormat="1" applyFont="1" applyFill="1" applyBorder="1" applyAlignment="1" applyProtection="1">
      <alignment vertical="center" wrapText="1"/>
      <protection locked="0"/>
    </xf>
    <xf numFmtId="49" fontId="5" fillId="0" borderId="18" xfId="13" applyNumberFormat="1" applyFont="1" applyFill="1" applyBorder="1" applyAlignment="1" applyProtection="1">
      <alignment horizontal="center" vertical="center" wrapText="1"/>
    </xf>
    <xf numFmtId="165" fontId="5" fillId="2" borderId="19" xfId="13" applyNumberFormat="1" applyFont="1" applyFill="1" applyBorder="1" applyAlignment="1" applyProtection="1">
      <alignment vertical="center" wrapText="1"/>
    </xf>
    <xf numFmtId="165" fontId="5" fillId="2" borderId="49" xfId="13" applyNumberFormat="1" applyFont="1" applyFill="1" applyBorder="1" applyAlignment="1" applyProtection="1">
      <alignment vertical="center" wrapText="1"/>
    </xf>
    <xf numFmtId="165" fontId="5" fillId="2" borderId="20" xfId="13" applyNumberFormat="1" applyFont="1" applyFill="1" applyBorder="1" applyAlignment="1" applyProtection="1">
      <alignment vertical="center" wrapText="1"/>
    </xf>
    <xf numFmtId="49" fontId="5" fillId="0" borderId="21" xfId="13" applyNumberFormat="1" applyFont="1" applyFill="1" applyBorder="1" applyAlignment="1" applyProtection="1">
      <alignment horizontal="center" vertical="center" wrapText="1"/>
    </xf>
    <xf numFmtId="49" fontId="5" fillId="0" borderId="48" xfId="13" applyNumberFormat="1" applyFont="1" applyFill="1" applyBorder="1" applyAlignment="1" applyProtection="1">
      <alignment horizontal="center" vertical="center" wrapText="1"/>
    </xf>
    <xf numFmtId="0" fontId="11" fillId="0" borderId="48" xfId="14" applyFont="1" applyBorder="1" applyAlignment="1" applyProtection="1">
      <alignment horizontal="left" wrapText="1" indent="1"/>
    </xf>
    <xf numFmtId="165" fontId="5" fillId="0" borderId="48" xfId="13" applyNumberFormat="1" applyFont="1" applyFill="1" applyBorder="1" applyAlignment="1" applyProtection="1">
      <alignment vertical="center" wrapText="1"/>
      <protection locked="0"/>
    </xf>
    <xf numFmtId="165" fontId="12" fillId="0" borderId="48" xfId="13" applyNumberFormat="1" applyFont="1" applyFill="1" applyBorder="1" applyAlignment="1" applyProtection="1">
      <alignment vertical="center" wrapText="1"/>
    </xf>
    <xf numFmtId="0" fontId="27" fillId="0" borderId="30" xfId="12" applyFont="1" applyBorder="1" applyAlignment="1"/>
    <xf numFmtId="165" fontId="34" fillId="0" borderId="19" xfId="13" applyNumberFormat="1" applyFont="1" applyFill="1" applyBorder="1" applyAlignment="1" applyProtection="1">
      <alignment vertical="center" wrapText="1"/>
      <protection locked="0"/>
    </xf>
    <xf numFmtId="165" fontId="34" fillId="0" borderId="49" xfId="13" applyNumberFormat="1" applyFont="1" applyFill="1" applyBorder="1" applyAlignment="1" applyProtection="1">
      <alignment vertical="center" wrapText="1"/>
      <protection locked="0"/>
    </xf>
    <xf numFmtId="165" fontId="34" fillId="0" borderId="20" xfId="13" applyNumberFormat="1" applyFont="1" applyFill="1" applyBorder="1" applyAlignment="1" applyProtection="1">
      <alignment vertical="center" wrapText="1"/>
      <protection locked="0"/>
    </xf>
    <xf numFmtId="165" fontId="5" fillId="0" borderId="0" xfId="13" applyNumberFormat="1" applyFont="1" applyFill="1" applyBorder="1" applyAlignment="1" applyProtection="1">
      <alignment vertical="center" wrapText="1"/>
      <protection locked="0"/>
    </xf>
    <xf numFmtId="0" fontId="1" fillId="0" borderId="37" xfId="12" applyBorder="1"/>
    <xf numFmtId="0" fontId="10" fillId="0" borderId="9" xfId="14" applyFont="1" applyBorder="1" applyAlignment="1" applyProtection="1">
      <alignment horizontal="center" wrapText="1"/>
    </xf>
    <xf numFmtId="49" fontId="5" fillId="0" borderId="9" xfId="13" applyNumberFormat="1" applyFont="1" applyFill="1" applyBorder="1" applyAlignment="1" applyProtection="1">
      <alignment horizontal="center" vertical="center" wrapText="1"/>
    </xf>
    <xf numFmtId="0" fontId="11" fillId="0" borderId="10" xfId="14" applyFont="1" applyBorder="1" applyAlignment="1" applyProtection="1">
      <alignment wrapText="1"/>
    </xf>
    <xf numFmtId="165" fontId="34" fillId="0" borderId="10" xfId="13" applyNumberFormat="1" applyFont="1" applyFill="1" applyBorder="1" applyAlignment="1" applyProtection="1">
      <alignment vertical="center" wrapText="1"/>
      <protection locked="0"/>
    </xf>
    <xf numFmtId="165" fontId="34" fillId="0" borderId="53" xfId="13" applyNumberFormat="1" applyFont="1" applyFill="1" applyBorder="1" applyAlignment="1" applyProtection="1">
      <alignment vertical="center" wrapText="1"/>
      <protection locked="0"/>
    </xf>
    <xf numFmtId="165" fontId="34" fillId="0" borderId="11" xfId="13" applyNumberFormat="1" applyFont="1" applyFill="1" applyBorder="1" applyAlignment="1" applyProtection="1">
      <alignment vertical="center" wrapText="1"/>
      <protection locked="0"/>
    </xf>
    <xf numFmtId="49" fontId="5" fillId="0" borderId="30" xfId="13" applyNumberFormat="1" applyFont="1" applyFill="1" applyBorder="1" applyAlignment="1" applyProtection="1">
      <alignment horizontal="center" vertical="center" wrapText="1"/>
    </xf>
    <xf numFmtId="0" fontId="11" fillId="0" borderId="30" xfId="14" applyFont="1" applyBorder="1" applyAlignment="1" applyProtection="1">
      <alignment wrapText="1"/>
    </xf>
    <xf numFmtId="165" fontId="34" fillId="0" borderId="30" xfId="13" applyNumberFormat="1" applyFont="1" applyFill="1" applyBorder="1" applyAlignment="1" applyProtection="1">
      <alignment vertical="center" wrapText="1"/>
      <protection locked="0"/>
    </xf>
    <xf numFmtId="165" fontId="12" fillId="0" borderId="30" xfId="13" applyNumberFormat="1" applyFont="1" applyFill="1" applyBorder="1" applyAlignment="1" applyProtection="1">
      <alignment vertical="center" wrapText="1"/>
    </xf>
    <xf numFmtId="0" fontId="11" fillId="0" borderId="12" xfId="14" applyFont="1" applyBorder="1" applyAlignment="1" applyProtection="1">
      <alignment horizontal="center" wrapText="1"/>
    </xf>
    <xf numFmtId="0" fontId="11" fillId="0" borderId="15" xfId="14" applyFont="1" applyBorder="1" applyAlignment="1" applyProtection="1">
      <alignment horizontal="center" wrapText="1"/>
    </xf>
    <xf numFmtId="0" fontId="11" fillId="0" borderId="18" xfId="14" applyFont="1" applyBorder="1" applyAlignment="1" applyProtection="1">
      <alignment horizontal="center" wrapText="1"/>
    </xf>
    <xf numFmtId="0" fontId="10" fillId="0" borderId="24" xfId="14" applyFont="1" applyBorder="1" applyAlignment="1" applyProtection="1">
      <alignment horizontal="center" wrapText="1"/>
    </xf>
    <xf numFmtId="0" fontId="12" fillId="0" borderId="62" xfId="14" applyFont="1" applyFill="1" applyBorder="1" applyAlignment="1" applyProtection="1">
      <alignment horizontal="center" vertical="center" wrapText="1"/>
    </xf>
    <xf numFmtId="0" fontId="12" fillId="0" borderId="65" xfId="14" applyFont="1" applyFill="1" applyBorder="1" applyAlignment="1" applyProtection="1">
      <alignment horizontal="center" vertical="center" wrapText="1"/>
    </xf>
    <xf numFmtId="165" fontId="12" fillId="0" borderId="65" xfId="14" applyNumberFormat="1" applyFont="1" applyFill="1" applyBorder="1" applyAlignment="1" applyProtection="1">
      <alignment vertical="center" wrapText="1"/>
    </xf>
    <xf numFmtId="165" fontId="12" fillId="0" borderId="65" xfId="13" applyNumberFormat="1" applyFont="1" applyFill="1" applyBorder="1" applyAlignment="1" applyProtection="1">
      <alignment vertical="center" wrapText="1"/>
    </xf>
    <xf numFmtId="165" fontId="12" fillId="0" borderId="44" xfId="14" applyNumberFormat="1" applyFont="1" applyFill="1" applyBorder="1" applyAlignment="1" applyProtection="1">
      <alignment vertical="center" wrapText="1"/>
    </xf>
    <xf numFmtId="0" fontId="12" fillId="0" borderId="7" xfId="13" applyFont="1" applyFill="1" applyBorder="1" applyAlignment="1" applyProtection="1">
      <alignment horizontal="center" vertical="center" wrapText="1"/>
    </xf>
    <xf numFmtId="49" fontId="5" fillId="0" borderId="26" xfId="13" applyNumberFormat="1" applyFont="1" applyFill="1" applyBorder="1" applyAlignment="1" applyProtection="1">
      <alignment horizontal="center" vertical="center" wrapText="1"/>
    </xf>
    <xf numFmtId="0" fontId="5" fillId="0" borderId="22" xfId="13" applyFont="1" applyFill="1" applyBorder="1" applyAlignment="1" applyProtection="1">
      <alignment horizontal="left" indent="6"/>
    </xf>
    <xf numFmtId="49" fontId="5" fillId="0" borderId="0" xfId="13" applyNumberFormat="1" applyFont="1" applyFill="1" applyBorder="1" applyAlignment="1" applyProtection="1">
      <alignment horizontal="center" vertical="center" wrapText="1"/>
    </xf>
    <xf numFmtId="165" fontId="34" fillId="0" borderId="0" xfId="13" applyNumberFormat="1" applyFont="1" applyFill="1" applyBorder="1" applyAlignment="1" applyProtection="1">
      <alignment vertical="center" wrapText="1"/>
      <protection locked="0"/>
    </xf>
    <xf numFmtId="49" fontId="5" fillId="0" borderId="31" xfId="13" applyNumberFormat="1" applyFont="1" applyFill="1" applyBorder="1" applyAlignment="1" applyProtection="1">
      <alignment horizontal="center" vertical="center" wrapText="1"/>
    </xf>
    <xf numFmtId="49" fontId="5" fillId="0" borderId="24" xfId="13" applyNumberFormat="1" applyFont="1" applyFill="1" applyBorder="1" applyAlignment="1" applyProtection="1">
      <alignment horizontal="center" vertical="center" wrapText="1"/>
    </xf>
    <xf numFmtId="165" fontId="5" fillId="0" borderId="0" xfId="13" applyNumberFormat="1" applyFont="1" applyFill="1" applyBorder="1" applyAlignment="1" applyProtection="1">
      <alignment horizontal="right" vertical="center" wrapText="1"/>
      <protection locked="0"/>
    </xf>
    <xf numFmtId="165" fontId="12" fillId="0" borderId="0" xfId="13" applyNumberFormat="1" applyFont="1" applyFill="1" applyBorder="1" applyAlignment="1" applyProtection="1">
      <alignment vertical="center" wrapText="1"/>
    </xf>
    <xf numFmtId="165" fontId="10" fillId="0" borderId="10" xfId="14" applyNumberFormat="1" applyFont="1" applyBorder="1" applyAlignment="1" applyProtection="1">
      <alignment vertical="center" wrapText="1"/>
    </xf>
    <xf numFmtId="165" fontId="10" fillId="0" borderId="53" xfId="14" applyNumberFormat="1" applyFont="1" applyBorder="1" applyAlignment="1" applyProtection="1">
      <alignment vertical="center" wrapText="1"/>
    </xf>
    <xf numFmtId="165" fontId="10" fillId="0" borderId="11" xfId="14" applyNumberFormat="1" applyFont="1" applyBorder="1" applyAlignment="1" applyProtection="1">
      <alignment vertical="center" wrapText="1"/>
    </xf>
    <xf numFmtId="165" fontId="5" fillId="0" borderId="29" xfId="13" applyNumberFormat="1" applyFont="1" applyFill="1" applyBorder="1" applyAlignment="1" applyProtection="1">
      <alignment vertical="center" wrapText="1"/>
      <protection locked="0"/>
    </xf>
    <xf numFmtId="165" fontId="10" fillId="0" borderId="10" xfId="14" quotePrefix="1" applyNumberFormat="1" applyFont="1" applyBorder="1" applyAlignment="1" applyProtection="1">
      <alignment vertical="center" wrapText="1"/>
    </xf>
    <xf numFmtId="0" fontId="10" fillId="0" borderId="24" xfId="14" applyFont="1" applyBorder="1" applyAlignment="1" applyProtection="1">
      <alignment horizontal="center" vertical="center" wrapText="1"/>
    </xf>
    <xf numFmtId="0" fontId="34" fillId="0" borderId="65" xfId="14" applyFont="1" applyFill="1" applyBorder="1" applyAlignment="1" applyProtection="1">
      <alignment horizontal="left" vertical="center" wrapText="1"/>
    </xf>
    <xf numFmtId="0" fontId="34" fillId="0" borderId="65" xfId="14" applyFont="1" applyFill="1" applyBorder="1" applyAlignment="1" applyProtection="1">
      <alignment vertical="center" wrapText="1"/>
    </xf>
    <xf numFmtId="0" fontId="34" fillId="0" borderId="53" xfId="14" applyFont="1" applyFill="1" applyBorder="1" applyAlignment="1" applyProtection="1">
      <alignment vertical="center" wrapText="1"/>
    </xf>
    <xf numFmtId="0" fontId="12" fillId="0" borderId="9" xfId="14" applyFont="1" applyFill="1" applyBorder="1" applyAlignment="1" applyProtection="1">
      <alignment horizontal="left" vertical="center"/>
    </xf>
    <xf numFmtId="0" fontId="12" fillId="0" borderId="66" xfId="14" applyFont="1" applyFill="1" applyBorder="1" applyAlignment="1" applyProtection="1">
      <alignment vertical="center" wrapText="1"/>
    </xf>
    <xf numFmtId="3" fontId="12" fillId="0" borderId="10" xfId="14" applyNumberFormat="1" applyFont="1" applyFill="1" applyBorder="1" applyAlignment="1" applyProtection="1">
      <alignment vertical="center" wrapText="1"/>
      <protection locked="0"/>
    </xf>
    <xf numFmtId="3" fontId="12" fillId="0" borderId="53" xfId="14" applyNumberFormat="1" applyFont="1" applyFill="1" applyBorder="1" applyAlignment="1" applyProtection="1">
      <alignment vertical="center" wrapText="1"/>
      <protection locked="0"/>
    </xf>
    <xf numFmtId="3" fontId="12" fillId="0" borderId="11" xfId="14" applyNumberFormat="1" applyFont="1" applyFill="1" applyBorder="1" applyAlignment="1" applyProtection="1">
      <alignment vertical="center" wrapText="1"/>
      <protection locked="0"/>
    </xf>
    <xf numFmtId="0" fontId="1" fillId="0" borderId="48" xfId="12" applyBorder="1" applyAlignment="1"/>
    <xf numFmtId="0" fontId="1" fillId="0" borderId="0" xfId="12" applyAlignment="1"/>
    <xf numFmtId="0" fontId="1" fillId="0" borderId="0" xfId="12" applyBorder="1" applyAlignment="1"/>
    <xf numFmtId="0" fontId="34" fillId="0" borderId="0" xfId="14" applyFill="1" applyAlignment="1" applyProtection="1">
      <alignment vertical="center" wrapText="1"/>
    </xf>
    <xf numFmtId="0" fontId="34" fillId="0" borderId="0" xfId="14" applyFill="1" applyAlignment="1" applyProtection="1">
      <alignment horizontal="left" vertical="center" wrapText="1"/>
    </xf>
    <xf numFmtId="0" fontId="33" fillId="0" borderId="0" xfId="14" applyFont="1" applyFill="1" applyAlignment="1" applyProtection="1">
      <alignment vertical="center" wrapText="1"/>
    </xf>
    <xf numFmtId="0" fontId="33" fillId="0" borderId="0" xfId="14" applyFont="1" applyFill="1" applyAlignment="1" applyProtection="1">
      <alignment horizontal="left" vertical="center" wrapText="1"/>
    </xf>
    <xf numFmtId="0" fontId="34" fillId="0" borderId="0" xfId="14" applyFont="1" applyFill="1" applyAlignment="1" applyProtection="1">
      <alignment vertical="center" wrapText="1"/>
    </xf>
    <xf numFmtId="0" fontId="34" fillId="0" borderId="0" xfId="14" applyFont="1" applyFill="1" applyAlignment="1" applyProtection="1">
      <alignment horizontal="left" vertical="center" wrapText="1"/>
    </xf>
    <xf numFmtId="165" fontId="35" fillId="0" borderId="48" xfId="14" applyNumberFormat="1" applyFont="1" applyFill="1" applyBorder="1" applyAlignment="1" applyProtection="1">
      <alignment horizontal="right" vertical="center" wrapText="1" indent="1"/>
    </xf>
    <xf numFmtId="1" fontId="34" fillId="0" borderId="0" xfId="14" applyNumberFormat="1" applyFont="1" applyFill="1" applyAlignment="1" applyProtection="1">
      <alignment vertical="center" wrapText="1"/>
    </xf>
    <xf numFmtId="1" fontId="12" fillId="0" borderId="44" xfId="14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0" xfId="14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0" xfId="14" applyNumberFormat="1" applyFont="1" applyFill="1" applyBorder="1" applyAlignment="1" applyProtection="1">
      <alignment horizontal="right" vertical="center" wrapText="1"/>
    </xf>
    <xf numFmtId="1" fontId="35" fillId="0" borderId="10" xfId="13" applyNumberFormat="1" applyFont="1" applyFill="1" applyBorder="1" applyAlignment="1" applyProtection="1">
      <alignment horizontal="right" vertical="center" wrapText="1" indent="1"/>
    </xf>
    <xf numFmtId="1" fontId="12" fillId="0" borderId="53" xfId="14" applyNumberFormat="1" applyFont="1" applyFill="1" applyBorder="1" applyAlignment="1" applyProtection="1">
      <alignment horizontal="right" vertical="center" wrapText="1" indent="1"/>
      <protection locked="0"/>
    </xf>
    <xf numFmtId="1" fontId="35" fillId="0" borderId="10" xfId="14" applyNumberFormat="1" applyFont="1" applyFill="1" applyBorder="1" applyAlignment="1" applyProtection="1">
      <alignment horizontal="right" vertical="center" wrapText="1" indent="1"/>
    </xf>
    <xf numFmtId="1" fontId="34" fillId="0" borderId="44" xfId="14" applyNumberFormat="1" applyFont="1" applyFill="1" applyBorder="1" applyAlignment="1" applyProtection="1">
      <alignment horizontal="right" vertical="center" wrapText="1" indent="1"/>
    </xf>
    <xf numFmtId="1" fontId="34" fillId="0" borderId="66" xfId="14" applyNumberFormat="1" applyFont="1" applyFill="1" applyBorder="1" applyAlignment="1" applyProtection="1">
      <alignment horizontal="right" vertical="center" wrapText="1" indent="1"/>
    </xf>
    <xf numFmtId="1" fontId="34" fillId="0" borderId="65" xfId="14" applyNumberFormat="1" applyFont="1" applyFill="1" applyBorder="1" applyAlignment="1" applyProtection="1">
      <alignment horizontal="right" vertical="center" wrapText="1"/>
    </xf>
    <xf numFmtId="1" fontId="35" fillId="0" borderId="53" xfId="13" applyNumberFormat="1" applyFont="1" applyFill="1" applyBorder="1" applyAlignment="1" applyProtection="1">
      <alignment horizontal="right" vertical="center" wrapText="1" indent="1"/>
    </xf>
    <xf numFmtId="1" fontId="34" fillId="0" borderId="65" xfId="14" applyNumberFormat="1" applyFont="1" applyFill="1" applyBorder="1" applyAlignment="1" applyProtection="1">
      <alignment horizontal="right" vertical="center" wrapText="1" indent="1"/>
    </xf>
    <xf numFmtId="0" fontId="34" fillId="0" borderId="62" xfId="14" applyFont="1" applyFill="1" applyBorder="1" applyAlignment="1" applyProtection="1">
      <alignment horizontal="left" vertical="center" wrapText="1"/>
    </xf>
    <xf numFmtId="1" fontId="12" fillId="0" borderId="44" xfId="14" applyNumberFormat="1" applyFont="1" applyFill="1" applyBorder="1" applyAlignment="1" applyProtection="1">
      <alignment horizontal="right" vertical="center" wrapText="1" indent="1"/>
    </xf>
    <xf numFmtId="1" fontId="12" fillId="0" borderId="10" xfId="14" applyNumberFormat="1" applyFont="1" applyFill="1" applyBorder="1" applyAlignment="1" applyProtection="1">
      <alignment horizontal="right" vertical="center" wrapText="1" indent="1"/>
    </xf>
    <xf numFmtId="1" fontId="12" fillId="0" borderId="53" xfId="14" applyNumberFormat="1" applyFont="1" applyFill="1" applyBorder="1" applyAlignment="1" applyProtection="1">
      <alignment horizontal="right" vertical="center" wrapText="1" indent="1"/>
    </xf>
    <xf numFmtId="0" fontId="12" fillId="0" borderId="10" xfId="14" applyFont="1" applyFill="1" applyBorder="1" applyAlignment="1" applyProtection="1">
      <alignment horizontal="left" vertical="center" wrapText="1" indent="1"/>
    </xf>
    <xf numFmtId="0" fontId="35" fillId="0" borderId="9" xfId="14" applyFont="1" applyFill="1" applyBorder="1" applyAlignment="1" applyProtection="1">
      <alignment horizontal="center" vertical="center" wrapText="1"/>
    </xf>
    <xf numFmtId="1" fontId="34" fillId="0" borderId="32" xfId="14" applyNumberFormat="1" applyFont="1" applyFill="1" applyBorder="1" applyAlignment="1" applyProtection="1">
      <alignment horizontal="right" vertical="center" wrapText="1" indent="1"/>
      <protection locked="0"/>
    </xf>
    <xf numFmtId="1" fontId="34" fillId="0" borderId="16" xfId="14" applyNumberFormat="1" applyFont="1" applyFill="1" applyBorder="1" applyAlignment="1" applyProtection="1">
      <alignment horizontal="right" vertical="center" wrapText="1" indent="1"/>
      <protection locked="0"/>
    </xf>
    <xf numFmtId="1" fontId="5" fillId="0" borderId="16" xfId="13" applyNumberFormat="1" applyFont="1" applyFill="1" applyBorder="1" applyAlignment="1" applyProtection="1">
      <alignment horizontal="right" vertical="center" wrapText="1" indent="1"/>
    </xf>
    <xf numFmtId="1" fontId="35" fillId="0" borderId="22" xfId="13" applyNumberFormat="1" applyFont="1" applyFill="1" applyBorder="1" applyAlignment="1" applyProtection="1">
      <alignment horizontal="right" vertical="center" wrapText="1" indent="1"/>
    </xf>
    <xf numFmtId="1" fontId="34" fillId="0" borderId="43" xfId="14" applyNumberFormat="1" applyFont="1" applyFill="1" applyBorder="1" applyAlignment="1" applyProtection="1">
      <alignment horizontal="right" vertical="center" wrapText="1" indent="1"/>
      <protection locked="0"/>
    </xf>
    <xf numFmtId="1" fontId="35" fillId="0" borderId="22" xfId="14" applyNumberFormat="1" applyFont="1" applyFill="1" applyBorder="1" applyAlignment="1" applyProtection="1">
      <alignment horizontal="right" vertical="center" wrapText="1" indent="1"/>
    </xf>
    <xf numFmtId="49" fontId="34" fillId="0" borderId="15" xfId="14" applyNumberFormat="1" applyFont="1" applyFill="1" applyBorder="1" applyAlignment="1" applyProtection="1">
      <alignment horizontal="center" vertical="center" wrapText="1"/>
    </xf>
    <xf numFmtId="1" fontId="35" fillId="0" borderId="16" xfId="13" applyNumberFormat="1" applyFont="1" applyFill="1" applyBorder="1" applyAlignment="1" applyProtection="1">
      <alignment horizontal="right" vertical="center" wrapText="1" indent="1"/>
    </xf>
    <xf numFmtId="1" fontId="35" fillId="0" borderId="16" xfId="14" applyNumberFormat="1" applyFont="1" applyFill="1" applyBorder="1" applyAlignment="1" applyProtection="1">
      <alignment horizontal="right" vertical="center" wrapText="1" indent="1"/>
    </xf>
    <xf numFmtId="0" fontId="24" fillId="0" borderId="0" xfId="14" applyFont="1" applyFill="1" applyAlignment="1" applyProtection="1">
      <alignment vertical="center" wrapText="1"/>
    </xf>
    <xf numFmtId="1" fontId="24" fillId="0" borderId="0" xfId="14" applyNumberFormat="1" applyFont="1" applyFill="1" applyAlignment="1" applyProtection="1">
      <alignment vertical="center" wrapText="1"/>
    </xf>
    <xf numFmtId="1" fontId="34" fillId="0" borderId="57" xfId="14" applyNumberFormat="1" applyFont="1" applyFill="1" applyBorder="1" applyAlignment="1" applyProtection="1">
      <alignment horizontal="right" vertical="center" wrapText="1" indent="1"/>
      <protection locked="0"/>
    </xf>
    <xf numFmtId="1" fontId="34" fillId="0" borderId="13" xfId="14" applyNumberFormat="1" applyFont="1" applyFill="1" applyBorder="1" applyAlignment="1" applyProtection="1">
      <alignment horizontal="right" vertical="center" wrapText="1" indent="1"/>
      <protection locked="0"/>
    </xf>
    <xf numFmtId="1" fontId="5" fillId="0" borderId="13" xfId="13" applyNumberFormat="1" applyFont="1" applyFill="1" applyBorder="1" applyAlignment="1" applyProtection="1">
      <alignment horizontal="right" vertical="center" wrapText="1" indent="1"/>
    </xf>
    <xf numFmtId="1" fontId="35" fillId="0" borderId="27" xfId="13" applyNumberFormat="1" applyFont="1" applyFill="1" applyBorder="1" applyAlignment="1" applyProtection="1">
      <alignment horizontal="right" vertical="center" wrapText="1" indent="1"/>
    </xf>
    <xf numFmtId="1" fontId="34" fillId="0" borderId="50" xfId="14" applyNumberFormat="1" applyFont="1" applyFill="1" applyBorder="1" applyAlignment="1" applyProtection="1">
      <alignment horizontal="right" vertical="center" wrapText="1" indent="1"/>
      <protection locked="0"/>
    </xf>
    <xf numFmtId="1" fontId="35" fillId="0" borderId="27" xfId="14" applyNumberFormat="1" applyFont="1" applyFill="1" applyBorder="1" applyAlignment="1" applyProtection="1">
      <alignment horizontal="right" vertical="center" wrapText="1" indent="1"/>
    </xf>
    <xf numFmtId="1" fontId="35" fillId="0" borderId="44" xfId="14" applyNumberFormat="1" applyFont="1" applyFill="1" applyBorder="1" applyAlignment="1" applyProtection="1">
      <alignment horizontal="right" vertical="center" wrapText="1" indent="1"/>
    </xf>
    <xf numFmtId="1" fontId="35" fillId="0" borderId="5" xfId="13" applyNumberFormat="1" applyFont="1" applyFill="1" applyBorder="1" applyAlignment="1" applyProtection="1">
      <alignment horizontal="right" vertical="center" wrapText="1" indent="1"/>
    </xf>
    <xf numFmtId="1" fontId="35" fillId="0" borderId="53" xfId="14" applyNumberFormat="1" applyFont="1" applyFill="1" applyBorder="1" applyAlignment="1" applyProtection="1">
      <alignment horizontal="right" vertical="center" wrapText="1" indent="1"/>
    </xf>
    <xf numFmtId="1" fontId="35" fillId="0" borderId="44" xfId="13" applyNumberFormat="1" applyFont="1" applyFill="1" applyBorder="1" applyAlignment="1" applyProtection="1">
      <alignment horizontal="right" vertical="center" wrapText="1" indent="1"/>
    </xf>
    <xf numFmtId="1" fontId="35" fillId="0" borderId="2" xfId="13" applyNumberFormat="1" applyFont="1" applyFill="1" applyBorder="1" applyAlignment="1" applyProtection="1">
      <alignment horizontal="right" vertical="center" wrapText="1" indent="1"/>
    </xf>
    <xf numFmtId="0" fontId="35" fillId="0" borderId="25" xfId="13" applyFont="1" applyFill="1" applyBorder="1" applyAlignment="1" applyProtection="1">
      <alignment horizontal="left" vertical="center" wrapText="1" indent="1"/>
    </xf>
    <xf numFmtId="0" fontId="35" fillId="0" borderId="24" xfId="14" applyFont="1" applyFill="1" applyBorder="1" applyAlignment="1" applyProtection="1">
      <alignment horizontal="center" vertical="center" wrapText="1"/>
    </xf>
    <xf numFmtId="0" fontId="12" fillId="0" borderId="0" xfId="14" applyFont="1" applyFill="1" applyAlignment="1" applyProtection="1">
      <alignment horizontal="center" vertical="center" wrapText="1"/>
    </xf>
    <xf numFmtId="1" fontId="12" fillId="0" borderId="0" xfId="14" applyNumberFormat="1" applyFont="1" applyFill="1" applyAlignment="1" applyProtection="1">
      <alignment horizontal="center" vertical="center" wrapText="1"/>
    </xf>
    <xf numFmtId="1" fontId="12" fillId="0" borderId="66" xfId="14" applyNumberFormat="1" applyFont="1" applyFill="1" applyBorder="1" applyAlignment="1" applyProtection="1">
      <alignment horizontal="right" vertical="center" wrapText="1" indent="1"/>
    </xf>
    <xf numFmtId="1" fontId="12" fillId="0" borderId="65" xfId="14" applyNumberFormat="1" applyFont="1" applyFill="1" applyBorder="1" applyAlignment="1" applyProtection="1">
      <alignment horizontal="right" vertical="center" wrapText="1"/>
    </xf>
    <xf numFmtId="1" fontId="12" fillId="0" borderId="53" xfId="14" applyNumberFormat="1" applyFont="1" applyFill="1" applyBorder="1" applyAlignment="1" applyProtection="1">
      <alignment horizontal="right" vertical="center" wrapText="1"/>
    </xf>
    <xf numFmtId="1" fontId="12" fillId="0" borderId="65" xfId="14" applyNumberFormat="1" applyFont="1" applyFill="1" applyBorder="1" applyAlignment="1" applyProtection="1">
      <alignment horizontal="right" vertical="center" wrapText="1" indent="1"/>
    </xf>
    <xf numFmtId="1" fontId="12" fillId="0" borderId="11" xfId="14" applyNumberFormat="1" applyFont="1" applyFill="1" applyBorder="1" applyAlignment="1" applyProtection="1">
      <alignment horizontal="center" vertical="center" wrapText="1"/>
    </xf>
    <xf numFmtId="1" fontId="12" fillId="0" borderId="53" xfId="14" applyNumberFormat="1" applyFont="1" applyFill="1" applyBorder="1" applyAlignment="1" applyProtection="1">
      <alignment horizontal="center" vertical="center" wrapText="1"/>
    </xf>
    <xf numFmtId="0" fontId="12" fillId="0" borderId="25" xfId="14" applyFont="1" applyFill="1" applyBorder="1" applyAlignment="1" applyProtection="1">
      <alignment horizontal="center" vertical="center" wrapText="1"/>
    </xf>
    <xf numFmtId="0" fontId="1" fillId="0" borderId="24" xfId="12" applyBorder="1" applyAlignment="1">
      <alignment textRotation="90"/>
    </xf>
    <xf numFmtId="0" fontId="5" fillId="0" borderId="0" xfId="14" applyFont="1" applyFill="1" applyAlignment="1" applyProtection="1">
      <alignment vertical="center" wrapText="1"/>
    </xf>
    <xf numFmtId="1" fontId="5" fillId="0" borderId="0" xfId="14" applyNumberFormat="1" applyFont="1" applyFill="1" applyAlignment="1" applyProtection="1">
      <alignment vertical="center" wrapText="1"/>
    </xf>
    <xf numFmtId="1" fontId="12" fillId="0" borderId="0" xfId="14" applyNumberFormat="1" applyFont="1" applyFill="1" applyBorder="1" applyAlignment="1" applyProtection="1">
      <alignment horizontal="right" vertical="center" wrapText="1" indent="1"/>
    </xf>
    <xf numFmtId="1" fontId="35" fillId="0" borderId="0" xfId="14" applyNumberFormat="1" applyFont="1" applyFill="1" applyBorder="1" applyAlignment="1" applyProtection="1">
      <alignment horizontal="right" vertical="center" wrapText="1" indent="1"/>
    </xf>
    <xf numFmtId="0" fontId="32" fillId="0" borderId="0" xfId="14" applyFont="1" applyBorder="1" applyAlignment="1" applyProtection="1">
      <alignment horizontal="left" wrapText="1" indent="1"/>
    </xf>
    <xf numFmtId="0" fontId="10" fillId="0" borderId="0" xfId="14" applyFont="1" applyBorder="1" applyAlignment="1" applyProtection="1">
      <alignment horizontal="center" vertical="center" wrapText="1"/>
    </xf>
    <xf numFmtId="1" fontId="12" fillId="0" borderId="48" xfId="14" applyNumberFormat="1" applyFont="1" applyFill="1" applyBorder="1" applyAlignment="1" applyProtection="1">
      <alignment horizontal="right" vertical="center" wrapText="1" indent="1"/>
    </xf>
    <xf numFmtId="1" fontId="35" fillId="0" borderId="48" xfId="14" applyNumberFormat="1" applyFont="1" applyFill="1" applyBorder="1" applyAlignment="1" applyProtection="1">
      <alignment horizontal="right" vertical="center" wrapText="1" indent="1"/>
    </xf>
    <xf numFmtId="0" fontId="32" fillId="0" borderId="48" xfId="14" applyFont="1" applyBorder="1" applyAlignment="1" applyProtection="1">
      <alignment horizontal="left" wrapText="1" indent="1"/>
    </xf>
    <xf numFmtId="0" fontId="10" fillId="0" borderId="48" xfId="14" applyFont="1" applyBorder="1" applyAlignment="1" applyProtection="1">
      <alignment horizontal="center" vertical="center" wrapText="1"/>
    </xf>
    <xf numFmtId="0" fontId="32" fillId="0" borderId="66" xfId="14" applyFont="1" applyBorder="1" applyAlignment="1" applyProtection="1">
      <alignment horizontal="left" wrapText="1" indent="1"/>
    </xf>
    <xf numFmtId="0" fontId="10" fillId="0" borderId="9" xfId="14" applyFont="1" applyBorder="1" applyAlignment="1" applyProtection="1">
      <alignment horizontal="center" vertical="center" wrapText="1"/>
    </xf>
    <xf numFmtId="1" fontId="34" fillId="0" borderId="61" xfId="14" applyNumberFormat="1" applyFont="1" applyFill="1" applyBorder="1" applyAlignment="1" applyProtection="1">
      <alignment horizontal="right" vertical="center" wrapText="1" indent="1"/>
      <protection locked="0"/>
    </xf>
    <xf numFmtId="1" fontId="34" fillId="0" borderId="22" xfId="14" applyNumberFormat="1" applyFont="1" applyFill="1" applyBorder="1" applyAlignment="1" applyProtection="1">
      <alignment horizontal="right" vertical="center" wrapText="1" indent="1"/>
      <protection locked="0"/>
    </xf>
    <xf numFmtId="1" fontId="34" fillId="0" borderId="22" xfId="13" applyNumberFormat="1" applyFont="1" applyFill="1" applyBorder="1" applyAlignment="1" applyProtection="1">
      <alignment horizontal="right" vertical="center" wrapText="1" indent="1"/>
    </xf>
    <xf numFmtId="1" fontId="34" fillId="0" borderId="60" xfId="14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22" xfId="13" applyFont="1" applyFill="1" applyBorder="1" applyAlignment="1" applyProtection="1">
      <alignment horizontal="left" vertical="center" wrapText="1" indent="1"/>
    </xf>
    <xf numFmtId="49" fontId="34" fillId="0" borderId="31" xfId="14" applyNumberFormat="1" applyFont="1" applyFill="1" applyBorder="1" applyAlignment="1" applyProtection="1">
      <alignment horizontal="center" vertical="center" wrapText="1"/>
    </xf>
    <xf numFmtId="1" fontId="34" fillId="0" borderId="33" xfId="14" applyNumberFormat="1" applyFont="1" applyFill="1" applyBorder="1" applyAlignment="1" applyProtection="1">
      <alignment horizontal="right" vertical="center" wrapText="1" indent="1"/>
      <protection locked="0"/>
    </xf>
    <xf numFmtId="1" fontId="34" fillId="0" borderId="19" xfId="14" applyNumberFormat="1" applyFont="1" applyFill="1" applyBorder="1" applyAlignment="1" applyProtection="1">
      <alignment horizontal="right" vertical="center" wrapText="1" indent="1"/>
      <protection locked="0"/>
    </xf>
    <xf numFmtId="1" fontId="34" fillId="0" borderId="19" xfId="13" applyNumberFormat="1" applyFont="1" applyFill="1" applyBorder="1" applyAlignment="1" applyProtection="1">
      <alignment horizontal="right" vertical="center" wrapText="1" indent="1"/>
    </xf>
    <xf numFmtId="1" fontId="35" fillId="0" borderId="19" xfId="14" applyNumberFormat="1" applyFont="1" applyFill="1" applyBorder="1" applyAlignment="1" applyProtection="1">
      <alignment horizontal="right" vertical="center" wrapText="1" indent="1"/>
    </xf>
    <xf numFmtId="1" fontId="34" fillId="0" borderId="49" xfId="14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19" xfId="13" applyFont="1" applyFill="1" applyBorder="1" applyAlignment="1" applyProtection="1">
      <alignment horizontal="left" vertical="center" wrapText="1" indent="1"/>
    </xf>
    <xf numFmtId="1" fontId="34" fillId="0" borderId="16" xfId="13" applyNumberFormat="1" applyFont="1" applyFill="1" applyBorder="1" applyAlignment="1" applyProtection="1">
      <alignment horizontal="right" vertical="center" wrapText="1" indent="1"/>
    </xf>
    <xf numFmtId="0" fontId="34" fillId="0" borderId="16" xfId="13" applyFont="1" applyFill="1" applyBorder="1" applyAlignment="1" applyProtection="1">
      <alignment horizontal="left" vertical="center" wrapText="1" indent="1"/>
    </xf>
    <xf numFmtId="1" fontId="34" fillId="0" borderId="33" xfId="13" applyNumberFormat="1" applyFont="1" applyFill="1" applyBorder="1" applyAlignment="1" applyProtection="1">
      <alignment horizontal="right" vertical="center" wrapText="1" indent="1"/>
    </xf>
    <xf numFmtId="1" fontId="34" fillId="0" borderId="49" xfId="13" applyNumberFormat="1" applyFont="1" applyFill="1" applyBorder="1" applyAlignment="1" applyProtection="1">
      <alignment horizontal="right" vertical="center" wrapText="1" indent="1"/>
    </xf>
    <xf numFmtId="0" fontId="34" fillId="0" borderId="5" xfId="13" applyFont="1" applyFill="1" applyBorder="1" applyAlignment="1" applyProtection="1">
      <alignment horizontal="left" vertical="center" wrapText="1" indent="1"/>
    </xf>
    <xf numFmtId="1" fontId="34" fillId="0" borderId="6" xfId="14" applyNumberFormat="1" applyFont="1" applyFill="1" applyBorder="1" applyAlignment="1" applyProtection="1">
      <alignment horizontal="right" vertical="center" wrapText="1" indent="1"/>
      <protection locked="0"/>
    </xf>
    <xf numFmtId="1" fontId="34" fillId="0" borderId="5" xfId="14" applyNumberFormat="1" applyFont="1" applyFill="1" applyBorder="1" applyAlignment="1" applyProtection="1">
      <alignment horizontal="right" vertical="center" wrapText="1" indent="1"/>
      <protection locked="0"/>
    </xf>
    <xf numFmtId="1" fontId="34" fillId="0" borderId="38" xfId="14" applyNumberFormat="1" applyFont="1" applyFill="1" applyBorder="1" applyAlignment="1" applyProtection="1">
      <alignment horizontal="right" vertical="center" wrapText="1" indent="1"/>
      <protection locked="0"/>
    </xf>
    <xf numFmtId="1" fontId="34" fillId="0" borderId="5" xfId="13" applyNumberFormat="1" applyFont="1" applyFill="1" applyBorder="1" applyAlignment="1" applyProtection="1">
      <alignment horizontal="right" vertical="center" wrapText="1" indent="1"/>
    </xf>
    <xf numFmtId="49" fontId="34" fillId="0" borderId="12" xfId="14" applyNumberFormat="1" applyFont="1" applyFill="1" applyBorder="1" applyAlignment="1" applyProtection="1">
      <alignment horizontal="center" vertical="center" wrapText="1"/>
    </xf>
    <xf numFmtId="1" fontId="34" fillId="0" borderId="13" xfId="13" applyNumberFormat="1" applyFont="1" applyFill="1" applyBorder="1" applyAlignment="1" applyProtection="1">
      <alignment horizontal="right" vertical="center" wrapText="1" indent="1"/>
    </xf>
    <xf numFmtId="1" fontId="35" fillId="0" borderId="13" xfId="14" applyNumberFormat="1" applyFont="1" applyFill="1" applyBorder="1" applyAlignment="1" applyProtection="1">
      <alignment horizontal="right" vertical="center" wrapText="1" indent="1"/>
    </xf>
    <xf numFmtId="0" fontId="34" fillId="0" borderId="13" xfId="13" applyFont="1" applyFill="1" applyBorder="1" applyAlignment="1" applyProtection="1">
      <alignment horizontal="left" vertical="center" wrapText="1" indent="1"/>
    </xf>
    <xf numFmtId="1" fontId="35" fillId="0" borderId="2" xfId="14" applyNumberFormat="1" applyFont="1" applyFill="1" applyBorder="1" applyAlignment="1" applyProtection="1">
      <alignment horizontal="right" vertical="center" wrapText="1" indent="1"/>
    </xf>
    <xf numFmtId="1" fontId="35" fillId="0" borderId="44" xfId="14" applyNumberFormat="1" applyFont="1" applyFill="1" applyBorder="1" applyAlignment="1" applyProtection="1">
      <alignment horizontal="right" vertical="center" wrapText="1" indent="1"/>
      <protection locked="0"/>
    </xf>
    <xf numFmtId="1" fontId="35" fillId="0" borderId="10" xfId="14" applyNumberFormat="1" applyFont="1" applyFill="1" applyBorder="1" applyAlignment="1" applyProtection="1">
      <alignment horizontal="right" vertical="center" wrapText="1" indent="1"/>
      <protection locked="0"/>
    </xf>
    <xf numFmtId="1" fontId="35" fillId="0" borderId="53" xfId="14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25" xfId="13" applyFont="1" applyFill="1" applyBorder="1" applyAlignment="1" applyProtection="1">
      <alignment horizontal="left" vertical="center" wrapText="1" indent="1"/>
    </xf>
    <xf numFmtId="1" fontId="34" fillId="0" borderId="22" xfId="13" quotePrefix="1" applyNumberFormat="1" applyFont="1" applyFill="1" applyBorder="1" applyAlignment="1" applyProtection="1">
      <alignment horizontal="right" vertical="center" wrapText="1" indent="1"/>
    </xf>
    <xf numFmtId="0" fontId="34" fillId="0" borderId="25" xfId="13" quotePrefix="1" applyFont="1" applyFill="1" applyBorder="1" applyAlignment="1" applyProtection="1">
      <alignment horizontal="left" vertical="center" wrapText="1" indent="1"/>
    </xf>
    <xf numFmtId="1" fontId="5" fillId="0" borderId="61" xfId="14" applyNumberFormat="1" applyFont="1" applyFill="1" applyBorder="1" applyAlignment="1" applyProtection="1">
      <alignment horizontal="right" vertical="center" wrapText="1" indent="1"/>
      <protection locked="0"/>
    </xf>
    <xf numFmtId="1" fontId="5" fillId="0" borderId="22" xfId="14" applyNumberFormat="1" applyFont="1" applyFill="1" applyBorder="1" applyAlignment="1" applyProtection="1">
      <alignment horizontal="right" vertical="center" wrapText="1" indent="1"/>
      <protection locked="0"/>
    </xf>
    <xf numFmtId="1" fontId="5" fillId="0" borderId="22" xfId="13" applyNumberFormat="1" applyFont="1" applyFill="1" applyBorder="1" applyAlignment="1" applyProtection="1">
      <alignment horizontal="right" vertical="center" wrapText="1" indent="1"/>
    </xf>
    <xf numFmtId="1" fontId="5" fillId="0" borderId="60" xfId="14" applyNumberFormat="1" applyFont="1" applyFill="1" applyBorder="1" applyAlignment="1" applyProtection="1">
      <alignment horizontal="right" vertical="center" wrapText="1" indent="1"/>
      <protection locked="0"/>
    </xf>
    <xf numFmtId="49" fontId="34" fillId="0" borderId="21" xfId="14" applyNumberFormat="1" applyFont="1" applyFill="1" applyBorder="1" applyAlignment="1" applyProtection="1">
      <alignment horizontal="center" vertical="center" wrapText="1"/>
    </xf>
    <xf numFmtId="1" fontId="5" fillId="0" borderId="32" xfId="14" applyNumberFormat="1" applyFont="1" applyFill="1" applyBorder="1" applyAlignment="1" applyProtection="1">
      <alignment horizontal="right" vertical="center" wrapText="1" indent="1"/>
      <protection locked="0"/>
    </xf>
    <xf numFmtId="1" fontId="5" fillId="0" borderId="16" xfId="14" applyNumberFormat="1" applyFont="1" applyFill="1" applyBorder="1" applyAlignment="1" applyProtection="1">
      <alignment horizontal="right" vertical="center" wrapText="1" indent="1"/>
      <protection locked="0"/>
    </xf>
    <xf numFmtId="1" fontId="5" fillId="0" borderId="43" xfId="14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10" xfId="14" applyFont="1" applyFill="1" applyBorder="1" applyAlignment="1" applyProtection="1">
      <alignment horizontal="left" vertical="center" wrapText="1" indent="1"/>
    </xf>
    <xf numFmtId="1" fontId="5" fillId="0" borderId="45" xfId="14" applyNumberFormat="1" applyFont="1" applyFill="1" applyBorder="1" applyAlignment="1" applyProtection="1">
      <alignment horizontal="right" vertical="center" wrapText="1" indent="1"/>
      <protection locked="0"/>
    </xf>
    <xf numFmtId="1" fontId="5" fillId="0" borderId="27" xfId="14" applyNumberFormat="1" applyFont="1" applyFill="1" applyBorder="1" applyAlignment="1" applyProtection="1">
      <alignment horizontal="right" vertical="center" wrapText="1" indent="1"/>
      <protection locked="0"/>
    </xf>
    <xf numFmtId="1" fontId="5" fillId="0" borderId="27" xfId="13" applyNumberFormat="1" applyFont="1" applyFill="1" applyBorder="1" applyAlignment="1" applyProtection="1">
      <alignment horizontal="right" vertical="center" wrapText="1" indent="1"/>
    </xf>
    <xf numFmtId="1" fontId="5" fillId="0" borderId="58" xfId="14" applyNumberFormat="1" applyFont="1" applyFill="1" applyBorder="1" applyAlignment="1" applyProtection="1">
      <alignment horizontal="right" vertical="center" wrapText="1" indent="1"/>
      <protection locked="0"/>
    </xf>
    <xf numFmtId="49" fontId="34" fillId="0" borderId="26" xfId="14" applyNumberFormat="1" applyFont="1" applyFill="1" applyBorder="1" applyAlignment="1" applyProtection="1">
      <alignment horizontal="center" vertical="center" wrapText="1"/>
    </xf>
    <xf numFmtId="0" fontId="35" fillId="0" borderId="53" xfId="14" applyFont="1" applyFill="1" applyBorder="1" applyAlignment="1" applyProtection="1">
      <alignment horizontal="left" vertical="center" wrapText="1" indent="1"/>
    </xf>
    <xf numFmtId="165" fontId="12" fillId="0" borderId="44" xfId="14" applyNumberFormat="1" applyFont="1" applyFill="1" applyBorder="1" applyAlignment="1" applyProtection="1">
      <alignment horizontal="center" vertical="center" wrapText="1"/>
    </xf>
    <xf numFmtId="165" fontId="12" fillId="0" borderId="65" xfId="14" applyNumberFormat="1" applyFont="1" applyFill="1" applyBorder="1" applyAlignment="1" applyProtection="1">
      <alignment horizontal="center" vertical="center" wrapText="1"/>
    </xf>
    <xf numFmtId="0" fontId="12" fillId="0" borderId="11" xfId="14" applyFont="1" applyFill="1" applyBorder="1" applyAlignment="1" applyProtection="1">
      <alignment horizontal="center" vertical="center" wrapText="1"/>
    </xf>
    <xf numFmtId="0" fontId="12" fillId="0" borderId="53" xfId="14" applyFont="1" applyFill="1" applyBorder="1" applyAlignment="1" applyProtection="1">
      <alignment horizontal="center" vertical="center" wrapText="1"/>
    </xf>
    <xf numFmtId="0" fontId="12" fillId="0" borderId="0" xfId="14" applyFont="1" applyFill="1" applyAlignment="1" applyProtection="1">
      <alignment vertical="center"/>
    </xf>
    <xf numFmtId="165" fontId="5" fillId="0" borderId="0" xfId="14" applyNumberFormat="1" applyFont="1" applyFill="1" applyAlignment="1" applyProtection="1">
      <alignment vertical="center" wrapText="1"/>
    </xf>
    <xf numFmtId="165" fontId="34" fillId="0" borderId="0" xfId="14" applyNumberFormat="1" applyFill="1" applyAlignment="1">
      <alignment vertical="center" wrapText="1"/>
    </xf>
    <xf numFmtId="165" fontId="34" fillId="0" borderId="0" xfId="14" applyNumberFormat="1" applyFont="1" applyFill="1" applyAlignment="1" applyProtection="1">
      <alignment horizontal="center" vertical="center" wrapText="1"/>
    </xf>
    <xf numFmtId="165" fontId="12" fillId="0" borderId="0" xfId="14" applyNumberFormat="1" applyFont="1" applyFill="1" applyAlignment="1">
      <alignment horizontal="center" vertical="center" wrapText="1"/>
    </xf>
    <xf numFmtId="165" fontId="35" fillId="0" borderId="24" xfId="14" applyNumberFormat="1" applyFont="1" applyFill="1" applyBorder="1" applyAlignment="1" applyProtection="1">
      <alignment horizontal="center" vertical="center" wrapText="1"/>
    </xf>
    <xf numFmtId="165" fontId="35" fillId="0" borderId="47" xfId="14" applyNumberFormat="1" applyFont="1" applyFill="1" applyBorder="1" applyAlignment="1" applyProtection="1">
      <alignment horizontal="center" vertical="center" wrapText="1"/>
    </xf>
    <xf numFmtId="165" fontId="35" fillId="0" borderId="25" xfId="14" applyNumberFormat="1" applyFont="1" applyFill="1" applyBorder="1" applyAlignment="1" applyProtection="1">
      <alignment horizontal="center" vertical="center" wrapText="1"/>
    </xf>
    <xf numFmtId="165" fontId="35" fillId="0" borderId="54" xfId="14" applyNumberFormat="1" applyFont="1" applyFill="1" applyBorder="1" applyAlignment="1" applyProtection="1">
      <alignment horizontal="center" vertical="center" wrapText="1"/>
    </xf>
    <xf numFmtId="165" fontId="35" fillId="0" borderId="9" xfId="14" applyNumberFormat="1" applyFont="1" applyFill="1" applyBorder="1" applyAlignment="1" applyProtection="1">
      <alignment horizontal="center" vertical="center" wrapText="1"/>
    </xf>
    <xf numFmtId="165" fontId="35" fillId="0" borderId="11" xfId="14" applyNumberFormat="1" applyFont="1" applyFill="1" applyBorder="1" applyAlignment="1" applyProtection="1">
      <alignment horizontal="center" vertical="center" wrapText="1"/>
    </xf>
    <xf numFmtId="165" fontId="35" fillId="0" borderId="56" xfId="14" applyNumberFormat="1" applyFont="1" applyFill="1" applyBorder="1" applyAlignment="1" applyProtection="1">
      <alignment horizontal="center" vertical="center" wrapText="1"/>
    </xf>
    <xf numFmtId="165" fontId="35" fillId="0" borderId="18" xfId="14" applyNumberFormat="1" applyFont="1" applyFill="1" applyBorder="1" applyAlignment="1" applyProtection="1">
      <alignment horizontal="left" vertical="center" wrapText="1"/>
      <protection locked="0"/>
    </xf>
    <xf numFmtId="165" fontId="35" fillId="0" borderId="19" xfId="14" applyNumberFormat="1" applyFont="1" applyFill="1" applyBorder="1" applyAlignment="1" applyProtection="1">
      <alignment vertical="center" wrapText="1"/>
      <protection locked="0"/>
    </xf>
    <xf numFmtId="165" fontId="35" fillId="0" borderId="49" xfId="14" applyNumberFormat="1" applyFont="1" applyFill="1" applyBorder="1" applyAlignment="1" applyProtection="1">
      <alignment vertical="center" wrapText="1"/>
      <protection locked="0"/>
    </xf>
    <xf numFmtId="165" fontId="35" fillId="0" borderId="18" xfId="14" applyNumberFormat="1" applyFont="1" applyFill="1" applyBorder="1" applyAlignment="1" applyProtection="1">
      <alignment vertical="center" wrapText="1"/>
      <protection locked="0"/>
    </xf>
    <xf numFmtId="165" fontId="35" fillId="0" borderId="20" xfId="14" applyNumberFormat="1" applyFont="1" applyFill="1" applyBorder="1" applyAlignment="1" applyProtection="1">
      <alignment vertical="center" wrapText="1"/>
      <protection locked="0"/>
    </xf>
    <xf numFmtId="165" fontId="35" fillId="0" borderId="33" xfId="14" applyNumberFormat="1" applyFont="1" applyFill="1" applyBorder="1" applyAlignment="1" applyProtection="1">
      <alignment vertical="center" wrapText="1"/>
    </xf>
    <xf numFmtId="165" fontId="34" fillId="0" borderId="9" xfId="14" applyNumberFormat="1" applyFont="1" applyFill="1" applyBorder="1" applyAlignment="1" applyProtection="1">
      <alignment horizontal="left" vertical="center" wrapText="1"/>
      <protection locked="0"/>
    </xf>
    <xf numFmtId="165" fontId="34" fillId="0" borderId="10" xfId="14" applyNumberFormat="1" applyFont="1" applyFill="1" applyBorder="1" applyAlignment="1" applyProtection="1">
      <alignment vertical="center" wrapText="1"/>
      <protection locked="0"/>
    </xf>
    <xf numFmtId="165" fontId="34" fillId="0" borderId="53" xfId="14" applyNumberFormat="1" applyFont="1" applyFill="1" applyBorder="1" applyAlignment="1" applyProtection="1">
      <alignment vertical="center" wrapText="1"/>
      <protection locked="0"/>
    </xf>
    <xf numFmtId="165" fontId="35" fillId="0" borderId="9" xfId="14" applyNumberFormat="1" applyFont="1" applyFill="1" applyBorder="1" applyAlignment="1" applyProtection="1">
      <alignment vertical="center" wrapText="1"/>
      <protection locked="0"/>
    </xf>
    <xf numFmtId="165" fontId="35" fillId="0" borderId="11" xfId="14" applyNumberFormat="1" applyFont="1" applyFill="1" applyBorder="1" applyAlignment="1" applyProtection="1">
      <alignment vertical="center" wrapText="1"/>
      <protection locked="0"/>
    </xf>
    <xf numFmtId="165" fontId="35" fillId="0" borderId="44" xfId="14" applyNumberFormat="1" applyFont="1" applyFill="1" applyBorder="1" applyAlignment="1" applyProtection="1">
      <alignment vertical="center" wrapText="1"/>
    </xf>
    <xf numFmtId="165" fontId="34" fillId="0" borderId="12" xfId="14" applyNumberFormat="1" applyFont="1" applyFill="1" applyBorder="1" applyAlignment="1" applyProtection="1">
      <alignment horizontal="left" vertical="center" wrapText="1"/>
      <protection locked="0"/>
    </xf>
    <xf numFmtId="165" fontId="34" fillId="0" borderId="13" xfId="14" applyNumberFormat="1" applyFont="1" applyFill="1" applyBorder="1" applyAlignment="1" applyProtection="1">
      <alignment vertical="center" wrapText="1"/>
      <protection locked="0"/>
    </xf>
    <xf numFmtId="49" fontId="34" fillId="0" borderId="13" xfId="14" applyNumberFormat="1" applyFont="1" applyFill="1" applyBorder="1" applyAlignment="1" applyProtection="1">
      <alignment horizontal="center" vertical="center" wrapText="1"/>
      <protection locked="0"/>
    </xf>
    <xf numFmtId="165" fontId="34" fillId="0" borderId="50" xfId="14" applyNumberFormat="1" applyFont="1" applyFill="1" applyBorder="1" applyAlignment="1" applyProtection="1">
      <alignment vertical="center" wrapText="1"/>
      <protection locked="0"/>
    </xf>
    <xf numFmtId="165" fontId="35" fillId="0" borderId="12" xfId="14" applyNumberFormat="1" applyFont="1" applyFill="1" applyBorder="1" applyAlignment="1" applyProtection="1">
      <alignment vertical="center" wrapText="1"/>
      <protection locked="0"/>
    </xf>
    <xf numFmtId="165" fontId="35" fillId="0" borderId="14" xfId="14" applyNumberFormat="1" applyFont="1" applyFill="1" applyBorder="1" applyAlignment="1" applyProtection="1">
      <alignment vertical="center" wrapText="1"/>
      <protection locked="0"/>
    </xf>
    <xf numFmtId="165" fontId="35" fillId="0" borderId="57" xfId="14" applyNumberFormat="1" applyFont="1" applyFill="1" applyBorder="1" applyAlignment="1" applyProtection="1">
      <alignment vertical="center" wrapText="1"/>
    </xf>
    <xf numFmtId="165" fontId="34" fillId="0" borderId="31" xfId="14" applyNumberFormat="1" applyFont="1" applyFill="1" applyBorder="1" applyAlignment="1" applyProtection="1">
      <alignment horizontal="left" vertical="center" wrapText="1"/>
      <protection locked="0"/>
    </xf>
    <xf numFmtId="165" fontId="34" fillId="0" borderId="16" xfId="14" applyNumberFormat="1" applyFont="1" applyFill="1" applyBorder="1" applyAlignment="1" applyProtection="1">
      <alignment vertical="center" wrapText="1"/>
      <protection locked="0"/>
    </xf>
    <xf numFmtId="49" fontId="34" fillId="0" borderId="16" xfId="14" applyNumberFormat="1" applyFont="1" applyFill="1" applyBorder="1" applyAlignment="1" applyProtection="1">
      <alignment horizontal="center" vertical="center" wrapText="1"/>
      <protection locked="0"/>
    </xf>
    <xf numFmtId="165" fontId="34" fillId="0" borderId="43" xfId="14" applyNumberFormat="1" applyFont="1" applyFill="1" applyBorder="1" applyAlignment="1" applyProtection="1">
      <alignment vertical="center" wrapText="1"/>
      <protection locked="0"/>
    </xf>
    <xf numFmtId="165" fontId="35" fillId="0" borderId="15" xfId="14" applyNumberFormat="1" applyFont="1" applyFill="1" applyBorder="1" applyAlignment="1" applyProtection="1">
      <alignment vertical="center" wrapText="1"/>
      <protection locked="0"/>
    </xf>
    <xf numFmtId="165" fontId="35" fillId="0" borderId="17" xfId="14" applyNumberFormat="1" applyFont="1" applyFill="1" applyBorder="1" applyAlignment="1" applyProtection="1">
      <alignment vertical="center" wrapText="1"/>
      <protection locked="0"/>
    </xf>
    <xf numFmtId="165" fontId="35" fillId="0" borderId="32" xfId="14" applyNumberFormat="1" applyFont="1" applyFill="1" applyBorder="1" applyAlignment="1" applyProtection="1">
      <alignment vertical="center" wrapText="1"/>
    </xf>
    <xf numFmtId="165" fontId="34" fillId="0" borderId="15" xfId="14" applyNumberFormat="1" applyFont="1" applyFill="1" applyBorder="1" applyAlignment="1" applyProtection="1">
      <alignment horizontal="left" vertical="center" wrapText="1"/>
      <protection locked="0"/>
    </xf>
    <xf numFmtId="165" fontId="34" fillId="0" borderId="18" xfId="14" applyNumberFormat="1" applyFont="1" applyFill="1" applyBorder="1" applyAlignment="1" applyProtection="1">
      <alignment horizontal="left" vertical="center" wrapText="1"/>
      <protection locked="0"/>
    </xf>
    <xf numFmtId="165" fontId="34" fillId="0" borderId="5" xfId="14" applyNumberFormat="1" applyFont="1" applyFill="1" applyBorder="1" applyAlignment="1" applyProtection="1">
      <alignment vertical="center" wrapText="1"/>
      <protection locked="0"/>
    </xf>
    <xf numFmtId="49" fontId="34" fillId="0" borderId="5" xfId="14" applyNumberFormat="1" applyFont="1" applyFill="1" applyBorder="1" applyAlignment="1" applyProtection="1">
      <alignment horizontal="center" vertical="center" wrapText="1"/>
      <protection locked="0"/>
    </xf>
    <xf numFmtId="165" fontId="34" fillId="0" borderId="38" xfId="14" applyNumberFormat="1" applyFont="1" applyFill="1" applyBorder="1" applyAlignment="1" applyProtection="1">
      <alignment vertical="center" wrapText="1"/>
      <protection locked="0"/>
    </xf>
    <xf numFmtId="165" fontId="35" fillId="0" borderId="31" xfId="14" applyNumberFormat="1" applyFont="1" applyFill="1" applyBorder="1" applyAlignment="1" applyProtection="1">
      <alignment vertical="center" wrapText="1"/>
      <protection locked="0"/>
    </xf>
    <xf numFmtId="165" fontId="35" fillId="0" borderId="37" xfId="14" applyNumberFormat="1" applyFont="1" applyFill="1" applyBorder="1" applyAlignment="1" applyProtection="1">
      <alignment vertical="center" wrapText="1"/>
      <protection locked="0"/>
    </xf>
    <xf numFmtId="49" fontId="34" fillId="0" borderId="10" xfId="14" applyNumberFormat="1" applyFont="1" applyFill="1" applyBorder="1" applyAlignment="1" applyProtection="1">
      <alignment horizontal="center" vertical="center" wrapText="1"/>
      <protection locked="0"/>
    </xf>
    <xf numFmtId="165" fontId="35" fillId="0" borderId="6" xfId="14" applyNumberFormat="1" applyFont="1" applyFill="1" applyBorder="1" applyAlignment="1" applyProtection="1">
      <alignment vertical="center" wrapText="1"/>
    </xf>
    <xf numFmtId="165" fontId="34" fillId="0" borderId="19" xfId="14" applyNumberFormat="1" applyFont="1" applyFill="1" applyBorder="1" applyAlignment="1" applyProtection="1">
      <alignment vertical="center" wrapText="1"/>
      <protection locked="0"/>
    </xf>
    <xf numFmtId="165" fontId="34" fillId="0" borderId="19" xfId="14" applyNumberFormat="1" applyFont="1" applyFill="1" applyBorder="1" applyAlignment="1" applyProtection="1">
      <alignment horizontal="center" vertical="center" wrapText="1"/>
      <protection locked="0"/>
    </xf>
    <xf numFmtId="165" fontId="34" fillId="0" borderId="49" xfId="14" applyNumberFormat="1" applyFont="1" applyFill="1" applyBorder="1" applyAlignment="1" applyProtection="1">
      <alignment vertical="center" wrapText="1"/>
      <protection locked="0"/>
    </xf>
    <xf numFmtId="165" fontId="34" fillId="0" borderId="10" xfId="14" applyNumberFormat="1" applyFont="1" applyFill="1" applyBorder="1" applyAlignment="1" applyProtection="1">
      <alignment horizontal="center" vertical="center" wrapText="1"/>
      <protection locked="0"/>
    </xf>
    <xf numFmtId="165" fontId="34" fillId="0" borderId="5" xfId="14" applyNumberFormat="1" applyFont="1" applyFill="1" applyBorder="1" applyAlignment="1" applyProtection="1">
      <alignment horizontal="center" vertical="center" wrapText="1"/>
      <protection locked="0"/>
    </xf>
    <xf numFmtId="165" fontId="35" fillId="0" borderId="26" xfId="14" applyNumberFormat="1" applyFont="1" applyFill="1" applyBorder="1" applyAlignment="1" applyProtection="1">
      <alignment horizontal="left" vertical="center" wrapText="1"/>
      <protection locked="0"/>
    </xf>
    <xf numFmtId="165" fontId="35" fillId="0" borderId="28" xfId="14" applyNumberFormat="1" applyFont="1" applyFill="1" applyBorder="1" applyAlignment="1" applyProtection="1">
      <alignment vertical="center" wrapText="1"/>
      <protection locked="0"/>
    </xf>
    <xf numFmtId="165" fontId="35" fillId="0" borderId="59" xfId="14" applyNumberFormat="1" applyFont="1" applyFill="1" applyBorder="1" applyAlignment="1" applyProtection="1">
      <alignment vertical="center" wrapText="1"/>
    </xf>
    <xf numFmtId="49" fontId="34" fillId="0" borderId="19" xfId="14" applyNumberFormat="1" applyFont="1" applyFill="1" applyBorder="1" applyAlignment="1" applyProtection="1">
      <alignment horizontal="center" vertical="center" wrapText="1"/>
      <protection locked="0"/>
    </xf>
    <xf numFmtId="165" fontId="34" fillId="0" borderId="24" xfId="14" applyNumberFormat="1" applyFont="1" applyFill="1" applyBorder="1" applyAlignment="1" applyProtection="1">
      <alignment horizontal="left" vertical="center" wrapText="1"/>
      <protection locked="0"/>
    </xf>
    <xf numFmtId="165" fontId="34" fillId="0" borderId="25" xfId="14" applyNumberFormat="1" applyFont="1" applyFill="1" applyBorder="1" applyAlignment="1" applyProtection="1">
      <alignment vertical="center" wrapText="1"/>
      <protection locked="0"/>
    </xf>
    <xf numFmtId="49" fontId="34" fillId="0" borderId="25" xfId="14" applyNumberFormat="1" applyFont="1" applyFill="1" applyBorder="1" applyAlignment="1" applyProtection="1">
      <alignment horizontal="center" vertical="center" wrapText="1"/>
      <protection locked="0"/>
    </xf>
    <xf numFmtId="165" fontId="34" fillId="0" borderId="54" xfId="14" applyNumberFormat="1" applyFont="1" applyFill="1" applyBorder="1" applyAlignment="1" applyProtection="1">
      <alignment vertical="center" wrapText="1"/>
      <protection locked="0"/>
    </xf>
    <xf numFmtId="165" fontId="35" fillId="0" borderId="24" xfId="14" applyNumberFormat="1" applyFont="1" applyFill="1" applyBorder="1" applyAlignment="1" applyProtection="1">
      <alignment vertical="center" wrapText="1"/>
      <protection locked="0"/>
    </xf>
    <xf numFmtId="165" fontId="35" fillId="0" borderId="47" xfId="14" applyNumberFormat="1" applyFont="1" applyFill="1" applyBorder="1" applyAlignment="1" applyProtection="1">
      <alignment vertical="center" wrapText="1"/>
      <protection locked="0"/>
    </xf>
    <xf numFmtId="165" fontId="35" fillId="0" borderId="56" xfId="14" applyNumberFormat="1" applyFont="1" applyFill="1" applyBorder="1" applyAlignment="1" applyProtection="1">
      <alignment vertical="center" wrapText="1"/>
    </xf>
    <xf numFmtId="165" fontId="35" fillId="0" borderId="31" xfId="14" applyNumberFormat="1" applyFont="1" applyFill="1" applyBorder="1" applyAlignment="1" applyProtection="1">
      <alignment horizontal="left" vertical="center" wrapText="1"/>
      <protection locked="0"/>
    </xf>
    <xf numFmtId="165" fontId="35" fillId="0" borderId="5" xfId="14" applyNumberFormat="1" applyFont="1" applyFill="1" applyBorder="1" applyAlignment="1" applyProtection="1">
      <alignment vertical="center" wrapText="1"/>
      <protection locked="0"/>
    </xf>
    <xf numFmtId="165" fontId="35" fillId="0" borderId="38" xfId="14" applyNumberFormat="1" applyFont="1" applyFill="1" applyBorder="1" applyAlignment="1" applyProtection="1">
      <alignment vertical="center" wrapText="1"/>
      <protection locked="0"/>
    </xf>
    <xf numFmtId="165" fontId="34" fillId="0" borderId="7" xfId="14" applyNumberFormat="1" applyFont="1" applyFill="1" applyBorder="1" applyAlignment="1" applyProtection="1">
      <alignment horizontal="left" vertical="center" wrapText="1"/>
      <protection locked="0"/>
    </xf>
    <xf numFmtId="165" fontId="34" fillId="0" borderId="2" xfId="14" applyNumberFormat="1" applyFont="1" applyFill="1" applyBorder="1" applyAlignment="1" applyProtection="1">
      <alignment vertical="center" wrapText="1"/>
      <protection locked="0"/>
    </xf>
    <xf numFmtId="49" fontId="34" fillId="0" borderId="2" xfId="14" applyNumberFormat="1" applyFont="1" applyFill="1" applyBorder="1" applyAlignment="1" applyProtection="1">
      <alignment horizontal="center" vertical="center" wrapText="1"/>
      <protection locked="0"/>
    </xf>
    <xf numFmtId="165" fontId="34" fillId="0" borderId="52" xfId="14" applyNumberFormat="1" applyFont="1" applyFill="1" applyBorder="1" applyAlignment="1" applyProtection="1">
      <alignment vertical="center" wrapText="1"/>
      <protection locked="0"/>
    </xf>
    <xf numFmtId="165" fontId="35" fillId="0" borderId="7" xfId="14" applyNumberFormat="1" applyFont="1" applyFill="1" applyBorder="1" applyAlignment="1" applyProtection="1">
      <alignment vertical="center" wrapText="1"/>
      <protection locked="0"/>
    </xf>
    <xf numFmtId="165" fontId="35" fillId="0" borderId="8" xfId="14" applyNumberFormat="1" applyFont="1" applyFill="1" applyBorder="1" applyAlignment="1" applyProtection="1">
      <alignment vertical="center" wrapText="1"/>
      <protection locked="0"/>
    </xf>
    <xf numFmtId="165" fontId="35" fillId="0" borderId="3" xfId="14" applyNumberFormat="1" applyFont="1" applyFill="1" applyBorder="1" applyAlignment="1" applyProtection="1">
      <alignment vertical="center" wrapText="1"/>
    </xf>
    <xf numFmtId="165" fontId="34" fillId="0" borderId="12" xfId="14" applyNumberFormat="1" applyFont="1" applyFill="1" applyBorder="1" applyAlignment="1" applyProtection="1">
      <alignment horizontal="left" vertical="center" wrapText="1" indent="1"/>
      <protection locked="0"/>
    </xf>
    <xf numFmtId="165" fontId="35" fillId="0" borderId="24" xfId="14" applyNumberFormat="1" applyFont="1" applyFill="1" applyBorder="1" applyAlignment="1" applyProtection="1">
      <alignment horizontal="left" vertical="center" wrapText="1"/>
    </xf>
    <xf numFmtId="165" fontId="35" fillId="0" borderId="25" xfId="14" applyNumberFormat="1" applyFont="1" applyFill="1" applyBorder="1" applyAlignment="1" applyProtection="1">
      <alignment vertical="center" wrapText="1"/>
    </xf>
    <xf numFmtId="165" fontId="35" fillId="0" borderId="54" xfId="14" applyNumberFormat="1" applyFont="1" applyFill="1" applyBorder="1" applyAlignment="1" applyProtection="1">
      <alignment vertical="center" wrapText="1"/>
    </xf>
    <xf numFmtId="165" fontId="35" fillId="0" borderId="24" xfId="14" applyNumberFormat="1" applyFont="1" applyFill="1" applyBorder="1" applyAlignment="1" applyProtection="1">
      <alignment vertical="center" wrapText="1"/>
    </xf>
    <xf numFmtId="165" fontId="35" fillId="0" borderId="47" xfId="14" applyNumberFormat="1" applyFont="1" applyFill="1" applyBorder="1" applyAlignment="1" applyProtection="1">
      <alignment vertical="center" wrapText="1"/>
    </xf>
    <xf numFmtId="165" fontId="12" fillId="0" borderId="0" xfId="14" applyNumberFormat="1" applyFont="1" applyFill="1" applyAlignment="1">
      <alignment vertical="center" wrapText="1"/>
    </xf>
    <xf numFmtId="165" fontId="34" fillId="0" borderId="0" xfId="14" applyNumberFormat="1" applyFont="1" applyFill="1" applyAlignment="1">
      <alignment horizontal="center" vertical="center" wrapText="1"/>
    </xf>
    <xf numFmtId="165" fontId="34" fillId="0" borderId="0" xfId="14" applyNumberFormat="1" applyFont="1" applyFill="1" applyAlignment="1">
      <alignment vertical="center" wrapText="1"/>
    </xf>
    <xf numFmtId="165" fontId="34" fillId="0" borderId="0" xfId="14" applyNumberFormat="1" applyFill="1" applyAlignment="1">
      <alignment horizontal="center" vertical="center" wrapText="1"/>
    </xf>
    <xf numFmtId="0" fontId="28" fillId="0" borderId="0" xfId="12" applyFont="1" applyAlignment="1">
      <alignment horizontal="center"/>
    </xf>
    <xf numFmtId="0" fontId="32" fillId="0" borderId="52" xfId="12" applyFont="1" applyBorder="1" applyAlignment="1">
      <alignment horizontal="center"/>
    </xf>
    <xf numFmtId="0" fontId="32" fillId="0" borderId="3" xfId="12" applyFont="1" applyBorder="1" applyAlignment="1">
      <alignment horizontal="center"/>
    </xf>
    <xf numFmtId="0" fontId="35" fillId="0" borderId="62" xfId="13" applyFont="1" applyFill="1" applyBorder="1" applyAlignment="1" applyProtection="1">
      <alignment horizontal="center"/>
    </xf>
    <xf numFmtId="0" fontId="35" fillId="0" borderId="65" xfId="13" applyFont="1" applyFill="1" applyBorder="1" applyAlignment="1" applyProtection="1">
      <alignment horizontal="center"/>
    </xf>
    <xf numFmtId="0" fontId="9" fillId="0" borderId="0" xfId="3" applyFont="1" applyBorder="1" applyAlignment="1">
      <alignment horizontal="center"/>
    </xf>
    <xf numFmtId="0" fontId="32" fillId="0" borderId="38" xfId="12" applyFont="1" applyBorder="1" applyAlignment="1">
      <alignment horizontal="center"/>
    </xf>
    <xf numFmtId="0" fontId="32" fillId="0" borderId="36" xfId="12" applyFont="1" applyBorder="1" applyAlignment="1">
      <alignment horizontal="center"/>
    </xf>
    <xf numFmtId="0" fontId="32" fillId="0" borderId="6" xfId="12" applyFont="1" applyBorder="1" applyAlignment="1">
      <alignment horizontal="center"/>
    </xf>
    <xf numFmtId="0" fontId="42" fillId="0" borderId="62" xfId="13" applyFont="1" applyFill="1" applyBorder="1" applyAlignment="1" applyProtection="1">
      <alignment horizontal="center"/>
    </xf>
    <xf numFmtId="0" fontId="42" fillId="0" borderId="65" xfId="13" applyFont="1" applyFill="1" applyBorder="1" applyAlignment="1" applyProtection="1">
      <alignment horizontal="center"/>
    </xf>
    <xf numFmtId="0" fontId="32" fillId="0" borderId="35" xfId="12" applyFont="1" applyBorder="1" applyAlignment="1">
      <alignment horizontal="center"/>
    </xf>
    <xf numFmtId="0" fontId="32" fillId="0" borderId="48" xfId="12" applyFont="1" applyBorder="1" applyAlignment="1">
      <alignment horizontal="center"/>
    </xf>
    <xf numFmtId="0" fontId="32" fillId="0" borderId="49" xfId="12" applyFont="1" applyBorder="1" applyAlignment="1">
      <alignment horizontal="center"/>
    </xf>
    <xf numFmtId="0" fontId="32" fillId="0" borderId="39" xfId="12" applyFont="1" applyBorder="1" applyAlignment="1">
      <alignment horizontal="center"/>
    </xf>
    <xf numFmtId="0" fontId="32" fillId="0" borderId="33" xfId="12" applyFont="1" applyBorder="1" applyAlignment="1">
      <alignment horizontal="center"/>
    </xf>
    <xf numFmtId="0" fontId="27" fillId="0" borderId="0" xfId="12" applyFont="1" applyAlignment="1">
      <alignment horizontal="right"/>
    </xf>
    <xf numFmtId="165" fontId="45" fillId="0" borderId="0" xfId="14" applyNumberFormat="1" applyFont="1" applyFill="1" applyBorder="1" applyAlignment="1" applyProtection="1">
      <alignment horizontal="center" vertical="center" wrapText="1"/>
    </xf>
    <xf numFmtId="165" fontId="10" fillId="0" borderId="0" xfId="14" applyNumberFormat="1" applyFont="1" applyFill="1" applyBorder="1" applyAlignment="1" applyProtection="1">
      <alignment horizontal="center" vertical="center" wrapText="1"/>
    </xf>
    <xf numFmtId="165" fontId="11" fillId="0" borderId="0" xfId="14" applyNumberFormat="1" applyFont="1" applyFill="1" applyBorder="1" applyAlignment="1" applyProtection="1">
      <alignment horizontal="right" textRotation="180" wrapText="1"/>
    </xf>
    <xf numFmtId="165" fontId="43" fillId="0" borderId="0" xfId="14" applyNumberFormat="1" applyFont="1" applyFill="1" applyBorder="1" applyAlignment="1" applyProtection="1">
      <alignment horizontal="right" textRotation="180" wrapText="1"/>
    </xf>
    <xf numFmtId="165" fontId="43" fillId="0" borderId="30" xfId="14" applyNumberFormat="1" applyFont="1" applyFill="1" applyBorder="1" applyAlignment="1" applyProtection="1">
      <alignment horizontal="right" textRotation="180" wrapText="1"/>
    </xf>
    <xf numFmtId="165" fontId="11" fillId="0" borderId="71" xfId="14" applyNumberFormat="1" applyFont="1" applyFill="1" applyBorder="1" applyAlignment="1" applyProtection="1">
      <alignment horizontal="center" vertical="center" wrapText="1"/>
    </xf>
    <xf numFmtId="165" fontId="11" fillId="0" borderId="34" xfId="14" applyNumberFormat="1" applyFont="1" applyFill="1" applyBorder="1" applyAlignment="1" applyProtection="1">
      <alignment horizontal="center" vertical="center" wrapText="1"/>
    </xf>
    <xf numFmtId="165" fontId="11" fillId="0" borderId="55" xfId="14" applyNumberFormat="1" applyFont="1" applyFill="1" applyBorder="1" applyAlignment="1" applyProtection="1">
      <alignment horizontal="center" vertical="center" wrapText="1"/>
    </xf>
    <xf numFmtId="165" fontId="11" fillId="0" borderId="7" xfId="14" applyNumberFormat="1" applyFont="1" applyFill="1" applyBorder="1" applyAlignment="1" applyProtection="1">
      <alignment horizontal="center" vertical="center" wrapText="1"/>
    </xf>
    <xf numFmtId="165" fontId="11" fillId="0" borderId="24" xfId="14" applyNumberFormat="1" applyFont="1" applyFill="1" applyBorder="1" applyAlignment="1" applyProtection="1">
      <alignment horizontal="center" vertical="center" wrapText="1"/>
    </xf>
    <xf numFmtId="165" fontId="11" fillId="0" borderId="53" xfId="14" applyNumberFormat="1" applyFont="1" applyFill="1" applyBorder="1" applyAlignment="1" applyProtection="1">
      <alignment horizontal="center" vertical="center" wrapText="1"/>
    </xf>
    <xf numFmtId="165" fontId="11" fillId="0" borderId="44" xfId="14" applyNumberFormat="1" applyFont="1" applyFill="1" applyBorder="1" applyAlignment="1" applyProtection="1">
      <alignment horizontal="center" vertical="center" wrapText="1"/>
    </xf>
    <xf numFmtId="165" fontId="20" fillId="0" borderId="0" xfId="14" applyNumberFormat="1" applyFont="1" applyFill="1" applyBorder="1" applyAlignment="1" applyProtection="1">
      <alignment horizontal="center" textRotation="180" wrapText="1"/>
    </xf>
    <xf numFmtId="0" fontId="1" fillId="0" borderId="0" xfId="12"/>
    <xf numFmtId="165" fontId="20" fillId="0" borderId="71" xfId="14" applyNumberFormat="1" applyFont="1" applyFill="1" applyBorder="1" applyAlignment="1" applyProtection="1">
      <alignment horizontal="center" vertical="center" wrapText="1"/>
    </xf>
    <xf numFmtId="165" fontId="20" fillId="0" borderId="34" xfId="14" applyNumberFormat="1" applyFont="1" applyFill="1" applyBorder="1" applyAlignment="1" applyProtection="1">
      <alignment horizontal="center" vertical="center" wrapText="1"/>
    </xf>
    <xf numFmtId="165" fontId="20" fillId="0" borderId="55" xfId="14" applyNumberFormat="1" applyFont="1" applyFill="1" applyBorder="1" applyAlignment="1" applyProtection="1">
      <alignment horizontal="center" vertical="center" wrapText="1"/>
    </xf>
    <xf numFmtId="165" fontId="20" fillId="0" borderId="7" xfId="14" applyNumberFormat="1" applyFont="1" applyFill="1" applyBorder="1" applyAlignment="1" applyProtection="1">
      <alignment horizontal="center" vertical="center" wrapText="1"/>
    </xf>
    <xf numFmtId="165" fontId="20" fillId="0" borderId="24" xfId="14" applyNumberFormat="1" applyFont="1" applyFill="1" applyBorder="1" applyAlignment="1" applyProtection="1">
      <alignment horizontal="center" vertical="center" wrapText="1"/>
    </xf>
    <xf numFmtId="165" fontId="20" fillId="0" borderId="53" xfId="14" applyNumberFormat="1" applyFont="1" applyFill="1" applyBorder="1" applyAlignment="1" applyProtection="1">
      <alignment horizontal="center" vertical="center" wrapText="1"/>
    </xf>
    <xf numFmtId="165" fontId="20" fillId="0" borderId="44" xfId="14" applyNumberFormat="1" applyFont="1" applyFill="1" applyBorder="1" applyAlignment="1" applyProtection="1">
      <alignment horizontal="center" vertical="center" wrapText="1"/>
    </xf>
    <xf numFmtId="0" fontId="16" fillId="0" borderId="0" xfId="10" applyFont="1" applyBorder="1" applyAlignment="1">
      <alignment horizontal="right"/>
    </xf>
    <xf numFmtId="165" fontId="17" fillId="0" borderId="0" xfId="10" applyNumberFormat="1" applyFont="1" applyBorder="1" applyAlignment="1" applyProtection="1">
      <alignment horizontal="center" vertical="center" wrapText="1"/>
    </xf>
    <xf numFmtId="0" fontId="18" fillId="0" borderId="0" xfId="7" applyFont="1" applyBorder="1" applyAlignment="1" applyProtection="1">
      <alignment horizontal="right"/>
    </xf>
    <xf numFmtId="0" fontId="19" fillId="0" borderId="0" xfId="7" applyFont="1" applyBorder="1" applyAlignment="1" applyProtection="1">
      <alignment horizontal="right"/>
    </xf>
    <xf numFmtId="0" fontId="12" fillId="0" borderId="7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7" xfId="10" applyFont="1" applyBorder="1" applyAlignment="1">
      <alignment horizontal="center" vertical="center" wrapText="1"/>
    </xf>
    <xf numFmtId="0" fontId="12" fillId="0" borderId="8" xfId="10" applyFont="1" applyBorder="1" applyAlignment="1">
      <alignment horizontal="center" vertical="center" wrapText="1"/>
    </xf>
    <xf numFmtId="0" fontId="16" fillId="0" borderId="9" xfId="10" applyFont="1" applyBorder="1" applyAlignment="1" applyProtection="1">
      <alignment horizontal="center" vertical="center"/>
    </xf>
    <xf numFmtId="166" fontId="16" fillId="0" borderId="11" xfId="4" applyNumberFormat="1" applyFont="1" applyBorder="1" applyAlignment="1" applyProtection="1">
      <alignment horizontal="center"/>
      <protection locked="0"/>
    </xf>
    <xf numFmtId="0" fontId="14" fillId="0" borderId="9" xfId="10" applyFont="1" applyBorder="1" applyAlignment="1" applyProtection="1">
      <alignment horizontal="left"/>
    </xf>
    <xf numFmtId="0" fontId="10" fillId="0" borderId="38" xfId="18" applyFont="1" applyBorder="1" applyAlignment="1">
      <alignment horizontal="center"/>
    </xf>
    <xf numFmtId="0" fontId="10" fillId="0" borderId="36" xfId="18" applyFont="1" applyBorder="1" applyAlignment="1">
      <alignment horizontal="center"/>
    </xf>
    <xf numFmtId="0" fontId="11" fillId="0" borderId="49" xfId="18" applyFont="1" applyBorder="1" applyAlignment="1">
      <alignment horizontal="center"/>
    </xf>
    <xf numFmtId="0" fontId="11" fillId="0" borderId="39" xfId="18" applyFont="1" applyBorder="1" applyAlignment="1">
      <alignment horizontal="center"/>
    </xf>
    <xf numFmtId="0" fontId="11" fillId="0" borderId="0" xfId="18" applyFont="1" applyAlignment="1">
      <alignment horizontal="right"/>
    </xf>
    <xf numFmtId="0" fontId="10" fillId="0" borderId="0" xfId="18" applyFont="1" applyAlignment="1">
      <alignment horizontal="center"/>
    </xf>
    <xf numFmtId="0" fontId="11" fillId="0" borderId="33" xfId="18" applyFont="1" applyBorder="1" applyAlignment="1">
      <alignment horizontal="center"/>
    </xf>
    <xf numFmtId="0" fontId="11" fillId="0" borderId="50" xfId="18" applyFont="1" applyBorder="1" applyAlignment="1">
      <alignment horizontal="center"/>
    </xf>
    <xf numFmtId="0" fontId="11" fillId="0" borderId="57" xfId="18" applyFont="1" applyBorder="1" applyAlignment="1">
      <alignment horizontal="center"/>
    </xf>
    <xf numFmtId="0" fontId="11" fillId="0" borderId="70" xfId="18" applyFont="1" applyBorder="1" applyAlignment="1">
      <alignment horizontal="center"/>
    </xf>
    <xf numFmtId="0" fontId="10" fillId="0" borderId="50" xfId="18" applyFont="1" applyBorder="1" applyAlignment="1">
      <alignment horizontal="center"/>
    </xf>
    <xf numFmtId="0" fontId="10" fillId="0" borderId="70" xfId="18" applyFont="1" applyBorder="1" applyAlignment="1">
      <alignment horizontal="center"/>
    </xf>
    <xf numFmtId="0" fontId="11" fillId="0" borderId="7" xfId="18" applyFont="1" applyBorder="1" applyAlignment="1">
      <alignment horizontal="center" textRotation="90"/>
    </xf>
    <xf numFmtId="0" fontId="11" fillId="0" borderId="31" xfId="18" applyFont="1" applyBorder="1" applyAlignment="1">
      <alignment horizontal="center" textRotation="90"/>
    </xf>
    <xf numFmtId="0" fontId="11" fillId="0" borderId="12" xfId="18" applyFont="1" applyBorder="1" applyAlignment="1">
      <alignment horizontal="center" textRotation="90"/>
    </xf>
    <xf numFmtId="0" fontId="10" fillId="0" borderId="52" xfId="18" applyFont="1" applyBorder="1" applyAlignment="1">
      <alignment horizontal="center"/>
    </xf>
    <xf numFmtId="0" fontId="10" fillId="0" borderId="48" xfId="18" applyFont="1" applyBorder="1" applyAlignment="1">
      <alignment horizontal="center"/>
    </xf>
    <xf numFmtId="0" fontId="10" fillId="0" borderId="3" xfId="18" applyFont="1" applyBorder="1" applyAlignment="1">
      <alignment horizontal="center"/>
    </xf>
    <xf numFmtId="0" fontId="10" fillId="0" borderId="35" xfId="18" applyFont="1" applyBorder="1" applyAlignment="1">
      <alignment horizontal="center"/>
    </xf>
    <xf numFmtId="3" fontId="11" fillId="0" borderId="0" xfId="18" applyNumberFormat="1" applyFont="1" applyAlignment="1">
      <alignment horizontal="right"/>
    </xf>
    <xf numFmtId="165" fontId="34" fillId="0" borderId="0" xfId="14" applyNumberFormat="1" applyFont="1" applyFill="1" applyAlignment="1">
      <alignment horizontal="right" vertical="center" wrapText="1"/>
    </xf>
    <xf numFmtId="165" fontId="35" fillId="0" borderId="0" xfId="14" applyNumberFormat="1" applyFont="1" applyFill="1" applyAlignment="1">
      <alignment horizontal="center" vertical="center" wrapText="1"/>
    </xf>
    <xf numFmtId="165" fontId="34" fillId="0" borderId="30" xfId="14" applyNumberFormat="1" applyFont="1" applyFill="1" applyBorder="1" applyAlignment="1" applyProtection="1">
      <alignment horizontal="center" wrapText="1"/>
    </xf>
    <xf numFmtId="165" fontId="35" fillId="0" borderId="7" xfId="14" applyNumberFormat="1" applyFont="1" applyFill="1" applyBorder="1" applyAlignment="1" applyProtection="1">
      <alignment horizontal="center" vertical="center" wrapText="1"/>
    </xf>
    <xf numFmtId="165" fontId="35" fillId="0" borderId="24" xfId="14" applyNumberFormat="1" applyFont="1" applyFill="1" applyBorder="1" applyAlignment="1" applyProtection="1">
      <alignment horizontal="center" vertical="center" wrapText="1"/>
    </xf>
    <xf numFmtId="165" fontId="35" fillId="0" borderId="2" xfId="14" applyNumberFormat="1" applyFont="1" applyFill="1" applyBorder="1" applyAlignment="1" applyProtection="1">
      <alignment horizontal="center" vertical="center" wrapText="1"/>
    </xf>
    <xf numFmtId="165" fontId="35" fillId="0" borderId="25" xfId="14" applyNumberFormat="1" applyFont="1" applyFill="1" applyBorder="1" applyAlignment="1" applyProtection="1">
      <alignment horizontal="center" vertical="center" wrapText="1"/>
    </xf>
    <xf numFmtId="165" fontId="35" fillId="0" borderId="8" xfId="14" applyNumberFormat="1" applyFont="1" applyFill="1" applyBorder="1" applyAlignment="1" applyProtection="1">
      <alignment horizontal="center" vertical="center" wrapText="1"/>
    </xf>
    <xf numFmtId="165" fontId="35" fillId="0" borderId="47" xfId="14" applyNumberFormat="1" applyFont="1" applyFill="1" applyBorder="1" applyAlignment="1" applyProtection="1">
      <alignment horizontal="center" vertical="center" wrapText="1"/>
    </xf>
    <xf numFmtId="165" fontId="35" fillId="0" borderId="9" xfId="14" applyNumberFormat="1" applyFont="1" applyFill="1" applyBorder="1" applyAlignment="1" applyProtection="1">
      <alignment horizontal="center" vertical="center" wrapText="1"/>
    </xf>
    <xf numFmtId="165" fontId="35" fillId="0" borderId="11" xfId="14" applyNumberFormat="1" applyFont="1" applyFill="1" applyBorder="1" applyAlignment="1" applyProtection="1">
      <alignment horizontal="center" vertical="center" wrapText="1"/>
    </xf>
    <xf numFmtId="165" fontId="35" fillId="0" borderId="3" xfId="14" applyNumberFormat="1" applyFont="1" applyFill="1" applyBorder="1" applyAlignment="1" applyProtection="1">
      <alignment horizontal="center" vertical="center" wrapText="1"/>
    </xf>
    <xf numFmtId="165" fontId="35" fillId="0" borderId="56" xfId="14" applyNumberFormat="1" applyFont="1" applyFill="1" applyBorder="1" applyAlignment="1" applyProtection="1">
      <alignment horizontal="center" vertical="center" wrapText="1"/>
    </xf>
    <xf numFmtId="0" fontId="42" fillId="0" borderId="62" xfId="14" applyFont="1" applyFill="1" applyBorder="1" applyAlignment="1" applyProtection="1">
      <alignment horizontal="left" indent="1"/>
    </xf>
    <xf numFmtId="0" fontId="42" fillId="0" borderId="65" xfId="14" applyFont="1" applyFill="1" applyBorder="1" applyAlignment="1" applyProtection="1">
      <alignment horizontal="left" indent="1"/>
    </xf>
    <xf numFmtId="0" fontId="42" fillId="0" borderId="66" xfId="14" applyFont="1" applyFill="1" applyBorder="1" applyAlignment="1" applyProtection="1">
      <alignment horizontal="left" indent="1"/>
    </xf>
    <xf numFmtId="0" fontId="42" fillId="0" borderId="10" xfId="14" applyFont="1" applyFill="1" applyBorder="1" applyAlignment="1" applyProtection="1">
      <alignment horizontal="right" indent="1"/>
    </xf>
    <xf numFmtId="0" fontId="42" fillId="0" borderId="11" xfId="14" applyFont="1" applyFill="1" applyBorder="1" applyAlignment="1" applyProtection="1">
      <alignment horizontal="right" indent="1"/>
    </xf>
    <xf numFmtId="0" fontId="42" fillId="0" borderId="1" xfId="14" applyFont="1" applyFill="1" applyBorder="1" applyAlignment="1" applyProtection="1">
      <alignment horizontal="center"/>
    </xf>
    <xf numFmtId="0" fontId="42" fillId="0" borderId="48" xfId="14" applyFont="1" applyFill="1" applyBorder="1" applyAlignment="1" applyProtection="1">
      <alignment horizontal="center"/>
    </xf>
    <xf numFmtId="0" fontId="42" fillId="0" borderId="35" xfId="14" applyFont="1" applyFill="1" applyBorder="1" applyAlignment="1" applyProtection="1">
      <alignment horizontal="center"/>
    </xf>
    <xf numFmtId="0" fontId="42" fillId="0" borderId="2" xfId="14" applyFont="1" applyFill="1" applyBorder="1" applyAlignment="1" applyProtection="1">
      <alignment horizontal="center"/>
    </xf>
    <xf numFmtId="0" fontId="42" fillId="0" borderId="8" xfId="14" applyFont="1" applyFill="1" applyBorder="1" applyAlignment="1" applyProtection="1">
      <alignment horizontal="center"/>
    </xf>
    <xf numFmtId="0" fontId="33" fillId="0" borderId="72" xfId="14" applyFont="1" applyFill="1" applyBorder="1" applyAlignment="1" applyProtection="1">
      <alignment horizontal="left" indent="1"/>
      <protection locked="0"/>
    </xf>
    <xf numFmtId="0" fontId="33" fillId="0" borderId="73" xfId="14" applyFont="1" applyFill="1" applyBorder="1" applyAlignment="1" applyProtection="1">
      <alignment horizontal="left" indent="1"/>
      <protection locked="0"/>
    </xf>
    <xf numFmtId="0" fontId="33" fillId="0" borderId="63" xfId="14" applyFont="1" applyFill="1" applyBorder="1" applyAlignment="1" applyProtection="1">
      <alignment horizontal="left" indent="1"/>
      <protection locked="0"/>
    </xf>
    <xf numFmtId="0" fontId="33" fillId="0" borderId="27" xfId="14" applyFont="1" applyFill="1" applyBorder="1" applyAlignment="1" applyProtection="1">
      <alignment horizontal="right" indent="1"/>
      <protection locked="0"/>
    </xf>
    <xf numFmtId="0" fontId="33" fillId="0" borderId="28" xfId="14" applyFont="1" applyFill="1" applyBorder="1" applyAlignment="1" applyProtection="1">
      <alignment horizontal="right" indent="1"/>
      <protection locked="0"/>
    </xf>
    <xf numFmtId="0" fontId="33" fillId="0" borderId="64" xfId="14" applyFont="1" applyFill="1" applyBorder="1" applyAlignment="1" applyProtection="1">
      <alignment horizontal="left" indent="1"/>
      <protection locked="0"/>
    </xf>
    <xf numFmtId="0" fontId="33" fillId="0" borderId="51" xfId="14" applyFont="1" applyFill="1" applyBorder="1" applyAlignment="1" applyProtection="1">
      <alignment horizontal="left" indent="1"/>
      <protection locked="0"/>
    </xf>
    <xf numFmtId="0" fontId="33" fillId="0" borderId="39" xfId="14" applyFont="1" applyFill="1" applyBorder="1" applyAlignment="1" applyProtection="1">
      <alignment horizontal="left" indent="1"/>
      <protection locked="0"/>
    </xf>
    <xf numFmtId="0" fontId="33" fillId="0" borderId="19" xfId="14" applyFont="1" applyFill="1" applyBorder="1" applyAlignment="1" applyProtection="1">
      <alignment horizontal="right" indent="1"/>
      <protection locked="0"/>
    </xf>
    <xf numFmtId="0" fontId="33" fillId="0" borderId="20" xfId="14" applyFont="1" applyFill="1" applyBorder="1" applyAlignment="1" applyProtection="1">
      <alignment horizontal="right" indent="1"/>
      <protection locked="0"/>
    </xf>
    <xf numFmtId="0" fontId="33" fillId="0" borderId="0" xfId="14" applyFont="1" applyFill="1" applyAlignment="1">
      <alignment horizontal="right"/>
    </xf>
    <xf numFmtId="0" fontId="42" fillId="0" borderId="0" xfId="14" applyFont="1" applyFill="1" applyAlignment="1">
      <alignment horizontal="center"/>
    </xf>
    <xf numFmtId="0" fontId="33" fillId="0" borderId="48" xfId="14" applyFont="1" applyFill="1" applyBorder="1" applyAlignment="1" applyProtection="1">
      <alignment horizontal="center"/>
    </xf>
    <xf numFmtId="0" fontId="33" fillId="0" borderId="3" xfId="14" applyFont="1" applyFill="1" applyBorder="1" applyAlignment="1" applyProtection="1">
      <alignment horizontal="center"/>
    </xf>
    <xf numFmtId="0" fontId="33" fillId="0" borderId="30" xfId="14" applyFont="1" applyFill="1" applyBorder="1" applyAlignment="1" applyProtection="1">
      <alignment horizontal="right"/>
    </xf>
    <xf numFmtId="0" fontId="33" fillId="0" borderId="56" xfId="14" applyFont="1" applyFill="1" applyBorder="1" applyAlignment="1" applyProtection="1">
      <alignment horizontal="right"/>
    </xf>
    <xf numFmtId="49" fontId="42" fillId="0" borderId="0" xfId="14" applyNumberFormat="1" applyFont="1" applyFill="1" applyBorder="1" applyAlignment="1" applyProtection="1">
      <alignment horizontal="left" vertical="center"/>
    </xf>
    <xf numFmtId="0" fontId="10" fillId="0" borderId="7" xfId="14" applyFont="1" applyFill="1" applyBorder="1" applyAlignment="1" applyProtection="1">
      <alignment horizontal="center" vertical="center" wrapText="1"/>
    </xf>
    <xf numFmtId="0" fontId="10" fillId="0" borderId="31" xfId="14" applyFont="1" applyFill="1" applyBorder="1" applyAlignment="1" applyProtection="1">
      <alignment horizontal="center" vertical="center" wrapText="1"/>
    </xf>
    <xf numFmtId="0" fontId="10" fillId="0" borderId="2" xfId="14" applyFont="1" applyFill="1" applyBorder="1" applyAlignment="1" applyProtection="1">
      <alignment horizontal="center" vertical="center" wrapText="1"/>
    </xf>
    <xf numFmtId="0" fontId="10" fillId="0" borderId="5" xfId="14" applyFont="1" applyFill="1" applyBorder="1" applyAlignment="1" applyProtection="1">
      <alignment horizontal="center" vertical="center" wrapText="1"/>
    </xf>
    <xf numFmtId="0" fontId="31" fillId="0" borderId="0" xfId="12" applyFont="1" applyAlignment="1">
      <alignment horizontal="center"/>
    </xf>
    <xf numFmtId="0" fontId="27" fillId="0" borderId="30" xfId="12" applyFont="1" applyBorder="1" applyAlignment="1">
      <alignment horizontal="right"/>
    </xf>
    <xf numFmtId="0" fontId="12" fillId="0" borderId="5" xfId="14" applyFont="1" applyFill="1" applyBorder="1" applyAlignment="1" applyProtection="1">
      <alignment horizontal="center" vertical="center" wrapText="1"/>
    </xf>
    <xf numFmtId="0" fontId="12" fillId="0" borderId="25" xfId="14" applyFont="1" applyFill="1" applyBorder="1" applyAlignment="1" applyProtection="1">
      <alignment horizontal="center" vertical="center" wrapText="1"/>
    </xf>
    <xf numFmtId="0" fontId="12" fillId="0" borderId="54" xfId="14" applyFont="1" applyFill="1" applyBorder="1" applyAlignment="1" applyProtection="1">
      <alignment horizontal="center" vertical="center" wrapText="1"/>
    </xf>
    <xf numFmtId="0" fontId="12" fillId="0" borderId="67" xfId="14" applyFont="1" applyFill="1" applyBorder="1" applyAlignment="1" applyProtection="1">
      <alignment horizontal="center" vertical="center" wrapText="1"/>
    </xf>
    <xf numFmtId="1" fontId="12" fillId="0" borderId="58" xfId="14" applyNumberFormat="1" applyFont="1" applyFill="1" applyBorder="1" applyAlignment="1" applyProtection="1">
      <alignment horizontal="center" vertical="center" wrapText="1"/>
    </xf>
    <xf numFmtId="1" fontId="12" fillId="0" borderId="73" xfId="14" applyNumberFormat="1" applyFont="1" applyFill="1" applyBorder="1" applyAlignment="1" applyProtection="1">
      <alignment horizontal="center" vertical="center" wrapText="1"/>
    </xf>
    <xf numFmtId="1" fontId="12" fillId="0" borderId="45" xfId="14" applyNumberFormat="1" applyFont="1" applyFill="1" applyBorder="1" applyAlignment="1" applyProtection="1">
      <alignment horizontal="center" vertical="center" wrapText="1"/>
    </xf>
    <xf numFmtId="1" fontId="12" fillId="0" borderId="5" xfId="14" applyNumberFormat="1" applyFont="1" applyFill="1" applyBorder="1" applyAlignment="1" applyProtection="1">
      <alignment horizontal="center" vertical="center" wrapText="1"/>
    </xf>
    <xf numFmtId="1" fontId="12" fillId="0" borderId="25" xfId="14" applyNumberFormat="1" applyFont="1" applyFill="1" applyBorder="1" applyAlignment="1" applyProtection="1">
      <alignment horizontal="center" vertical="center" wrapText="1"/>
    </xf>
    <xf numFmtId="0" fontId="11" fillId="0" borderId="0" xfId="14" applyFont="1" applyAlignment="1" applyProtection="1">
      <alignment horizontal="center" vertical="top"/>
    </xf>
    <xf numFmtId="165" fontId="35" fillId="0" borderId="0" xfId="14" applyNumberFormat="1" applyFont="1" applyFill="1" applyAlignment="1" applyProtection="1">
      <alignment horizontal="center" vertical="center" wrapText="1"/>
    </xf>
    <xf numFmtId="0" fontId="50" fillId="0" borderId="0" xfId="14" applyFont="1" applyFill="1" applyAlignment="1" applyProtection="1">
      <alignment horizontal="right"/>
    </xf>
    <xf numFmtId="0" fontId="12" fillId="0" borderId="7" xfId="14" applyFont="1" applyFill="1" applyBorder="1" applyAlignment="1" applyProtection="1">
      <alignment horizontal="center" vertical="center" textRotation="90" wrapText="1"/>
    </xf>
    <xf numFmtId="0" fontId="1" fillId="0" borderId="31" xfId="12" applyBorder="1" applyAlignment="1">
      <alignment textRotation="90"/>
    </xf>
    <xf numFmtId="0" fontId="12" fillId="0" borderId="2" xfId="14" applyFont="1" applyFill="1" applyBorder="1" applyAlignment="1" applyProtection="1">
      <alignment horizontal="center" vertical="center" wrapText="1"/>
    </xf>
    <xf numFmtId="0" fontId="35" fillId="0" borderId="58" xfId="14" applyFont="1" applyFill="1" applyBorder="1" applyAlignment="1" applyProtection="1">
      <alignment horizontal="center" vertical="center" wrapText="1"/>
    </xf>
    <xf numFmtId="0" fontId="35" fillId="0" borderId="73" xfId="14" applyFont="1" applyFill="1" applyBorder="1" applyAlignment="1" applyProtection="1">
      <alignment horizontal="center" vertical="center" wrapText="1"/>
    </xf>
    <xf numFmtId="11" fontId="12" fillId="0" borderId="58" xfId="14" applyNumberFormat="1" applyFont="1" applyFill="1" applyBorder="1" applyAlignment="1" applyProtection="1">
      <alignment horizontal="center" vertical="center" wrapText="1"/>
    </xf>
    <xf numFmtId="11" fontId="12" fillId="0" borderId="73" xfId="14" applyNumberFormat="1" applyFont="1" applyFill="1" applyBorder="1" applyAlignment="1" applyProtection="1">
      <alignment horizontal="center" vertical="center" wrapText="1"/>
    </xf>
    <xf numFmtId="11" fontId="12" fillId="0" borderId="45" xfId="14" applyNumberFormat="1" applyFont="1" applyFill="1" applyBorder="1" applyAlignment="1" applyProtection="1">
      <alignment horizontal="center" vertical="center" wrapText="1"/>
    </xf>
    <xf numFmtId="1" fontId="12" fillId="0" borderId="54" xfId="14" applyNumberFormat="1" applyFont="1" applyFill="1" applyBorder="1" applyAlignment="1" applyProtection="1">
      <alignment horizontal="center" vertical="center" wrapText="1"/>
    </xf>
    <xf numFmtId="1" fontId="12" fillId="0" borderId="67" xfId="14" applyNumberFormat="1" applyFont="1" applyFill="1" applyBorder="1" applyAlignment="1" applyProtection="1">
      <alignment horizontal="center" vertical="center" wrapText="1"/>
    </xf>
    <xf numFmtId="1" fontId="12" fillId="0" borderId="56" xfId="14" applyNumberFormat="1" applyFont="1" applyFill="1" applyBorder="1" applyAlignment="1" applyProtection="1">
      <alignment horizontal="center" vertical="center" wrapText="1"/>
    </xf>
    <xf numFmtId="0" fontId="12" fillId="0" borderId="56" xfId="14" applyFont="1" applyFill="1" applyBorder="1" applyAlignment="1" applyProtection="1">
      <alignment horizontal="center" vertical="center" wrapText="1"/>
    </xf>
    <xf numFmtId="0" fontId="10" fillId="0" borderId="0" xfId="14" applyFont="1" applyBorder="1" applyAlignment="1" applyProtection="1">
      <alignment horizontal="center" vertical="center" wrapText="1"/>
    </xf>
    <xf numFmtId="1" fontId="34" fillId="0" borderId="30" xfId="14" applyNumberFormat="1" applyFont="1" applyFill="1" applyBorder="1" applyAlignment="1" applyProtection="1">
      <alignment horizontal="center" vertical="center" wrapText="1"/>
    </xf>
    <xf numFmtId="1" fontId="35" fillId="0" borderId="58" xfId="14" applyNumberFormat="1" applyFont="1" applyFill="1" applyBorder="1" applyAlignment="1" applyProtection="1">
      <alignment horizontal="center" vertical="center" wrapText="1"/>
    </xf>
    <xf numFmtId="1" fontId="35" fillId="0" borderId="73" xfId="14" applyNumberFormat="1" applyFont="1" applyFill="1" applyBorder="1" applyAlignment="1" applyProtection="1">
      <alignment horizontal="center" vertical="center" wrapText="1"/>
    </xf>
  </cellXfs>
  <cellStyles count="19">
    <cellStyle name="Excel Built-in Excel Built-in ConditionalStyle_1" xfId="11"/>
    <cellStyle name="Excel Built-in Excel Built-in Excel Built-in Normal" xfId="3"/>
    <cellStyle name="Excel Built-in Excel Built-in Ezres 2" xfId="4"/>
    <cellStyle name="Excel Built-in Excel Built-in Hiperhivatkozás" xfId="5"/>
    <cellStyle name="Excel Built-in Excel Built-in Már látott hiperhivatkozás" xfId="6"/>
    <cellStyle name="Excel Built-in Excel Built-in Normal" xfId="2"/>
    <cellStyle name="Excel Built-in Excel Built-in Normál 2" xfId="7"/>
    <cellStyle name="Excel Built-in Excel Built-in Normál 3" xfId="8"/>
    <cellStyle name="Excel Built-in Excel Built-in Normál_indokolás önkorm.2014." xfId="9"/>
    <cellStyle name="Excel Built-in Excel Built-in Normál_KVRENMUNKA" xfId="10"/>
    <cellStyle name="Excel Built-in Normal" xfId="1"/>
    <cellStyle name="Ezres 2" xfId="15"/>
    <cellStyle name="Hiperhivatkozás" xfId="16"/>
    <cellStyle name="Már látott hiperhivatkozás" xfId="17"/>
    <cellStyle name="Normál" xfId="0" builtinId="0"/>
    <cellStyle name="Normál 2" xfId="12"/>
    <cellStyle name="Normál 2 2" xfId="14"/>
    <cellStyle name="Normál 3" xfId="18"/>
    <cellStyle name="Normál_KVRENMUNKA" xfId="13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157"/>
  <sheetViews>
    <sheetView zoomScaleNormal="100" workbookViewId="0">
      <selection sqref="A1:D1"/>
    </sheetView>
  </sheetViews>
  <sheetFormatPr defaultRowHeight="15"/>
  <cols>
    <col min="1" max="1" width="9.7109375" style="50" customWidth="1"/>
    <col min="2" max="2" width="62.5703125" style="50" customWidth="1"/>
    <col min="3" max="3" width="12.42578125" style="50" customWidth="1"/>
    <col min="4" max="4" width="11.140625" style="50" customWidth="1"/>
    <col min="5" max="16384" width="9.140625" style="50"/>
  </cols>
  <sheetData>
    <row r="1" spans="1:4">
      <c r="A1" s="836" t="s">
        <v>614</v>
      </c>
      <c r="B1" s="836"/>
      <c r="C1" s="836"/>
      <c r="D1" s="836"/>
    </row>
    <row r="2" spans="1:4" s="51" customFormat="1">
      <c r="A2" s="831" t="s">
        <v>0</v>
      </c>
      <c r="B2" s="831"/>
      <c r="C2" s="831"/>
    </row>
    <row r="3" spans="1:4">
      <c r="A3" s="52"/>
      <c r="B3" s="52"/>
      <c r="C3" s="52"/>
    </row>
    <row r="4" spans="1:4" ht="16.5" thickBot="1">
      <c r="A4" s="53" t="s">
        <v>1</v>
      </c>
      <c r="B4" s="54" t="s">
        <v>2</v>
      </c>
      <c r="C4" s="53" t="s">
        <v>3</v>
      </c>
    </row>
    <row r="5" spans="1:4" ht="15.75" customHeight="1">
      <c r="A5" s="55" t="s">
        <v>4</v>
      </c>
      <c r="B5" s="56" t="s">
        <v>5</v>
      </c>
      <c r="C5" s="832" t="s">
        <v>436</v>
      </c>
      <c r="D5" s="833"/>
    </row>
    <row r="6" spans="1:4" ht="13.5" customHeight="1" thickBot="1">
      <c r="A6" s="57" t="s">
        <v>6</v>
      </c>
      <c r="B6" s="58"/>
      <c r="C6" s="59" t="s">
        <v>437</v>
      </c>
      <c r="D6" s="60" t="s">
        <v>438</v>
      </c>
    </row>
    <row r="7" spans="1:4" ht="15.75" thickBot="1">
      <c r="A7" s="61">
        <v>1</v>
      </c>
      <c r="B7" s="62">
        <v>2</v>
      </c>
      <c r="C7" s="63">
        <v>3</v>
      </c>
      <c r="D7" s="64">
        <v>4</v>
      </c>
    </row>
    <row r="8" spans="1:4" ht="15.75" thickBot="1">
      <c r="A8" s="65" t="s">
        <v>8</v>
      </c>
      <c r="B8" s="66" t="s">
        <v>9</v>
      </c>
      <c r="C8" s="67">
        <f>+C9+C10+C11+C12+C13+C14</f>
        <v>76077</v>
      </c>
      <c r="D8" s="68">
        <f>+D9+D10+D11+D12+D13+D14</f>
        <v>84255</v>
      </c>
    </row>
    <row r="9" spans="1:4" ht="15" customHeight="1">
      <c r="A9" s="69" t="s">
        <v>10</v>
      </c>
      <c r="B9" s="70" t="s">
        <v>11</v>
      </c>
      <c r="C9" s="71">
        <v>52985</v>
      </c>
      <c r="D9" s="72">
        <v>52985</v>
      </c>
    </row>
    <row r="10" spans="1:4">
      <c r="A10" s="73" t="s">
        <v>12</v>
      </c>
      <c r="B10" s="74" t="s">
        <v>13</v>
      </c>
      <c r="C10" s="75">
        <v>0</v>
      </c>
      <c r="D10" s="76">
        <v>0</v>
      </c>
    </row>
    <row r="11" spans="1:4">
      <c r="A11" s="73" t="s">
        <v>14</v>
      </c>
      <c r="B11" s="74" t="s">
        <v>15</v>
      </c>
      <c r="C11" s="77">
        <v>20269</v>
      </c>
      <c r="D11" s="78">
        <v>20269</v>
      </c>
    </row>
    <row r="12" spans="1:4">
      <c r="A12" s="73" t="s">
        <v>16</v>
      </c>
      <c r="B12" s="74" t="s">
        <v>17</v>
      </c>
      <c r="C12" s="77">
        <v>1846</v>
      </c>
      <c r="D12" s="78">
        <v>1846</v>
      </c>
    </row>
    <row r="13" spans="1:4">
      <c r="A13" s="73" t="s">
        <v>18</v>
      </c>
      <c r="B13" s="74" t="s">
        <v>19</v>
      </c>
      <c r="C13" s="77">
        <v>977</v>
      </c>
      <c r="D13" s="78">
        <v>8752</v>
      </c>
    </row>
    <row r="14" spans="1:4" ht="15.75" thickBot="1">
      <c r="A14" s="79" t="s">
        <v>20</v>
      </c>
      <c r="B14" s="80" t="s">
        <v>21</v>
      </c>
      <c r="C14" s="75">
        <v>0</v>
      </c>
      <c r="D14" s="76">
        <v>403</v>
      </c>
    </row>
    <row r="15" spans="1:4" ht="15.75" thickBot="1">
      <c r="A15" s="65" t="s">
        <v>22</v>
      </c>
      <c r="B15" s="81" t="s">
        <v>23</v>
      </c>
      <c r="C15" s="67">
        <f>+C16+C17+C18+C19+C20</f>
        <v>28400</v>
      </c>
      <c r="D15" s="68">
        <f>+D16+D17+D18+D19+D20</f>
        <v>45048</v>
      </c>
    </row>
    <row r="16" spans="1:4">
      <c r="A16" s="82" t="s">
        <v>24</v>
      </c>
      <c r="B16" s="70" t="s">
        <v>25</v>
      </c>
      <c r="C16" s="83">
        <v>0</v>
      </c>
      <c r="D16" s="84">
        <v>0</v>
      </c>
    </row>
    <row r="17" spans="1:4">
      <c r="A17" s="85" t="s">
        <v>26</v>
      </c>
      <c r="B17" s="74" t="s">
        <v>439</v>
      </c>
      <c r="C17" s="86">
        <v>0</v>
      </c>
      <c r="D17" s="87">
        <v>0</v>
      </c>
    </row>
    <row r="18" spans="1:4">
      <c r="A18" s="85" t="s">
        <v>27</v>
      </c>
      <c r="B18" s="74" t="s">
        <v>440</v>
      </c>
      <c r="C18" s="86">
        <v>0</v>
      </c>
      <c r="D18" s="87">
        <v>0</v>
      </c>
    </row>
    <row r="19" spans="1:4">
      <c r="A19" s="85" t="s">
        <v>28</v>
      </c>
      <c r="B19" s="74" t="s">
        <v>29</v>
      </c>
      <c r="C19" s="86">
        <v>0</v>
      </c>
      <c r="D19" s="87">
        <v>0</v>
      </c>
    </row>
    <row r="20" spans="1:4">
      <c r="A20" s="85" t="s">
        <v>30</v>
      </c>
      <c r="B20" s="74" t="s">
        <v>441</v>
      </c>
      <c r="C20" s="88">
        <v>28400</v>
      </c>
      <c r="D20" s="89">
        <v>45048</v>
      </c>
    </row>
    <row r="21" spans="1:4" ht="15.75" thickBot="1">
      <c r="A21" s="90" t="s">
        <v>31</v>
      </c>
      <c r="B21" s="80" t="s">
        <v>442</v>
      </c>
      <c r="C21" s="91">
        <v>2145</v>
      </c>
      <c r="D21" s="92">
        <v>2145</v>
      </c>
    </row>
    <row r="22" spans="1:4" ht="15.75" thickBot="1">
      <c r="A22" s="93" t="s">
        <v>33</v>
      </c>
      <c r="B22" s="94" t="s">
        <v>34</v>
      </c>
      <c r="C22" s="95">
        <f>+C23+C24+C25+C26+C27</f>
        <v>109437</v>
      </c>
      <c r="D22" s="96">
        <f>+D23+D24+D25+D26+D27</f>
        <v>114307</v>
      </c>
    </row>
    <row r="23" spans="1:4">
      <c r="A23" s="82" t="s">
        <v>35</v>
      </c>
      <c r="B23" s="70" t="s">
        <v>36</v>
      </c>
      <c r="C23" s="83">
        <v>0</v>
      </c>
      <c r="D23" s="84">
        <v>59889</v>
      </c>
    </row>
    <row r="24" spans="1:4">
      <c r="A24" s="85" t="s">
        <v>37</v>
      </c>
      <c r="B24" s="74" t="s">
        <v>38</v>
      </c>
      <c r="C24" s="86">
        <v>0</v>
      </c>
      <c r="D24" s="87"/>
    </row>
    <row r="25" spans="1:4" ht="15" customHeight="1">
      <c r="A25" s="85" t="s">
        <v>39</v>
      </c>
      <c r="B25" s="74" t="s">
        <v>40</v>
      </c>
      <c r="C25" s="86">
        <v>0</v>
      </c>
      <c r="D25" s="87"/>
    </row>
    <row r="26" spans="1:4" ht="15" customHeight="1">
      <c r="A26" s="85" t="s">
        <v>41</v>
      </c>
      <c r="B26" s="74" t="s">
        <v>42</v>
      </c>
      <c r="C26" s="86">
        <v>0</v>
      </c>
      <c r="D26" s="87"/>
    </row>
    <row r="27" spans="1:4" ht="15" customHeight="1">
      <c r="A27" s="85" t="s">
        <v>43</v>
      </c>
      <c r="B27" s="74" t="s">
        <v>44</v>
      </c>
      <c r="C27" s="88">
        <v>109437</v>
      </c>
      <c r="D27" s="89">
        <v>54418</v>
      </c>
    </row>
    <row r="28" spans="1:4" ht="15" customHeight="1" thickBot="1">
      <c r="A28" s="90" t="s">
        <v>45</v>
      </c>
      <c r="B28" s="80" t="s">
        <v>46</v>
      </c>
      <c r="C28" s="91">
        <v>58427</v>
      </c>
      <c r="D28" s="92">
        <v>43109</v>
      </c>
    </row>
    <row r="29" spans="1:4" ht="15" customHeight="1" thickBot="1">
      <c r="A29" s="93" t="s">
        <v>443</v>
      </c>
      <c r="B29" s="94" t="s">
        <v>48</v>
      </c>
      <c r="C29" s="97">
        <f>+C30+C33+C34+C35</f>
        <v>25179</v>
      </c>
      <c r="D29" s="98">
        <f>+D30+D33+D34+D35</f>
        <v>25179</v>
      </c>
    </row>
    <row r="30" spans="1:4" ht="15" customHeight="1">
      <c r="A30" s="82" t="s">
        <v>49</v>
      </c>
      <c r="B30" s="70" t="s">
        <v>50</v>
      </c>
      <c r="C30" s="99">
        <f>+C31+C32</f>
        <v>20600</v>
      </c>
      <c r="D30" s="100">
        <f>+D31+D32</f>
        <v>20600</v>
      </c>
    </row>
    <row r="31" spans="1:4" ht="15" customHeight="1">
      <c r="A31" s="85" t="s">
        <v>51</v>
      </c>
      <c r="B31" s="74" t="s">
        <v>52</v>
      </c>
      <c r="C31" s="88">
        <v>1600</v>
      </c>
      <c r="D31" s="89">
        <v>1600</v>
      </c>
    </row>
    <row r="32" spans="1:4" ht="15" customHeight="1">
      <c r="A32" s="85" t="s">
        <v>53</v>
      </c>
      <c r="B32" s="74" t="s">
        <v>54</v>
      </c>
      <c r="C32" s="88">
        <v>19000</v>
      </c>
      <c r="D32" s="89">
        <v>19000</v>
      </c>
    </row>
    <row r="33" spans="1:4" ht="15" customHeight="1">
      <c r="A33" s="85" t="s">
        <v>55</v>
      </c>
      <c r="B33" s="74" t="s">
        <v>56</v>
      </c>
      <c r="C33" s="88">
        <v>4000</v>
      </c>
      <c r="D33" s="89">
        <v>4000</v>
      </c>
    </row>
    <row r="34" spans="1:4" ht="15" customHeight="1">
      <c r="A34" s="85" t="s">
        <v>57</v>
      </c>
      <c r="B34" s="74" t="s">
        <v>58</v>
      </c>
      <c r="C34" s="88">
        <v>150</v>
      </c>
      <c r="D34" s="89">
        <v>150</v>
      </c>
    </row>
    <row r="35" spans="1:4" ht="15" customHeight="1" thickBot="1">
      <c r="A35" s="90" t="s">
        <v>59</v>
      </c>
      <c r="B35" s="80" t="s">
        <v>60</v>
      </c>
      <c r="C35" s="91">
        <v>429</v>
      </c>
      <c r="D35" s="92">
        <v>429</v>
      </c>
    </row>
    <row r="36" spans="1:4" ht="15" customHeight="1" thickBot="1">
      <c r="A36" s="93" t="s">
        <v>61</v>
      </c>
      <c r="B36" s="94" t="s">
        <v>62</v>
      </c>
      <c r="C36" s="95">
        <f>SUM(C37:C46)</f>
        <v>2779</v>
      </c>
      <c r="D36" s="96">
        <f>SUM(D37:D46)</f>
        <v>2779</v>
      </c>
    </row>
    <row r="37" spans="1:4" ht="15" customHeight="1">
      <c r="A37" s="82" t="s">
        <v>63</v>
      </c>
      <c r="B37" s="70" t="s">
        <v>64</v>
      </c>
      <c r="C37" s="83">
        <v>0</v>
      </c>
      <c r="D37" s="84">
        <v>0</v>
      </c>
    </row>
    <row r="38" spans="1:4" ht="15" customHeight="1">
      <c r="A38" s="85" t="s">
        <v>65</v>
      </c>
      <c r="B38" s="74" t="s">
        <v>66</v>
      </c>
      <c r="C38" s="86">
        <v>1717</v>
      </c>
      <c r="D38" s="87">
        <v>1717</v>
      </c>
    </row>
    <row r="39" spans="1:4" ht="15" customHeight="1">
      <c r="A39" s="85" t="s">
        <v>67</v>
      </c>
      <c r="B39" s="74" t="s">
        <v>68</v>
      </c>
      <c r="C39" s="86">
        <v>455</v>
      </c>
      <c r="D39" s="87">
        <v>455</v>
      </c>
    </row>
    <row r="40" spans="1:4" ht="15" customHeight="1">
      <c r="A40" s="85" t="s">
        <v>69</v>
      </c>
      <c r="B40" s="74" t="s">
        <v>70</v>
      </c>
      <c r="C40" s="86">
        <v>0</v>
      </c>
      <c r="D40" s="87">
        <v>0</v>
      </c>
    </row>
    <row r="41" spans="1:4" ht="15" customHeight="1">
      <c r="A41" s="85" t="s">
        <v>71</v>
      </c>
      <c r="B41" s="74" t="s">
        <v>72</v>
      </c>
      <c r="C41" s="86">
        <v>0</v>
      </c>
      <c r="D41" s="87">
        <v>0</v>
      </c>
    </row>
    <row r="42" spans="1:4" ht="15" customHeight="1">
      <c r="A42" s="85" t="s">
        <v>73</v>
      </c>
      <c r="B42" s="74" t="s">
        <v>444</v>
      </c>
      <c r="C42" s="86">
        <v>485</v>
      </c>
      <c r="D42" s="87">
        <v>485</v>
      </c>
    </row>
    <row r="43" spans="1:4" ht="15" customHeight="1">
      <c r="A43" s="85" t="s">
        <v>75</v>
      </c>
      <c r="B43" s="74" t="s">
        <v>76</v>
      </c>
      <c r="C43" s="86">
        <v>40</v>
      </c>
      <c r="D43" s="87">
        <v>40</v>
      </c>
    </row>
    <row r="44" spans="1:4" ht="15" customHeight="1">
      <c r="A44" s="85" t="s">
        <v>77</v>
      </c>
      <c r="B44" s="74" t="s">
        <v>78</v>
      </c>
      <c r="C44" s="86">
        <v>80</v>
      </c>
      <c r="D44" s="87">
        <v>80</v>
      </c>
    </row>
    <row r="45" spans="1:4" ht="15" customHeight="1">
      <c r="A45" s="85" t="s">
        <v>79</v>
      </c>
      <c r="B45" s="74" t="s">
        <v>80</v>
      </c>
      <c r="C45" s="101">
        <v>0</v>
      </c>
      <c r="D45" s="102">
        <v>0</v>
      </c>
    </row>
    <row r="46" spans="1:4" ht="15" customHeight="1" thickBot="1">
      <c r="A46" s="90" t="s">
        <v>81</v>
      </c>
      <c r="B46" s="80" t="s">
        <v>82</v>
      </c>
      <c r="C46" s="103">
        <v>2</v>
      </c>
      <c r="D46" s="104">
        <v>2</v>
      </c>
    </row>
    <row r="47" spans="1:4" ht="15" customHeight="1" thickBot="1">
      <c r="A47" s="93" t="s">
        <v>83</v>
      </c>
      <c r="B47" s="94" t="s">
        <v>84</v>
      </c>
      <c r="C47" s="95">
        <f>SUM(C48:C52)</f>
        <v>0</v>
      </c>
      <c r="D47" s="96">
        <f>SUM(D48:D52)</f>
        <v>0</v>
      </c>
    </row>
    <row r="48" spans="1:4" ht="15" customHeight="1">
      <c r="A48" s="82" t="s">
        <v>85</v>
      </c>
      <c r="B48" s="70" t="s">
        <v>86</v>
      </c>
      <c r="C48" s="105"/>
      <c r="D48" s="106"/>
    </row>
    <row r="49" spans="1:4" ht="15" customHeight="1">
      <c r="A49" s="85" t="s">
        <v>87</v>
      </c>
      <c r="B49" s="74" t="s">
        <v>88</v>
      </c>
      <c r="C49" s="107">
        <v>0</v>
      </c>
      <c r="D49" s="108">
        <v>0</v>
      </c>
    </row>
    <row r="50" spans="1:4" ht="15" customHeight="1">
      <c r="A50" s="85" t="s">
        <v>89</v>
      </c>
      <c r="B50" s="74" t="s">
        <v>90</v>
      </c>
      <c r="C50" s="107"/>
      <c r="D50" s="108"/>
    </row>
    <row r="51" spans="1:4" ht="15" customHeight="1">
      <c r="A51" s="85" t="s">
        <v>91</v>
      </c>
      <c r="B51" s="74" t="s">
        <v>92</v>
      </c>
      <c r="C51" s="107"/>
      <c r="D51" s="108"/>
    </row>
    <row r="52" spans="1:4" ht="15" customHeight="1" thickBot="1">
      <c r="A52" s="109" t="s">
        <v>93</v>
      </c>
      <c r="B52" s="110" t="s">
        <v>94</v>
      </c>
      <c r="C52" s="111"/>
      <c r="D52" s="112"/>
    </row>
    <row r="53" spans="1:4" s="116" customFormat="1" ht="15" customHeight="1" thickBot="1">
      <c r="A53" s="113" t="s">
        <v>95</v>
      </c>
      <c r="B53" s="114"/>
      <c r="C53" s="115"/>
      <c r="D53" s="115"/>
    </row>
    <row r="54" spans="1:4" ht="12.75" customHeight="1">
      <c r="A54" s="55" t="s">
        <v>4</v>
      </c>
      <c r="B54" s="56" t="s">
        <v>5</v>
      </c>
      <c r="C54" s="832" t="s">
        <v>436</v>
      </c>
      <c r="D54" s="833"/>
    </row>
    <row r="55" spans="1:4" ht="12.75" customHeight="1" thickBot="1">
      <c r="A55" s="57" t="s">
        <v>6</v>
      </c>
      <c r="B55" s="58"/>
      <c r="C55" s="59" t="s">
        <v>437</v>
      </c>
      <c r="D55" s="60" t="s">
        <v>438</v>
      </c>
    </row>
    <row r="56" spans="1:4" ht="12.75" customHeight="1" thickBot="1">
      <c r="A56" s="61">
        <v>1</v>
      </c>
      <c r="B56" s="62">
        <v>2</v>
      </c>
      <c r="C56" s="63">
        <v>3</v>
      </c>
      <c r="D56" s="64">
        <v>4</v>
      </c>
    </row>
    <row r="57" spans="1:4" ht="15" customHeight="1" thickBot="1">
      <c r="A57" s="93" t="s">
        <v>445</v>
      </c>
      <c r="B57" s="94" t="s">
        <v>97</v>
      </c>
      <c r="C57" s="95">
        <f>SUM(C58:C60)</f>
        <v>0</v>
      </c>
      <c r="D57" s="96">
        <f>SUM(D58:D60)</f>
        <v>32</v>
      </c>
    </row>
    <row r="58" spans="1:4" ht="15" customHeight="1">
      <c r="A58" s="82" t="s">
        <v>98</v>
      </c>
      <c r="B58" s="70" t="s">
        <v>99</v>
      </c>
      <c r="C58" s="117"/>
      <c r="D58" s="118"/>
    </row>
    <row r="59" spans="1:4" ht="15" customHeight="1">
      <c r="A59" s="85" t="s">
        <v>100</v>
      </c>
      <c r="B59" s="74" t="s">
        <v>101</v>
      </c>
      <c r="C59" s="88"/>
      <c r="D59" s="89"/>
    </row>
    <row r="60" spans="1:4" ht="15" customHeight="1">
      <c r="A60" s="85" t="s">
        <v>102</v>
      </c>
      <c r="B60" s="74" t="s">
        <v>103</v>
      </c>
      <c r="C60" s="88">
        <v>0</v>
      </c>
      <c r="D60" s="89">
        <v>32</v>
      </c>
    </row>
    <row r="61" spans="1:4" ht="15" customHeight="1" thickBot="1">
      <c r="A61" s="90" t="s">
        <v>104</v>
      </c>
      <c r="B61" s="80" t="s">
        <v>105</v>
      </c>
      <c r="C61" s="91"/>
      <c r="D61" s="92"/>
    </row>
    <row r="62" spans="1:4" ht="15" customHeight="1" thickBot="1">
      <c r="A62" s="93" t="s">
        <v>106</v>
      </c>
      <c r="B62" s="81" t="s">
        <v>107</v>
      </c>
      <c r="C62" s="95">
        <f>SUM(C63:C65)</f>
        <v>3800</v>
      </c>
      <c r="D62" s="96">
        <f>SUM(D63:D65)</f>
        <v>3800</v>
      </c>
    </row>
    <row r="63" spans="1:4" ht="15" customHeight="1">
      <c r="A63" s="82" t="s">
        <v>108</v>
      </c>
      <c r="B63" s="70" t="s">
        <v>109</v>
      </c>
      <c r="C63" s="107"/>
      <c r="D63" s="108"/>
    </row>
    <row r="64" spans="1:4" ht="15" customHeight="1">
      <c r="A64" s="85" t="s">
        <v>110</v>
      </c>
      <c r="B64" s="74" t="s">
        <v>111</v>
      </c>
      <c r="C64" s="107">
        <v>3800</v>
      </c>
      <c r="D64" s="108">
        <v>3800</v>
      </c>
    </row>
    <row r="65" spans="1:4" ht="15" customHeight="1">
      <c r="A65" s="85" t="s">
        <v>112</v>
      </c>
      <c r="B65" s="74" t="s">
        <v>113</v>
      </c>
      <c r="C65" s="107"/>
      <c r="D65" s="108"/>
    </row>
    <row r="66" spans="1:4" ht="15" customHeight="1" thickBot="1">
      <c r="A66" s="90" t="s">
        <v>114</v>
      </c>
      <c r="B66" s="80" t="s">
        <v>115</v>
      </c>
      <c r="C66" s="107"/>
      <c r="D66" s="108"/>
    </row>
    <row r="67" spans="1:4" ht="15" customHeight="1" thickBot="1">
      <c r="A67" s="93" t="s">
        <v>116</v>
      </c>
      <c r="B67" s="94" t="s">
        <v>117</v>
      </c>
      <c r="C67" s="97">
        <f>+C8+C15+C22+C29+C36+C47+C57+C62</f>
        <v>245672</v>
      </c>
      <c r="D67" s="98">
        <f>+D8+D15+D22+D29+D36+D47+D57+D62</f>
        <v>275400</v>
      </c>
    </row>
    <row r="68" spans="1:4" ht="15" customHeight="1" thickBot="1">
      <c r="A68" s="119" t="s">
        <v>446</v>
      </c>
      <c r="B68" s="81" t="s">
        <v>119</v>
      </c>
      <c r="C68" s="95">
        <f>SUM(C69:C71)</f>
        <v>0</v>
      </c>
      <c r="D68" s="96">
        <f>SUM(D69:D71)</f>
        <v>0</v>
      </c>
    </row>
    <row r="69" spans="1:4" ht="15" customHeight="1">
      <c r="A69" s="82" t="s">
        <v>120</v>
      </c>
      <c r="B69" s="70" t="s">
        <v>121</v>
      </c>
      <c r="C69" s="107"/>
      <c r="D69" s="108"/>
    </row>
    <row r="70" spans="1:4" ht="15" customHeight="1">
      <c r="A70" s="85" t="s">
        <v>122</v>
      </c>
      <c r="B70" s="74" t="s">
        <v>123</v>
      </c>
      <c r="C70" s="107"/>
      <c r="D70" s="108"/>
    </row>
    <row r="71" spans="1:4" ht="15" customHeight="1" thickBot="1">
      <c r="A71" s="90" t="s">
        <v>124</v>
      </c>
      <c r="B71" s="120" t="s">
        <v>447</v>
      </c>
      <c r="C71" s="107"/>
      <c r="D71" s="108"/>
    </row>
    <row r="72" spans="1:4" ht="15" customHeight="1" thickBot="1">
      <c r="A72" s="119" t="s">
        <v>448</v>
      </c>
      <c r="B72" s="81" t="s">
        <v>126</v>
      </c>
      <c r="C72" s="95">
        <f>SUM(C73:C76)</f>
        <v>0</v>
      </c>
      <c r="D72" s="96">
        <f>SUM(D73:D76)</f>
        <v>0</v>
      </c>
    </row>
    <row r="73" spans="1:4" ht="15" customHeight="1">
      <c r="A73" s="82" t="s">
        <v>127</v>
      </c>
      <c r="B73" s="70" t="s">
        <v>128</v>
      </c>
      <c r="C73" s="107"/>
      <c r="D73" s="108"/>
    </row>
    <row r="74" spans="1:4" ht="15" customHeight="1">
      <c r="A74" s="85" t="s">
        <v>129</v>
      </c>
      <c r="B74" s="74" t="s">
        <v>130</v>
      </c>
      <c r="C74" s="107"/>
      <c r="D74" s="108"/>
    </row>
    <row r="75" spans="1:4" ht="15" customHeight="1">
      <c r="A75" s="85" t="s">
        <v>131</v>
      </c>
      <c r="B75" s="74" t="s">
        <v>132</v>
      </c>
      <c r="C75" s="107"/>
      <c r="D75" s="108"/>
    </row>
    <row r="76" spans="1:4" ht="15" customHeight="1" thickBot="1">
      <c r="A76" s="90" t="s">
        <v>133</v>
      </c>
      <c r="B76" s="80" t="s">
        <v>134</v>
      </c>
      <c r="C76" s="107"/>
      <c r="D76" s="108"/>
    </row>
    <row r="77" spans="1:4" ht="15" customHeight="1" thickBot="1">
      <c r="A77" s="119" t="s">
        <v>449</v>
      </c>
      <c r="B77" s="81" t="s">
        <v>136</v>
      </c>
      <c r="C77" s="95">
        <f>SUM(C78:C79)</f>
        <v>24272</v>
      </c>
      <c r="D77" s="96">
        <f>SUM(D78:D79)</f>
        <v>44511</v>
      </c>
    </row>
    <row r="78" spans="1:4" ht="15" customHeight="1">
      <c r="A78" s="82" t="s">
        <v>137</v>
      </c>
      <c r="B78" s="70" t="s">
        <v>138</v>
      </c>
      <c r="C78" s="107">
        <v>24272</v>
      </c>
      <c r="D78" s="108">
        <v>44511</v>
      </c>
    </row>
    <row r="79" spans="1:4" ht="15" customHeight="1" thickBot="1">
      <c r="A79" s="90" t="s">
        <v>139</v>
      </c>
      <c r="B79" s="80" t="s">
        <v>140</v>
      </c>
      <c r="C79" s="107">
        <v>0</v>
      </c>
      <c r="D79" s="108">
        <v>0</v>
      </c>
    </row>
    <row r="80" spans="1:4" ht="15" customHeight="1" thickBot="1">
      <c r="A80" s="119" t="s">
        <v>450</v>
      </c>
      <c r="B80" s="81" t="s">
        <v>142</v>
      </c>
      <c r="C80" s="95">
        <f>SUM(C81:C83)</f>
        <v>0</v>
      </c>
      <c r="D80" s="96">
        <f>SUM(D81:D83)</f>
        <v>0</v>
      </c>
    </row>
    <row r="81" spans="1:4" ht="15" customHeight="1">
      <c r="A81" s="82" t="s">
        <v>143</v>
      </c>
      <c r="B81" s="70" t="s">
        <v>144</v>
      </c>
      <c r="C81" s="107"/>
      <c r="D81" s="108"/>
    </row>
    <row r="82" spans="1:4" ht="15" customHeight="1">
      <c r="A82" s="85" t="s">
        <v>145</v>
      </c>
      <c r="B82" s="74" t="s">
        <v>146</v>
      </c>
      <c r="C82" s="107"/>
      <c r="D82" s="108"/>
    </row>
    <row r="83" spans="1:4" ht="15" customHeight="1" thickBot="1">
      <c r="A83" s="90" t="s">
        <v>147</v>
      </c>
      <c r="B83" s="80" t="s">
        <v>148</v>
      </c>
      <c r="C83" s="107"/>
      <c r="D83" s="108"/>
    </row>
    <row r="84" spans="1:4" ht="15" customHeight="1" thickBot="1">
      <c r="A84" s="119" t="s">
        <v>451</v>
      </c>
      <c r="B84" s="81" t="s">
        <v>150</v>
      </c>
      <c r="C84" s="95">
        <f>SUM(C85:C88)</f>
        <v>0</v>
      </c>
      <c r="D84" s="96">
        <f>SUM(D85:D88)</f>
        <v>0</v>
      </c>
    </row>
    <row r="85" spans="1:4" ht="15" customHeight="1">
      <c r="A85" s="121" t="s">
        <v>452</v>
      </c>
      <c r="B85" s="70" t="s">
        <v>151</v>
      </c>
      <c r="C85" s="107"/>
      <c r="D85" s="108"/>
    </row>
    <row r="86" spans="1:4" ht="15" customHeight="1">
      <c r="A86" s="122" t="s">
        <v>453</v>
      </c>
      <c r="B86" s="74" t="s">
        <v>152</v>
      </c>
      <c r="C86" s="107"/>
      <c r="D86" s="108"/>
    </row>
    <row r="87" spans="1:4" ht="15" customHeight="1">
      <c r="A87" s="122" t="s">
        <v>454</v>
      </c>
      <c r="B87" s="74" t="s">
        <v>153</v>
      </c>
      <c r="C87" s="107"/>
      <c r="D87" s="108"/>
    </row>
    <row r="88" spans="1:4" ht="15" customHeight="1" thickBot="1">
      <c r="A88" s="123" t="s">
        <v>455</v>
      </c>
      <c r="B88" s="80" t="s">
        <v>154</v>
      </c>
      <c r="C88" s="107"/>
      <c r="D88" s="108"/>
    </row>
    <row r="89" spans="1:4" ht="15" customHeight="1" thickBot="1">
      <c r="A89" s="119" t="s">
        <v>456</v>
      </c>
      <c r="B89" s="81" t="s">
        <v>156</v>
      </c>
      <c r="C89" s="124"/>
      <c r="D89" s="125"/>
    </row>
    <row r="90" spans="1:4" ht="15" customHeight="1" thickBot="1">
      <c r="A90" s="119" t="s">
        <v>457</v>
      </c>
      <c r="B90" s="126" t="s">
        <v>158</v>
      </c>
      <c r="C90" s="97">
        <f>+C68+C72+C77+C80+C84+C89</f>
        <v>24272</v>
      </c>
      <c r="D90" s="98">
        <f>+D68+D72+D77+D80+D84+D89</f>
        <v>44511</v>
      </c>
    </row>
    <row r="91" spans="1:4" ht="15" customHeight="1" thickBot="1">
      <c r="A91" s="127" t="s">
        <v>458</v>
      </c>
      <c r="B91" s="128" t="s">
        <v>160</v>
      </c>
      <c r="C91" s="97">
        <f>+C67+C90</f>
        <v>269944</v>
      </c>
      <c r="D91" s="98">
        <f>+D67+D90</f>
        <v>319911</v>
      </c>
    </row>
    <row r="92" spans="1:4" ht="8.25" customHeight="1">
      <c r="A92" s="129"/>
      <c r="B92" s="130"/>
      <c r="C92" s="131"/>
      <c r="D92" s="132"/>
    </row>
    <row r="93" spans="1:4" ht="16.5" thickBot="1">
      <c r="A93" s="133"/>
      <c r="B93" s="134" t="s">
        <v>161</v>
      </c>
      <c r="C93" s="135"/>
      <c r="D93" s="136"/>
    </row>
    <row r="94" spans="1:4">
      <c r="A94" s="55" t="s">
        <v>4</v>
      </c>
      <c r="B94" s="56" t="s">
        <v>5</v>
      </c>
      <c r="C94" s="832" t="s">
        <v>436</v>
      </c>
      <c r="D94" s="833"/>
    </row>
    <row r="95" spans="1:4" ht="15.75" thickBot="1">
      <c r="A95" s="57" t="s">
        <v>6</v>
      </c>
      <c r="B95" s="58"/>
      <c r="C95" s="59" t="s">
        <v>437</v>
      </c>
      <c r="D95" s="60" t="s">
        <v>438</v>
      </c>
    </row>
    <row r="96" spans="1:4" ht="11.25" customHeight="1" thickBot="1">
      <c r="A96" s="61">
        <v>1</v>
      </c>
      <c r="B96" s="62">
        <v>2</v>
      </c>
      <c r="C96" s="63">
        <v>3</v>
      </c>
      <c r="D96" s="64">
        <v>4</v>
      </c>
    </row>
    <row r="97" spans="1:4" ht="15" customHeight="1" thickBot="1">
      <c r="A97" s="137" t="s">
        <v>8</v>
      </c>
      <c r="B97" s="138" t="s">
        <v>459</v>
      </c>
      <c r="C97" s="139">
        <f>SUM(C98:C102)</f>
        <v>144407</v>
      </c>
      <c r="D97" s="140">
        <f>SUM(D98:D102)</f>
        <v>171766</v>
      </c>
    </row>
    <row r="98" spans="1:4" ht="15" customHeight="1">
      <c r="A98" s="141" t="s">
        <v>10</v>
      </c>
      <c r="B98" s="142" t="s">
        <v>163</v>
      </c>
      <c r="C98" s="143">
        <v>50826</v>
      </c>
      <c r="D98" s="144">
        <v>53296</v>
      </c>
    </row>
    <row r="99" spans="1:4" ht="15" customHeight="1">
      <c r="A99" s="85" t="s">
        <v>12</v>
      </c>
      <c r="B99" s="145" t="s">
        <v>164</v>
      </c>
      <c r="C99" s="88">
        <v>12589</v>
      </c>
      <c r="D99" s="89">
        <v>13077</v>
      </c>
    </row>
    <row r="100" spans="1:4" ht="15" customHeight="1">
      <c r="A100" s="85" t="s">
        <v>14</v>
      </c>
      <c r="B100" s="145" t="s">
        <v>165</v>
      </c>
      <c r="C100" s="91">
        <v>44793</v>
      </c>
      <c r="D100" s="92">
        <v>60564</v>
      </c>
    </row>
    <row r="101" spans="1:4" ht="15" customHeight="1">
      <c r="A101" s="85" t="s">
        <v>16</v>
      </c>
      <c r="B101" s="146" t="s">
        <v>166</v>
      </c>
      <c r="C101" s="91">
        <v>23097</v>
      </c>
      <c r="D101" s="92">
        <v>23097</v>
      </c>
    </row>
    <row r="102" spans="1:4" ht="15" customHeight="1">
      <c r="A102" s="85" t="s">
        <v>167</v>
      </c>
      <c r="B102" s="147" t="s">
        <v>168</v>
      </c>
      <c r="C102" s="91">
        <v>13102</v>
      </c>
      <c r="D102" s="92">
        <v>21732</v>
      </c>
    </row>
    <row r="103" spans="1:4" ht="15" customHeight="1">
      <c r="A103" s="85" t="s">
        <v>20</v>
      </c>
      <c r="B103" s="145" t="s">
        <v>460</v>
      </c>
      <c r="C103" s="91" t="s">
        <v>169</v>
      </c>
      <c r="D103" s="92">
        <v>307</v>
      </c>
    </row>
    <row r="104" spans="1:4" ht="15" customHeight="1">
      <c r="A104" s="85" t="s">
        <v>170</v>
      </c>
      <c r="B104" s="148" t="s">
        <v>461</v>
      </c>
      <c r="C104" s="91" t="s">
        <v>169</v>
      </c>
      <c r="D104" s="92" t="s">
        <v>169</v>
      </c>
    </row>
    <row r="105" spans="1:4" ht="15" customHeight="1">
      <c r="A105" s="85" t="s">
        <v>171</v>
      </c>
      <c r="B105" s="149" t="s">
        <v>462</v>
      </c>
      <c r="C105" s="91" t="s">
        <v>169</v>
      </c>
      <c r="D105" s="92" t="s">
        <v>169</v>
      </c>
    </row>
    <row r="106" spans="1:4" ht="15.75" customHeight="1" thickBot="1">
      <c r="A106" s="109" t="s">
        <v>172</v>
      </c>
      <c r="B106" s="150" t="s">
        <v>463</v>
      </c>
      <c r="C106" s="151" t="s">
        <v>169</v>
      </c>
      <c r="D106" s="152" t="s">
        <v>169</v>
      </c>
    </row>
    <row r="107" spans="1:4" ht="26.25" customHeight="1" thickBot="1">
      <c r="A107" s="153" t="s">
        <v>173</v>
      </c>
      <c r="B107" s="154"/>
      <c r="C107" s="155"/>
      <c r="D107" s="155"/>
    </row>
    <row r="108" spans="1:4" ht="15" customHeight="1">
      <c r="A108" s="55" t="s">
        <v>4</v>
      </c>
      <c r="B108" s="56" t="s">
        <v>162</v>
      </c>
      <c r="C108" s="156" t="s">
        <v>464</v>
      </c>
      <c r="D108" s="157" t="s">
        <v>464</v>
      </c>
    </row>
    <row r="109" spans="1:4" ht="15" customHeight="1">
      <c r="A109" s="57" t="s">
        <v>6</v>
      </c>
      <c r="B109" s="58"/>
      <c r="C109" s="158" t="s">
        <v>7</v>
      </c>
      <c r="D109" s="159" t="s">
        <v>7</v>
      </c>
    </row>
    <row r="110" spans="1:4" ht="15" customHeight="1">
      <c r="A110" s="85" t="s">
        <v>174</v>
      </c>
      <c r="B110" s="148" t="s">
        <v>465</v>
      </c>
      <c r="C110" s="91">
        <v>2650</v>
      </c>
      <c r="D110" s="92">
        <v>3033</v>
      </c>
    </row>
    <row r="111" spans="1:4" ht="15" customHeight="1">
      <c r="A111" s="85" t="s">
        <v>175</v>
      </c>
      <c r="B111" s="148" t="s">
        <v>466</v>
      </c>
      <c r="C111" s="91" t="s">
        <v>169</v>
      </c>
      <c r="D111" s="92" t="s">
        <v>169</v>
      </c>
    </row>
    <row r="112" spans="1:4" ht="15" customHeight="1">
      <c r="A112" s="85" t="s">
        <v>176</v>
      </c>
      <c r="B112" s="149" t="s">
        <v>467</v>
      </c>
      <c r="C112" s="91" t="s">
        <v>169</v>
      </c>
      <c r="D112" s="92" t="s">
        <v>169</v>
      </c>
    </row>
    <row r="113" spans="1:4" ht="15" customHeight="1">
      <c r="A113" s="160" t="s">
        <v>177</v>
      </c>
      <c r="B113" s="161" t="s">
        <v>468</v>
      </c>
      <c r="C113" s="91" t="s">
        <v>169</v>
      </c>
      <c r="D113" s="92" t="s">
        <v>169</v>
      </c>
    </row>
    <row r="114" spans="1:4" ht="15" customHeight="1">
      <c r="A114" s="85" t="s">
        <v>178</v>
      </c>
      <c r="B114" s="161" t="s">
        <v>469</v>
      </c>
      <c r="C114" s="91" t="s">
        <v>169</v>
      </c>
      <c r="D114" s="92" t="s">
        <v>169</v>
      </c>
    </row>
    <row r="115" spans="1:4" ht="15" customHeight="1" thickBot="1">
      <c r="A115" s="109" t="s">
        <v>179</v>
      </c>
      <c r="B115" s="150" t="s">
        <v>470</v>
      </c>
      <c r="C115" s="151">
        <v>10452</v>
      </c>
      <c r="D115" s="152">
        <v>18392</v>
      </c>
    </row>
    <row r="116" spans="1:4" ht="15" customHeight="1" thickBot="1">
      <c r="A116" s="93" t="s">
        <v>22</v>
      </c>
      <c r="B116" s="162" t="s">
        <v>471</v>
      </c>
      <c r="C116" s="95">
        <f>+C117+C119+C121</f>
        <v>125537</v>
      </c>
      <c r="D116" s="96">
        <f>+D117+D119+D121</f>
        <v>148145</v>
      </c>
    </row>
    <row r="117" spans="1:4" ht="15" customHeight="1">
      <c r="A117" s="82" t="s">
        <v>24</v>
      </c>
      <c r="B117" s="145" t="s">
        <v>180</v>
      </c>
      <c r="C117" s="117">
        <v>72198</v>
      </c>
      <c r="D117" s="118">
        <v>67894</v>
      </c>
    </row>
    <row r="118" spans="1:4" ht="15" customHeight="1">
      <c r="A118" s="82" t="s">
        <v>26</v>
      </c>
      <c r="B118" s="163" t="s">
        <v>181</v>
      </c>
      <c r="C118" s="117">
        <v>68338</v>
      </c>
      <c r="D118" s="118">
        <v>58693</v>
      </c>
    </row>
    <row r="119" spans="1:4" ht="15" customHeight="1">
      <c r="A119" s="82" t="s">
        <v>27</v>
      </c>
      <c r="B119" s="163" t="s">
        <v>182</v>
      </c>
      <c r="C119" s="88">
        <v>1800</v>
      </c>
      <c r="D119" s="89">
        <v>21800</v>
      </c>
    </row>
    <row r="120" spans="1:4" ht="15" customHeight="1">
      <c r="A120" s="82" t="s">
        <v>28</v>
      </c>
      <c r="B120" s="163" t="s">
        <v>183</v>
      </c>
      <c r="C120" s="164" t="s">
        <v>169</v>
      </c>
      <c r="D120" s="89" t="s">
        <v>169</v>
      </c>
    </row>
    <row r="121" spans="1:4" ht="15" customHeight="1">
      <c r="A121" s="82" t="s">
        <v>30</v>
      </c>
      <c r="B121" s="165" t="s">
        <v>184</v>
      </c>
      <c r="C121" s="164">
        <f>SUM(C122:C129)</f>
        <v>51539</v>
      </c>
      <c r="D121" s="166">
        <f>SUM(D122:D129)</f>
        <v>58451</v>
      </c>
    </row>
    <row r="122" spans="1:4" ht="15" customHeight="1">
      <c r="A122" s="82" t="s">
        <v>31</v>
      </c>
      <c r="B122" s="167" t="s">
        <v>185</v>
      </c>
      <c r="C122" s="164" t="s">
        <v>169</v>
      </c>
      <c r="D122" s="89" t="s">
        <v>169</v>
      </c>
    </row>
    <row r="123" spans="1:4" ht="15" customHeight="1">
      <c r="A123" s="82" t="s">
        <v>186</v>
      </c>
      <c r="B123" s="168" t="s">
        <v>472</v>
      </c>
      <c r="C123" s="164" t="s">
        <v>169</v>
      </c>
      <c r="D123" s="89" t="s">
        <v>169</v>
      </c>
    </row>
    <row r="124" spans="1:4" ht="15" customHeight="1">
      <c r="A124" s="82" t="s">
        <v>187</v>
      </c>
      <c r="B124" s="149" t="s">
        <v>463</v>
      </c>
      <c r="C124" s="164" t="s">
        <v>169</v>
      </c>
      <c r="D124" s="89" t="s">
        <v>169</v>
      </c>
    </row>
    <row r="125" spans="1:4" ht="15" customHeight="1">
      <c r="A125" s="82" t="s">
        <v>188</v>
      </c>
      <c r="B125" s="149" t="s">
        <v>473</v>
      </c>
      <c r="C125" s="164">
        <v>41044</v>
      </c>
      <c r="D125" s="89">
        <v>41044</v>
      </c>
    </row>
    <row r="126" spans="1:4" ht="15" customHeight="1">
      <c r="A126" s="82" t="s">
        <v>189</v>
      </c>
      <c r="B126" s="149" t="s">
        <v>474</v>
      </c>
      <c r="C126" s="164" t="s">
        <v>169</v>
      </c>
      <c r="D126" s="89"/>
    </row>
    <row r="127" spans="1:4" ht="15" customHeight="1">
      <c r="A127" s="82" t="s">
        <v>190</v>
      </c>
      <c r="B127" s="149" t="s">
        <v>467</v>
      </c>
      <c r="C127" s="164">
        <v>1145</v>
      </c>
      <c r="D127" s="89">
        <v>8057</v>
      </c>
    </row>
    <row r="128" spans="1:4" ht="15" customHeight="1">
      <c r="A128" s="82" t="s">
        <v>191</v>
      </c>
      <c r="B128" s="149" t="s">
        <v>475</v>
      </c>
      <c r="C128" s="164" t="s">
        <v>169</v>
      </c>
      <c r="D128" s="89" t="s">
        <v>169</v>
      </c>
    </row>
    <row r="129" spans="1:4" ht="15" customHeight="1" thickBot="1">
      <c r="A129" s="160" t="s">
        <v>192</v>
      </c>
      <c r="B129" s="149" t="s">
        <v>476</v>
      </c>
      <c r="C129" s="169">
        <v>9350</v>
      </c>
      <c r="D129" s="92">
        <v>9350</v>
      </c>
    </row>
    <row r="130" spans="1:4" ht="15" customHeight="1" thickBot="1">
      <c r="A130" s="93" t="s">
        <v>33</v>
      </c>
      <c r="B130" s="170" t="s">
        <v>193</v>
      </c>
      <c r="C130" s="95">
        <f>+C131+C132</f>
        <v>0</v>
      </c>
      <c r="D130" s="96">
        <f>+D131+D132</f>
        <v>0</v>
      </c>
    </row>
    <row r="131" spans="1:4" ht="12" customHeight="1">
      <c r="A131" s="82" t="s">
        <v>35</v>
      </c>
      <c r="B131" s="171" t="s">
        <v>194</v>
      </c>
      <c r="C131" s="117"/>
      <c r="D131" s="118"/>
    </row>
    <row r="132" spans="1:4" ht="12" customHeight="1" thickBot="1">
      <c r="A132" s="90" t="s">
        <v>37</v>
      </c>
      <c r="B132" s="163" t="s">
        <v>195</v>
      </c>
      <c r="C132" s="91"/>
      <c r="D132" s="92"/>
    </row>
    <row r="133" spans="1:4" ht="15" customHeight="1" thickBot="1">
      <c r="A133" s="93" t="s">
        <v>47</v>
      </c>
      <c r="B133" s="170" t="s">
        <v>196</v>
      </c>
      <c r="C133" s="95">
        <f>+C97+C116+C130</f>
        <v>269944</v>
      </c>
      <c r="D133" s="96">
        <f>+D97+D116+D130</f>
        <v>319911</v>
      </c>
    </row>
    <row r="134" spans="1:4" ht="15" customHeight="1" thickBot="1">
      <c r="A134" s="93" t="s">
        <v>61</v>
      </c>
      <c r="B134" s="170" t="s">
        <v>197</v>
      </c>
      <c r="C134" s="95">
        <f>+C135+C136+C137</f>
        <v>0</v>
      </c>
      <c r="D134" s="96">
        <f>+D135+D136+D137</f>
        <v>0</v>
      </c>
    </row>
    <row r="135" spans="1:4" ht="15" customHeight="1">
      <c r="A135" s="82" t="s">
        <v>63</v>
      </c>
      <c r="B135" s="171" t="s">
        <v>477</v>
      </c>
      <c r="C135" s="164"/>
      <c r="D135" s="89"/>
    </row>
    <row r="136" spans="1:4" ht="15" customHeight="1">
      <c r="A136" s="82" t="s">
        <v>65</v>
      </c>
      <c r="B136" s="171" t="s">
        <v>478</v>
      </c>
      <c r="C136" s="164"/>
      <c r="D136" s="89"/>
    </row>
    <row r="137" spans="1:4" ht="15" customHeight="1" thickBot="1">
      <c r="A137" s="160" t="s">
        <v>67</v>
      </c>
      <c r="B137" s="172" t="s">
        <v>479</v>
      </c>
      <c r="C137" s="164"/>
      <c r="D137" s="89"/>
    </row>
    <row r="138" spans="1:4" ht="15" customHeight="1" thickBot="1">
      <c r="A138" s="93" t="s">
        <v>83</v>
      </c>
      <c r="B138" s="170" t="s">
        <v>198</v>
      </c>
      <c r="C138" s="95">
        <f>+C139+C140+C141+C142</f>
        <v>0</v>
      </c>
      <c r="D138" s="96">
        <f>+D139+D140+D141+D142</f>
        <v>0</v>
      </c>
    </row>
    <row r="139" spans="1:4" ht="15" customHeight="1">
      <c r="A139" s="82" t="s">
        <v>85</v>
      </c>
      <c r="B139" s="171" t="s">
        <v>480</v>
      </c>
      <c r="C139" s="164"/>
      <c r="D139" s="89"/>
    </row>
    <row r="140" spans="1:4" ht="15" customHeight="1">
      <c r="A140" s="82" t="s">
        <v>87</v>
      </c>
      <c r="B140" s="171" t="s">
        <v>481</v>
      </c>
      <c r="C140" s="164"/>
      <c r="D140" s="89"/>
    </row>
    <row r="141" spans="1:4" ht="15" customHeight="1">
      <c r="A141" s="82" t="s">
        <v>89</v>
      </c>
      <c r="B141" s="171" t="s">
        <v>482</v>
      </c>
      <c r="C141" s="164"/>
      <c r="D141" s="89"/>
    </row>
    <row r="142" spans="1:4" ht="15" customHeight="1" thickBot="1">
      <c r="A142" s="160" t="s">
        <v>91</v>
      </c>
      <c r="B142" s="172" t="s">
        <v>483</v>
      </c>
      <c r="C142" s="164"/>
      <c r="D142" s="89"/>
    </row>
    <row r="143" spans="1:4" ht="15" customHeight="1" thickBot="1">
      <c r="A143" s="93" t="s">
        <v>96</v>
      </c>
      <c r="B143" s="170" t="s">
        <v>199</v>
      </c>
      <c r="C143" s="97">
        <f>+C144+C145+C146+C147</f>
        <v>0</v>
      </c>
      <c r="D143" s="98">
        <f>+D144+D145+D146+D147</f>
        <v>0</v>
      </c>
    </row>
    <row r="144" spans="1:4" ht="15" customHeight="1">
      <c r="A144" s="82" t="s">
        <v>98</v>
      </c>
      <c r="B144" s="171" t="s">
        <v>200</v>
      </c>
      <c r="C144" s="164"/>
      <c r="D144" s="89"/>
    </row>
    <row r="145" spans="1:4" ht="15" customHeight="1">
      <c r="A145" s="82" t="s">
        <v>100</v>
      </c>
      <c r="B145" s="171" t="s">
        <v>201</v>
      </c>
      <c r="C145" s="164"/>
      <c r="D145" s="89"/>
    </row>
    <row r="146" spans="1:4" ht="15" customHeight="1">
      <c r="A146" s="82" t="s">
        <v>102</v>
      </c>
      <c r="B146" s="171" t="s">
        <v>484</v>
      </c>
      <c r="C146" s="164"/>
      <c r="D146" s="89"/>
    </row>
    <row r="147" spans="1:4" ht="15" customHeight="1" thickBot="1">
      <c r="A147" s="160" t="s">
        <v>104</v>
      </c>
      <c r="B147" s="172" t="s">
        <v>485</v>
      </c>
      <c r="C147" s="164"/>
      <c r="D147" s="89"/>
    </row>
    <row r="148" spans="1:4" ht="15" customHeight="1" thickBot="1">
      <c r="A148" s="93" t="s">
        <v>106</v>
      </c>
      <c r="B148" s="170" t="s">
        <v>203</v>
      </c>
      <c r="C148" s="173">
        <f>+C149+C150+C151+C152</f>
        <v>0</v>
      </c>
      <c r="D148" s="174">
        <f>+D149+D150+D151+D152</f>
        <v>0</v>
      </c>
    </row>
    <row r="149" spans="1:4" ht="15" customHeight="1">
      <c r="A149" s="82" t="s">
        <v>108</v>
      </c>
      <c r="B149" s="171" t="s">
        <v>486</v>
      </c>
      <c r="C149" s="164"/>
      <c r="D149" s="89"/>
    </row>
    <row r="150" spans="1:4" ht="15" customHeight="1">
      <c r="A150" s="82" t="s">
        <v>110</v>
      </c>
      <c r="B150" s="171" t="s">
        <v>487</v>
      </c>
      <c r="C150" s="164"/>
      <c r="D150" s="89"/>
    </row>
    <row r="151" spans="1:4" ht="15" customHeight="1">
      <c r="A151" s="82" t="s">
        <v>112</v>
      </c>
      <c r="B151" s="171" t="s">
        <v>488</v>
      </c>
      <c r="C151" s="164"/>
      <c r="D151" s="89"/>
    </row>
    <row r="152" spans="1:4" ht="15" customHeight="1" thickBot="1">
      <c r="A152" s="82" t="s">
        <v>114</v>
      </c>
      <c r="B152" s="171" t="s">
        <v>489</v>
      </c>
      <c r="C152" s="164"/>
      <c r="D152" s="89"/>
    </row>
    <row r="153" spans="1:4" ht="15" customHeight="1" thickBot="1">
      <c r="A153" s="93" t="s">
        <v>116</v>
      </c>
      <c r="B153" s="170" t="s">
        <v>204</v>
      </c>
      <c r="C153" s="175">
        <f>+C134+C138+C143+C148</f>
        <v>0</v>
      </c>
      <c r="D153" s="176">
        <f>+D134+D138+D143+D148</f>
        <v>0</v>
      </c>
    </row>
    <row r="154" spans="1:4" ht="15" customHeight="1" thickBot="1">
      <c r="A154" s="177" t="s">
        <v>118</v>
      </c>
      <c r="B154" s="178" t="s">
        <v>205</v>
      </c>
      <c r="C154" s="175">
        <f>+C133+C153</f>
        <v>269944</v>
      </c>
      <c r="D154" s="176">
        <f>+D133+D153</f>
        <v>319911</v>
      </c>
    </row>
    <row r="155" spans="1:4" ht="15.75" thickBot="1">
      <c r="A155" s="834" t="s">
        <v>206</v>
      </c>
      <c r="B155" s="835"/>
      <c r="C155" s="835"/>
      <c r="D155" s="179"/>
    </row>
    <row r="156" spans="1:4" ht="26.25" thickBot="1">
      <c r="A156" s="93">
        <v>1</v>
      </c>
      <c r="B156" s="162" t="s">
        <v>207</v>
      </c>
      <c r="C156" s="95">
        <f>+C67-C133</f>
        <v>-24272</v>
      </c>
      <c r="D156" s="96">
        <f>+D67-D133</f>
        <v>-44511</v>
      </c>
    </row>
    <row r="157" spans="1:4" ht="26.25" thickBot="1">
      <c r="A157" s="93" t="s">
        <v>22</v>
      </c>
      <c r="B157" s="162" t="s">
        <v>208</v>
      </c>
      <c r="C157" s="95">
        <f>+C90-C153</f>
        <v>24272</v>
      </c>
      <c r="D157" s="96">
        <f>+D90-D153</f>
        <v>44511</v>
      </c>
    </row>
  </sheetData>
  <mergeCells count="6">
    <mergeCell ref="A1:D1"/>
    <mergeCell ref="A2:C2"/>
    <mergeCell ref="C5:D5"/>
    <mergeCell ref="C54:D54"/>
    <mergeCell ref="C94:D94"/>
    <mergeCell ref="A155:C155"/>
  </mergeCells>
  <pageMargins left="0.31496062992125984" right="0.31496062992125984" top="0.74803149606299213" bottom="0.19685039370078741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L265"/>
  <sheetViews>
    <sheetView workbookViewId="0">
      <selection sqref="A1:J1"/>
    </sheetView>
  </sheetViews>
  <sheetFormatPr defaultRowHeight="15"/>
  <cols>
    <col min="1" max="1" width="6.7109375" style="50" customWidth="1"/>
    <col min="2" max="2" width="62.42578125" style="50" customWidth="1"/>
    <col min="3" max="3" width="8.42578125" style="50" customWidth="1"/>
    <col min="4" max="4" width="9.28515625" style="50" customWidth="1"/>
    <col min="5" max="6" width="8.42578125" style="50" customWidth="1"/>
    <col min="7" max="7" width="7.28515625" style="50" customWidth="1"/>
    <col min="8" max="8" width="8.85546875" style="50" customWidth="1"/>
    <col min="9" max="9" width="10.28515625" style="50" customWidth="1"/>
    <col min="10" max="16384" width="9.140625" style="50"/>
  </cols>
  <sheetData>
    <row r="1" spans="1:10">
      <c r="A1" s="847" t="s">
        <v>402</v>
      </c>
      <c r="B1" s="847"/>
      <c r="C1" s="847"/>
      <c r="D1" s="847"/>
      <c r="E1" s="847"/>
      <c r="F1" s="847"/>
      <c r="G1" s="847"/>
      <c r="H1" s="847"/>
      <c r="I1" s="847"/>
      <c r="J1" s="847"/>
    </row>
    <row r="2" spans="1:10" ht="15.75">
      <c r="A2" s="944" t="s">
        <v>570</v>
      </c>
      <c r="B2" s="944"/>
      <c r="C2" s="944"/>
      <c r="D2" s="944"/>
      <c r="E2" s="944"/>
      <c r="F2" s="944"/>
      <c r="G2" s="944"/>
      <c r="H2" s="944"/>
      <c r="I2" s="944"/>
      <c r="J2" s="944"/>
    </row>
    <row r="3" spans="1:10" ht="15.75" thickBot="1">
      <c r="A3" s="945" t="s">
        <v>3</v>
      </c>
      <c r="B3" s="945"/>
      <c r="C3" s="945"/>
      <c r="D3" s="945"/>
      <c r="E3" s="945"/>
      <c r="F3" s="945"/>
      <c r="G3" s="945"/>
      <c r="H3" s="945"/>
      <c r="I3" s="945"/>
      <c r="J3" s="945"/>
    </row>
    <row r="4" spans="1:10" ht="15" customHeight="1">
      <c r="A4" s="940" t="s">
        <v>403</v>
      </c>
      <c r="B4" s="942" t="s">
        <v>404</v>
      </c>
      <c r="C4" s="832" t="s">
        <v>464</v>
      </c>
      <c r="D4" s="842"/>
      <c r="E4" s="832" t="s">
        <v>209</v>
      </c>
      <c r="F4" s="843"/>
      <c r="G4" s="843"/>
      <c r="H4" s="843"/>
      <c r="I4" s="843"/>
      <c r="J4" s="833"/>
    </row>
    <row r="5" spans="1:10">
      <c r="A5" s="941"/>
      <c r="B5" s="943"/>
      <c r="C5" s="837" t="s">
        <v>7</v>
      </c>
      <c r="D5" s="838"/>
      <c r="E5" s="844" t="s">
        <v>405</v>
      </c>
      <c r="F5" s="845"/>
      <c r="G5" s="844" t="s">
        <v>492</v>
      </c>
      <c r="H5" s="845"/>
      <c r="I5" s="844" t="s">
        <v>493</v>
      </c>
      <c r="J5" s="846"/>
    </row>
    <row r="6" spans="1:10">
      <c r="A6" s="550"/>
      <c r="B6" s="551"/>
      <c r="C6" s="837"/>
      <c r="D6" s="838"/>
      <c r="E6" s="837"/>
      <c r="F6" s="838"/>
      <c r="G6" s="837" t="s">
        <v>210</v>
      </c>
      <c r="H6" s="838"/>
      <c r="I6" s="837" t="s">
        <v>494</v>
      </c>
      <c r="J6" s="839"/>
    </row>
    <row r="7" spans="1:10" ht="15.75" thickBot="1">
      <c r="A7" s="552"/>
      <c r="B7" s="553"/>
      <c r="C7" s="182" t="s">
        <v>437</v>
      </c>
      <c r="D7" s="183" t="s">
        <v>438</v>
      </c>
      <c r="E7" s="182" t="s">
        <v>437</v>
      </c>
      <c r="F7" s="183" t="s">
        <v>438</v>
      </c>
      <c r="G7" s="182" t="s">
        <v>437</v>
      </c>
      <c r="H7" s="183" t="s">
        <v>438</v>
      </c>
      <c r="I7" s="182" t="s">
        <v>437</v>
      </c>
      <c r="J7" s="184" t="s">
        <v>438</v>
      </c>
    </row>
    <row r="8" spans="1:10" ht="15" customHeight="1" thickBot="1">
      <c r="A8" s="554">
        <v>1</v>
      </c>
      <c r="B8" s="555">
        <v>2</v>
      </c>
      <c r="C8" s="285">
        <v>3</v>
      </c>
      <c r="D8" s="285">
        <v>4</v>
      </c>
      <c r="E8" s="285">
        <v>5</v>
      </c>
      <c r="F8" s="285">
        <v>6</v>
      </c>
      <c r="G8" s="285">
        <v>7</v>
      </c>
      <c r="H8" s="286">
        <v>8</v>
      </c>
      <c r="I8" s="286">
        <v>9</v>
      </c>
      <c r="J8" s="287">
        <v>10</v>
      </c>
    </row>
    <row r="9" spans="1:10" ht="15" customHeight="1" thickBot="1">
      <c r="A9" s="556"/>
      <c r="B9" s="557" t="s">
        <v>571</v>
      </c>
      <c r="C9" s="558"/>
      <c r="D9" s="558"/>
      <c r="E9" s="558"/>
      <c r="F9" s="558"/>
      <c r="G9" s="558"/>
      <c r="H9" s="558"/>
      <c r="I9" s="558"/>
      <c r="J9" s="559"/>
    </row>
    <row r="10" spans="1:10" ht="15.2" customHeight="1" thickBot="1">
      <c r="A10" s="560" t="s">
        <v>8</v>
      </c>
      <c r="B10" s="94" t="s">
        <v>9</v>
      </c>
      <c r="C10" s="212">
        <f>SUM(C11:C16)</f>
        <v>76077</v>
      </c>
      <c r="D10" s="212">
        <f>SUM(F10,H10,J10)</f>
        <v>84255</v>
      </c>
      <c r="E10" s="212">
        <v>41727</v>
      </c>
      <c r="F10" s="212">
        <f>SUM(F11:F16)</f>
        <v>49589</v>
      </c>
      <c r="G10" s="212">
        <f>SUM(G11:G16)</f>
        <v>0</v>
      </c>
      <c r="H10" s="237"/>
      <c r="I10" s="237">
        <f>SUM(I11:I16)</f>
        <v>34350</v>
      </c>
      <c r="J10" s="213">
        <f>SUM(J11:J16)</f>
        <v>34666</v>
      </c>
    </row>
    <row r="11" spans="1:10" ht="15.2" customHeight="1">
      <c r="A11" s="561" t="s">
        <v>10</v>
      </c>
      <c r="B11" s="70" t="s">
        <v>11</v>
      </c>
      <c r="C11" s="238">
        <v>52985</v>
      </c>
      <c r="D11" s="239">
        <f t="shared" ref="D11:D76" si="0">SUM(F11,H11,J11)</f>
        <v>52985</v>
      </c>
      <c r="E11" s="238">
        <v>18635</v>
      </c>
      <c r="F11" s="238">
        <v>18635</v>
      </c>
      <c r="G11" s="238"/>
      <c r="H11" s="240"/>
      <c r="I11" s="240">
        <v>34350</v>
      </c>
      <c r="J11" s="241">
        <v>34350</v>
      </c>
    </row>
    <row r="12" spans="1:10" ht="15.2" customHeight="1">
      <c r="A12" s="562" t="s">
        <v>12</v>
      </c>
      <c r="B12" s="74" t="s">
        <v>13</v>
      </c>
      <c r="C12" s="206" t="s">
        <v>169</v>
      </c>
      <c r="D12" s="242">
        <f t="shared" si="0"/>
        <v>0</v>
      </c>
      <c r="E12" s="206" t="s">
        <v>169</v>
      </c>
      <c r="F12" s="206"/>
      <c r="G12" s="206"/>
      <c r="H12" s="207"/>
      <c r="I12" s="207"/>
      <c r="J12" s="208"/>
    </row>
    <row r="13" spans="1:10" ht="15.2" customHeight="1">
      <c r="A13" s="562" t="s">
        <v>14</v>
      </c>
      <c r="B13" s="74" t="s">
        <v>15</v>
      </c>
      <c r="C13" s="206">
        <v>20269</v>
      </c>
      <c r="D13" s="242">
        <f t="shared" si="0"/>
        <v>20269</v>
      </c>
      <c r="E13" s="206">
        <v>20269</v>
      </c>
      <c r="F13" s="206">
        <v>20269</v>
      </c>
      <c r="G13" s="206"/>
      <c r="H13" s="207"/>
      <c r="I13" s="207"/>
      <c r="J13" s="208"/>
    </row>
    <row r="14" spans="1:10" ht="15.2" customHeight="1">
      <c r="A14" s="562" t="s">
        <v>16</v>
      </c>
      <c r="B14" s="74" t="s">
        <v>17</v>
      </c>
      <c r="C14" s="206">
        <v>1846</v>
      </c>
      <c r="D14" s="242">
        <f t="shared" si="0"/>
        <v>1846</v>
      </c>
      <c r="E14" s="206">
        <v>1846</v>
      </c>
      <c r="F14" s="206">
        <v>1846</v>
      </c>
      <c r="G14" s="206"/>
      <c r="H14" s="207"/>
      <c r="I14" s="207"/>
      <c r="J14" s="208"/>
    </row>
    <row r="15" spans="1:10" ht="15.2" customHeight="1">
      <c r="A15" s="562" t="s">
        <v>18</v>
      </c>
      <c r="B15" s="74" t="s">
        <v>19</v>
      </c>
      <c r="C15" s="563">
        <v>977</v>
      </c>
      <c r="D15" s="242">
        <f>SUM(F15,H15,J15)</f>
        <v>8752</v>
      </c>
      <c r="E15" s="563">
        <v>977</v>
      </c>
      <c r="F15" s="563">
        <v>8717</v>
      </c>
      <c r="G15" s="563"/>
      <c r="H15" s="564"/>
      <c r="I15" s="564"/>
      <c r="J15" s="565">
        <v>35</v>
      </c>
    </row>
    <row r="16" spans="1:10" ht="15.2" customHeight="1" thickBot="1">
      <c r="A16" s="566" t="s">
        <v>20</v>
      </c>
      <c r="B16" s="80" t="s">
        <v>21</v>
      </c>
      <c r="C16" s="567"/>
      <c r="D16" s="243">
        <f t="shared" si="0"/>
        <v>403</v>
      </c>
      <c r="E16" s="567"/>
      <c r="F16" s="567">
        <v>122</v>
      </c>
      <c r="G16" s="567"/>
      <c r="H16" s="568"/>
      <c r="I16" s="568"/>
      <c r="J16" s="569">
        <v>281</v>
      </c>
    </row>
    <row r="17" spans="1:10" ht="15.2" customHeight="1" thickBot="1">
      <c r="A17" s="560" t="s">
        <v>22</v>
      </c>
      <c r="B17" s="81" t="s">
        <v>23</v>
      </c>
      <c r="C17" s="212">
        <f>+C18+C19+C20+C21+C22</f>
        <v>26202</v>
      </c>
      <c r="D17" s="212">
        <f t="shared" si="0"/>
        <v>41520</v>
      </c>
      <c r="E17" s="212">
        <f>+E18+E19+E20+E21+E22</f>
        <v>26202</v>
      </c>
      <c r="F17" s="212">
        <f>+F18+F19+F20+F21+F22</f>
        <v>41520</v>
      </c>
      <c r="G17" s="212">
        <f>+G18+G19+G20+G21+G22</f>
        <v>0</v>
      </c>
      <c r="H17" s="237"/>
      <c r="I17" s="237">
        <v>0</v>
      </c>
      <c r="J17" s="213">
        <v>0</v>
      </c>
    </row>
    <row r="18" spans="1:10" ht="15.2" customHeight="1">
      <c r="A18" s="561" t="s">
        <v>24</v>
      </c>
      <c r="B18" s="70" t="s">
        <v>25</v>
      </c>
      <c r="C18" s="238"/>
      <c r="D18" s="239">
        <f t="shared" si="0"/>
        <v>0</v>
      </c>
      <c r="E18" s="238"/>
      <c r="F18" s="238"/>
      <c r="G18" s="238"/>
      <c r="H18" s="240"/>
      <c r="I18" s="240"/>
      <c r="J18" s="241"/>
    </row>
    <row r="19" spans="1:10" ht="15.2" customHeight="1">
      <c r="A19" s="562" t="s">
        <v>26</v>
      </c>
      <c r="B19" s="74" t="s">
        <v>439</v>
      </c>
      <c r="C19" s="206"/>
      <c r="D19" s="242">
        <f t="shared" si="0"/>
        <v>0</v>
      </c>
      <c r="E19" s="206"/>
      <c r="F19" s="206"/>
      <c r="G19" s="206"/>
      <c r="H19" s="207"/>
      <c r="I19" s="207"/>
      <c r="J19" s="208"/>
    </row>
    <row r="20" spans="1:10" ht="15.2" customHeight="1">
      <c r="A20" s="562" t="s">
        <v>27</v>
      </c>
      <c r="B20" s="74" t="s">
        <v>440</v>
      </c>
      <c r="C20" s="206"/>
      <c r="D20" s="242">
        <f t="shared" si="0"/>
        <v>0</v>
      </c>
      <c r="E20" s="206"/>
      <c r="F20" s="206"/>
      <c r="G20" s="206"/>
      <c r="H20" s="207"/>
      <c r="I20" s="207"/>
      <c r="J20" s="208"/>
    </row>
    <row r="21" spans="1:10" ht="15.2" customHeight="1">
      <c r="A21" s="562" t="s">
        <v>28</v>
      </c>
      <c r="B21" s="74" t="s">
        <v>29</v>
      </c>
      <c r="C21" s="206"/>
      <c r="D21" s="242">
        <f t="shared" si="0"/>
        <v>0</v>
      </c>
      <c r="E21" s="206"/>
      <c r="F21" s="206"/>
      <c r="G21" s="206"/>
      <c r="H21" s="207"/>
      <c r="I21" s="207"/>
      <c r="J21" s="208"/>
    </row>
    <row r="22" spans="1:10" ht="15.2" customHeight="1">
      <c r="A22" s="562" t="s">
        <v>30</v>
      </c>
      <c r="B22" s="74" t="s">
        <v>441</v>
      </c>
      <c r="C22" s="206">
        <v>26202</v>
      </c>
      <c r="D22" s="242">
        <f t="shared" si="0"/>
        <v>41520</v>
      </c>
      <c r="E22" s="206">
        <v>26202</v>
      </c>
      <c r="F22" s="206">
        <v>41520</v>
      </c>
      <c r="G22" s="206"/>
      <c r="H22" s="207"/>
      <c r="I22" s="207">
        <v>0</v>
      </c>
      <c r="J22" s="208">
        <v>0</v>
      </c>
    </row>
    <row r="23" spans="1:10" ht="15.2" customHeight="1" thickBot="1">
      <c r="A23" s="566" t="s">
        <v>31</v>
      </c>
      <c r="B23" s="80" t="s">
        <v>32</v>
      </c>
      <c r="C23" s="209">
        <v>2145</v>
      </c>
      <c r="D23" s="243">
        <f t="shared" si="0"/>
        <v>2145</v>
      </c>
      <c r="E23" s="209">
        <v>2145</v>
      </c>
      <c r="F23" s="209">
        <v>2145</v>
      </c>
      <c r="G23" s="209"/>
      <c r="H23" s="210"/>
      <c r="I23" s="210"/>
      <c r="J23" s="211"/>
    </row>
    <row r="24" spans="1:10" ht="15.2" customHeight="1" thickBot="1">
      <c r="A24" s="560" t="s">
        <v>33</v>
      </c>
      <c r="B24" s="94" t="s">
        <v>407</v>
      </c>
      <c r="C24" s="212">
        <f>+C25+C26+C27+C28+C29</f>
        <v>109437</v>
      </c>
      <c r="D24" s="212">
        <f t="shared" si="0"/>
        <v>114307</v>
      </c>
      <c r="E24" s="212">
        <f>+E25+E26+E27+E28+E29</f>
        <v>109437</v>
      </c>
      <c r="F24" s="212">
        <f t="shared" ref="F24:I24" si="1">+F25+F26+F27+F28+F29</f>
        <v>114307</v>
      </c>
      <c r="G24" s="212">
        <f t="shared" si="1"/>
        <v>0</v>
      </c>
      <c r="H24" s="212">
        <f t="shared" si="1"/>
        <v>0</v>
      </c>
      <c r="I24" s="212">
        <f t="shared" si="1"/>
        <v>0</v>
      </c>
      <c r="J24" s="213">
        <f>+J25+J26+J27+J28+J29</f>
        <v>0</v>
      </c>
    </row>
    <row r="25" spans="1:10" ht="15.2" customHeight="1">
      <c r="A25" s="561" t="s">
        <v>35</v>
      </c>
      <c r="B25" s="70" t="s">
        <v>36</v>
      </c>
      <c r="C25" s="238"/>
      <c r="D25" s="239">
        <f t="shared" si="0"/>
        <v>59889</v>
      </c>
      <c r="E25" s="238"/>
      <c r="F25" s="238">
        <v>59889</v>
      </c>
      <c r="G25" s="238"/>
      <c r="H25" s="240"/>
      <c r="I25" s="240"/>
      <c r="J25" s="241"/>
    </row>
    <row r="26" spans="1:10" ht="15.2" customHeight="1">
      <c r="A26" s="562" t="s">
        <v>37</v>
      </c>
      <c r="B26" s="74" t="s">
        <v>38</v>
      </c>
      <c r="C26" s="206"/>
      <c r="D26" s="242">
        <f t="shared" si="0"/>
        <v>0</v>
      </c>
      <c r="E26" s="206"/>
      <c r="F26" s="206">
        <v>0</v>
      </c>
      <c r="G26" s="206"/>
      <c r="H26" s="207"/>
      <c r="I26" s="207"/>
      <c r="J26" s="208"/>
    </row>
    <row r="27" spans="1:10" ht="15.2" customHeight="1">
      <c r="A27" s="562" t="s">
        <v>39</v>
      </c>
      <c r="B27" s="74" t="s">
        <v>40</v>
      </c>
      <c r="C27" s="206"/>
      <c r="D27" s="242">
        <f t="shared" si="0"/>
        <v>0</v>
      </c>
      <c r="E27" s="206"/>
      <c r="F27" s="206">
        <v>0</v>
      </c>
      <c r="G27" s="206"/>
      <c r="H27" s="207"/>
      <c r="I27" s="207"/>
      <c r="J27" s="208"/>
    </row>
    <row r="28" spans="1:10" ht="15.2" customHeight="1">
      <c r="A28" s="562" t="s">
        <v>41</v>
      </c>
      <c r="B28" s="74" t="s">
        <v>42</v>
      </c>
      <c r="C28" s="206"/>
      <c r="D28" s="242">
        <f t="shared" si="0"/>
        <v>0</v>
      </c>
      <c r="E28" s="206"/>
      <c r="F28" s="206">
        <v>0</v>
      </c>
      <c r="G28" s="206"/>
      <c r="H28" s="207"/>
      <c r="I28" s="207"/>
      <c r="J28" s="208"/>
    </row>
    <row r="29" spans="1:10" ht="15.2" customHeight="1">
      <c r="A29" s="562" t="s">
        <v>43</v>
      </c>
      <c r="B29" s="74" t="s">
        <v>44</v>
      </c>
      <c r="C29" s="206">
        <v>109437</v>
      </c>
      <c r="D29" s="242">
        <f t="shared" si="0"/>
        <v>54418</v>
      </c>
      <c r="E29" s="206">
        <v>109437</v>
      </c>
      <c r="F29" s="206">
        <v>54418</v>
      </c>
      <c r="G29" s="206"/>
      <c r="H29" s="207"/>
      <c r="I29" s="207"/>
      <c r="J29" s="208"/>
    </row>
    <row r="30" spans="1:10" ht="15.2" customHeight="1" thickBot="1">
      <c r="A30" s="566" t="s">
        <v>45</v>
      </c>
      <c r="B30" s="80" t="s">
        <v>46</v>
      </c>
      <c r="C30" s="209">
        <v>58427</v>
      </c>
      <c r="D30" s="243">
        <f t="shared" si="0"/>
        <v>43109</v>
      </c>
      <c r="E30" s="209">
        <v>58427</v>
      </c>
      <c r="F30" s="209">
        <v>43109</v>
      </c>
      <c r="G30" s="209"/>
      <c r="H30" s="210"/>
      <c r="I30" s="210"/>
      <c r="J30" s="211"/>
    </row>
    <row r="31" spans="1:10" ht="15.2" customHeight="1" thickBot="1">
      <c r="A31" s="560" t="s">
        <v>443</v>
      </c>
      <c r="B31" s="94" t="s">
        <v>48</v>
      </c>
      <c r="C31" s="214">
        <f>+C32+C35+C36+C37</f>
        <v>25179</v>
      </c>
      <c r="D31" s="212">
        <f t="shared" si="0"/>
        <v>25179</v>
      </c>
      <c r="E31" s="214">
        <f>+E32+E35+E36+E37</f>
        <v>15727</v>
      </c>
      <c r="F31" s="214">
        <f t="shared" ref="F31:J31" si="2">+F32+F35+F36+F37</f>
        <v>15727</v>
      </c>
      <c r="G31" s="214">
        <f t="shared" si="2"/>
        <v>350</v>
      </c>
      <c r="H31" s="214">
        <f t="shared" si="2"/>
        <v>350</v>
      </c>
      <c r="I31" s="214">
        <f t="shared" si="2"/>
        <v>9102</v>
      </c>
      <c r="J31" s="215">
        <f t="shared" si="2"/>
        <v>9102</v>
      </c>
    </row>
    <row r="32" spans="1:10" ht="15.2" customHeight="1">
      <c r="A32" s="561" t="s">
        <v>49</v>
      </c>
      <c r="B32" s="70" t="s">
        <v>211</v>
      </c>
      <c r="C32" s="216">
        <f>+C33+C34</f>
        <v>20600</v>
      </c>
      <c r="D32" s="239">
        <f t="shared" si="0"/>
        <v>20600</v>
      </c>
      <c r="E32" s="216">
        <v>11148</v>
      </c>
      <c r="F32" s="216">
        <v>11148</v>
      </c>
      <c r="G32" s="216">
        <f>+G33+G34</f>
        <v>350</v>
      </c>
      <c r="H32" s="217">
        <v>350</v>
      </c>
      <c r="I32" s="217">
        <v>9102</v>
      </c>
      <c r="J32" s="218">
        <v>9102</v>
      </c>
    </row>
    <row r="33" spans="1:10" ht="15.2" customHeight="1">
      <c r="A33" s="562" t="s">
        <v>51</v>
      </c>
      <c r="B33" s="74" t="s">
        <v>52</v>
      </c>
      <c r="C33" s="206">
        <v>1600</v>
      </c>
      <c r="D33" s="242">
        <f t="shared" si="0"/>
        <v>1600</v>
      </c>
      <c r="E33" s="206">
        <v>1600</v>
      </c>
      <c r="F33" s="206">
        <v>1600</v>
      </c>
      <c r="G33" s="206"/>
      <c r="H33" s="207"/>
      <c r="I33" s="207"/>
      <c r="J33" s="208"/>
    </row>
    <row r="34" spans="1:10" ht="15.2" customHeight="1">
      <c r="A34" s="562" t="s">
        <v>53</v>
      </c>
      <c r="B34" s="74" t="s">
        <v>54</v>
      </c>
      <c r="C34" s="206">
        <v>19000</v>
      </c>
      <c r="D34" s="242">
        <f t="shared" si="0"/>
        <v>19000</v>
      </c>
      <c r="E34" s="206">
        <v>9548</v>
      </c>
      <c r="F34" s="206">
        <v>9548</v>
      </c>
      <c r="G34" s="206">
        <v>350</v>
      </c>
      <c r="H34" s="207">
        <v>350</v>
      </c>
      <c r="I34" s="207">
        <v>9102</v>
      </c>
      <c r="J34" s="208">
        <v>9102</v>
      </c>
    </row>
    <row r="35" spans="1:10" ht="15.2" customHeight="1">
      <c r="A35" s="562" t="s">
        <v>59</v>
      </c>
      <c r="B35" s="74" t="s">
        <v>56</v>
      </c>
      <c r="C35" s="206">
        <v>4000</v>
      </c>
      <c r="D35" s="242">
        <f t="shared" si="0"/>
        <v>4000</v>
      </c>
      <c r="E35" s="206">
        <v>4000</v>
      </c>
      <c r="F35" s="206">
        <v>4000</v>
      </c>
      <c r="G35" s="206"/>
      <c r="H35" s="207"/>
      <c r="I35" s="207"/>
      <c r="J35" s="208"/>
    </row>
    <row r="36" spans="1:10" ht="15.2" customHeight="1">
      <c r="A36" s="562" t="s">
        <v>408</v>
      </c>
      <c r="B36" s="74" t="s">
        <v>58</v>
      </c>
      <c r="C36" s="206">
        <v>150</v>
      </c>
      <c r="D36" s="242">
        <f t="shared" si="0"/>
        <v>150</v>
      </c>
      <c r="E36" s="206">
        <v>150</v>
      </c>
      <c r="F36" s="206">
        <v>150</v>
      </c>
      <c r="G36" s="206"/>
      <c r="H36" s="207"/>
      <c r="I36" s="207"/>
      <c r="J36" s="208"/>
    </row>
    <row r="37" spans="1:10" ht="15.2" customHeight="1" thickBot="1">
      <c r="A37" s="570" t="s">
        <v>409</v>
      </c>
      <c r="B37" s="110" t="s">
        <v>60</v>
      </c>
      <c r="C37" s="219">
        <v>429</v>
      </c>
      <c r="D37" s="243">
        <f t="shared" si="0"/>
        <v>429</v>
      </c>
      <c r="E37" s="219">
        <v>429</v>
      </c>
      <c r="F37" s="219">
        <v>429</v>
      </c>
      <c r="G37" s="219"/>
      <c r="H37" s="220"/>
      <c r="I37" s="220"/>
      <c r="J37" s="221"/>
    </row>
    <row r="38" spans="1:10" ht="15.2" customHeight="1">
      <c r="A38" s="571"/>
      <c r="B38" s="572"/>
      <c r="C38" s="573"/>
      <c r="D38" s="574"/>
      <c r="E38" s="573"/>
      <c r="F38" s="573"/>
      <c r="G38" s="573"/>
      <c r="H38" s="573"/>
      <c r="I38" s="573"/>
      <c r="J38" s="573"/>
    </row>
    <row r="39" spans="1:10" ht="15.75" thickBot="1">
      <c r="A39" s="575" t="s">
        <v>95</v>
      </c>
      <c r="B39" s="575"/>
      <c r="C39" s="575"/>
      <c r="D39" s="575"/>
      <c r="E39" s="575"/>
      <c r="F39" s="575"/>
      <c r="G39" s="575"/>
      <c r="H39" s="575"/>
      <c r="I39" s="575"/>
      <c r="J39" s="575"/>
    </row>
    <row r="40" spans="1:10" ht="15" customHeight="1">
      <c r="A40" s="940" t="s">
        <v>403</v>
      </c>
      <c r="B40" s="942" t="s">
        <v>404</v>
      </c>
      <c r="C40" s="832" t="s">
        <v>464</v>
      </c>
      <c r="D40" s="842"/>
      <c r="E40" s="832" t="s">
        <v>209</v>
      </c>
      <c r="F40" s="843"/>
      <c r="G40" s="843"/>
      <c r="H40" s="843"/>
      <c r="I40" s="843"/>
      <c r="J40" s="833"/>
    </row>
    <row r="41" spans="1:10">
      <c r="A41" s="941"/>
      <c r="B41" s="943"/>
      <c r="C41" s="837" t="s">
        <v>7</v>
      </c>
      <c r="D41" s="838"/>
      <c r="E41" s="844" t="s">
        <v>405</v>
      </c>
      <c r="F41" s="845"/>
      <c r="G41" s="844" t="s">
        <v>492</v>
      </c>
      <c r="H41" s="845"/>
      <c r="I41" s="844" t="s">
        <v>493</v>
      </c>
      <c r="J41" s="846"/>
    </row>
    <row r="42" spans="1:10">
      <c r="A42" s="550"/>
      <c r="B42" s="551"/>
      <c r="C42" s="837"/>
      <c r="D42" s="838"/>
      <c r="E42" s="837"/>
      <c r="F42" s="838"/>
      <c r="G42" s="837" t="s">
        <v>210</v>
      </c>
      <c r="H42" s="838"/>
      <c r="I42" s="837" t="s">
        <v>494</v>
      </c>
      <c r="J42" s="839"/>
    </row>
    <row r="43" spans="1:10" ht="15.75" thickBot="1">
      <c r="A43" s="552"/>
      <c r="B43" s="553"/>
      <c r="C43" s="182" t="s">
        <v>437</v>
      </c>
      <c r="D43" s="183" t="s">
        <v>438</v>
      </c>
      <c r="E43" s="182" t="s">
        <v>437</v>
      </c>
      <c r="F43" s="183" t="s">
        <v>438</v>
      </c>
      <c r="G43" s="182" t="s">
        <v>437</v>
      </c>
      <c r="H43" s="183" t="s">
        <v>438</v>
      </c>
      <c r="I43" s="182" t="s">
        <v>437</v>
      </c>
      <c r="J43" s="184" t="s">
        <v>438</v>
      </c>
    </row>
    <row r="44" spans="1:10" ht="15" customHeight="1" thickBot="1">
      <c r="A44" s="554">
        <v>1</v>
      </c>
      <c r="B44" s="555">
        <v>2</v>
      </c>
      <c r="C44" s="285">
        <v>3</v>
      </c>
      <c r="D44" s="285">
        <v>4</v>
      </c>
      <c r="E44" s="285">
        <v>5</v>
      </c>
      <c r="F44" s="285">
        <v>6</v>
      </c>
      <c r="G44" s="285">
        <v>7</v>
      </c>
      <c r="H44" s="286">
        <v>8</v>
      </c>
      <c r="I44" s="286">
        <v>9</v>
      </c>
      <c r="J44" s="287">
        <v>10</v>
      </c>
    </row>
    <row r="45" spans="1:10" ht="15.2" customHeight="1" thickBot="1">
      <c r="A45" s="560" t="s">
        <v>61</v>
      </c>
      <c r="B45" s="94" t="s">
        <v>62</v>
      </c>
      <c r="C45" s="212">
        <f>SUM(C46:C55)</f>
        <v>2779</v>
      </c>
      <c r="D45" s="212">
        <f t="shared" si="0"/>
        <v>2779</v>
      </c>
      <c r="E45" s="212">
        <f>SUM(E46:E55)</f>
        <v>2779</v>
      </c>
      <c r="F45" s="212">
        <f t="shared" ref="F45:J45" si="3">SUM(F46:F55)</f>
        <v>2779</v>
      </c>
      <c r="G45" s="212">
        <f t="shared" si="3"/>
        <v>0</v>
      </c>
      <c r="H45" s="212">
        <f t="shared" si="3"/>
        <v>0</v>
      </c>
      <c r="I45" s="212">
        <f t="shared" si="3"/>
        <v>0</v>
      </c>
      <c r="J45" s="213">
        <f t="shared" si="3"/>
        <v>0</v>
      </c>
    </row>
    <row r="46" spans="1:10" ht="15.2" customHeight="1">
      <c r="A46" s="561" t="s">
        <v>63</v>
      </c>
      <c r="B46" s="70" t="s">
        <v>64</v>
      </c>
      <c r="C46" s="238" t="s">
        <v>169</v>
      </c>
      <c r="D46" s="239">
        <f t="shared" si="0"/>
        <v>0</v>
      </c>
      <c r="E46" s="238" t="s">
        <v>169</v>
      </c>
      <c r="F46" s="238">
        <v>0</v>
      </c>
      <c r="G46" s="238"/>
      <c r="H46" s="240"/>
      <c r="I46" s="240"/>
      <c r="J46" s="241"/>
    </row>
    <row r="47" spans="1:10" ht="15.2" customHeight="1">
      <c r="A47" s="562" t="s">
        <v>65</v>
      </c>
      <c r="B47" s="74" t="s">
        <v>66</v>
      </c>
      <c r="C47" s="206">
        <v>1717</v>
      </c>
      <c r="D47" s="242">
        <f t="shared" si="0"/>
        <v>1717</v>
      </c>
      <c r="E47" s="206">
        <v>1717</v>
      </c>
      <c r="F47" s="206">
        <v>1717</v>
      </c>
      <c r="G47" s="206"/>
      <c r="H47" s="207"/>
      <c r="I47" s="207"/>
      <c r="J47" s="208"/>
    </row>
    <row r="48" spans="1:10" ht="15.2" customHeight="1">
      <c r="A48" s="562" t="s">
        <v>67</v>
      </c>
      <c r="B48" s="74" t="s">
        <v>68</v>
      </c>
      <c r="C48" s="206">
        <v>455</v>
      </c>
      <c r="D48" s="242">
        <f t="shared" si="0"/>
        <v>455</v>
      </c>
      <c r="E48" s="206">
        <v>455</v>
      </c>
      <c r="F48" s="206">
        <v>455</v>
      </c>
      <c r="G48" s="206"/>
      <c r="H48" s="207"/>
      <c r="I48" s="207"/>
      <c r="J48" s="208"/>
    </row>
    <row r="49" spans="1:10" ht="15.2" customHeight="1">
      <c r="A49" s="562" t="s">
        <v>69</v>
      </c>
      <c r="B49" s="74" t="s">
        <v>70</v>
      </c>
      <c r="C49" s="206"/>
      <c r="D49" s="242">
        <f t="shared" si="0"/>
        <v>0</v>
      </c>
      <c r="E49" s="206"/>
      <c r="F49" s="206">
        <v>0</v>
      </c>
      <c r="G49" s="206"/>
      <c r="H49" s="207"/>
      <c r="I49" s="207"/>
      <c r="J49" s="208"/>
    </row>
    <row r="50" spans="1:10" ht="15.2" customHeight="1">
      <c r="A50" s="562" t="s">
        <v>71</v>
      </c>
      <c r="B50" s="74" t="s">
        <v>72</v>
      </c>
      <c r="C50" s="206"/>
      <c r="D50" s="242">
        <f t="shared" si="0"/>
        <v>0</v>
      </c>
      <c r="E50" s="206"/>
      <c r="F50" s="206">
        <v>0</v>
      </c>
      <c r="G50" s="206"/>
      <c r="H50" s="207"/>
      <c r="I50" s="207"/>
      <c r="J50" s="208"/>
    </row>
    <row r="51" spans="1:10" ht="15.2" customHeight="1">
      <c r="A51" s="562" t="s">
        <v>73</v>
      </c>
      <c r="B51" s="74" t="s">
        <v>444</v>
      </c>
      <c r="C51" s="206">
        <v>485</v>
      </c>
      <c r="D51" s="242">
        <f t="shared" si="0"/>
        <v>485</v>
      </c>
      <c r="E51" s="206">
        <v>485</v>
      </c>
      <c r="F51" s="206">
        <v>485</v>
      </c>
      <c r="G51" s="206"/>
      <c r="H51" s="207"/>
      <c r="I51" s="207"/>
      <c r="J51" s="208"/>
    </row>
    <row r="52" spans="1:10" ht="15.2" customHeight="1">
      <c r="A52" s="562" t="s">
        <v>75</v>
      </c>
      <c r="B52" s="74" t="s">
        <v>76</v>
      </c>
      <c r="C52" s="206">
        <v>40</v>
      </c>
      <c r="D52" s="242">
        <f t="shared" si="0"/>
        <v>40</v>
      </c>
      <c r="E52" s="206">
        <v>40</v>
      </c>
      <c r="F52" s="206">
        <v>40</v>
      </c>
      <c r="G52" s="206"/>
      <c r="H52" s="207"/>
      <c r="I52" s="207"/>
      <c r="J52" s="208"/>
    </row>
    <row r="53" spans="1:10" ht="15.2" customHeight="1">
      <c r="A53" s="562" t="s">
        <v>77</v>
      </c>
      <c r="B53" s="74" t="s">
        <v>78</v>
      </c>
      <c r="C53" s="206">
        <v>80</v>
      </c>
      <c r="D53" s="242">
        <f t="shared" si="0"/>
        <v>80</v>
      </c>
      <c r="E53" s="206">
        <v>80</v>
      </c>
      <c r="F53" s="206">
        <v>80</v>
      </c>
      <c r="G53" s="206"/>
      <c r="H53" s="207"/>
      <c r="I53" s="207"/>
      <c r="J53" s="208"/>
    </row>
    <row r="54" spans="1:10" ht="15.2" customHeight="1">
      <c r="A54" s="562" t="s">
        <v>79</v>
      </c>
      <c r="B54" s="74" t="s">
        <v>80</v>
      </c>
      <c r="C54" s="231"/>
      <c r="D54" s="242">
        <f t="shared" si="0"/>
        <v>0</v>
      </c>
      <c r="E54" s="231"/>
      <c r="F54" s="231"/>
      <c r="G54" s="231"/>
      <c r="H54" s="232"/>
      <c r="I54" s="232"/>
      <c r="J54" s="233"/>
    </row>
    <row r="55" spans="1:10" ht="15.2" customHeight="1" thickBot="1">
      <c r="A55" s="566" t="s">
        <v>81</v>
      </c>
      <c r="B55" s="80" t="s">
        <v>82</v>
      </c>
      <c r="C55" s="576">
        <v>2</v>
      </c>
      <c r="D55" s="243">
        <f t="shared" si="0"/>
        <v>2</v>
      </c>
      <c r="E55" s="576">
        <v>2</v>
      </c>
      <c r="F55" s="576">
        <v>2</v>
      </c>
      <c r="G55" s="576"/>
      <c r="H55" s="577"/>
      <c r="I55" s="577"/>
      <c r="J55" s="578"/>
    </row>
    <row r="56" spans="1:10" ht="15.2" customHeight="1" thickBot="1">
      <c r="A56" s="560" t="s">
        <v>83</v>
      </c>
      <c r="B56" s="94" t="s">
        <v>84</v>
      </c>
      <c r="C56" s="212"/>
      <c r="D56" s="212">
        <f t="shared" si="0"/>
        <v>0</v>
      </c>
      <c r="E56" s="212"/>
      <c r="F56" s="212"/>
      <c r="G56" s="212"/>
      <c r="H56" s="237"/>
      <c r="I56" s="237"/>
      <c r="J56" s="213"/>
    </row>
    <row r="57" spans="1:10" ht="15.2" customHeight="1">
      <c r="A57" s="561" t="s">
        <v>85</v>
      </c>
      <c r="B57" s="70" t="s">
        <v>86</v>
      </c>
      <c r="C57" s="228"/>
      <c r="D57" s="239">
        <f t="shared" si="0"/>
        <v>0</v>
      </c>
      <c r="E57" s="228"/>
      <c r="F57" s="228"/>
      <c r="G57" s="228"/>
      <c r="H57" s="229"/>
      <c r="I57" s="229"/>
      <c r="J57" s="230"/>
    </row>
    <row r="58" spans="1:10" ht="15.2" customHeight="1">
      <c r="A58" s="562" t="s">
        <v>87</v>
      </c>
      <c r="B58" s="74" t="s">
        <v>88</v>
      </c>
      <c r="C58" s="231">
        <v>0</v>
      </c>
      <c r="D58" s="242">
        <f t="shared" si="0"/>
        <v>0</v>
      </c>
      <c r="E58" s="231">
        <v>0</v>
      </c>
      <c r="F58" s="231"/>
      <c r="G58" s="231">
        <v>0</v>
      </c>
      <c r="H58" s="232"/>
      <c r="I58" s="232">
        <v>0</v>
      </c>
      <c r="J58" s="233">
        <v>0</v>
      </c>
    </row>
    <row r="59" spans="1:10" ht="15.2" customHeight="1">
      <c r="A59" s="566" t="s">
        <v>89</v>
      </c>
      <c r="B59" s="80" t="s">
        <v>90</v>
      </c>
      <c r="C59" s="576"/>
      <c r="D59" s="242">
        <f t="shared" si="0"/>
        <v>0</v>
      </c>
      <c r="E59" s="576"/>
      <c r="F59" s="576"/>
      <c r="G59" s="576"/>
      <c r="H59" s="577"/>
      <c r="I59" s="577"/>
      <c r="J59" s="578"/>
    </row>
    <row r="60" spans="1:10" ht="15.2" customHeight="1">
      <c r="A60" s="562" t="s">
        <v>91</v>
      </c>
      <c r="B60" s="74" t="s">
        <v>92</v>
      </c>
      <c r="C60" s="231"/>
      <c r="D60" s="242">
        <f t="shared" si="0"/>
        <v>0</v>
      </c>
      <c r="E60" s="231"/>
      <c r="F60" s="231"/>
      <c r="G60" s="231"/>
      <c r="H60" s="232"/>
      <c r="I60" s="232"/>
      <c r="J60" s="233"/>
    </row>
    <row r="61" spans="1:10" ht="15.2" customHeight="1" thickBot="1">
      <c r="A61" s="570" t="s">
        <v>93</v>
      </c>
      <c r="B61" s="110" t="s">
        <v>94</v>
      </c>
      <c r="C61" s="234"/>
      <c r="D61" s="243">
        <f t="shared" si="0"/>
        <v>0</v>
      </c>
      <c r="E61" s="234"/>
      <c r="F61" s="234"/>
      <c r="G61" s="234"/>
      <c r="H61" s="235"/>
      <c r="I61" s="235"/>
      <c r="J61" s="236"/>
    </row>
    <row r="62" spans="1:10" ht="15.2" customHeight="1" thickBot="1">
      <c r="A62" s="560" t="s">
        <v>445</v>
      </c>
      <c r="B62" s="94" t="s">
        <v>97</v>
      </c>
      <c r="C62" s="212">
        <f>SUM(C63:C65)</f>
        <v>0</v>
      </c>
      <c r="D62" s="239">
        <f t="shared" si="0"/>
        <v>32</v>
      </c>
      <c r="E62" s="212">
        <f>SUM(E63:E65)</f>
        <v>0</v>
      </c>
      <c r="F62" s="212">
        <f t="shared" ref="F62:J62" si="4">SUM(F63:F65)</f>
        <v>32</v>
      </c>
      <c r="G62" s="212">
        <f t="shared" si="4"/>
        <v>0</v>
      </c>
      <c r="H62" s="212">
        <f t="shared" si="4"/>
        <v>0</v>
      </c>
      <c r="I62" s="212">
        <f t="shared" si="4"/>
        <v>0</v>
      </c>
      <c r="J62" s="213">
        <f t="shared" si="4"/>
        <v>0</v>
      </c>
    </row>
    <row r="63" spans="1:10" ht="15.2" customHeight="1">
      <c r="A63" s="561" t="s">
        <v>98</v>
      </c>
      <c r="B63" s="70" t="s">
        <v>213</v>
      </c>
      <c r="C63" s="238"/>
      <c r="D63" s="242">
        <f t="shared" si="0"/>
        <v>0</v>
      </c>
      <c r="E63" s="238"/>
      <c r="F63" s="238"/>
      <c r="G63" s="238"/>
      <c r="H63" s="240"/>
      <c r="I63" s="207"/>
      <c r="J63" s="208"/>
    </row>
    <row r="64" spans="1:10" ht="15.2" customHeight="1">
      <c r="A64" s="562" t="s">
        <v>100</v>
      </c>
      <c r="B64" s="74" t="s">
        <v>214</v>
      </c>
      <c r="C64" s="206"/>
      <c r="D64" s="242">
        <f t="shared" si="0"/>
        <v>0</v>
      </c>
      <c r="E64" s="206"/>
      <c r="F64" s="206"/>
      <c r="G64" s="206"/>
      <c r="H64" s="579"/>
      <c r="I64" s="116"/>
      <c r="J64" s="580"/>
    </row>
    <row r="65" spans="1:10" ht="15.2" customHeight="1">
      <c r="A65" s="562" t="s">
        <v>102</v>
      </c>
      <c r="B65" s="74" t="s">
        <v>103</v>
      </c>
      <c r="C65" s="206"/>
      <c r="D65" s="242">
        <f t="shared" si="0"/>
        <v>32</v>
      </c>
      <c r="E65" s="206"/>
      <c r="F65" s="206">
        <v>32</v>
      </c>
      <c r="G65" s="206"/>
      <c r="H65" s="207"/>
      <c r="I65" s="207"/>
      <c r="J65" s="208"/>
    </row>
    <row r="66" spans="1:10" ht="15.2" customHeight="1" thickBot="1">
      <c r="A66" s="566" t="s">
        <v>104</v>
      </c>
      <c r="B66" s="80" t="s">
        <v>105</v>
      </c>
      <c r="C66" s="209"/>
      <c r="D66" s="243">
        <f t="shared" si="0"/>
        <v>0</v>
      </c>
      <c r="E66" s="209"/>
      <c r="F66" s="209"/>
      <c r="G66" s="209"/>
      <c r="H66" s="210"/>
      <c r="I66" s="210"/>
      <c r="J66" s="211"/>
    </row>
    <row r="67" spans="1:10" ht="15.2" customHeight="1" thickBot="1">
      <c r="A67" s="560" t="s">
        <v>106</v>
      </c>
      <c r="B67" s="81" t="s">
        <v>107</v>
      </c>
      <c r="C67" s="212">
        <f>SUM(C68:C70)</f>
        <v>3800</v>
      </c>
      <c r="D67" s="212">
        <f t="shared" si="0"/>
        <v>3800</v>
      </c>
      <c r="E67" s="212">
        <f>SUM(E68:E70)</f>
        <v>3800</v>
      </c>
      <c r="F67" s="212">
        <f t="shared" ref="F67:I67" si="5">SUM(F68:F70)</f>
        <v>3800</v>
      </c>
      <c r="G67" s="212">
        <f t="shared" si="5"/>
        <v>0</v>
      </c>
      <c r="H67" s="212">
        <f t="shared" si="5"/>
        <v>0</v>
      </c>
      <c r="I67" s="212">
        <f t="shared" si="5"/>
        <v>0</v>
      </c>
      <c r="J67" s="213">
        <f>SUM(J68:J70)</f>
        <v>0</v>
      </c>
    </row>
    <row r="68" spans="1:10" ht="15.2" customHeight="1">
      <c r="A68" s="561" t="s">
        <v>108</v>
      </c>
      <c r="B68" s="70" t="s">
        <v>109</v>
      </c>
      <c r="C68" s="231"/>
      <c r="D68" s="239">
        <f t="shared" si="0"/>
        <v>0</v>
      </c>
      <c r="E68" s="231"/>
      <c r="F68" s="231"/>
      <c r="G68" s="231"/>
      <c r="H68" s="232"/>
      <c r="I68" s="232"/>
      <c r="J68" s="233"/>
    </row>
    <row r="69" spans="1:10" ht="15.2" customHeight="1">
      <c r="A69" s="562" t="s">
        <v>110</v>
      </c>
      <c r="B69" s="74" t="s">
        <v>215</v>
      </c>
      <c r="C69" s="231">
        <v>3800</v>
      </c>
      <c r="D69" s="242">
        <f t="shared" si="0"/>
        <v>3800</v>
      </c>
      <c r="E69" s="231">
        <v>3800</v>
      </c>
      <c r="F69" s="231">
        <v>3800</v>
      </c>
      <c r="G69" s="231"/>
      <c r="H69" s="232"/>
      <c r="I69" s="232"/>
      <c r="J69" s="233"/>
    </row>
    <row r="70" spans="1:10" ht="15.2" customHeight="1">
      <c r="A70" s="562" t="s">
        <v>112</v>
      </c>
      <c r="B70" s="74" t="s">
        <v>113</v>
      </c>
      <c r="C70" s="231"/>
      <c r="D70" s="242">
        <f t="shared" si="0"/>
        <v>0</v>
      </c>
      <c r="E70" s="231"/>
      <c r="F70" s="231"/>
      <c r="G70" s="231"/>
      <c r="H70" s="232"/>
      <c r="I70" s="232"/>
      <c r="J70" s="233"/>
    </row>
    <row r="71" spans="1:10" ht="15.2" customHeight="1" thickBot="1">
      <c r="A71" s="566" t="s">
        <v>114</v>
      </c>
      <c r="B71" s="80" t="s">
        <v>115</v>
      </c>
      <c r="C71" s="231"/>
      <c r="D71" s="243">
        <f t="shared" si="0"/>
        <v>0</v>
      </c>
      <c r="E71" s="231"/>
      <c r="F71" s="231"/>
      <c r="G71" s="231"/>
      <c r="H71" s="232"/>
      <c r="I71" s="232"/>
      <c r="J71" s="233"/>
    </row>
    <row r="72" spans="1:10" ht="15.2" customHeight="1" thickBot="1">
      <c r="A72" s="560" t="s">
        <v>116</v>
      </c>
      <c r="B72" s="94" t="s">
        <v>117</v>
      </c>
      <c r="C72" s="214">
        <f>+C10+C17+C24+C31+C45+C56+C62+C67</f>
        <v>243474</v>
      </c>
      <c r="D72" s="212">
        <f t="shared" si="0"/>
        <v>271872</v>
      </c>
      <c r="E72" s="214">
        <f t="shared" ref="E72:J72" si="6">+E10+E17+E24+E31+E45+E56+E62+E67</f>
        <v>199672</v>
      </c>
      <c r="F72" s="214">
        <f t="shared" si="6"/>
        <v>227754</v>
      </c>
      <c r="G72" s="214">
        <f t="shared" si="6"/>
        <v>350</v>
      </c>
      <c r="H72" s="214">
        <f t="shared" si="6"/>
        <v>350</v>
      </c>
      <c r="I72" s="214">
        <f t="shared" si="6"/>
        <v>43452</v>
      </c>
      <c r="J72" s="215">
        <f t="shared" si="6"/>
        <v>43768</v>
      </c>
    </row>
    <row r="73" spans="1:10" ht="15.2" customHeight="1" thickBot="1">
      <c r="A73" s="581" t="s">
        <v>572</v>
      </c>
      <c r="B73" s="81" t="s">
        <v>119</v>
      </c>
      <c r="C73" s="212">
        <f>SUM(C74:C76)</f>
        <v>0</v>
      </c>
      <c r="D73" s="212">
        <f t="shared" si="0"/>
        <v>0</v>
      </c>
      <c r="E73" s="212">
        <f>SUM(E74:E76)</f>
        <v>0</v>
      </c>
      <c r="F73" s="212"/>
      <c r="G73" s="212">
        <f>SUM(G74:G76)</f>
        <v>0</v>
      </c>
      <c r="H73" s="237"/>
      <c r="I73" s="237">
        <f>SUM(I74:I76)</f>
        <v>0</v>
      </c>
      <c r="J73" s="213">
        <f>SUM(J74:J76)</f>
        <v>0</v>
      </c>
    </row>
    <row r="74" spans="1:10" ht="15.2" customHeight="1">
      <c r="A74" s="561" t="s">
        <v>120</v>
      </c>
      <c r="B74" s="70" t="s">
        <v>121</v>
      </c>
      <c r="C74" s="231"/>
      <c r="D74" s="239">
        <f t="shared" si="0"/>
        <v>0</v>
      </c>
      <c r="E74" s="231"/>
      <c r="F74" s="231"/>
      <c r="G74" s="231"/>
      <c r="H74" s="232"/>
      <c r="I74" s="232"/>
      <c r="J74" s="233"/>
    </row>
    <row r="75" spans="1:10" ht="15.2" customHeight="1" thickBot="1">
      <c r="A75" s="566" t="s">
        <v>122</v>
      </c>
      <c r="B75" s="80" t="s">
        <v>123</v>
      </c>
      <c r="C75" s="576"/>
      <c r="D75" s="259">
        <f t="shared" si="0"/>
        <v>0</v>
      </c>
      <c r="E75" s="576"/>
      <c r="F75" s="576"/>
      <c r="G75" s="576"/>
      <c r="H75" s="577"/>
      <c r="I75" s="577"/>
      <c r="J75" s="578"/>
    </row>
    <row r="76" spans="1:10" ht="15.2" customHeight="1" thickBot="1">
      <c r="A76" s="582" t="s">
        <v>124</v>
      </c>
      <c r="B76" s="583" t="s">
        <v>447</v>
      </c>
      <c r="C76" s="584"/>
      <c r="D76" s="212">
        <f t="shared" si="0"/>
        <v>0</v>
      </c>
      <c r="E76" s="584"/>
      <c r="F76" s="584"/>
      <c r="G76" s="584"/>
      <c r="H76" s="585"/>
      <c r="I76" s="585"/>
      <c r="J76" s="586"/>
    </row>
    <row r="77" spans="1:10" ht="15.2" customHeight="1" thickBot="1">
      <c r="A77" s="587" t="s">
        <v>173</v>
      </c>
      <c r="B77" s="588"/>
      <c r="C77" s="589"/>
      <c r="D77" s="590"/>
      <c r="E77" s="589"/>
      <c r="F77" s="589"/>
      <c r="G77" s="589"/>
      <c r="H77" s="589"/>
      <c r="I77" s="589"/>
      <c r="J77" s="589"/>
    </row>
    <row r="78" spans="1:10" ht="15" customHeight="1">
      <c r="A78" s="940" t="s">
        <v>403</v>
      </c>
      <c r="B78" s="942" t="s">
        <v>404</v>
      </c>
      <c r="C78" s="832" t="s">
        <v>464</v>
      </c>
      <c r="D78" s="842"/>
      <c r="E78" s="832" t="s">
        <v>209</v>
      </c>
      <c r="F78" s="843"/>
      <c r="G78" s="843"/>
      <c r="H78" s="843"/>
      <c r="I78" s="843"/>
      <c r="J78" s="833"/>
    </row>
    <row r="79" spans="1:10">
      <c r="A79" s="941"/>
      <c r="B79" s="943"/>
      <c r="C79" s="837" t="s">
        <v>7</v>
      </c>
      <c r="D79" s="838"/>
      <c r="E79" s="844" t="s">
        <v>405</v>
      </c>
      <c r="F79" s="845"/>
      <c r="G79" s="844" t="s">
        <v>492</v>
      </c>
      <c r="H79" s="845"/>
      <c r="I79" s="844" t="s">
        <v>493</v>
      </c>
      <c r="J79" s="846"/>
    </row>
    <row r="80" spans="1:10">
      <c r="A80" s="550"/>
      <c r="B80" s="551"/>
      <c r="C80" s="837"/>
      <c r="D80" s="838"/>
      <c r="E80" s="837"/>
      <c r="F80" s="838"/>
      <c r="G80" s="837" t="s">
        <v>210</v>
      </c>
      <c r="H80" s="838"/>
      <c r="I80" s="837" t="s">
        <v>494</v>
      </c>
      <c r="J80" s="839"/>
    </row>
    <row r="81" spans="1:10" ht="15.75" thickBot="1">
      <c r="A81" s="552"/>
      <c r="B81" s="553"/>
      <c r="C81" s="182" t="s">
        <v>437</v>
      </c>
      <c r="D81" s="183" t="s">
        <v>438</v>
      </c>
      <c r="E81" s="182" t="s">
        <v>437</v>
      </c>
      <c r="F81" s="183" t="s">
        <v>438</v>
      </c>
      <c r="G81" s="182" t="s">
        <v>437</v>
      </c>
      <c r="H81" s="183" t="s">
        <v>438</v>
      </c>
      <c r="I81" s="182" t="s">
        <v>437</v>
      </c>
      <c r="J81" s="184" t="s">
        <v>438</v>
      </c>
    </row>
    <row r="82" spans="1:10" ht="15" customHeight="1" thickBot="1">
      <c r="A82" s="554">
        <v>1</v>
      </c>
      <c r="B82" s="555">
        <v>2</v>
      </c>
      <c r="C82" s="285">
        <v>3</v>
      </c>
      <c r="D82" s="285">
        <v>4</v>
      </c>
      <c r="E82" s="285">
        <v>5</v>
      </c>
      <c r="F82" s="285">
        <v>6</v>
      </c>
      <c r="G82" s="285">
        <v>7</v>
      </c>
      <c r="H82" s="286">
        <v>8</v>
      </c>
      <c r="I82" s="286">
        <v>9</v>
      </c>
      <c r="J82" s="287">
        <v>10</v>
      </c>
    </row>
    <row r="83" spans="1:10" ht="15.2" customHeight="1" thickBot="1">
      <c r="A83" s="581" t="s">
        <v>448</v>
      </c>
      <c r="B83" s="81" t="s">
        <v>126</v>
      </c>
      <c r="C83" s="212">
        <f>SUM(C84:C87)</f>
        <v>0</v>
      </c>
      <c r="D83" s="212">
        <f t="shared" ref="D83:D146" si="7">SUM(F83,H83,J83)</f>
        <v>0</v>
      </c>
      <c r="E83" s="212">
        <f>SUM(E84:E87)</f>
        <v>0</v>
      </c>
      <c r="F83" s="212"/>
      <c r="G83" s="212">
        <f>SUM(G84:G87)</f>
        <v>0</v>
      </c>
      <c r="H83" s="237"/>
      <c r="I83" s="237">
        <f>SUM(I84:I87)</f>
        <v>0</v>
      </c>
      <c r="J83" s="213">
        <f>SUM(J84:J87)</f>
        <v>0</v>
      </c>
    </row>
    <row r="84" spans="1:10" ht="15.2" customHeight="1">
      <c r="A84" s="561" t="s">
        <v>127</v>
      </c>
      <c r="B84" s="70" t="s">
        <v>128</v>
      </c>
      <c r="C84" s="231"/>
      <c r="D84" s="239">
        <f t="shared" si="7"/>
        <v>0</v>
      </c>
      <c r="E84" s="231"/>
      <c r="F84" s="231"/>
      <c r="G84" s="231"/>
      <c r="H84" s="232"/>
      <c r="I84" s="232"/>
      <c r="J84" s="233"/>
    </row>
    <row r="85" spans="1:10" ht="15.2" customHeight="1">
      <c r="A85" s="562" t="s">
        <v>129</v>
      </c>
      <c r="B85" s="74" t="s">
        <v>130</v>
      </c>
      <c r="C85" s="231"/>
      <c r="D85" s="242">
        <f t="shared" si="7"/>
        <v>0</v>
      </c>
      <c r="E85" s="231"/>
      <c r="F85" s="231"/>
      <c r="G85" s="231"/>
      <c r="H85" s="232"/>
      <c r="I85" s="232"/>
      <c r="J85" s="233"/>
    </row>
    <row r="86" spans="1:10" ht="15.2" customHeight="1">
      <c r="A86" s="562" t="s">
        <v>131</v>
      </c>
      <c r="B86" s="74" t="s">
        <v>132</v>
      </c>
      <c r="C86" s="231"/>
      <c r="D86" s="242">
        <f t="shared" si="7"/>
        <v>0</v>
      </c>
      <c r="E86" s="231"/>
      <c r="F86" s="231"/>
      <c r="G86" s="231"/>
      <c r="H86" s="232"/>
      <c r="I86" s="232"/>
      <c r="J86" s="233"/>
    </row>
    <row r="87" spans="1:10" ht="15.2" customHeight="1" thickBot="1">
      <c r="A87" s="566" t="s">
        <v>133</v>
      </c>
      <c r="B87" s="80" t="s">
        <v>134</v>
      </c>
      <c r="C87" s="231"/>
      <c r="D87" s="243">
        <f t="shared" si="7"/>
        <v>0</v>
      </c>
      <c r="E87" s="231"/>
      <c r="F87" s="231"/>
      <c r="G87" s="231"/>
      <c r="H87" s="232"/>
      <c r="I87" s="232"/>
      <c r="J87" s="233"/>
    </row>
    <row r="88" spans="1:10" ht="15.2" customHeight="1" thickBot="1">
      <c r="A88" s="581" t="s">
        <v>449</v>
      </c>
      <c r="B88" s="81" t="s">
        <v>136</v>
      </c>
      <c r="C88" s="212">
        <f>SUM(C89:C90)</f>
        <v>24272</v>
      </c>
      <c r="D88" s="212">
        <f t="shared" si="7"/>
        <v>43980</v>
      </c>
      <c r="E88" s="212">
        <f>SUM(E89:E90)</f>
        <v>19747</v>
      </c>
      <c r="F88" s="212">
        <f t="shared" ref="F88:J88" si="8">SUM(F89:F90)</f>
        <v>38342</v>
      </c>
      <c r="G88" s="212">
        <f t="shared" si="8"/>
        <v>0</v>
      </c>
      <c r="H88" s="212">
        <f t="shared" si="8"/>
        <v>0</v>
      </c>
      <c r="I88" s="212">
        <f t="shared" si="8"/>
        <v>4525</v>
      </c>
      <c r="J88" s="213">
        <f t="shared" si="8"/>
        <v>5638</v>
      </c>
    </row>
    <row r="89" spans="1:10" ht="15.2" customHeight="1">
      <c r="A89" s="561" t="s">
        <v>137</v>
      </c>
      <c r="B89" s="70" t="s">
        <v>138</v>
      </c>
      <c r="C89" s="231">
        <v>24272</v>
      </c>
      <c r="D89" s="239">
        <f>SUM(F89,H89,J89)</f>
        <v>43980</v>
      </c>
      <c r="E89" s="231">
        <v>19747</v>
      </c>
      <c r="F89" s="231">
        <v>38342</v>
      </c>
      <c r="G89" s="231"/>
      <c r="H89" s="232"/>
      <c r="I89" s="232">
        <v>4525</v>
      </c>
      <c r="J89" s="233">
        <v>5638</v>
      </c>
    </row>
    <row r="90" spans="1:10" ht="15.2" customHeight="1" thickBot="1">
      <c r="A90" s="566" t="s">
        <v>139</v>
      </c>
      <c r="B90" s="80" t="s">
        <v>140</v>
      </c>
      <c r="C90" s="231"/>
      <c r="D90" s="243">
        <f t="shared" si="7"/>
        <v>0</v>
      </c>
      <c r="E90" s="231"/>
      <c r="F90" s="231"/>
      <c r="G90" s="231"/>
      <c r="H90" s="232"/>
      <c r="I90" s="232"/>
      <c r="J90" s="233"/>
    </row>
    <row r="91" spans="1:10" ht="15.2" customHeight="1" thickBot="1">
      <c r="A91" s="581" t="s">
        <v>450</v>
      </c>
      <c r="B91" s="81" t="s">
        <v>142</v>
      </c>
      <c r="C91" s="212">
        <f>SUM(C92:C94)</f>
        <v>0</v>
      </c>
      <c r="D91" s="212">
        <f t="shared" si="7"/>
        <v>0</v>
      </c>
      <c r="E91" s="212">
        <f>SUM(E92:E94)</f>
        <v>0</v>
      </c>
      <c r="F91" s="212"/>
      <c r="G91" s="212">
        <f>SUM(G92:G94)</f>
        <v>0</v>
      </c>
      <c r="H91" s="237"/>
      <c r="I91" s="237">
        <f>SUM(I92:I94)</f>
        <v>0</v>
      </c>
      <c r="J91" s="213">
        <f>SUM(J92:J94)</f>
        <v>0</v>
      </c>
    </row>
    <row r="92" spans="1:10" ht="15.2" customHeight="1">
      <c r="A92" s="561" t="s">
        <v>143</v>
      </c>
      <c r="B92" s="70" t="s">
        <v>144</v>
      </c>
      <c r="C92" s="231"/>
      <c r="D92" s="239">
        <f t="shared" si="7"/>
        <v>0</v>
      </c>
      <c r="E92" s="231"/>
      <c r="F92" s="231"/>
      <c r="G92" s="231"/>
      <c r="H92" s="232"/>
      <c r="I92" s="232"/>
      <c r="J92" s="233"/>
    </row>
    <row r="93" spans="1:10" ht="15.2" customHeight="1">
      <c r="A93" s="562" t="s">
        <v>145</v>
      </c>
      <c r="B93" s="74" t="s">
        <v>146</v>
      </c>
      <c r="C93" s="231"/>
      <c r="D93" s="242">
        <f t="shared" si="7"/>
        <v>0</v>
      </c>
      <c r="E93" s="231"/>
      <c r="F93" s="231"/>
      <c r="G93" s="231"/>
      <c r="H93" s="232"/>
      <c r="I93" s="232"/>
      <c r="J93" s="233"/>
    </row>
    <row r="94" spans="1:10" ht="15.2" customHeight="1" thickBot="1">
      <c r="A94" s="566" t="s">
        <v>147</v>
      </c>
      <c r="B94" s="80" t="s">
        <v>148</v>
      </c>
      <c r="C94" s="231"/>
      <c r="D94" s="243">
        <f t="shared" si="7"/>
        <v>0</v>
      </c>
      <c r="E94" s="231"/>
      <c r="F94" s="231"/>
      <c r="G94" s="231"/>
      <c r="H94" s="232"/>
      <c r="I94" s="232"/>
      <c r="J94" s="233"/>
    </row>
    <row r="95" spans="1:10" ht="15.2" customHeight="1" thickBot="1">
      <c r="A95" s="581" t="s">
        <v>451</v>
      </c>
      <c r="B95" s="81" t="s">
        <v>150</v>
      </c>
      <c r="C95" s="212">
        <f>SUM(C96:C99)</f>
        <v>0</v>
      </c>
      <c r="D95" s="212">
        <f t="shared" si="7"/>
        <v>0</v>
      </c>
      <c r="E95" s="212">
        <f>SUM(E96:E99)</f>
        <v>0</v>
      </c>
      <c r="F95" s="212"/>
      <c r="G95" s="212">
        <f>SUM(G96:G99)</f>
        <v>0</v>
      </c>
      <c r="H95" s="237"/>
      <c r="I95" s="237">
        <f>SUM(I96:I99)</f>
        <v>0</v>
      </c>
      <c r="J95" s="213">
        <f>SUM(J96:J99)</f>
        <v>0</v>
      </c>
    </row>
    <row r="96" spans="1:10" ht="15.2" customHeight="1">
      <c r="A96" s="591" t="s">
        <v>452</v>
      </c>
      <c r="B96" s="70" t="s">
        <v>151</v>
      </c>
      <c r="C96" s="231"/>
      <c r="D96" s="239">
        <f t="shared" si="7"/>
        <v>0</v>
      </c>
      <c r="E96" s="231"/>
      <c r="F96" s="231"/>
      <c r="G96" s="231"/>
      <c r="H96" s="232"/>
      <c r="I96" s="232"/>
      <c r="J96" s="233"/>
    </row>
    <row r="97" spans="1:10" ht="15.2" customHeight="1">
      <c r="A97" s="592" t="s">
        <v>453</v>
      </c>
      <c r="B97" s="74" t="s">
        <v>152</v>
      </c>
      <c r="C97" s="231"/>
      <c r="D97" s="242">
        <f t="shared" si="7"/>
        <v>0</v>
      </c>
      <c r="E97" s="231"/>
      <c r="F97" s="231"/>
      <c r="G97" s="231"/>
      <c r="H97" s="232"/>
      <c r="I97" s="232"/>
      <c r="J97" s="233"/>
    </row>
    <row r="98" spans="1:10" ht="15.2" customHeight="1">
      <c r="A98" s="592" t="s">
        <v>454</v>
      </c>
      <c r="B98" s="74" t="s">
        <v>153</v>
      </c>
      <c r="C98" s="231"/>
      <c r="D98" s="242">
        <f t="shared" si="7"/>
        <v>0</v>
      </c>
      <c r="E98" s="231"/>
      <c r="F98" s="231"/>
      <c r="G98" s="231"/>
      <c r="H98" s="232"/>
      <c r="I98" s="232"/>
      <c r="J98" s="233"/>
    </row>
    <row r="99" spans="1:10" ht="15.2" customHeight="1" thickBot="1">
      <c r="A99" s="593" t="s">
        <v>455</v>
      </c>
      <c r="B99" s="80" t="s">
        <v>154</v>
      </c>
      <c r="C99" s="231"/>
      <c r="D99" s="243">
        <f t="shared" si="7"/>
        <v>0</v>
      </c>
      <c r="E99" s="231"/>
      <c r="F99" s="231"/>
      <c r="G99" s="231"/>
      <c r="H99" s="232"/>
      <c r="I99" s="232"/>
      <c r="J99" s="233"/>
    </row>
    <row r="100" spans="1:10" ht="15.2" customHeight="1" thickBot="1">
      <c r="A100" s="581" t="s">
        <v>456</v>
      </c>
      <c r="B100" s="81" t="s">
        <v>156</v>
      </c>
      <c r="C100" s="245"/>
      <c r="D100" s="212">
        <f t="shared" si="7"/>
        <v>0</v>
      </c>
      <c r="E100" s="245"/>
      <c r="F100" s="245"/>
      <c r="G100" s="245"/>
      <c r="H100" s="246"/>
      <c r="I100" s="246"/>
      <c r="J100" s="247"/>
    </row>
    <row r="101" spans="1:10" ht="17.25" customHeight="1" thickBot="1">
      <c r="A101" s="581" t="s">
        <v>457</v>
      </c>
      <c r="B101" s="126" t="s">
        <v>158</v>
      </c>
      <c r="C101" s="214">
        <f>+C73+C83+C88+C91+C95+C100</f>
        <v>24272</v>
      </c>
      <c r="D101" s="212">
        <f t="shared" si="7"/>
        <v>43980</v>
      </c>
      <c r="E101" s="214">
        <f>+E73+E83+E88+E91+E95+E100</f>
        <v>19747</v>
      </c>
      <c r="F101" s="214">
        <f t="shared" ref="F101:J101" si="9">+F73+F83+F88+F91+F95+F100</f>
        <v>38342</v>
      </c>
      <c r="G101" s="214">
        <f t="shared" si="9"/>
        <v>0</v>
      </c>
      <c r="H101" s="214">
        <f t="shared" si="9"/>
        <v>0</v>
      </c>
      <c r="I101" s="214">
        <f t="shared" si="9"/>
        <v>4525</v>
      </c>
      <c r="J101" s="215">
        <f t="shared" si="9"/>
        <v>5638</v>
      </c>
    </row>
    <row r="102" spans="1:10" ht="17.25" customHeight="1" thickBot="1">
      <c r="A102" s="594" t="s">
        <v>458</v>
      </c>
      <c r="B102" s="128" t="s">
        <v>216</v>
      </c>
      <c r="C102" s="214">
        <f>+C72+C101</f>
        <v>267746</v>
      </c>
      <c r="D102" s="212">
        <f>SUM(F102,H102,J102)</f>
        <v>315852</v>
      </c>
      <c r="E102" s="214">
        <f>+E72+E101</f>
        <v>219419</v>
      </c>
      <c r="F102" s="214">
        <f t="shared" ref="F102:J102" si="10">+F72+F101</f>
        <v>266096</v>
      </c>
      <c r="G102" s="214">
        <f t="shared" si="10"/>
        <v>350</v>
      </c>
      <c r="H102" s="214">
        <f t="shared" si="10"/>
        <v>350</v>
      </c>
      <c r="I102" s="214">
        <f t="shared" si="10"/>
        <v>47977</v>
      </c>
      <c r="J102" s="215">
        <f t="shared" si="10"/>
        <v>49406</v>
      </c>
    </row>
    <row r="103" spans="1:10" ht="15.2" customHeight="1" thickBot="1">
      <c r="A103" s="595"/>
      <c r="B103" s="596" t="s">
        <v>573</v>
      </c>
      <c r="C103" s="597"/>
      <c r="D103" s="598">
        <f t="shared" si="7"/>
        <v>0</v>
      </c>
      <c r="E103" s="597"/>
      <c r="F103" s="597"/>
      <c r="G103" s="597"/>
      <c r="H103" s="597"/>
      <c r="I103" s="597"/>
      <c r="J103" s="599"/>
    </row>
    <row r="104" spans="1:10" ht="15.2" customHeight="1" thickBot="1">
      <c r="A104" s="600" t="s">
        <v>8</v>
      </c>
      <c r="B104" s="138" t="s">
        <v>459</v>
      </c>
      <c r="C104" s="253">
        <f>SUM(C105:C109)</f>
        <v>103334</v>
      </c>
      <c r="D104" s="212">
        <f t="shared" si="7"/>
        <v>127543</v>
      </c>
      <c r="E104" s="253">
        <f>SUM(E105:E109)</f>
        <v>93882</v>
      </c>
      <c r="F104" s="253">
        <f t="shared" ref="F104:J104" si="11">SUM(F105:F109)</f>
        <v>118091</v>
      </c>
      <c r="G104" s="253">
        <f t="shared" si="11"/>
        <v>350</v>
      </c>
      <c r="H104" s="253">
        <f t="shared" si="11"/>
        <v>350</v>
      </c>
      <c r="I104" s="253">
        <f t="shared" si="11"/>
        <v>9102</v>
      </c>
      <c r="J104" s="254">
        <f t="shared" si="11"/>
        <v>9102</v>
      </c>
    </row>
    <row r="105" spans="1:10" ht="13.5" customHeight="1">
      <c r="A105" s="601" t="s">
        <v>10</v>
      </c>
      <c r="B105" s="142" t="s">
        <v>163</v>
      </c>
      <c r="C105" s="255">
        <v>23706</v>
      </c>
      <c r="D105" s="239">
        <f t="shared" si="7"/>
        <v>24374</v>
      </c>
      <c r="E105" s="255">
        <v>23706</v>
      </c>
      <c r="F105" s="255">
        <v>24374</v>
      </c>
      <c r="G105" s="255"/>
      <c r="H105" s="256"/>
      <c r="I105" s="256"/>
      <c r="J105" s="257"/>
    </row>
    <row r="106" spans="1:10" ht="13.5" customHeight="1">
      <c r="A106" s="562" t="s">
        <v>12</v>
      </c>
      <c r="B106" s="145" t="s">
        <v>164</v>
      </c>
      <c r="C106" s="206">
        <v>5127</v>
      </c>
      <c r="D106" s="242">
        <f t="shared" si="7"/>
        <v>5031</v>
      </c>
      <c r="E106" s="206">
        <v>5127</v>
      </c>
      <c r="F106" s="206">
        <v>5031</v>
      </c>
      <c r="G106" s="206"/>
      <c r="H106" s="207"/>
      <c r="I106" s="207"/>
      <c r="J106" s="208"/>
    </row>
    <row r="107" spans="1:10" ht="13.5" customHeight="1">
      <c r="A107" s="562" t="s">
        <v>14</v>
      </c>
      <c r="B107" s="145" t="s">
        <v>410</v>
      </c>
      <c r="C107" s="209">
        <v>38613</v>
      </c>
      <c r="D107" s="242">
        <f t="shared" si="7"/>
        <v>54003</v>
      </c>
      <c r="E107" s="209">
        <v>38613</v>
      </c>
      <c r="F107" s="209">
        <v>54003</v>
      </c>
      <c r="G107" s="209"/>
      <c r="H107" s="210"/>
      <c r="I107" s="210"/>
      <c r="J107" s="211"/>
    </row>
    <row r="108" spans="1:10" ht="13.5" customHeight="1">
      <c r="A108" s="562" t="s">
        <v>16</v>
      </c>
      <c r="B108" s="146" t="s">
        <v>166</v>
      </c>
      <c r="C108" s="209">
        <v>23097</v>
      </c>
      <c r="D108" s="242">
        <f t="shared" si="7"/>
        <v>23097</v>
      </c>
      <c r="E108" s="209">
        <v>22747</v>
      </c>
      <c r="F108" s="209">
        <v>22747</v>
      </c>
      <c r="G108" s="209">
        <v>350</v>
      </c>
      <c r="H108" s="210">
        <v>350</v>
      </c>
      <c r="I108" s="210"/>
      <c r="J108" s="211"/>
    </row>
    <row r="109" spans="1:10" ht="13.5" customHeight="1">
      <c r="A109" s="562" t="s">
        <v>167</v>
      </c>
      <c r="B109" s="147" t="s">
        <v>168</v>
      </c>
      <c r="C109" s="209">
        <v>12791</v>
      </c>
      <c r="D109" s="242">
        <f t="shared" si="7"/>
        <v>21038</v>
      </c>
      <c r="E109" s="209">
        <v>3689</v>
      </c>
      <c r="F109" s="209">
        <v>11936</v>
      </c>
      <c r="G109" s="209"/>
      <c r="H109" s="210"/>
      <c r="I109" s="210">
        <v>9102</v>
      </c>
      <c r="J109" s="211">
        <v>9102</v>
      </c>
    </row>
    <row r="110" spans="1:10" ht="13.5" customHeight="1">
      <c r="A110" s="562" t="s">
        <v>20</v>
      </c>
      <c r="B110" s="145" t="s">
        <v>460</v>
      </c>
      <c r="C110" s="209"/>
      <c r="D110" s="242">
        <f t="shared" si="7"/>
        <v>307</v>
      </c>
      <c r="E110" s="209"/>
      <c r="F110" s="209">
        <v>307</v>
      </c>
      <c r="G110" s="209"/>
      <c r="H110" s="210"/>
      <c r="I110" s="210"/>
      <c r="J110" s="211"/>
    </row>
    <row r="111" spans="1:10" ht="13.5" customHeight="1">
      <c r="A111" s="562" t="s">
        <v>170</v>
      </c>
      <c r="B111" s="148" t="s">
        <v>461</v>
      </c>
      <c r="C111" s="209"/>
      <c r="D111" s="242">
        <f t="shared" si="7"/>
        <v>0</v>
      </c>
      <c r="E111" s="209"/>
      <c r="F111" s="209"/>
      <c r="G111" s="209"/>
      <c r="H111" s="210"/>
      <c r="I111" s="210"/>
      <c r="J111" s="211"/>
    </row>
    <row r="112" spans="1:10" ht="13.5" customHeight="1">
      <c r="A112" s="562" t="s">
        <v>171</v>
      </c>
      <c r="B112" s="149" t="s">
        <v>495</v>
      </c>
      <c r="C112" s="209"/>
      <c r="D112" s="242">
        <f t="shared" si="7"/>
        <v>0</v>
      </c>
      <c r="E112" s="209"/>
      <c r="F112" s="209"/>
      <c r="G112" s="209"/>
      <c r="H112" s="210"/>
      <c r="I112" s="210"/>
      <c r="J112" s="211"/>
    </row>
    <row r="113" spans="1:12" ht="13.5" customHeight="1">
      <c r="A113" s="562" t="s">
        <v>172</v>
      </c>
      <c r="B113" s="149" t="s">
        <v>497</v>
      </c>
      <c r="C113" s="209"/>
      <c r="D113" s="242">
        <f t="shared" si="7"/>
        <v>0</v>
      </c>
      <c r="E113" s="209"/>
      <c r="F113" s="209"/>
      <c r="G113" s="209"/>
      <c r="H113" s="210"/>
      <c r="I113" s="210"/>
      <c r="J113" s="211"/>
    </row>
    <row r="114" spans="1:12" ht="13.5" customHeight="1">
      <c r="A114" s="562" t="s">
        <v>174</v>
      </c>
      <c r="B114" s="148" t="s">
        <v>465</v>
      </c>
      <c r="C114" s="209">
        <v>2283</v>
      </c>
      <c r="D114" s="242">
        <f t="shared" si="7"/>
        <v>2339</v>
      </c>
      <c r="E114" s="209">
        <v>2283</v>
      </c>
      <c r="F114" s="209">
        <v>2339</v>
      </c>
      <c r="G114" s="209"/>
      <c r="H114" s="210"/>
      <c r="I114" s="210"/>
      <c r="J114" s="211"/>
    </row>
    <row r="115" spans="1:12" ht="13.5" customHeight="1" thickBot="1">
      <c r="A115" s="570" t="s">
        <v>175</v>
      </c>
      <c r="B115" s="602" t="s">
        <v>466</v>
      </c>
      <c r="C115" s="219"/>
      <c r="D115" s="243">
        <f t="shared" si="7"/>
        <v>0</v>
      </c>
      <c r="E115" s="219"/>
      <c r="F115" s="219"/>
      <c r="G115" s="219"/>
      <c r="H115" s="220"/>
      <c r="I115" s="220"/>
      <c r="J115" s="221"/>
    </row>
    <row r="116" spans="1:12" ht="15" customHeight="1" thickBot="1">
      <c r="A116" s="603" t="s">
        <v>574</v>
      </c>
      <c r="B116" s="114"/>
      <c r="C116" s="604"/>
      <c r="D116" s="574">
        <f t="shared" si="7"/>
        <v>0</v>
      </c>
      <c r="E116" s="604"/>
      <c r="F116" s="604"/>
      <c r="G116" s="604"/>
      <c r="H116" s="604"/>
      <c r="I116" s="604"/>
      <c r="J116" s="116"/>
      <c r="K116" s="116"/>
      <c r="L116" s="116"/>
    </row>
    <row r="117" spans="1:12" ht="15" customHeight="1">
      <c r="A117" s="940" t="s">
        <v>403</v>
      </c>
      <c r="B117" s="942" t="s">
        <v>404</v>
      </c>
      <c r="C117" s="832" t="s">
        <v>464</v>
      </c>
      <c r="D117" s="842"/>
      <c r="E117" s="832" t="s">
        <v>209</v>
      </c>
      <c r="F117" s="843"/>
      <c r="G117" s="843"/>
      <c r="H117" s="843"/>
      <c r="I117" s="843"/>
      <c r="J117" s="833"/>
    </row>
    <row r="118" spans="1:12" ht="21.75" customHeight="1">
      <c r="A118" s="941"/>
      <c r="B118" s="943"/>
      <c r="C118" s="837" t="s">
        <v>7</v>
      </c>
      <c r="D118" s="838"/>
      <c r="E118" s="844" t="s">
        <v>405</v>
      </c>
      <c r="F118" s="845"/>
      <c r="G118" s="844" t="s">
        <v>492</v>
      </c>
      <c r="H118" s="845"/>
      <c r="I118" s="844" t="s">
        <v>493</v>
      </c>
      <c r="J118" s="846"/>
    </row>
    <row r="119" spans="1:12" ht="15" customHeight="1">
      <c r="A119" s="550"/>
      <c r="B119" s="551"/>
      <c r="C119" s="837"/>
      <c r="D119" s="838"/>
      <c r="E119" s="837"/>
      <c r="F119" s="838"/>
      <c r="G119" s="837" t="s">
        <v>210</v>
      </c>
      <c r="H119" s="838"/>
      <c r="I119" s="837" t="s">
        <v>494</v>
      </c>
      <c r="J119" s="839"/>
    </row>
    <row r="120" spans="1:12" ht="15.4" customHeight="1" thickBot="1">
      <c r="A120" s="552"/>
      <c r="B120" s="553"/>
      <c r="C120" s="182" t="s">
        <v>437</v>
      </c>
      <c r="D120" s="183" t="s">
        <v>438</v>
      </c>
      <c r="E120" s="182" t="s">
        <v>437</v>
      </c>
      <c r="F120" s="183" t="s">
        <v>438</v>
      </c>
      <c r="G120" s="182" t="s">
        <v>437</v>
      </c>
      <c r="H120" s="183" t="s">
        <v>438</v>
      </c>
      <c r="I120" s="182" t="s">
        <v>437</v>
      </c>
      <c r="J120" s="184" t="s">
        <v>438</v>
      </c>
    </row>
    <row r="121" spans="1:12" ht="15.4" customHeight="1" thickBot="1">
      <c r="A121" s="554">
        <v>1</v>
      </c>
      <c r="B121" s="555">
        <v>2</v>
      </c>
      <c r="C121" s="285">
        <v>3</v>
      </c>
      <c r="D121" s="285">
        <v>4</v>
      </c>
      <c r="E121" s="285">
        <v>5</v>
      </c>
      <c r="F121" s="285">
        <v>6</v>
      </c>
      <c r="G121" s="285">
        <v>7</v>
      </c>
      <c r="H121" s="286">
        <v>8</v>
      </c>
      <c r="I121" s="286">
        <v>9</v>
      </c>
      <c r="J121" s="287">
        <v>10</v>
      </c>
    </row>
    <row r="122" spans="1:12" ht="15.4" customHeight="1">
      <c r="A122" s="562" t="s">
        <v>178</v>
      </c>
      <c r="B122" s="161" t="s">
        <v>469</v>
      </c>
      <c r="C122" s="209"/>
      <c r="D122" s="242">
        <f t="shared" si="7"/>
        <v>0</v>
      </c>
      <c r="E122" s="209"/>
      <c r="F122" s="209"/>
      <c r="G122" s="209"/>
      <c r="H122" s="210"/>
      <c r="I122" s="210"/>
      <c r="J122" s="211"/>
    </row>
    <row r="123" spans="1:12" ht="15.4" customHeight="1" thickBot="1">
      <c r="A123" s="570" t="s">
        <v>179</v>
      </c>
      <c r="B123" s="150" t="s">
        <v>470</v>
      </c>
      <c r="C123" s="219">
        <v>10452</v>
      </c>
      <c r="D123" s="243">
        <f t="shared" si="7"/>
        <v>18392</v>
      </c>
      <c r="E123" s="219">
        <v>1350</v>
      </c>
      <c r="F123" s="219">
        <v>9290</v>
      </c>
      <c r="G123" s="219"/>
      <c r="H123" s="220"/>
      <c r="I123" s="220">
        <v>9102</v>
      </c>
      <c r="J123" s="221">
        <v>9102</v>
      </c>
    </row>
    <row r="124" spans="1:12" ht="15.4" customHeight="1" thickBot="1">
      <c r="A124" s="560" t="s">
        <v>22</v>
      </c>
      <c r="B124" s="162" t="s">
        <v>471</v>
      </c>
      <c r="C124" s="212">
        <f>+C125+C127+C129</f>
        <v>125537</v>
      </c>
      <c r="D124" s="212">
        <f t="shared" si="7"/>
        <v>148005</v>
      </c>
      <c r="E124" s="212">
        <f>+E125+E127+E129</f>
        <v>125537</v>
      </c>
      <c r="F124" s="212">
        <f t="shared" ref="F124:J124" si="12">+F125+F127+F129</f>
        <v>148005</v>
      </c>
      <c r="G124" s="212">
        <f t="shared" si="12"/>
        <v>0</v>
      </c>
      <c r="H124" s="212">
        <f t="shared" si="12"/>
        <v>0</v>
      </c>
      <c r="I124" s="212">
        <f t="shared" si="12"/>
        <v>0</v>
      </c>
      <c r="J124" s="213">
        <f t="shared" si="12"/>
        <v>0</v>
      </c>
    </row>
    <row r="125" spans="1:12" ht="15.4" customHeight="1">
      <c r="A125" s="561" t="s">
        <v>24</v>
      </c>
      <c r="B125" s="145" t="s">
        <v>180</v>
      </c>
      <c r="C125" s="238">
        <v>72198</v>
      </c>
      <c r="D125" s="239">
        <f t="shared" si="7"/>
        <v>67754</v>
      </c>
      <c r="E125" s="238">
        <v>72198</v>
      </c>
      <c r="F125" s="238">
        <v>67754</v>
      </c>
      <c r="G125" s="238"/>
      <c r="H125" s="240"/>
      <c r="I125" s="240"/>
      <c r="J125" s="241"/>
    </row>
    <row r="126" spans="1:12" ht="15.4" customHeight="1">
      <c r="A126" s="561" t="s">
        <v>26</v>
      </c>
      <c r="B126" s="163" t="s">
        <v>181</v>
      </c>
      <c r="C126" s="238">
        <v>68338</v>
      </c>
      <c r="D126" s="242">
        <f t="shared" si="7"/>
        <v>58693</v>
      </c>
      <c r="E126" s="238">
        <v>68338</v>
      </c>
      <c r="F126" s="238">
        <v>58693</v>
      </c>
      <c r="G126" s="238"/>
      <c r="H126" s="240"/>
      <c r="I126" s="240"/>
      <c r="J126" s="241"/>
    </row>
    <row r="127" spans="1:12" ht="15.4" customHeight="1">
      <c r="A127" s="561" t="s">
        <v>27</v>
      </c>
      <c r="B127" s="163" t="s">
        <v>182</v>
      </c>
      <c r="C127" s="206">
        <v>1800</v>
      </c>
      <c r="D127" s="242">
        <f t="shared" si="7"/>
        <v>21800</v>
      </c>
      <c r="E127" s="206">
        <v>1800</v>
      </c>
      <c r="F127" s="206">
        <v>21800</v>
      </c>
      <c r="G127" s="206"/>
      <c r="H127" s="207"/>
      <c r="I127" s="207"/>
      <c r="J127" s="208"/>
    </row>
    <row r="128" spans="1:12" ht="15.4" customHeight="1">
      <c r="A128" s="561" t="s">
        <v>28</v>
      </c>
      <c r="B128" s="163" t="s">
        <v>183</v>
      </c>
      <c r="C128" s="278" t="s">
        <v>169</v>
      </c>
      <c r="D128" s="242">
        <f t="shared" si="7"/>
        <v>0</v>
      </c>
      <c r="E128" s="275" t="s">
        <v>169</v>
      </c>
      <c r="F128" s="275"/>
      <c r="G128" s="275"/>
      <c r="H128" s="276"/>
      <c r="I128" s="207"/>
      <c r="J128" s="208"/>
    </row>
    <row r="129" spans="1:10" ht="15.4" customHeight="1">
      <c r="A129" s="561" t="s">
        <v>30</v>
      </c>
      <c r="B129" s="165" t="s">
        <v>184</v>
      </c>
      <c r="C129" s="278">
        <v>51539</v>
      </c>
      <c r="D129" s="242">
        <f t="shared" si="7"/>
        <v>58451</v>
      </c>
      <c r="E129" s="275">
        <v>51539</v>
      </c>
      <c r="F129" s="275">
        <v>58451</v>
      </c>
      <c r="G129" s="275"/>
      <c r="H129" s="276"/>
      <c r="I129" s="207"/>
      <c r="J129" s="208"/>
    </row>
    <row r="130" spans="1:10" ht="15.4" customHeight="1">
      <c r="A130" s="561" t="s">
        <v>31</v>
      </c>
      <c r="B130" s="167" t="s">
        <v>185</v>
      </c>
      <c r="C130" s="278" t="s">
        <v>169</v>
      </c>
      <c r="D130" s="242">
        <f t="shared" si="7"/>
        <v>0</v>
      </c>
      <c r="E130" s="275" t="s">
        <v>169</v>
      </c>
      <c r="F130" s="275" t="s">
        <v>169</v>
      </c>
      <c r="G130" s="275"/>
      <c r="H130" s="276"/>
      <c r="I130" s="207"/>
      <c r="J130" s="208"/>
    </row>
    <row r="131" spans="1:10" ht="15.4" customHeight="1">
      <c r="A131" s="561" t="s">
        <v>186</v>
      </c>
      <c r="B131" s="168" t="s">
        <v>499</v>
      </c>
      <c r="C131" s="278" t="s">
        <v>169</v>
      </c>
      <c r="D131" s="242">
        <f t="shared" si="7"/>
        <v>0</v>
      </c>
      <c r="E131" s="275" t="s">
        <v>169</v>
      </c>
      <c r="F131" s="275" t="s">
        <v>169</v>
      </c>
      <c r="G131" s="275"/>
      <c r="H131" s="276"/>
      <c r="I131" s="207"/>
      <c r="J131" s="208"/>
    </row>
    <row r="132" spans="1:10" ht="15.4" customHeight="1">
      <c r="A132" s="561" t="s">
        <v>187</v>
      </c>
      <c r="B132" s="149" t="s">
        <v>497</v>
      </c>
      <c r="C132" s="278" t="s">
        <v>169</v>
      </c>
      <c r="D132" s="242">
        <f t="shared" si="7"/>
        <v>0</v>
      </c>
      <c r="E132" s="275" t="s">
        <v>169</v>
      </c>
      <c r="F132" s="275" t="s">
        <v>169</v>
      </c>
      <c r="G132" s="275"/>
      <c r="H132" s="276"/>
      <c r="I132" s="207"/>
      <c r="J132" s="208"/>
    </row>
    <row r="133" spans="1:10" ht="15.4" customHeight="1">
      <c r="A133" s="561" t="s">
        <v>188</v>
      </c>
      <c r="B133" s="149" t="s">
        <v>473</v>
      </c>
      <c r="C133" s="278">
        <v>41044</v>
      </c>
      <c r="D133" s="242">
        <f t="shared" si="7"/>
        <v>41044</v>
      </c>
      <c r="E133" s="275">
        <v>41044</v>
      </c>
      <c r="F133" s="275">
        <v>41044</v>
      </c>
      <c r="G133" s="275"/>
      <c r="H133" s="276"/>
      <c r="I133" s="207"/>
      <c r="J133" s="208"/>
    </row>
    <row r="134" spans="1:10" ht="15.4" customHeight="1">
      <c r="A134" s="561" t="s">
        <v>189</v>
      </c>
      <c r="B134" s="149" t="s">
        <v>474</v>
      </c>
      <c r="C134" s="278" t="s">
        <v>169</v>
      </c>
      <c r="D134" s="242">
        <f t="shared" si="7"/>
        <v>0</v>
      </c>
      <c r="E134" s="275" t="s">
        <v>169</v>
      </c>
      <c r="F134" s="275" t="s">
        <v>169</v>
      </c>
      <c r="G134" s="275"/>
      <c r="H134" s="276"/>
      <c r="I134" s="207"/>
      <c r="J134" s="208"/>
    </row>
    <row r="135" spans="1:10" ht="15.4" customHeight="1">
      <c r="A135" s="561" t="s">
        <v>190</v>
      </c>
      <c r="B135" s="149" t="s">
        <v>498</v>
      </c>
      <c r="C135" s="278">
        <v>1145</v>
      </c>
      <c r="D135" s="242">
        <f t="shared" si="7"/>
        <v>8057</v>
      </c>
      <c r="E135" s="275">
        <v>1145</v>
      </c>
      <c r="F135" s="275">
        <v>8057</v>
      </c>
      <c r="G135" s="275"/>
      <c r="H135" s="276"/>
      <c r="I135" s="207"/>
      <c r="J135" s="208"/>
    </row>
    <row r="136" spans="1:10" ht="15.4" customHeight="1">
      <c r="A136" s="561" t="s">
        <v>191</v>
      </c>
      <c r="B136" s="149" t="s">
        <v>475</v>
      </c>
      <c r="C136" s="278" t="s">
        <v>169</v>
      </c>
      <c r="D136" s="242">
        <f t="shared" si="7"/>
        <v>0</v>
      </c>
      <c r="E136" s="275" t="s">
        <v>169</v>
      </c>
      <c r="F136" s="275" t="s">
        <v>169</v>
      </c>
      <c r="G136" s="275"/>
      <c r="H136" s="276"/>
      <c r="I136" s="207"/>
      <c r="J136" s="208"/>
    </row>
    <row r="137" spans="1:10" ht="15.4" customHeight="1" thickBot="1">
      <c r="A137" s="605" t="s">
        <v>192</v>
      </c>
      <c r="B137" s="149" t="s">
        <v>575</v>
      </c>
      <c r="C137" s="279">
        <v>9350</v>
      </c>
      <c r="D137" s="243">
        <f t="shared" si="7"/>
        <v>9350</v>
      </c>
      <c r="E137" s="260">
        <v>9350</v>
      </c>
      <c r="F137" s="260">
        <v>9350</v>
      </c>
      <c r="G137" s="260"/>
      <c r="H137" s="262"/>
      <c r="I137" s="210"/>
      <c r="J137" s="211"/>
    </row>
    <row r="138" spans="1:10" ht="15.4" customHeight="1" thickBot="1">
      <c r="A138" s="560" t="s">
        <v>33</v>
      </c>
      <c r="B138" s="170" t="s">
        <v>193</v>
      </c>
      <c r="C138" s="268">
        <f>+C139+C140</f>
        <v>0</v>
      </c>
      <c r="D138" s="212">
        <f t="shared" si="7"/>
        <v>0</v>
      </c>
      <c r="E138" s="268">
        <f>+E139+E140</f>
        <v>0</v>
      </c>
      <c r="F138" s="268"/>
      <c r="G138" s="268">
        <f>+G139+G140</f>
        <v>0</v>
      </c>
      <c r="H138" s="280"/>
      <c r="I138" s="237">
        <f>+I139+I140</f>
        <v>0</v>
      </c>
      <c r="J138" s="213">
        <f>+J139+J140</f>
        <v>0</v>
      </c>
    </row>
    <row r="139" spans="1:10" ht="15.4" customHeight="1">
      <c r="A139" s="561" t="s">
        <v>35</v>
      </c>
      <c r="B139" s="171" t="s">
        <v>194</v>
      </c>
      <c r="C139" s="271"/>
      <c r="D139" s="239">
        <f t="shared" si="7"/>
        <v>0</v>
      </c>
      <c r="E139" s="271"/>
      <c r="F139" s="271"/>
      <c r="G139" s="271"/>
      <c r="H139" s="273"/>
      <c r="I139" s="240"/>
      <c r="J139" s="241"/>
    </row>
    <row r="140" spans="1:10" ht="15.4" customHeight="1" thickBot="1">
      <c r="A140" s="566" t="s">
        <v>37</v>
      </c>
      <c r="B140" s="163" t="s">
        <v>195</v>
      </c>
      <c r="C140" s="260"/>
      <c r="D140" s="243">
        <f t="shared" si="7"/>
        <v>0</v>
      </c>
      <c r="E140" s="260"/>
      <c r="F140" s="260"/>
      <c r="G140" s="260"/>
      <c r="H140" s="262"/>
      <c r="I140" s="210"/>
      <c r="J140" s="211"/>
    </row>
    <row r="141" spans="1:10" ht="15.4" customHeight="1" thickBot="1">
      <c r="A141" s="560" t="s">
        <v>47</v>
      </c>
      <c r="B141" s="170" t="s">
        <v>196</v>
      </c>
      <c r="C141" s="268">
        <f>+C104+C124+C138</f>
        <v>228871</v>
      </c>
      <c r="D141" s="212">
        <f t="shared" si="7"/>
        <v>275548</v>
      </c>
      <c r="E141" s="268">
        <f>+E104+E124+E138</f>
        <v>219419</v>
      </c>
      <c r="F141" s="268">
        <f t="shared" ref="F141:J141" si="13">+F104+F124+F138</f>
        <v>266096</v>
      </c>
      <c r="G141" s="268">
        <f t="shared" si="13"/>
        <v>350</v>
      </c>
      <c r="H141" s="268">
        <f t="shared" si="13"/>
        <v>350</v>
      </c>
      <c r="I141" s="268">
        <f t="shared" si="13"/>
        <v>9102</v>
      </c>
      <c r="J141" s="270">
        <f t="shared" si="13"/>
        <v>9102</v>
      </c>
    </row>
    <row r="142" spans="1:10" ht="15.4" customHeight="1" thickBot="1">
      <c r="A142" s="560" t="s">
        <v>61</v>
      </c>
      <c r="B142" s="170" t="s">
        <v>197</v>
      </c>
      <c r="C142" s="268">
        <f>+C143+C144+C145</f>
        <v>0</v>
      </c>
      <c r="D142" s="212">
        <f t="shared" si="7"/>
        <v>0</v>
      </c>
      <c r="E142" s="268">
        <f>+E143+E144+E145</f>
        <v>0</v>
      </c>
      <c r="F142" s="268"/>
      <c r="G142" s="268">
        <f>+G143+G144+G145</f>
        <v>0</v>
      </c>
      <c r="H142" s="280"/>
      <c r="I142" s="237">
        <f>+I143+I144+I145</f>
        <v>0</v>
      </c>
      <c r="J142" s="213">
        <f>+J143+J144+J145</f>
        <v>0</v>
      </c>
    </row>
    <row r="143" spans="1:10" ht="15.4" customHeight="1">
      <c r="A143" s="561" t="s">
        <v>63</v>
      </c>
      <c r="B143" s="171" t="s">
        <v>477</v>
      </c>
      <c r="C143" s="278"/>
      <c r="D143" s="239">
        <f t="shared" si="7"/>
        <v>0</v>
      </c>
      <c r="E143" s="275"/>
      <c r="F143" s="275"/>
      <c r="G143" s="275"/>
      <c r="H143" s="276"/>
      <c r="I143" s="207"/>
      <c r="J143" s="208"/>
    </row>
    <row r="144" spans="1:10" ht="15.4" customHeight="1">
      <c r="A144" s="561" t="s">
        <v>65</v>
      </c>
      <c r="B144" s="171" t="s">
        <v>478</v>
      </c>
      <c r="C144" s="278"/>
      <c r="D144" s="242">
        <f t="shared" si="7"/>
        <v>0</v>
      </c>
      <c r="E144" s="275"/>
      <c r="F144" s="275"/>
      <c r="G144" s="275"/>
      <c r="H144" s="276"/>
      <c r="I144" s="207"/>
      <c r="J144" s="208"/>
    </row>
    <row r="145" spans="1:12" ht="15.4" customHeight="1" thickBot="1">
      <c r="A145" s="605" t="s">
        <v>67</v>
      </c>
      <c r="B145" s="172" t="s">
        <v>479</v>
      </c>
      <c r="C145" s="278"/>
      <c r="D145" s="243">
        <f t="shared" si="7"/>
        <v>0</v>
      </c>
      <c r="E145" s="275"/>
      <c r="F145" s="275"/>
      <c r="G145" s="275"/>
      <c r="H145" s="276"/>
      <c r="I145" s="207"/>
      <c r="J145" s="208"/>
    </row>
    <row r="146" spans="1:12" ht="15.4" customHeight="1" thickBot="1">
      <c r="A146" s="560" t="s">
        <v>83</v>
      </c>
      <c r="B146" s="170" t="s">
        <v>198</v>
      </c>
      <c r="C146" s="268">
        <f>+C147+C148+C149+C150</f>
        <v>0</v>
      </c>
      <c r="D146" s="212">
        <f t="shared" si="7"/>
        <v>0</v>
      </c>
      <c r="E146" s="268">
        <f>+E147+E148+E149+E150</f>
        <v>0</v>
      </c>
      <c r="F146" s="268"/>
      <c r="G146" s="268">
        <f>+G147+G148+G149+G150</f>
        <v>0</v>
      </c>
      <c r="H146" s="280"/>
      <c r="I146" s="237">
        <f>+I147+I148+I149+I150</f>
        <v>0</v>
      </c>
      <c r="J146" s="213">
        <f>+J147+J148+J149+J150</f>
        <v>0</v>
      </c>
    </row>
    <row r="147" spans="1:12" ht="15.4" customHeight="1">
      <c r="A147" s="561" t="s">
        <v>85</v>
      </c>
      <c r="B147" s="171" t="s">
        <v>480</v>
      </c>
      <c r="C147" s="278"/>
      <c r="D147" s="239">
        <f t="shared" ref="D147:D210" si="14">SUM(F147,H147,J147)</f>
        <v>0</v>
      </c>
      <c r="E147" s="275"/>
      <c r="F147" s="275"/>
      <c r="G147" s="275"/>
      <c r="H147" s="276"/>
      <c r="I147" s="207"/>
      <c r="J147" s="208"/>
    </row>
    <row r="148" spans="1:12" ht="15.4" customHeight="1">
      <c r="A148" s="561" t="s">
        <v>87</v>
      </c>
      <c r="B148" s="171" t="s">
        <v>481</v>
      </c>
      <c r="C148" s="278"/>
      <c r="D148" s="242">
        <f t="shared" si="14"/>
        <v>0</v>
      </c>
      <c r="E148" s="275"/>
      <c r="F148" s="275"/>
      <c r="G148" s="275"/>
      <c r="H148" s="276"/>
      <c r="I148" s="207"/>
      <c r="J148" s="208"/>
    </row>
    <row r="149" spans="1:12" ht="15.4" customHeight="1">
      <c r="A149" s="561" t="s">
        <v>89</v>
      </c>
      <c r="B149" s="171" t="s">
        <v>482</v>
      </c>
      <c r="C149" s="278"/>
      <c r="D149" s="242">
        <f t="shared" si="14"/>
        <v>0</v>
      </c>
      <c r="E149" s="275"/>
      <c r="F149" s="275"/>
      <c r="G149" s="275"/>
      <c r="H149" s="276"/>
      <c r="I149" s="207"/>
      <c r="J149" s="208"/>
    </row>
    <row r="150" spans="1:12" ht="15.4" customHeight="1" thickBot="1">
      <c r="A150" s="606" t="s">
        <v>91</v>
      </c>
      <c r="B150" s="282" t="s">
        <v>483</v>
      </c>
      <c r="C150" s="283"/>
      <c r="D150" s="243">
        <f t="shared" si="14"/>
        <v>0</v>
      </c>
      <c r="E150" s="264"/>
      <c r="F150" s="264"/>
      <c r="G150" s="264"/>
      <c r="H150" s="266"/>
      <c r="I150" s="220"/>
      <c r="J150" s="221"/>
    </row>
    <row r="151" spans="1:12" ht="15.4" customHeight="1">
      <c r="A151" s="603"/>
      <c r="B151" s="147"/>
      <c r="C151" s="607"/>
      <c r="D151" s="608"/>
      <c r="E151" s="607"/>
      <c r="F151" s="607"/>
      <c r="G151" s="607"/>
      <c r="H151" s="607"/>
      <c r="I151" s="579"/>
      <c r="J151" s="579"/>
      <c r="K151" s="116"/>
      <c r="L151" s="116"/>
    </row>
    <row r="152" spans="1:12" ht="15.4" customHeight="1">
      <c r="A152" s="603"/>
      <c r="B152" s="147"/>
      <c r="C152" s="607"/>
      <c r="D152" s="608"/>
      <c r="E152" s="607"/>
      <c r="F152" s="607"/>
      <c r="G152" s="607"/>
      <c r="H152" s="607"/>
      <c r="I152" s="579"/>
      <c r="J152" s="579"/>
      <c r="K152" s="116"/>
      <c r="L152" s="116"/>
    </row>
    <row r="153" spans="1:12" ht="15.4" customHeight="1" thickBot="1">
      <c r="A153" s="587" t="s">
        <v>217</v>
      </c>
      <c r="B153" s="588"/>
      <c r="C153" s="589"/>
      <c r="D153" s="590"/>
      <c r="E153" s="589"/>
      <c r="F153" s="589"/>
      <c r="G153" s="589"/>
      <c r="H153" s="589"/>
      <c r="I153" s="589"/>
      <c r="J153" s="589"/>
      <c r="K153" s="116"/>
      <c r="L153" s="116"/>
    </row>
    <row r="154" spans="1:12" ht="15.4" customHeight="1">
      <c r="A154" s="940" t="s">
        <v>403</v>
      </c>
      <c r="B154" s="942" t="s">
        <v>404</v>
      </c>
      <c r="C154" s="832" t="s">
        <v>464</v>
      </c>
      <c r="D154" s="842"/>
      <c r="E154" s="832" t="s">
        <v>209</v>
      </c>
      <c r="F154" s="843"/>
      <c r="G154" s="843"/>
      <c r="H154" s="843"/>
      <c r="I154" s="843"/>
      <c r="J154" s="833"/>
    </row>
    <row r="155" spans="1:12" ht="15.4" customHeight="1">
      <c r="A155" s="941"/>
      <c r="B155" s="943"/>
      <c r="C155" s="837" t="s">
        <v>7</v>
      </c>
      <c r="D155" s="838"/>
      <c r="E155" s="844" t="s">
        <v>405</v>
      </c>
      <c r="F155" s="845"/>
      <c r="G155" s="844" t="s">
        <v>492</v>
      </c>
      <c r="H155" s="845"/>
      <c r="I155" s="844" t="s">
        <v>493</v>
      </c>
      <c r="J155" s="846"/>
    </row>
    <row r="156" spans="1:12" ht="15.4" customHeight="1">
      <c r="A156" s="550"/>
      <c r="B156" s="551"/>
      <c r="C156" s="837"/>
      <c r="D156" s="838"/>
      <c r="E156" s="837"/>
      <c r="F156" s="838"/>
      <c r="G156" s="837" t="s">
        <v>210</v>
      </c>
      <c r="H156" s="838"/>
      <c r="I156" s="837" t="s">
        <v>494</v>
      </c>
      <c r="J156" s="839"/>
    </row>
    <row r="157" spans="1:12" ht="15.4" customHeight="1" thickBot="1">
      <c r="A157" s="552"/>
      <c r="B157" s="553"/>
      <c r="C157" s="182" t="s">
        <v>437</v>
      </c>
      <c r="D157" s="183" t="s">
        <v>438</v>
      </c>
      <c r="E157" s="182" t="s">
        <v>437</v>
      </c>
      <c r="F157" s="183" t="s">
        <v>438</v>
      </c>
      <c r="G157" s="182" t="s">
        <v>437</v>
      </c>
      <c r="H157" s="183" t="s">
        <v>438</v>
      </c>
      <c r="I157" s="182" t="s">
        <v>437</v>
      </c>
      <c r="J157" s="184" t="s">
        <v>438</v>
      </c>
    </row>
    <row r="158" spans="1:12" ht="15.4" customHeight="1" thickBot="1">
      <c r="A158" s="554">
        <v>1</v>
      </c>
      <c r="B158" s="555">
        <v>2</v>
      </c>
      <c r="C158" s="285">
        <v>3</v>
      </c>
      <c r="D158" s="285">
        <v>4</v>
      </c>
      <c r="E158" s="285">
        <v>5</v>
      </c>
      <c r="F158" s="285">
        <v>6</v>
      </c>
      <c r="G158" s="285">
        <v>7</v>
      </c>
      <c r="H158" s="286">
        <v>8</v>
      </c>
      <c r="I158" s="286">
        <v>9</v>
      </c>
      <c r="J158" s="287">
        <v>10</v>
      </c>
    </row>
    <row r="159" spans="1:12" ht="15.4" customHeight="1" thickBot="1">
      <c r="A159" s="560" t="s">
        <v>96</v>
      </c>
      <c r="B159" s="170" t="s">
        <v>199</v>
      </c>
      <c r="C159" s="289">
        <f>SUM(C160:C164)</f>
        <v>38875</v>
      </c>
      <c r="D159" s="212">
        <f t="shared" si="14"/>
        <v>40304</v>
      </c>
      <c r="E159" s="289">
        <f>SUM(E160:E164)</f>
        <v>0</v>
      </c>
      <c r="F159" s="289">
        <f t="shared" ref="F159:I159" si="15">SUM(F160:F164)</f>
        <v>0</v>
      </c>
      <c r="G159" s="289">
        <f t="shared" si="15"/>
        <v>0</v>
      </c>
      <c r="H159" s="289">
        <f t="shared" si="15"/>
        <v>0</v>
      </c>
      <c r="I159" s="289">
        <f t="shared" si="15"/>
        <v>38875</v>
      </c>
      <c r="J159" s="215">
        <f>SUM(J160:J164)</f>
        <v>40304</v>
      </c>
    </row>
    <row r="160" spans="1:12" ht="15.4" customHeight="1">
      <c r="A160" s="561" t="s">
        <v>98</v>
      </c>
      <c r="B160" s="171" t="s">
        <v>200</v>
      </c>
      <c r="C160" s="278"/>
      <c r="D160" s="239">
        <f t="shared" si="14"/>
        <v>0</v>
      </c>
      <c r="E160" s="275"/>
      <c r="F160" s="275"/>
      <c r="G160" s="275"/>
      <c r="H160" s="276"/>
      <c r="I160" s="207"/>
      <c r="J160" s="208"/>
    </row>
    <row r="161" spans="1:10" ht="15.4" customHeight="1">
      <c r="A161" s="561" t="s">
        <v>100</v>
      </c>
      <c r="B161" s="171" t="s">
        <v>201</v>
      </c>
      <c r="C161" s="278"/>
      <c r="D161" s="242">
        <f t="shared" si="14"/>
        <v>0</v>
      </c>
      <c r="E161" s="275"/>
      <c r="F161" s="275"/>
      <c r="G161" s="275"/>
      <c r="H161" s="276"/>
      <c r="I161" s="207"/>
      <c r="J161" s="208"/>
    </row>
    <row r="162" spans="1:10" ht="15.4" customHeight="1">
      <c r="A162" s="561" t="s">
        <v>102</v>
      </c>
      <c r="B162" s="171" t="s">
        <v>411</v>
      </c>
      <c r="C162" s="278">
        <v>38875</v>
      </c>
      <c r="D162" s="242">
        <f t="shared" si="14"/>
        <v>40304</v>
      </c>
      <c r="E162" s="275">
        <v>0</v>
      </c>
      <c r="F162" s="275"/>
      <c r="G162" s="275"/>
      <c r="H162" s="276"/>
      <c r="I162" s="207">
        <v>38875</v>
      </c>
      <c r="J162" s="208">
        <v>40304</v>
      </c>
    </row>
    <row r="163" spans="1:10" ht="15.4" customHeight="1">
      <c r="A163" s="561" t="s">
        <v>104</v>
      </c>
      <c r="B163" s="171" t="s">
        <v>484</v>
      </c>
      <c r="C163" s="278"/>
      <c r="D163" s="242">
        <f t="shared" si="14"/>
        <v>0</v>
      </c>
      <c r="E163" s="275"/>
      <c r="F163" s="275"/>
      <c r="G163" s="275"/>
      <c r="H163" s="276"/>
      <c r="I163" s="207"/>
      <c r="J163" s="208"/>
    </row>
    <row r="164" spans="1:10" ht="15.4" customHeight="1" thickBot="1">
      <c r="A164" s="605" t="s">
        <v>412</v>
      </c>
      <c r="B164" s="172" t="s">
        <v>485</v>
      </c>
      <c r="C164" s="278"/>
      <c r="D164" s="243">
        <f t="shared" si="14"/>
        <v>0</v>
      </c>
      <c r="E164" s="275"/>
      <c r="F164" s="275"/>
      <c r="G164" s="275"/>
      <c r="H164" s="276"/>
      <c r="I164" s="207"/>
      <c r="J164" s="208"/>
    </row>
    <row r="165" spans="1:10" ht="15.4" customHeight="1" thickBot="1">
      <c r="A165" s="560" t="s">
        <v>106</v>
      </c>
      <c r="B165" s="170" t="s">
        <v>203</v>
      </c>
      <c r="C165" s="609">
        <f>+C166+C167+C168+C169</f>
        <v>0</v>
      </c>
      <c r="D165" s="212">
        <f t="shared" si="14"/>
        <v>0</v>
      </c>
      <c r="E165" s="609">
        <f>+E166+E167+E168+E169</f>
        <v>0</v>
      </c>
      <c r="F165" s="609"/>
      <c r="G165" s="609">
        <f>+G166+G167+G168+G169</f>
        <v>0</v>
      </c>
      <c r="H165" s="610"/>
      <c r="I165" s="610">
        <f>+I166+I167+I168+I169</f>
        <v>0</v>
      </c>
      <c r="J165" s="611">
        <f>+J166+J167+J168+J169</f>
        <v>0</v>
      </c>
    </row>
    <row r="166" spans="1:10" ht="15.4" customHeight="1">
      <c r="A166" s="561" t="s">
        <v>108</v>
      </c>
      <c r="B166" s="171" t="s">
        <v>486</v>
      </c>
      <c r="C166" s="612"/>
      <c r="D166" s="239">
        <f t="shared" si="14"/>
        <v>0</v>
      </c>
      <c r="E166" s="206"/>
      <c r="F166" s="206"/>
      <c r="G166" s="206"/>
      <c r="H166" s="207"/>
      <c r="I166" s="207"/>
      <c r="J166" s="208"/>
    </row>
    <row r="167" spans="1:10" ht="15.4" customHeight="1">
      <c r="A167" s="561" t="s">
        <v>110</v>
      </c>
      <c r="B167" s="171" t="s">
        <v>487</v>
      </c>
      <c r="C167" s="612"/>
      <c r="D167" s="242">
        <f t="shared" si="14"/>
        <v>0</v>
      </c>
      <c r="E167" s="206"/>
      <c r="F167" s="206"/>
      <c r="G167" s="206"/>
      <c r="H167" s="207"/>
      <c r="I167" s="207"/>
      <c r="J167" s="208"/>
    </row>
    <row r="168" spans="1:10" ht="15.4" customHeight="1">
      <c r="A168" s="561" t="s">
        <v>112</v>
      </c>
      <c r="B168" s="171" t="s">
        <v>488</v>
      </c>
      <c r="C168" s="612"/>
      <c r="D168" s="242">
        <f t="shared" si="14"/>
        <v>0</v>
      </c>
      <c r="E168" s="206"/>
      <c r="F168" s="206"/>
      <c r="G168" s="206"/>
      <c r="H168" s="207"/>
      <c r="I168" s="207"/>
      <c r="J168" s="208"/>
    </row>
    <row r="169" spans="1:10" ht="15.4" customHeight="1" thickBot="1">
      <c r="A169" s="561" t="s">
        <v>114</v>
      </c>
      <c r="B169" s="171" t="s">
        <v>489</v>
      </c>
      <c r="C169" s="612"/>
      <c r="D169" s="243">
        <f t="shared" si="14"/>
        <v>0</v>
      </c>
      <c r="E169" s="206"/>
      <c r="F169" s="206"/>
      <c r="G169" s="206"/>
      <c r="H169" s="207"/>
      <c r="I169" s="207"/>
      <c r="J169" s="208"/>
    </row>
    <row r="170" spans="1:10" ht="15.4" customHeight="1" thickBot="1">
      <c r="A170" s="560" t="s">
        <v>116</v>
      </c>
      <c r="B170" s="170" t="s">
        <v>204</v>
      </c>
      <c r="C170" s="613">
        <f>+C142+C146+C159+C165</f>
        <v>38875</v>
      </c>
      <c r="D170" s="212">
        <f t="shared" si="14"/>
        <v>40304</v>
      </c>
      <c r="E170" s="613">
        <f>+E142+E146+E159+E165</f>
        <v>0</v>
      </c>
      <c r="F170" s="613">
        <f t="shared" ref="F170:J170" si="16">+F142+F146+F159+F165</f>
        <v>0</v>
      </c>
      <c r="G170" s="613">
        <f t="shared" si="16"/>
        <v>0</v>
      </c>
      <c r="H170" s="613">
        <f t="shared" si="16"/>
        <v>0</v>
      </c>
      <c r="I170" s="613">
        <f t="shared" si="16"/>
        <v>38875</v>
      </c>
      <c r="J170" s="613">
        <f t="shared" si="16"/>
        <v>40304</v>
      </c>
    </row>
    <row r="171" spans="1:10" ht="15.4" customHeight="1" thickBot="1">
      <c r="A171" s="614" t="s">
        <v>118</v>
      </c>
      <c r="B171" s="178" t="s">
        <v>205</v>
      </c>
      <c r="C171" s="613">
        <f>+C141+C170</f>
        <v>267746</v>
      </c>
      <c r="D171" s="212">
        <f t="shared" si="14"/>
        <v>315852</v>
      </c>
      <c r="E171" s="613">
        <f>+E141+E170</f>
        <v>219419</v>
      </c>
      <c r="F171" s="613">
        <f t="shared" ref="F171:J171" si="17">+F141+F170</f>
        <v>266096</v>
      </c>
      <c r="G171" s="613">
        <f t="shared" si="17"/>
        <v>350</v>
      </c>
      <c r="H171" s="613">
        <f t="shared" si="17"/>
        <v>350</v>
      </c>
      <c r="I171" s="613">
        <f t="shared" si="17"/>
        <v>47977</v>
      </c>
      <c r="J171" s="613">
        <f t="shared" si="17"/>
        <v>49406</v>
      </c>
    </row>
    <row r="172" spans="1:10" ht="15.4" customHeight="1" thickBot="1">
      <c r="A172" s="615"/>
      <c r="B172" s="616"/>
      <c r="C172" s="616"/>
      <c r="D172" s="212">
        <f t="shared" si="14"/>
        <v>0</v>
      </c>
      <c r="E172" s="616"/>
      <c r="F172" s="616"/>
      <c r="G172" s="616"/>
      <c r="H172" s="616"/>
      <c r="I172" s="616"/>
      <c r="J172" s="617"/>
    </row>
    <row r="173" spans="1:10" ht="15.4" customHeight="1" thickBot="1">
      <c r="A173" s="618" t="s">
        <v>413</v>
      </c>
      <c r="B173" s="619"/>
      <c r="C173" s="620">
        <v>6</v>
      </c>
      <c r="D173" s="212">
        <f t="shared" si="14"/>
        <v>6</v>
      </c>
      <c r="E173" s="620">
        <v>6</v>
      </c>
      <c r="F173" s="620">
        <v>6</v>
      </c>
      <c r="G173" s="620">
        <f>0-0</f>
        <v>0</v>
      </c>
      <c r="H173" s="621">
        <v>0</v>
      </c>
      <c r="I173" s="621">
        <v>0</v>
      </c>
      <c r="J173" s="622">
        <v>0</v>
      </c>
    </row>
    <row r="174" spans="1:10" ht="15.4" customHeight="1" thickBot="1">
      <c r="A174" s="618" t="s">
        <v>414</v>
      </c>
      <c r="B174" s="619"/>
      <c r="C174" s="620">
        <v>11</v>
      </c>
      <c r="D174" s="212">
        <f t="shared" si="14"/>
        <v>11</v>
      </c>
      <c r="E174" s="620">
        <v>11</v>
      </c>
      <c r="F174" s="620">
        <v>11</v>
      </c>
      <c r="G174" s="620">
        <v>0</v>
      </c>
      <c r="H174" s="621">
        <v>0</v>
      </c>
      <c r="I174" s="621">
        <v>0</v>
      </c>
      <c r="J174" s="622">
        <v>0</v>
      </c>
    </row>
    <row r="175" spans="1:10" ht="15" customHeight="1">
      <c r="C175" s="623"/>
      <c r="D175" s="574">
        <f t="shared" si="14"/>
        <v>0</v>
      </c>
      <c r="E175" s="623"/>
      <c r="F175" s="624"/>
      <c r="G175" s="624"/>
      <c r="H175" s="624"/>
      <c r="I175" s="624"/>
    </row>
    <row r="176" spans="1:10" ht="15" customHeight="1">
      <c r="C176" s="625"/>
      <c r="D176" s="608">
        <f t="shared" si="14"/>
        <v>0</v>
      </c>
      <c r="E176" s="625"/>
      <c r="F176" s="624"/>
      <c r="G176" s="624"/>
      <c r="H176" s="624"/>
      <c r="I176" s="624"/>
    </row>
    <row r="177" spans="3:9" ht="15" customHeight="1">
      <c r="C177" s="625"/>
      <c r="D177" s="608">
        <f t="shared" si="14"/>
        <v>0</v>
      </c>
      <c r="E177" s="625"/>
      <c r="F177" s="624"/>
      <c r="G177" s="624"/>
      <c r="H177" s="624"/>
      <c r="I177" s="624"/>
    </row>
    <row r="178" spans="3:9" ht="15" customHeight="1">
      <c r="C178" s="625"/>
      <c r="D178" s="608">
        <f t="shared" si="14"/>
        <v>0</v>
      </c>
      <c r="E178" s="625"/>
      <c r="F178" s="624"/>
      <c r="G178" s="624"/>
      <c r="H178" s="624"/>
      <c r="I178" s="624"/>
    </row>
    <row r="179" spans="3:9" ht="15" customHeight="1">
      <c r="C179" s="625"/>
      <c r="D179" s="608">
        <f t="shared" si="14"/>
        <v>0</v>
      </c>
      <c r="E179" s="625"/>
      <c r="F179" s="624"/>
      <c r="G179" s="624"/>
      <c r="H179" s="624"/>
      <c r="I179" s="624"/>
    </row>
    <row r="180" spans="3:9" ht="15" customHeight="1">
      <c r="C180" s="625"/>
      <c r="D180" s="608">
        <f t="shared" si="14"/>
        <v>0</v>
      </c>
      <c r="E180" s="625"/>
      <c r="F180" s="624"/>
      <c r="G180" s="624"/>
      <c r="H180" s="624"/>
      <c r="I180" s="624"/>
    </row>
    <row r="181" spans="3:9" ht="15" customHeight="1">
      <c r="C181" s="625"/>
      <c r="D181" s="608">
        <f t="shared" si="14"/>
        <v>0</v>
      </c>
      <c r="E181" s="625"/>
      <c r="F181" s="624"/>
      <c r="G181" s="624"/>
      <c r="H181" s="624"/>
      <c r="I181" s="624"/>
    </row>
    <row r="182" spans="3:9" ht="15" customHeight="1">
      <c r="C182" s="625"/>
      <c r="D182" s="608">
        <f t="shared" si="14"/>
        <v>0</v>
      </c>
      <c r="E182" s="625"/>
      <c r="F182" s="624"/>
      <c r="G182" s="624"/>
      <c r="H182" s="624"/>
      <c r="I182" s="624"/>
    </row>
    <row r="183" spans="3:9" ht="15" customHeight="1">
      <c r="C183" s="625"/>
      <c r="D183" s="608">
        <f t="shared" si="14"/>
        <v>0</v>
      </c>
      <c r="E183" s="625"/>
      <c r="F183" s="624"/>
      <c r="G183" s="624"/>
      <c r="H183" s="624"/>
      <c r="I183" s="624"/>
    </row>
    <row r="184" spans="3:9" ht="15" customHeight="1">
      <c r="C184" s="625"/>
      <c r="D184" s="608">
        <f t="shared" si="14"/>
        <v>0</v>
      </c>
      <c r="E184" s="625"/>
      <c r="F184" s="624"/>
      <c r="G184" s="624"/>
      <c r="H184" s="624"/>
      <c r="I184" s="624"/>
    </row>
    <row r="185" spans="3:9" ht="15" customHeight="1">
      <c r="C185" s="625"/>
      <c r="D185" s="608">
        <f t="shared" si="14"/>
        <v>0</v>
      </c>
      <c r="E185" s="625"/>
      <c r="F185" s="624"/>
      <c r="G185" s="624"/>
      <c r="H185" s="624"/>
      <c r="I185" s="624"/>
    </row>
    <row r="186" spans="3:9" ht="15" customHeight="1">
      <c r="C186" s="625"/>
      <c r="D186" s="608">
        <f t="shared" si="14"/>
        <v>0</v>
      </c>
      <c r="E186" s="625"/>
      <c r="F186" s="624"/>
      <c r="G186" s="624"/>
      <c r="H186" s="624"/>
      <c r="I186" s="624"/>
    </row>
    <row r="187" spans="3:9" ht="15" customHeight="1">
      <c r="C187" s="625"/>
      <c r="D187" s="608">
        <f t="shared" si="14"/>
        <v>0</v>
      </c>
      <c r="E187" s="625"/>
      <c r="F187" s="624"/>
      <c r="G187" s="624"/>
      <c r="H187" s="624"/>
      <c r="I187" s="624"/>
    </row>
    <row r="188" spans="3:9" ht="15" customHeight="1">
      <c r="C188" s="625"/>
      <c r="D188" s="608">
        <f t="shared" si="14"/>
        <v>0</v>
      </c>
      <c r="E188" s="625"/>
      <c r="F188" s="624"/>
      <c r="G188" s="624"/>
      <c r="H188" s="624"/>
      <c r="I188" s="624"/>
    </row>
    <row r="189" spans="3:9" ht="15" customHeight="1">
      <c r="C189" s="625"/>
      <c r="D189" s="608">
        <f t="shared" si="14"/>
        <v>0</v>
      </c>
      <c r="E189" s="625"/>
      <c r="F189" s="624"/>
      <c r="G189" s="624"/>
      <c r="H189" s="624"/>
      <c r="I189" s="624"/>
    </row>
    <row r="190" spans="3:9" ht="15" customHeight="1">
      <c r="C190" s="625"/>
      <c r="D190" s="608">
        <f t="shared" si="14"/>
        <v>0</v>
      </c>
      <c r="E190" s="625"/>
      <c r="F190" s="624"/>
      <c r="G190" s="624"/>
      <c r="H190" s="624"/>
      <c r="I190" s="624"/>
    </row>
    <row r="191" spans="3:9" ht="15" customHeight="1">
      <c r="C191" s="625"/>
      <c r="D191" s="608">
        <f t="shared" si="14"/>
        <v>0</v>
      </c>
      <c r="E191" s="625"/>
      <c r="F191" s="624"/>
      <c r="G191" s="624"/>
      <c r="H191" s="624"/>
      <c r="I191" s="624"/>
    </row>
    <row r="192" spans="3:9" ht="15" customHeight="1">
      <c r="C192" s="625"/>
      <c r="D192" s="608">
        <f t="shared" si="14"/>
        <v>0</v>
      </c>
      <c r="E192" s="625"/>
      <c r="F192" s="624"/>
      <c r="G192" s="624"/>
      <c r="H192" s="624"/>
      <c r="I192" s="624"/>
    </row>
    <row r="193" spans="3:9" ht="15" customHeight="1">
      <c r="C193" s="625"/>
      <c r="D193" s="608">
        <f t="shared" si="14"/>
        <v>0</v>
      </c>
      <c r="E193" s="625"/>
      <c r="F193" s="624"/>
      <c r="G193" s="624"/>
      <c r="H193" s="624"/>
      <c r="I193" s="624"/>
    </row>
    <row r="194" spans="3:9" ht="15" customHeight="1">
      <c r="C194" s="625"/>
      <c r="D194" s="608">
        <f t="shared" si="14"/>
        <v>0</v>
      </c>
      <c r="E194" s="625"/>
      <c r="F194" s="624"/>
      <c r="G194" s="624"/>
      <c r="H194" s="624"/>
      <c r="I194" s="624"/>
    </row>
    <row r="195" spans="3:9" ht="15" customHeight="1">
      <c r="C195" s="625"/>
      <c r="D195" s="608">
        <f t="shared" si="14"/>
        <v>0</v>
      </c>
      <c r="E195" s="625"/>
      <c r="F195" s="624"/>
      <c r="G195" s="624"/>
      <c r="H195" s="624"/>
      <c r="I195" s="624"/>
    </row>
    <row r="196" spans="3:9" ht="15" customHeight="1">
      <c r="C196" s="625"/>
      <c r="D196" s="608">
        <f t="shared" si="14"/>
        <v>0</v>
      </c>
      <c r="E196" s="625"/>
      <c r="F196" s="624"/>
      <c r="G196" s="624"/>
      <c r="H196" s="624"/>
      <c r="I196" s="624"/>
    </row>
    <row r="197" spans="3:9" ht="15" customHeight="1">
      <c r="C197" s="625"/>
      <c r="D197" s="608">
        <f t="shared" si="14"/>
        <v>0</v>
      </c>
      <c r="E197" s="625"/>
      <c r="F197" s="624"/>
      <c r="G197" s="624"/>
      <c r="H197" s="624"/>
      <c r="I197" s="624"/>
    </row>
    <row r="198" spans="3:9" ht="15" customHeight="1">
      <c r="C198" s="625"/>
      <c r="D198" s="608">
        <f t="shared" si="14"/>
        <v>0</v>
      </c>
      <c r="E198" s="625"/>
      <c r="F198" s="624"/>
      <c r="G198" s="624"/>
      <c r="H198" s="624"/>
      <c r="I198" s="624"/>
    </row>
    <row r="199" spans="3:9" ht="15" customHeight="1">
      <c r="C199" s="116"/>
      <c r="D199" s="608">
        <f t="shared" si="14"/>
        <v>0</v>
      </c>
      <c r="E199" s="116"/>
    </row>
    <row r="200" spans="3:9" ht="15" customHeight="1">
      <c r="C200" s="116"/>
      <c r="D200" s="608">
        <f t="shared" si="14"/>
        <v>0</v>
      </c>
      <c r="E200" s="116"/>
    </row>
    <row r="201" spans="3:9" ht="15" customHeight="1">
      <c r="C201" s="116"/>
      <c r="D201" s="608">
        <f t="shared" si="14"/>
        <v>0</v>
      </c>
      <c r="E201" s="116"/>
    </row>
    <row r="202" spans="3:9" ht="15" customHeight="1">
      <c r="C202" s="116"/>
      <c r="D202" s="608">
        <f t="shared" si="14"/>
        <v>0</v>
      </c>
      <c r="E202" s="116"/>
    </row>
    <row r="203" spans="3:9" ht="15" customHeight="1">
      <c r="C203" s="116"/>
      <c r="D203" s="608">
        <f t="shared" si="14"/>
        <v>0</v>
      </c>
      <c r="E203" s="116"/>
    </row>
    <row r="204" spans="3:9" ht="15" customHeight="1">
      <c r="C204" s="116"/>
      <c r="D204" s="608">
        <f t="shared" si="14"/>
        <v>0</v>
      </c>
      <c r="E204" s="116"/>
    </row>
    <row r="205" spans="3:9" ht="15" customHeight="1">
      <c r="C205" s="116"/>
      <c r="D205" s="608">
        <f t="shared" si="14"/>
        <v>0</v>
      </c>
      <c r="E205" s="116"/>
    </row>
    <row r="206" spans="3:9" ht="15" customHeight="1">
      <c r="C206" s="116"/>
      <c r="D206" s="608">
        <f t="shared" si="14"/>
        <v>0</v>
      </c>
      <c r="E206" s="116"/>
    </row>
    <row r="207" spans="3:9" ht="15" customHeight="1">
      <c r="C207" s="116"/>
      <c r="D207" s="608">
        <f t="shared" si="14"/>
        <v>0</v>
      </c>
      <c r="E207" s="116"/>
    </row>
    <row r="208" spans="3:9" ht="15" customHeight="1">
      <c r="C208" s="116"/>
      <c r="D208" s="608">
        <f t="shared" si="14"/>
        <v>0</v>
      </c>
      <c r="E208" s="116"/>
    </row>
    <row r="209" spans="3:5" ht="15" customHeight="1">
      <c r="C209" s="116"/>
      <c r="D209" s="608">
        <f t="shared" si="14"/>
        <v>0</v>
      </c>
      <c r="E209" s="116"/>
    </row>
    <row r="210" spans="3:5" ht="15" customHeight="1">
      <c r="C210" s="116"/>
      <c r="D210" s="608">
        <f t="shared" si="14"/>
        <v>0</v>
      </c>
      <c r="E210" s="116"/>
    </row>
    <row r="211" spans="3:5" ht="15" customHeight="1">
      <c r="C211" s="116"/>
      <c r="D211" s="116"/>
      <c r="E211" s="116"/>
    </row>
    <row r="212" spans="3:5" ht="15" customHeight="1">
      <c r="C212" s="116"/>
      <c r="D212" s="116"/>
      <c r="E212" s="116"/>
    </row>
    <row r="213" spans="3:5" ht="15" customHeight="1"/>
    <row r="214" spans="3:5" ht="15" customHeight="1"/>
    <row r="215" spans="3:5" ht="15" customHeight="1"/>
    <row r="216" spans="3:5" ht="15" customHeight="1"/>
    <row r="217" spans="3:5" ht="15" customHeight="1"/>
    <row r="218" spans="3:5" ht="15" customHeight="1"/>
    <row r="219" spans="3:5" ht="15" customHeight="1"/>
    <row r="220" spans="3:5" ht="15" customHeight="1"/>
    <row r="221" spans="3:5" ht="15" customHeight="1"/>
    <row r="222" spans="3:5" ht="15" customHeight="1"/>
    <row r="223" spans="3:5" ht="15" customHeight="1"/>
    <row r="224" spans="3:5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</sheetData>
  <mergeCells count="63">
    <mergeCell ref="A1:J1"/>
    <mergeCell ref="A2:J2"/>
    <mergeCell ref="A3:J3"/>
    <mergeCell ref="A4:A5"/>
    <mergeCell ref="B4:B5"/>
    <mergeCell ref="C4:D4"/>
    <mergeCell ref="E4:J4"/>
    <mergeCell ref="C5:D5"/>
    <mergeCell ref="E5:F5"/>
    <mergeCell ref="G5:H5"/>
    <mergeCell ref="A40:A41"/>
    <mergeCell ref="B40:B41"/>
    <mergeCell ref="C40:D40"/>
    <mergeCell ref="E40:J40"/>
    <mergeCell ref="C41:D41"/>
    <mergeCell ref="I5:J5"/>
    <mergeCell ref="C6:D6"/>
    <mergeCell ref="E6:F6"/>
    <mergeCell ref="G6:H6"/>
    <mergeCell ref="I6:J6"/>
    <mergeCell ref="E41:F41"/>
    <mergeCell ref="G41:H41"/>
    <mergeCell ref="I41:J41"/>
    <mergeCell ref="C42:D42"/>
    <mergeCell ref="E42:F42"/>
    <mergeCell ref="G42:H42"/>
    <mergeCell ref="I42:J42"/>
    <mergeCell ref="A78:A79"/>
    <mergeCell ref="B78:B79"/>
    <mergeCell ref="C78:D78"/>
    <mergeCell ref="E78:J78"/>
    <mergeCell ref="C79:D79"/>
    <mergeCell ref="E79:F79"/>
    <mergeCell ref="G79:H79"/>
    <mergeCell ref="I79:J79"/>
    <mergeCell ref="C80:D80"/>
    <mergeCell ref="E80:F80"/>
    <mergeCell ref="G80:H80"/>
    <mergeCell ref="I80:J80"/>
    <mergeCell ref="A117:A118"/>
    <mergeCell ref="B117:B118"/>
    <mergeCell ref="C117:D117"/>
    <mergeCell ref="E117:J117"/>
    <mergeCell ref="C118:D118"/>
    <mergeCell ref="E118:F118"/>
    <mergeCell ref="G118:H118"/>
    <mergeCell ref="I118:J118"/>
    <mergeCell ref="C119:D119"/>
    <mergeCell ref="E119:F119"/>
    <mergeCell ref="G119:H119"/>
    <mergeCell ref="I119:J119"/>
    <mergeCell ref="C156:D156"/>
    <mergeCell ref="E156:F156"/>
    <mergeCell ref="G156:H156"/>
    <mergeCell ref="I156:J156"/>
    <mergeCell ref="A154:A155"/>
    <mergeCell ref="B154:B155"/>
    <mergeCell ref="C154:D154"/>
    <mergeCell ref="E154:J154"/>
    <mergeCell ref="C155:D155"/>
    <mergeCell ref="E155:F155"/>
    <mergeCell ref="G155:H155"/>
    <mergeCell ref="I155:J155"/>
  </mergeCells>
  <pageMargins left="0" right="0" top="0.15748031496062992" bottom="0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K220"/>
  <sheetViews>
    <sheetView tabSelected="1" topLeftCell="A55" zoomScaleNormal="100" workbookViewId="0">
      <selection sqref="A1:J1"/>
    </sheetView>
  </sheetViews>
  <sheetFormatPr defaultRowHeight="12.75"/>
  <cols>
    <col min="1" max="1" width="4.28515625" style="627" customWidth="1"/>
    <col min="2" max="2" width="59.42578125" style="626" customWidth="1"/>
    <col min="3" max="3" width="10.28515625" style="626" customWidth="1"/>
    <col min="4" max="4" width="9.28515625" style="626" customWidth="1"/>
    <col min="5" max="5" width="8.85546875" style="626" customWidth="1"/>
    <col min="6" max="6" width="10" style="626" customWidth="1"/>
    <col min="7" max="16384" width="9.140625" style="626"/>
  </cols>
  <sheetData>
    <row r="1" spans="1:11" s="749" customFormat="1" ht="21" customHeight="1">
      <c r="A1" s="955" t="s">
        <v>613</v>
      </c>
      <c r="B1" s="955"/>
      <c r="C1" s="955"/>
      <c r="D1" s="955"/>
      <c r="E1" s="955"/>
      <c r="F1" s="955"/>
      <c r="G1" s="955"/>
      <c r="H1" s="955"/>
      <c r="I1" s="955"/>
      <c r="J1" s="955"/>
    </row>
    <row r="2" spans="1:11" s="749" customFormat="1" ht="21" customHeight="1">
      <c r="A2" s="956" t="s">
        <v>415</v>
      </c>
      <c r="B2" s="956"/>
      <c r="C2" s="956"/>
      <c r="D2" s="956"/>
      <c r="E2" s="956"/>
      <c r="F2" s="956"/>
      <c r="G2" s="956"/>
      <c r="H2" s="956"/>
      <c r="I2" s="956"/>
      <c r="J2" s="956"/>
    </row>
    <row r="3" spans="1:11" s="748" customFormat="1" ht="16.5" customHeight="1" thickBot="1">
      <c r="A3" s="957" t="s">
        <v>3</v>
      </c>
      <c r="B3" s="957"/>
      <c r="C3" s="957"/>
      <c r="D3" s="957"/>
      <c r="E3" s="957"/>
      <c r="F3" s="957"/>
      <c r="G3" s="957"/>
      <c r="H3" s="957"/>
      <c r="I3" s="957"/>
      <c r="J3" s="957"/>
    </row>
    <row r="4" spans="1:11" s="630" customFormat="1" ht="24.75" customHeight="1">
      <c r="A4" s="958" t="s">
        <v>403</v>
      </c>
      <c r="B4" s="960" t="s">
        <v>404</v>
      </c>
      <c r="C4" s="961" t="s">
        <v>436</v>
      </c>
      <c r="D4" s="962"/>
      <c r="E4" s="963" t="s">
        <v>578</v>
      </c>
      <c r="F4" s="964"/>
      <c r="G4" s="964"/>
      <c r="H4" s="964"/>
      <c r="I4" s="964"/>
      <c r="J4" s="965"/>
    </row>
    <row r="5" spans="1:11" s="630" customFormat="1" ht="35.25" customHeight="1" thickBot="1">
      <c r="A5" s="959"/>
      <c r="B5" s="946"/>
      <c r="C5" s="946" t="s">
        <v>437</v>
      </c>
      <c r="D5" s="946" t="s">
        <v>438</v>
      </c>
      <c r="E5" s="948" t="s">
        <v>405</v>
      </c>
      <c r="F5" s="949"/>
      <c r="G5" s="948" t="s">
        <v>406</v>
      </c>
      <c r="H5" s="949"/>
      <c r="I5" s="948" t="s">
        <v>577</v>
      </c>
      <c r="J5" s="969"/>
    </row>
    <row r="6" spans="1:11" s="630" customFormat="1" ht="15.75" customHeight="1" thickBot="1">
      <c r="A6" s="684"/>
      <c r="B6" s="683"/>
      <c r="C6" s="947"/>
      <c r="D6" s="947"/>
      <c r="E6" s="747" t="s">
        <v>545</v>
      </c>
      <c r="F6" s="747" t="s">
        <v>438</v>
      </c>
      <c r="G6" s="747" t="s">
        <v>545</v>
      </c>
      <c r="H6" s="747" t="s">
        <v>438</v>
      </c>
      <c r="I6" s="747" t="s">
        <v>545</v>
      </c>
      <c r="J6" s="746" t="s">
        <v>438</v>
      </c>
    </row>
    <row r="7" spans="1:11" s="675" customFormat="1" ht="12.95" customHeight="1" thickBot="1">
      <c r="A7" s="554">
        <v>1</v>
      </c>
      <c r="B7" s="555">
        <v>2</v>
      </c>
      <c r="C7" s="747">
        <v>3</v>
      </c>
      <c r="D7" s="747">
        <v>4</v>
      </c>
      <c r="E7" s="747">
        <v>5</v>
      </c>
      <c r="F7" s="746">
        <v>6</v>
      </c>
      <c r="G7" s="747">
        <v>3</v>
      </c>
      <c r="H7" s="747">
        <v>4</v>
      </c>
      <c r="I7" s="747">
        <v>5</v>
      </c>
      <c r="J7" s="746">
        <v>6</v>
      </c>
    </row>
    <row r="8" spans="1:11" s="675" customFormat="1" ht="15.95" customHeight="1" thickBot="1">
      <c r="A8" s="595"/>
      <c r="B8" s="596" t="s">
        <v>219</v>
      </c>
      <c r="C8" s="596"/>
      <c r="D8" s="596"/>
      <c r="E8" s="596"/>
      <c r="F8" s="745"/>
      <c r="G8" s="596"/>
      <c r="H8" s="596"/>
      <c r="I8" s="596"/>
      <c r="J8" s="744"/>
    </row>
    <row r="9" spans="1:11" s="660" customFormat="1" ht="14.45" customHeight="1" thickBot="1">
      <c r="A9" s="554" t="s">
        <v>8</v>
      </c>
      <c r="B9" s="743" t="s">
        <v>416</v>
      </c>
      <c r="C9" s="639">
        <f t="shared" ref="C9:C25" si="0">SUM(E9,G9,I9,)</f>
        <v>0</v>
      </c>
      <c r="D9" s="639">
        <f t="shared" ref="D9:D47" si="1">SUM(F9,H9,J9)</f>
        <v>0</v>
      </c>
      <c r="E9" s="639"/>
      <c r="F9" s="670">
        <f>SUM(F10:F19)</f>
        <v>0</v>
      </c>
      <c r="G9" s="639"/>
      <c r="H9" s="639"/>
      <c r="I9" s="639">
        <f>SUM(I10:I19)</f>
        <v>0</v>
      </c>
      <c r="J9" s="668">
        <f>SUM(J10:J19)</f>
        <v>0</v>
      </c>
      <c r="K9" s="661"/>
    </row>
    <row r="10" spans="1:11" s="660" customFormat="1" ht="14.45" customHeight="1">
      <c r="A10" s="742" t="s">
        <v>10</v>
      </c>
      <c r="B10" s="142" t="s">
        <v>64</v>
      </c>
      <c r="C10" s="667">
        <f t="shared" si="0"/>
        <v>0</v>
      </c>
      <c r="D10" s="667">
        <f t="shared" si="1"/>
        <v>0</v>
      </c>
      <c r="E10" s="740"/>
      <c r="F10" s="741"/>
      <c r="G10" s="667"/>
      <c r="H10" s="740"/>
      <c r="I10" s="739">
        <v>0</v>
      </c>
      <c r="J10" s="738">
        <v>0</v>
      </c>
      <c r="K10" s="661"/>
    </row>
    <row r="11" spans="1:11" s="660" customFormat="1" ht="14.45" customHeight="1">
      <c r="A11" s="657" t="s">
        <v>12</v>
      </c>
      <c r="B11" s="145" t="s">
        <v>66</v>
      </c>
      <c r="C11" s="659">
        <f t="shared" si="0"/>
        <v>0</v>
      </c>
      <c r="D11" s="659">
        <f t="shared" si="1"/>
        <v>0</v>
      </c>
      <c r="E11" s="653"/>
      <c r="F11" s="736"/>
      <c r="G11" s="659"/>
      <c r="H11" s="653"/>
      <c r="I11" s="735">
        <v>0</v>
      </c>
      <c r="J11" s="734">
        <v>0</v>
      </c>
      <c r="K11" s="661"/>
    </row>
    <row r="12" spans="1:11" s="660" customFormat="1" ht="14.45" customHeight="1">
      <c r="A12" s="657" t="s">
        <v>14</v>
      </c>
      <c r="B12" s="145" t="s">
        <v>68</v>
      </c>
      <c r="C12" s="659">
        <f t="shared" si="0"/>
        <v>0</v>
      </c>
      <c r="D12" s="659">
        <f t="shared" si="1"/>
        <v>0</v>
      </c>
      <c r="E12" s="653"/>
      <c r="F12" s="736"/>
      <c r="G12" s="659"/>
      <c r="H12" s="653"/>
      <c r="I12" s="735">
        <v>0</v>
      </c>
      <c r="J12" s="734">
        <v>0</v>
      </c>
      <c r="K12" s="661"/>
    </row>
    <row r="13" spans="1:11" s="660" customFormat="1" ht="14.45" customHeight="1">
      <c r="A13" s="657" t="s">
        <v>16</v>
      </c>
      <c r="B13" s="145" t="s">
        <v>70</v>
      </c>
      <c r="C13" s="659">
        <f t="shared" si="0"/>
        <v>0</v>
      </c>
      <c r="D13" s="659">
        <f t="shared" si="1"/>
        <v>0</v>
      </c>
      <c r="E13" s="653"/>
      <c r="F13" s="736"/>
      <c r="G13" s="659"/>
      <c r="H13" s="653"/>
      <c r="I13" s="735">
        <v>0</v>
      </c>
      <c r="J13" s="734">
        <v>0</v>
      </c>
      <c r="K13" s="661"/>
    </row>
    <row r="14" spans="1:11" s="660" customFormat="1" ht="14.45" customHeight="1">
      <c r="A14" s="657" t="s">
        <v>18</v>
      </c>
      <c r="B14" s="145" t="s">
        <v>72</v>
      </c>
      <c r="C14" s="659">
        <f t="shared" si="0"/>
        <v>0</v>
      </c>
      <c r="D14" s="659">
        <f t="shared" si="1"/>
        <v>0</v>
      </c>
      <c r="E14" s="653"/>
      <c r="F14" s="736"/>
      <c r="G14" s="659"/>
      <c r="H14" s="653"/>
      <c r="I14" s="735">
        <v>0</v>
      </c>
      <c r="J14" s="734">
        <v>0</v>
      </c>
      <c r="K14" s="661"/>
    </row>
    <row r="15" spans="1:11" s="660" customFormat="1" ht="14.45" customHeight="1">
      <c r="A15" s="657" t="s">
        <v>20</v>
      </c>
      <c r="B15" s="145" t="s">
        <v>74</v>
      </c>
      <c r="C15" s="659">
        <f t="shared" si="0"/>
        <v>0</v>
      </c>
      <c r="D15" s="659">
        <f t="shared" si="1"/>
        <v>0</v>
      </c>
      <c r="E15" s="653"/>
      <c r="F15" s="736"/>
      <c r="G15" s="659"/>
      <c r="H15" s="653"/>
      <c r="I15" s="735">
        <v>0</v>
      </c>
      <c r="J15" s="734">
        <v>0</v>
      </c>
      <c r="K15" s="661"/>
    </row>
    <row r="16" spans="1:11" s="660" customFormat="1" ht="14.45" customHeight="1">
      <c r="A16" s="657" t="s">
        <v>170</v>
      </c>
      <c r="B16" s="145" t="s">
        <v>417</v>
      </c>
      <c r="C16" s="659">
        <f t="shared" si="0"/>
        <v>0</v>
      </c>
      <c r="D16" s="659">
        <f t="shared" si="1"/>
        <v>0</v>
      </c>
      <c r="E16" s="653"/>
      <c r="F16" s="736"/>
      <c r="G16" s="659"/>
      <c r="H16" s="653"/>
      <c r="I16" s="735">
        <v>0</v>
      </c>
      <c r="J16" s="734">
        <v>0</v>
      </c>
      <c r="K16" s="661"/>
    </row>
    <row r="17" spans="1:11" s="660" customFormat="1" ht="14.45" customHeight="1">
      <c r="A17" s="657" t="s">
        <v>171</v>
      </c>
      <c r="B17" s="145" t="s">
        <v>78</v>
      </c>
      <c r="C17" s="659">
        <f t="shared" si="0"/>
        <v>0</v>
      </c>
      <c r="D17" s="659">
        <f t="shared" si="1"/>
        <v>0</v>
      </c>
      <c r="E17" s="653"/>
      <c r="F17" s="736"/>
      <c r="G17" s="659"/>
      <c r="H17" s="653"/>
      <c r="I17" s="735">
        <v>0</v>
      </c>
      <c r="J17" s="734">
        <v>0</v>
      </c>
      <c r="K17" s="661"/>
    </row>
    <row r="18" spans="1:11" s="685" customFormat="1" ht="14.45" customHeight="1">
      <c r="A18" s="657" t="s">
        <v>172</v>
      </c>
      <c r="B18" s="145" t="s">
        <v>80</v>
      </c>
      <c r="C18" s="659">
        <f t="shared" si="0"/>
        <v>0</v>
      </c>
      <c r="D18" s="659">
        <f t="shared" si="1"/>
        <v>0</v>
      </c>
      <c r="E18" s="653"/>
      <c r="F18" s="736"/>
      <c r="G18" s="659"/>
      <c r="H18" s="653"/>
      <c r="I18" s="735">
        <v>0</v>
      </c>
      <c r="J18" s="734">
        <v>0</v>
      </c>
      <c r="K18" s="686"/>
    </row>
    <row r="19" spans="1:11" s="685" customFormat="1" ht="14.45" customHeight="1" thickBot="1">
      <c r="A19" s="733" t="s">
        <v>174</v>
      </c>
      <c r="B19" s="258" t="s">
        <v>82</v>
      </c>
      <c r="C19" s="656">
        <f t="shared" si="0"/>
        <v>0</v>
      </c>
      <c r="D19" s="656">
        <f t="shared" si="1"/>
        <v>0</v>
      </c>
      <c r="E19" s="731"/>
      <c r="F19" s="732"/>
      <c r="G19" s="656"/>
      <c r="H19" s="731"/>
      <c r="I19" s="730">
        <v>0</v>
      </c>
      <c r="J19" s="729">
        <v>0</v>
      </c>
      <c r="K19" s="686"/>
    </row>
    <row r="20" spans="1:11" s="660" customFormat="1" ht="21" customHeight="1" thickBot="1">
      <c r="A20" s="554" t="s">
        <v>22</v>
      </c>
      <c r="B20" s="737" t="s">
        <v>587</v>
      </c>
      <c r="C20" s="639">
        <f t="shared" si="0"/>
        <v>2198</v>
      </c>
      <c r="D20" s="639">
        <f t="shared" si="1"/>
        <v>3528</v>
      </c>
      <c r="E20" s="639"/>
      <c r="F20" s="670"/>
      <c r="G20" s="639"/>
      <c r="H20" s="639"/>
      <c r="I20" s="639">
        <f>SUM(I21:I23)</f>
        <v>2198</v>
      </c>
      <c r="J20" s="668">
        <f>SUM(J21:J23)</f>
        <v>3528</v>
      </c>
      <c r="K20" s="661"/>
    </row>
    <row r="21" spans="1:11" s="685" customFormat="1" ht="14.45" customHeight="1">
      <c r="A21" s="657" t="s">
        <v>24</v>
      </c>
      <c r="B21" s="171" t="s">
        <v>25</v>
      </c>
      <c r="C21" s="667">
        <f t="shared" si="0"/>
        <v>0</v>
      </c>
      <c r="D21" s="667">
        <f t="shared" si="1"/>
        <v>0</v>
      </c>
      <c r="E21" s="664"/>
      <c r="F21" s="736"/>
      <c r="G21" s="720"/>
      <c r="H21" s="664"/>
      <c r="I21" s="735"/>
      <c r="J21" s="734"/>
      <c r="K21" s="686"/>
    </row>
    <row r="22" spans="1:11" s="685" customFormat="1" ht="18.75" customHeight="1">
      <c r="A22" s="657" t="s">
        <v>26</v>
      </c>
      <c r="B22" s="145" t="s">
        <v>418</v>
      </c>
      <c r="C22" s="659">
        <f t="shared" si="0"/>
        <v>0</v>
      </c>
      <c r="D22" s="659">
        <f t="shared" si="1"/>
        <v>0</v>
      </c>
      <c r="E22" s="653"/>
      <c r="F22" s="736"/>
      <c r="G22" s="659"/>
      <c r="H22" s="653"/>
      <c r="I22" s="735"/>
      <c r="J22" s="734"/>
      <c r="K22" s="686"/>
    </row>
    <row r="23" spans="1:11" s="685" customFormat="1" ht="15" customHeight="1">
      <c r="A23" s="657" t="s">
        <v>27</v>
      </c>
      <c r="B23" s="145" t="s">
        <v>419</v>
      </c>
      <c r="C23" s="659">
        <f t="shared" si="0"/>
        <v>2198</v>
      </c>
      <c r="D23" s="659">
        <f t="shared" si="1"/>
        <v>3528</v>
      </c>
      <c r="E23" s="653"/>
      <c r="F23" s="736"/>
      <c r="G23" s="659"/>
      <c r="H23" s="653"/>
      <c r="I23" s="735">
        <v>2198</v>
      </c>
      <c r="J23" s="734">
        <f>SUM(J24:J27)</f>
        <v>3528</v>
      </c>
      <c r="K23" s="686"/>
    </row>
    <row r="24" spans="1:11" s="685" customFormat="1" ht="14.45" customHeight="1">
      <c r="A24" s="657" t="s">
        <v>28</v>
      </c>
      <c r="B24" s="145" t="s">
        <v>586</v>
      </c>
      <c r="C24" s="659">
        <f t="shared" si="0"/>
        <v>0</v>
      </c>
      <c r="D24" s="659">
        <f t="shared" si="1"/>
        <v>0</v>
      </c>
      <c r="E24" s="653"/>
      <c r="F24" s="736"/>
      <c r="G24" s="659"/>
      <c r="H24" s="653"/>
      <c r="I24" s="735"/>
      <c r="J24" s="734"/>
      <c r="K24" s="686"/>
    </row>
    <row r="25" spans="1:11" s="685" customFormat="1" ht="14.45" customHeight="1">
      <c r="A25" s="657" t="s">
        <v>30</v>
      </c>
      <c r="B25" s="145" t="s">
        <v>585</v>
      </c>
      <c r="C25" s="659">
        <f t="shared" si="0"/>
        <v>2198</v>
      </c>
      <c r="D25" s="659">
        <f t="shared" si="1"/>
        <v>2198</v>
      </c>
      <c r="E25" s="653"/>
      <c r="F25" s="736"/>
      <c r="G25" s="659"/>
      <c r="H25" s="653"/>
      <c r="I25" s="735">
        <v>2198</v>
      </c>
      <c r="J25" s="734">
        <v>2198</v>
      </c>
      <c r="K25" s="686"/>
    </row>
    <row r="26" spans="1:11" s="685" customFormat="1" ht="14.45" customHeight="1">
      <c r="A26" s="657"/>
      <c r="B26" s="145" t="s">
        <v>584</v>
      </c>
      <c r="C26" s="659"/>
      <c r="D26" s="659">
        <f t="shared" si="1"/>
        <v>665</v>
      </c>
      <c r="E26" s="653"/>
      <c r="F26" s="736"/>
      <c r="G26" s="659"/>
      <c r="H26" s="653"/>
      <c r="I26" s="735">
        <v>0</v>
      </c>
      <c r="J26" s="734">
        <v>665</v>
      </c>
      <c r="K26" s="686"/>
    </row>
    <row r="27" spans="1:11" s="685" customFormat="1" ht="14.45" customHeight="1" thickBot="1">
      <c r="A27" s="733"/>
      <c r="B27" s="258" t="s">
        <v>583</v>
      </c>
      <c r="C27" s="656"/>
      <c r="D27" s="656">
        <f t="shared" si="1"/>
        <v>665</v>
      </c>
      <c r="E27" s="731"/>
      <c r="F27" s="732"/>
      <c r="G27" s="656"/>
      <c r="H27" s="731"/>
      <c r="I27" s="730">
        <v>0</v>
      </c>
      <c r="J27" s="729">
        <v>665</v>
      </c>
      <c r="K27" s="686"/>
    </row>
    <row r="28" spans="1:11" s="685" customFormat="1" ht="14.45" customHeight="1" thickBot="1">
      <c r="A28" s="650" t="s">
        <v>33</v>
      </c>
      <c r="B28" s="170" t="s">
        <v>227</v>
      </c>
      <c r="C28" s="639">
        <f t="shared" ref="C28:C47" si="2">SUM(E28,G28,I28,)</f>
        <v>0</v>
      </c>
      <c r="D28" s="639">
        <f t="shared" si="1"/>
        <v>0</v>
      </c>
      <c r="E28" s="637"/>
      <c r="F28" s="725"/>
      <c r="G28" s="639"/>
      <c r="H28" s="637"/>
      <c r="I28" s="724"/>
      <c r="J28" s="723"/>
      <c r="K28" s="686"/>
    </row>
    <row r="29" spans="1:11" s="685" customFormat="1" ht="21.75" customHeight="1" thickBot="1">
      <c r="A29" s="650" t="s">
        <v>47</v>
      </c>
      <c r="B29" s="170" t="s">
        <v>582</v>
      </c>
      <c r="C29" s="639">
        <f t="shared" si="2"/>
        <v>0</v>
      </c>
      <c r="D29" s="639">
        <f t="shared" si="1"/>
        <v>0</v>
      </c>
      <c r="E29" s="637"/>
      <c r="F29" s="670"/>
      <c r="G29" s="639"/>
      <c r="H29" s="637"/>
      <c r="I29" s="639">
        <f>+I30+I31</f>
        <v>0</v>
      </c>
      <c r="J29" s="668">
        <f>+J30+J31</f>
        <v>0</v>
      </c>
      <c r="K29" s="686"/>
    </row>
    <row r="30" spans="1:11" s="685" customFormat="1" ht="18" customHeight="1">
      <c r="A30" s="718" t="s">
        <v>49</v>
      </c>
      <c r="B30" s="721" t="s">
        <v>418</v>
      </c>
      <c r="C30" s="667">
        <f t="shared" si="2"/>
        <v>0</v>
      </c>
      <c r="D30" s="667">
        <f t="shared" si="1"/>
        <v>0</v>
      </c>
      <c r="E30" s="719"/>
      <c r="F30" s="666"/>
      <c r="G30" s="720"/>
      <c r="H30" s="719"/>
      <c r="I30" s="663"/>
      <c r="J30" s="662"/>
      <c r="K30" s="686"/>
    </row>
    <row r="31" spans="1:11" s="685" customFormat="1" ht="14.45" customHeight="1">
      <c r="A31" s="718" t="s">
        <v>59</v>
      </c>
      <c r="B31" s="710" t="s">
        <v>420</v>
      </c>
      <c r="C31" s="659">
        <f t="shared" si="2"/>
        <v>0</v>
      </c>
      <c r="D31" s="659">
        <f t="shared" si="1"/>
        <v>0</v>
      </c>
      <c r="E31" s="717"/>
      <c r="F31" s="716"/>
      <c r="G31" s="659"/>
      <c r="H31" s="709"/>
      <c r="I31" s="715"/>
      <c r="J31" s="714"/>
      <c r="K31" s="686"/>
    </row>
    <row r="32" spans="1:11" s="685" customFormat="1" ht="14.45" customHeight="1" thickBot="1">
      <c r="A32" s="657" t="s">
        <v>408</v>
      </c>
      <c r="B32" s="728" t="s">
        <v>421</v>
      </c>
      <c r="C32" s="656">
        <f t="shared" si="2"/>
        <v>0</v>
      </c>
      <c r="D32" s="656">
        <f t="shared" si="1"/>
        <v>0</v>
      </c>
      <c r="E32" s="727"/>
      <c r="F32" s="700"/>
      <c r="G32" s="706"/>
      <c r="H32" s="727"/>
      <c r="I32" s="698"/>
      <c r="J32" s="697"/>
      <c r="K32" s="686"/>
    </row>
    <row r="33" spans="1:11" s="685" customFormat="1" ht="14.45" customHeight="1" thickBot="1">
      <c r="A33" s="650" t="s">
        <v>61</v>
      </c>
      <c r="B33" s="170" t="s">
        <v>422</v>
      </c>
      <c r="C33" s="639">
        <f t="shared" si="2"/>
        <v>0</v>
      </c>
      <c r="D33" s="639">
        <f t="shared" si="1"/>
        <v>0</v>
      </c>
      <c r="E33" s="637"/>
      <c r="F33" s="670"/>
      <c r="G33" s="639"/>
      <c r="H33" s="637"/>
      <c r="I33" s="639">
        <f>+I34+I35+I36</f>
        <v>0</v>
      </c>
      <c r="J33" s="668">
        <f>+J34+J35+J36</f>
        <v>0</v>
      </c>
      <c r="K33" s="686"/>
    </row>
    <row r="34" spans="1:11" s="685" customFormat="1" ht="14.45" customHeight="1">
      <c r="A34" s="718" t="s">
        <v>63</v>
      </c>
      <c r="B34" s="721" t="s">
        <v>86</v>
      </c>
      <c r="C34" s="667">
        <f t="shared" si="2"/>
        <v>0</v>
      </c>
      <c r="D34" s="667">
        <f t="shared" si="1"/>
        <v>0</v>
      </c>
      <c r="E34" s="719"/>
      <c r="F34" s="666"/>
      <c r="G34" s="720"/>
      <c r="H34" s="719"/>
      <c r="I34" s="663"/>
      <c r="J34" s="662"/>
      <c r="K34" s="686"/>
    </row>
    <row r="35" spans="1:11" s="685" customFormat="1" ht="14.45" customHeight="1">
      <c r="A35" s="718" t="s">
        <v>65</v>
      </c>
      <c r="B35" s="710" t="s">
        <v>88</v>
      </c>
      <c r="C35" s="659">
        <f t="shared" si="2"/>
        <v>0</v>
      </c>
      <c r="D35" s="659">
        <f t="shared" si="1"/>
        <v>0</v>
      </c>
      <c r="E35" s="717"/>
      <c r="F35" s="716"/>
      <c r="G35" s="659"/>
      <c r="H35" s="717"/>
      <c r="I35" s="715"/>
      <c r="J35" s="714"/>
      <c r="K35" s="686"/>
    </row>
    <row r="36" spans="1:11" s="685" customFormat="1" ht="14.45" customHeight="1" thickBot="1">
      <c r="A36" s="657" t="s">
        <v>67</v>
      </c>
      <c r="B36" s="726" t="s">
        <v>90</v>
      </c>
      <c r="C36" s="656">
        <f t="shared" si="2"/>
        <v>0</v>
      </c>
      <c r="D36" s="656">
        <f t="shared" si="1"/>
        <v>0</v>
      </c>
      <c r="E36" s="699"/>
      <c r="F36" s="700"/>
      <c r="G36" s="706"/>
      <c r="H36" s="699"/>
      <c r="I36" s="698"/>
      <c r="J36" s="697"/>
      <c r="K36" s="686"/>
    </row>
    <row r="37" spans="1:11" s="660" customFormat="1" ht="14.45" customHeight="1" thickBot="1">
      <c r="A37" s="650" t="s">
        <v>83</v>
      </c>
      <c r="B37" s="170" t="s">
        <v>228</v>
      </c>
      <c r="C37" s="639">
        <f t="shared" si="2"/>
        <v>0</v>
      </c>
      <c r="D37" s="639">
        <f t="shared" si="1"/>
        <v>0</v>
      </c>
      <c r="E37" s="637"/>
      <c r="F37" s="725"/>
      <c r="G37" s="639"/>
      <c r="H37" s="637"/>
      <c r="I37" s="724">
        <v>0</v>
      </c>
      <c r="J37" s="723">
        <v>0</v>
      </c>
      <c r="K37" s="661"/>
    </row>
    <row r="38" spans="1:11" s="660" customFormat="1" ht="14.45" customHeight="1" thickBot="1">
      <c r="A38" s="650" t="s">
        <v>96</v>
      </c>
      <c r="B38" s="170" t="s">
        <v>423</v>
      </c>
      <c r="C38" s="639">
        <f t="shared" si="2"/>
        <v>0</v>
      </c>
      <c r="D38" s="639">
        <f t="shared" si="1"/>
        <v>0</v>
      </c>
      <c r="E38" s="637"/>
      <c r="F38" s="725"/>
      <c r="G38" s="722"/>
      <c r="H38" s="637"/>
      <c r="I38" s="724"/>
      <c r="J38" s="723"/>
      <c r="K38" s="661"/>
    </row>
    <row r="39" spans="1:11" s="660" customFormat="1" ht="14.45" customHeight="1" thickBot="1">
      <c r="A39" s="554" t="s">
        <v>106</v>
      </c>
      <c r="B39" s="170" t="s">
        <v>424</v>
      </c>
      <c r="C39" s="639">
        <f t="shared" si="2"/>
        <v>2198</v>
      </c>
      <c r="D39" s="639">
        <f t="shared" si="1"/>
        <v>3528</v>
      </c>
      <c r="E39" s="637"/>
      <c r="F39" s="670"/>
      <c r="G39" s="722"/>
      <c r="H39" s="637"/>
      <c r="I39" s="639">
        <f>+I9+I20+I28+I29+I33+I37+I38</f>
        <v>2198</v>
      </c>
      <c r="J39" s="668">
        <f>+J9+J20+J28+J29+J33+J37+J38</f>
        <v>3528</v>
      </c>
      <c r="K39" s="661"/>
    </row>
    <row r="40" spans="1:11" s="660" customFormat="1" ht="14.45" customHeight="1" thickBot="1">
      <c r="A40" s="696" t="s">
        <v>116</v>
      </c>
      <c r="B40" s="170" t="s">
        <v>425</v>
      </c>
      <c r="C40" s="639">
        <f t="shared" si="2"/>
        <v>38875</v>
      </c>
      <c r="D40" s="639">
        <f t="shared" si="1"/>
        <v>40835</v>
      </c>
      <c r="E40" s="639"/>
      <c r="F40" s="670"/>
      <c r="G40" s="639"/>
      <c r="H40" s="639"/>
      <c r="I40" s="639">
        <f>+I41+I42+I43</f>
        <v>38875</v>
      </c>
      <c r="J40" s="668">
        <f>+J41+J42+J43</f>
        <v>40835</v>
      </c>
      <c r="K40" s="661"/>
    </row>
    <row r="41" spans="1:11" s="660" customFormat="1" ht="14.45" customHeight="1">
      <c r="A41" s="718" t="s">
        <v>426</v>
      </c>
      <c r="B41" s="721" t="s">
        <v>234</v>
      </c>
      <c r="C41" s="667">
        <f t="shared" si="2"/>
        <v>0</v>
      </c>
      <c r="D41" s="667">
        <f t="shared" si="1"/>
        <v>531</v>
      </c>
      <c r="E41" s="719"/>
      <c r="F41" s="666"/>
      <c r="G41" s="720"/>
      <c r="H41" s="719"/>
      <c r="I41" s="663">
        <v>0</v>
      </c>
      <c r="J41" s="662">
        <v>531</v>
      </c>
      <c r="K41" s="661"/>
    </row>
    <row r="42" spans="1:11" s="660" customFormat="1" ht="14.45" customHeight="1">
      <c r="A42" s="718" t="s">
        <v>427</v>
      </c>
      <c r="B42" s="710" t="s">
        <v>236</v>
      </c>
      <c r="C42" s="659">
        <f t="shared" si="2"/>
        <v>0</v>
      </c>
      <c r="D42" s="659">
        <f t="shared" si="1"/>
        <v>0</v>
      </c>
      <c r="E42" s="717"/>
      <c r="F42" s="716"/>
      <c r="G42" s="659"/>
      <c r="H42" s="709"/>
      <c r="I42" s="715">
        <v>0</v>
      </c>
      <c r="J42" s="714">
        <v>0</v>
      </c>
      <c r="K42" s="661"/>
    </row>
    <row r="43" spans="1:11" s="685" customFormat="1" ht="15.75" customHeight="1">
      <c r="A43" s="657" t="s">
        <v>428</v>
      </c>
      <c r="B43" s="713" t="s">
        <v>429</v>
      </c>
      <c r="C43" s="659">
        <f t="shared" si="2"/>
        <v>38875</v>
      </c>
      <c r="D43" s="659">
        <f t="shared" si="1"/>
        <v>40304</v>
      </c>
      <c r="E43" s="705"/>
      <c r="F43" s="712"/>
      <c r="G43" s="706"/>
      <c r="H43" s="705"/>
      <c r="I43" s="705">
        <v>38875</v>
      </c>
      <c r="J43" s="711">
        <f>SUM(J44:J46)</f>
        <v>40304</v>
      </c>
      <c r="K43" s="686"/>
    </row>
    <row r="44" spans="1:11" s="685" customFormat="1" ht="14.45" customHeight="1">
      <c r="A44" s="702"/>
      <c r="B44" s="710" t="s">
        <v>430</v>
      </c>
      <c r="C44" s="659">
        <f t="shared" si="2"/>
        <v>34350</v>
      </c>
      <c r="D44" s="659">
        <f t="shared" si="1"/>
        <v>34350</v>
      </c>
      <c r="E44" s="709"/>
      <c r="F44" s="655"/>
      <c r="G44" s="659"/>
      <c r="H44" s="709"/>
      <c r="I44" s="652">
        <v>34350</v>
      </c>
      <c r="J44" s="651">
        <v>34350</v>
      </c>
      <c r="K44" s="686"/>
    </row>
    <row r="45" spans="1:11" s="685" customFormat="1" ht="14.45" customHeight="1">
      <c r="A45" s="702"/>
      <c r="B45" s="708" t="s">
        <v>581</v>
      </c>
      <c r="C45" s="706">
        <f t="shared" si="2"/>
        <v>0</v>
      </c>
      <c r="D45" s="659">
        <f t="shared" si="1"/>
        <v>316</v>
      </c>
      <c r="E45" s="705"/>
      <c r="F45" s="707"/>
      <c r="G45" s="706"/>
      <c r="H45" s="705"/>
      <c r="I45" s="704">
        <v>0</v>
      </c>
      <c r="J45" s="703">
        <v>316</v>
      </c>
      <c r="K45" s="686"/>
    </row>
    <row r="46" spans="1:11" s="685" customFormat="1" ht="14.45" customHeight="1" thickBot="1">
      <c r="A46" s="702"/>
      <c r="B46" s="701" t="s">
        <v>580</v>
      </c>
      <c r="C46" s="656">
        <f t="shared" si="2"/>
        <v>4525</v>
      </c>
      <c r="D46" s="659">
        <f t="shared" si="1"/>
        <v>5638</v>
      </c>
      <c r="E46" s="699"/>
      <c r="F46" s="700"/>
      <c r="G46" s="656"/>
      <c r="H46" s="699"/>
      <c r="I46" s="698">
        <v>4525</v>
      </c>
      <c r="J46" s="697">
        <v>5638</v>
      </c>
      <c r="K46" s="686"/>
    </row>
    <row r="47" spans="1:11" s="685" customFormat="1" ht="18" customHeight="1" thickBot="1">
      <c r="A47" s="696" t="s">
        <v>118</v>
      </c>
      <c r="B47" s="695" t="s">
        <v>431</v>
      </c>
      <c r="C47" s="639">
        <f t="shared" si="2"/>
        <v>41073</v>
      </c>
      <c r="D47" s="639">
        <f t="shared" si="1"/>
        <v>44363</v>
      </c>
      <c r="E47" s="647">
        <v>0</v>
      </c>
      <c r="F47" s="648">
        <v>0</v>
      </c>
      <c r="G47" s="639">
        <v>0</v>
      </c>
      <c r="H47" s="647">
        <v>0</v>
      </c>
      <c r="I47" s="647">
        <f>+I39+I40</f>
        <v>41073</v>
      </c>
      <c r="J47" s="646">
        <f>+J39+J40</f>
        <v>44363</v>
      </c>
      <c r="K47" s="686"/>
    </row>
    <row r="48" spans="1:11" s="685" customFormat="1" ht="18" customHeight="1">
      <c r="A48" s="694"/>
      <c r="B48" s="693"/>
      <c r="C48" s="692"/>
      <c r="D48" s="692"/>
      <c r="E48" s="691"/>
      <c r="F48" s="691"/>
      <c r="G48" s="692"/>
      <c r="H48" s="691"/>
      <c r="I48" s="691"/>
      <c r="J48" s="691"/>
      <c r="K48" s="686"/>
    </row>
    <row r="49" spans="1:11" s="685" customFormat="1" ht="18" customHeight="1">
      <c r="A49" s="690"/>
      <c r="B49" s="689"/>
      <c r="C49" s="688"/>
      <c r="D49" s="688"/>
      <c r="E49" s="687"/>
      <c r="F49" s="687"/>
      <c r="G49" s="688"/>
      <c r="H49" s="687"/>
      <c r="I49" s="687"/>
      <c r="J49" s="687"/>
      <c r="K49" s="686"/>
    </row>
    <row r="50" spans="1:11" s="685" customFormat="1" ht="18" customHeight="1">
      <c r="A50" s="970">
        <v>2</v>
      </c>
      <c r="B50" s="970"/>
      <c r="C50" s="970"/>
      <c r="D50" s="970"/>
      <c r="E50" s="970"/>
      <c r="F50" s="970"/>
      <c r="G50" s="970"/>
      <c r="H50" s="970"/>
      <c r="I50" s="970"/>
      <c r="J50" s="970"/>
      <c r="K50" s="686"/>
    </row>
    <row r="51" spans="1:11" s="685" customFormat="1" ht="18" customHeight="1" thickBot="1">
      <c r="A51" s="690"/>
      <c r="B51" s="689"/>
      <c r="C51" s="688"/>
      <c r="D51" s="688"/>
      <c r="E51" s="687"/>
      <c r="F51" s="687"/>
      <c r="G51" s="688"/>
      <c r="H51" s="687"/>
      <c r="I51" s="971" t="s">
        <v>579</v>
      </c>
      <c r="J51" s="971"/>
      <c r="K51" s="686"/>
    </row>
    <row r="52" spans="1:11" s="630" customFormat="1" ht="24.75" customHeight="1">
      <c r="A52" s="958" t="s">
        <v>403</v>
      </c>
      <c r="B52" s="960" t="s">
        <v>404</v>
      </c>
      <c r="C52" s="972" t="s">
        <v>436</v>
      </c>
      <c r="D52" s="973"/>
      <c r="E52" s="950" t="s">
        <v>578</v>
      </c>
      <c r="F52" s="951"/>
      <c r="G52" s="951"/>
      <c r="H52" s="951"/>
      <c r="I52" s="951"/>
      <c r="J52" s="952"/>
      <c r="K52" s="633"/>
    </row>
    <row r="53" spans="1:11" s="630" customFormat="1" ht="35.25" customHeight="1" thickBot="1">
      <c r="A53" s="959"/>
      <c r="B53" s="946"/>
      <c r="C53" s="953" t="s">
        <v>437</v>
      </c>
      <c r="D53" s="953" t="s">
        <v>438</v>
      </c>
      <c r="E53" s="966" t="s">
        <v>405</v>
      </c>
      <c r="F53" s="967"/>
      <c r="G53" s="966" t="s">
        <v>406</v>
      </c>
      <c r="H53" s="967"/>
      <c r="I53" s="966" t="s">
        <v>577</v>
      </c>
      <c r="J53" s="968"/>
      <c r="K53" s="633"/>
    </row>
    <row r="54" spans="1:11" s="630" customFormat="1" ht="15.75" customHeight="1" thickBot="1">
      <c r="A54" s="684"/>
      <c r="B54" s="683"/>
      <c r="C54" s="954"/>
      <c r="D54" s="954"/>
      <c r="E54" s="682" t="s">
        <v>545</v>
      </c>
      <c r="F54" s="682" t="s">
        <v>438</v>
      </c>
      <c r="G54" s="682" t="s">
        <v>545</v>
      </c>
      <c r="H54" s="682" t="s">
        <v>438</v>
      </c>
      <c r="I54" s="682" t="s">
        <v>545</v>
      </c>
      <c r="J54" s="681" t="s">
        <v>438</v>
      </c>
      <c r="K54" s="633"/>
    </row>
    <row r="55" spans="1:11" s="675" customFormat="1" ht="12.95" customHeight="1" thickBot="1">
      <c r="A55" s="554">
        <v>1</v>
      </c>
      <c r="B55" s="555">
        <v>2</v>
      </c>
      <c r="C55" s="682">
        <v>3</v>
      </c>
      <c r="D55" s="682">
        <v>4</v>
      </c>
      <c r="E55" s="682">
        <v>5</v>
      </c>
      <c r="F55" s="681">
        <v>6</v>
      </c>
      <c r="G55" s="682">
        <v>3</v>
      </c>
      <c r="H55" s="682">
        <v>4</v>
      </c>
      <c r="I55" s="682">
        <v>5</v>
      </c>
      <c r="J55" s="681">
        <v>6</v>
      </c>
      <c r="K55" s="676"/>
    </row>
    <row r="56" spans="1:11" s="675" customFormat="1" ht="16.5" customHeight="1" thickBot="1">
      <c r="A56" s="595"/>
      <c r="B56" s="596" t="s">
        <v>220</v>
      </c>
      <c r="C56" s="639">
        <f t="shared" ref="C56:C70" si="3">SUM(E56,G56,I56,)</f>
        <v>0</v>
      </c>
      <c r="D56" s="639">
        <f t="shared" ref="D56:D72" si="4">SUM(F56,H56,J56)</f>
        <v>0</v>
      </c>
      <c r="E56" s="678"/>
      <c r="F56" s="680"/>
      <c r="G56" s="679"/>
      <c r="H56" s="678"/>
      <c r="I56" s="677"/>
      <c r="J56" s="646"/>
      <c r="K56" s="676"/>
    </row>
    <row r="57" spans="1:11" s="660" customFormat="1" ht="14.45" customHeight="1" thickBot="1">
      <c r="A57" s="674" t="s">
        <v>8</v>
      </c>
      <c r="B57" s="673" t="s">
        <v>432</v>
      </c>
      <c r="C57" s="639">
        <f t="shared" si="3"/>
        <v>41073</v>
      </c>
      <c r="D57" s="639">
        <f t="shared" si="4"/>
        <v>44223</v>
      </c>
      <c r="E57" s="637"/>
      <c r="F57" s="643"/>
      <c r="G57" s="672"/>
      <c r="H57" s="637"/>
      <c r="I57" s="637">
        <f>SUM(I58:I62)</f>
        <v>41073</v>
      </c>
      <c r="J57" s="671">
        <f>SUM(J58:J62)</f>
        <v>44223</v>
      </c>
      <c r="K57" s="661"/>
    </row>
    <row r="58" spans="1:11" s="630" customFormat="1" ht="14.45" customHeight="1">
      <c r="A58" s="657" t="s">
        <v>10</v>
      </c>
      <c r="B58" s="171" t="s">
        <v>163</v>
      </c>
      <c r="C58" s="667">
        <f t="shared" si="3"/>
        <v>27120</v>
      </c>
      <c r="D58" s="667">
        <f t="shared" si="4"/>
        <v>28922</v>
      </c>
      <c r="E58" s="664"/>
      <c r="F58" s="666"/>
      <c r="G58" s="665"/>
      <c r="H58" s="664"/>
      <c r="I58" s="663">
        <v>27120</v>
      </c>
      <c r="J58" s="662">
        <v>28922</v>
      </c>
      <c r="K58" s="633"/>
    </row>
    <row r="59" spans="1:11" s="630" customFormat="1" ht="14.45" customHeight="1">
      <c r="A59" s="657" t="s">
        <v>12</v>
      </c>
      <c r="B59" s="145" t="s">
        <v>164</v>
      </c>
      <c r="C59" s="659">
        <f t="shared" si="3"/>
        <v>7462</v>
      </c>
      <c r="D59" s="659">
        <f t="shared" si="4"/>
        <v>8046</v>
      </c>
      <c r="E59" s="653"/>
      <c r="F59" s="655"/>
      <c r="G59" s="658"/>
      <c r="H59" s="653"/>
      <c r="I59" s="652">
        <v>7462</v>
      </c>
      <c r="J59" s="651">
        <v>8046</v>
      </c>
      <c r="K59" s="633"/>
    </row>
    <row r="60" spans="1:11" s="630" customFormat="1" ht="14.45" customHeight="1">
      <c r="A60" s="657" t="s">
        <v>14</v>
      </c>
      <c r="B60" s="145" t="s">
        <v>410</v>
      </c>
      <c r="C60" s="659">
        <f t="shared" si="3"/>
        <v>6180</v>
      </c>
      <c r="D60" s="659">
        <f t="shared" si="4"/>
        <v>6561</v>
      </c>
      <c r="E60" s="653"/>
      <c r="F60" s="655"/>
      <c r="G60" s="658"/>
      <c r="H60" s="653"/>
      <c r="I60" s="652">
        <v>6180</v>
      </c>
      <c r="J60" s="651">
        <v>6561</v>
      </c>
      <c r="K60" s="633"/>
    </row>
    <row r="61" spans="1:11" s="630" customFormat="1" ht="14.45" customHeight="1">
      <c r="A61" s="657" t="s">
        <v>16</v>
      </c>
      <c r="B61" s="145" t="s">
        <v>166</v>
      </c>
      <c r="C61" s="659">
        <f t="shared" si="3"/>
        <v>0</v>
      </c>
      <c r="D61" s="659">
        <f t="shared" si="4"/>
        <v>0</v>
      </c>
      <c r="E61" s="653"/>
      <c r="F61" s="655"/>
      <c r="G61" s="658"/>
      <c r="H61" s="653"/>
      <c r="I61" s="652">
        <v>0</v>
      </c>
      <c r="J61" s="651">
        <v>0</v>
      </c>
      <c r="K61" s="633"/>
    </row>
    <row r="62" spans="1:11" s="630" customFormat="1" ht="14.45" customHeight="1" thickBot="1">
      <c r="A62" s="657" t="s">
        <v>18</v>
      </c>
      <c r="B62" s="145" t="s">
        <v>168</v>
      </c>
      <c r="C62" s="656">
        <f t="shared" si="3"/>
        <v>311</v>
      </c>
      <c r="D62" s="656">
        <f t="shared" si="4"/>
        <v>694</v>
      </c>
      <c r="E62" s="653"/>
      <c r="F62" s="655"/>
      <c r="G62" s="654"/>
      <c r="H62" s="653"/>
      <c r="I62" s="652">
        <v>311</v>
      </c>
      <c r="J62" s="651">
        <v>694</v>
      </c>
      <c r="K62" s="633"/>
    </row>
    <row r="63" spans="1:11" s="630" customFormat="1" ht="14.45" customHeight="1" thickBot="1">
      <c r="A63" s="650" t="s">
        <v>22</v>
      </c>
      <c r="B63" s="170" t="s">
        <v>433</v>
      </c>
      <c r="C63" s="639">
        <f t="shared" si="3"/>
        <v>0</v>
      </c>
      <c r="D63" s="639">
        <f t="shared" si="4"/>
        <v>140</v>
      </c>
      <c r="E63" s="637"/>
      <c r="F63" s="670"/>
      <c r="G63" s="669"/>
      <c r="H63" s="637"/>
      <c r="I63" s="639">
        <f>SUM(I64:I66)</f>
        <v>0</v>
      </c>
      <c r="J63" s="668">
        <f>SUM(J64:J66)</f>
        <v>140</v>
      </c>
      <c r="K63" s="633"/>
    </row>
    <row r="64" spans="1:11" s="660" customFormat="1" ht="14.45" customHeight="1">
      <c r="A64" s="657" t="s">
        <v>24</v>
      </c>
      <c r="B64" s="171" t="s">
        <v>180</v>
      </c>
      <c r="C64" s="667">
        <f t="shared" si="3"/>
        <v>0</v>
      </c>
      <c r="D64" s="667">
        <f t="shared" si="4"/>
        <v>140</v>
      </c>
      <c r="E64" s="664"/>
      <c r="F64" s="666"/>
      <c r="G64" s="665"/>
      <c r="H64" s="664"/>
      <c r="I64" s="663">
        <v>0</v>
      </c>
      <c r="J64" s="662">
        <v>140</v>
      </c>
      <c r="K64" s="661"/>
    </row>
    <row r="65" spans="1:11" s="630" customFormat="1" ht="14.45" customHeight="1">
      <c r="A65" s="657" t="s">
        <v>26</v>
      </c>
      <c r="B65" s="145" t="s">
        <v>182</v>
      </c>
      <c r="C65" s="659">
        <f t="shared" si="3"/>
        <v>0</v>
      </c>
      <c r="D65" s="659">
        <f t="shared" si="4"/>
        <v>0</v>
      </c>
      <c r="E65" s="653"/>
      <c r="F65" s="655"/>
      <c r="G65" s="658"/>
      <c r="H65" s="653"/>
      <c r="I65" s="652">
        <v>0</v>
      </c>
      <c r="J65" s="651">
        <v>0</v>
      </c>
      <c r="K65" s="633"/>
    </row>
    <row r="66" spans="1:11" s="630" customFormat="1" ht="14.45" customHeight="1">
      <c r="A66" s="657" t="s">
        <v>27</v>
      </c>
      <c r="B66" s="145" t="s">
        <v>434</v>
      </c>
      <c r="C66" s="659">
        <f t="shared" si="3"/>
        <v>0</v>
      </c>
      <c r="D66" s="659">
        <f t="shared" si="4"/>
        <v>0</v>
      </c>
      <c r="E66" s="653"/>
      <c r="F66" s="655"/>
      <c r="G66" s="658"/>
      <c r="H66" s="653"/>
      <c r="I66" s="652">
        <v>0</v>
      </c>
      <c r="J66" s="651">
        <v>0</v>
      </c>
      <c r="K66" s="633"/>
    </row>
    <row r="67" spans="1:11" s="630" customFormat="1" ht="21" customHeight="1" thickBot="1">
      <c r="A67" s="657" t="s">
        <v>28</v>
      </c>
      <c r="B67" s="145" t="s">
        <v>576</v>
      </c>
      <c r="C67" s="656">
        <f t="shared" si="3"/>
        <v>0</v>
      </c>
      <c r="D67" s="656">
        <f t="shared" si="4"/>
        <v>0</v>
      </c>
      <c r="E67" s="653"/>
      <c r="F67" s="655"/>
      <c r="G67" s="654"/>
      <c r="H67" s="653"/>
      <c r="I67" s="652">
        <v>0</v>
      </c>
      <c r="J67" s="651"/>
      <c r="K67" s="633"/>
    </row>
    <row r="68" spans="1:11" s="630" customFormat="1" ht="17.25" customHeight="1" thickBot="1">
      <c r="A68" s="650" t="s">
        <v>33</v>
      </c>
      <c r="B68" s="649" t="s">
        <v>435</v>
      </c>
      <c r="C68" s="639">
        <f t="shared" si="3"/>
        <v>41073</v>
      </c>
      <c r="D68" s="639">
        <f t="shared" si="4"/>
        <v>44363</v>
      </c>
      <c r="E68" s="647">
        <v>0</v>
      </c>
      <c r="F68" s="648">
        <v>0</v>
      </c>
      <c r="G68" s="637">
        <v>0</v>
      </c>
      <c r="H68" s="647">
        <v>0</v>
      </c>
      <c r="I68" s="647">
        <f>+I57+I63</f>
        <v>41073</v>
      </c>
      <c r="J68" s="646">
        <f>+J57+J63</f>
        <v>44363</v>
      </c>
      <c r="K68" s="633"/>
    </row>
    <row r="69" spans="1:11" s="630" customFormat="1" ht="13.5" thickBot="1">
      <c r="A69" s="645"/>
      <c r="B69" s="616"/>
      <c r="C69" s="639">
        <f t="shared" si="3"/>
        <v>0</v>
      </c>
      <c r="D69" s="639">
        <f t="shared" si="4"/>
        <v>0</v>
      </c>
      <c r="E69" s="642"/>
      <c r="F69" s="644"/>
      <c r="G69" s="643"/>
      <c r="H69" s="642"/>
      <c r="I69" s="641"/>
      <c r="J69" s="640"/>
      <c r="K69" s="633"/>
    </row>
    <row r="70" spans="1:11" s="630" customFormat="1" ht="15" customHeight="1" thickBot="1">
      <c r="A70" s="618" t="s">
        <v>413</v>
      </c>
      <c r="B70" s="619"/>
      <c r="C70" s="639">
        <f t="shared" si="3"/>
        <v>11</v>
      </c>
      <c r="D70" s="639">
        <f t="shared" si="4"/>
        <v>11</v>
      </c>
      <c r="E70" s="636">
        <v>0</v>
      </c>
      <c r="F70" s="638">
        <v>0</v>
      </c>
      <c r="G70" s="637">
        <v>0</v>
      </c>
      <c r="H70" s="636">
        <v>0</v>
      </c>
      <c r="I70" s="635">
        <v>11</v>
      </c>
      <c r="J70" s="634">
        <v>11</v>
      </c>
      <c r="K70" s="633"/>
    </row>
    <row r="71" spans="1:11" s="630" customFormat="1" ht="15" customHeight="1" thickBot="1">
      <c r="A71" s="618" t="s">
        <v>414</v>
      </c>
      <c r="B71" s="619"/>
      <c r="C71" s="637">
        <v>0</v>
      </c>
      <c r="D71" s="639">
        <f t="shared" si="4"/>
        <v>0</v>
      </c>
      <c r="E71" s="636">
        <v>0</v>
      </c>
      <c r="F71" s="638">
        <v>0</v>
      </c>
      <c r="G71" s="637">
        <v>0</v>
      </c>
      <c r="H71" s="636">
        <v>0</v>
      </c>
      <c r="I71" s="635">
        <v>0</v>
      </c>
      <c r="J71" s="634">
        <v>0</v>
      </c>
      <c r="K71" s="633"/>
    </row>
    <row r="72" spans="1:11" s="630" customFormat="1">
      <c r="A72" s="631"/>
      <c r="D72" s="632">
        <f t="shared" si="4"/>
        <v>0</v>
      </c>
    </row>
    <row r="73" spans="1:11" s="630" customFormat="1">
      <c r="A73" s="631"/>
    </row>
    <row r="74" spans="1:11" s="630" customFormat="1">
      <c r="A74" s="631"/>
    </row>
    <row r="75" spans="1:11" s="630" customFormat="1">
      <c r="A75" s="631"/>
    </row>
    <row r="76" spans="1:11" s="630" customFormat="1">
      <c r="A76" s="631"/>
    </row>
    <row r="77" spans="1:11" s="630" customFormat="1">
      <c r="A77" s="631"/>
    </row>
    <row r="78" spans="1:11" s="630" customFormat="1">
      <c r="A78" s="631"/>
    </row>
    <row r="79" spans="1:11" s="630" customFormat="1">
      <c r="A79" s="631"/>
    </row>
    <row r="80" spans="1:11" s="630" customFormat="1">
      <c r="A80" s="631"/>
    </row>
    <row r="81" spans="1:1" s="630" customFormat="1">
      <c r="A81" s="631"/>
    </row>
    <row r="82" spans="1:1" s="630" customFormat="1">
      <c r="A82" s="631"/>
    </row>
    <row r="83" spans="1:1" s="630" customFormat="1">
      <c r="A83" s="631"/>
    </row>
    <row r="84" spans="1:1" s="630" customFormat="1">
      <c r="A84" s="631"/>
    </row>
    <row r="85" spans="1:1" s="630" customFormat="1">
      <c r="A85" s="631"/>
    </row>
    <row r="86" spans="1:1" s="630" customFormat="1">
      <c r="A86" s="631"/>
    </row>
    <row r="87" spans="1:1" s="630" customFormat="1">
      <c r="A87" s="631"/>
    </row>
    <row r="88" spans="1:1" s="630" customFormat="1">
      <c r="A88" s="631"/>
    </row>
    <row r="89" spans="1:1" s="630" customFormat="1">
      <c r="A89" s="631"/>
    </row>
    <row r="90" spans="1:1" s="630" customFormat="1">
      <c r="A90" s="631"/>
    </row>
    <row r="91" spans="1:1" s="630" customFormat="1">
      <c r="A91" s="631"/>
    </row>
    <row r="92" spans="1:1" s="630" customFormat="1">
      <c r="A92" s="631"/>
    </row>
    <row r="93" spans="1:1" s="630" customFormat="1">
      <c r="A93" s="631"/>
    </row>
    <row r="94" spans="1:1" s="630" customFormat="1">
      <c r="A94" s="631"/>
    </row>
    <row r="95" spans="1:1" s="630" customFormat="1">
      <c r="A95" s="631"/>
    </row>
    <row r="96" spans="1:1" s="630" customFormat="1">
      <c r="A96" s="631"/>
    </row>
    <row r="97" spans="1:1" s="630" customFormat="1">
      <c r="A97" s="631"/>
    </row>
    <row r="98" spans="1:1" s="630" customFormat="1">
      <c r="A98" s="631"/>
    </row>
    <row r="99" spans="1:1" s="630" customFormat="1">
      <c r="A99" s="631"/>
    </row>
    <row r="100" spans="1:1" s="630" customFormat="1">
      <c r="A100" s="631"/>
    </row>
    <row r="101" spans="1:1" s="630" customFormat="1">
      <c r="A101" s="631"/>
    </row>
    <row r="102" spans="1:1" s="630" customFormat="1">
      <c r="A102" s="631"/>
    </row>
    <row r="103" spans="1:1" s="630" customFormat="1">
      <c r="A103" s="631"/>
    </row>
    <row r="104" spans="1:1" s="630" customFormat="1">
      <c r="A104" s="631"/>
    </row>
    <row r="105" spans="1:1" s="630" customFormat="1">
      <c r="A105" s="631"/>
    </row>
    <row r="106" spans="1:1" s="630" customFormat="1">
      <c r="A106" s="631"/>
    </row>
    <row r="107" spans="1:1" s="630" customFormat="1">
      <c r="A107" s="631"/>
    </row>
    <row r="108" spans="1:1" s="630" customFormat="1">
      <c r="A108" s="631"/>
    </row>
    <row r="109" spans="1:1" s="630" customFormat="1">
      <c r="A109" s="631"/>
    </row>
    <row r="110" spans="1:1" s="630" customFormat="1">
      <c r="A110" s="631"/>
    </row>
    <row r="111" spans="1:1" s="630" customFormat="1">
      <c r="A111" s="631"/>
    </row>
    <row r="112" spans="1:1" s="630" customFormat="1">
      <c r="A112" s="631"/>
    </row>
    <row r="113" spans="1:1" s="630" customFormat="1">
      <c r="A113" s="631"/>
    </row>
    <row r="114" spans="1:1" s="630" customFormat="1">
      <c r="A114" s="631"/>
    </row>
    <row r="115" spans="1:1" s="630" customFormat="1">
      <c r="A115" s="631"/>
    </row>
    <row r="116" spans="1:1" s="630" customFormat="1">
      <c r="A116" s="631"/>
    </row>
    <row r="117" spans="1:1" s="630" customFormat="1">
      <c r="A117" s="631"/>
    </row>
    <row r="118" spans="1:1" s="630" customFormat="1">
      <c r="A118" s="631"/>
    </row>
    <row r="119" spans="1:1" s="630" customFormat="1">
      <c r="A119" s="631"/>
    </row>
    <row r="120" spans="1:1" s="630" customFormat="1">
      <c r="A120" s="631"/>
    </row>
    <row r="121" spans="1:1" s="630" customFormat="1">
      <c r="A121" s="631"/>
    </row>
    <row r="122" spans="1:1" s="630" customFormat="1">
      <c r="A122" s="631"/>
    </row>
    <row r="123" spans="1:1" s="630" customFormat="1">
      <c r="A123" s="631"/>
    </row>
    <row r="124" spans="1:1" s="630" customFormat="1">
      <c r="A124" s="631"/>
    </row>
    <row r="125" spans="1:1" s="630" customFormat="1">
      <c r="A125" s="631"/>
    </row>
    <row r="126" spans="1:1" s="630" customFormat="1">
      <c r="A126" s="631"/>
    </row>
    <row r="127" spans="1:1" s="630" customFormat="1">
      <c r="A127" s="631"/>
    </row>
    <row r="128" spans="1:1" s="630" customFormat="1">
      <c r="A128" s="631"/>
    </row>
    <row r="129" spans="1:1" s="630" customFormat="1">
      <c r="A129" s="631"/>
    </row>
    <row r="130" spans="1:1" s="630" customFormat="1">
      <c r="A130" s="631"/>
    </row>
    <row r="131" spans="1:1" s="630" customFormat="1">
      <c r="A131" s="631"/>
    </row>
    <row r="132" spans="1:1" s="630" customFormat="1">
      <c r="A132" s="631"/>
    </row>
    <row r="133" spans="1:1" s="630" customFormat="1">
      <c r="A133" s="631"/>
    </row>
    <row r="134" spans="1:1" s="630" customFormat="1">
      <c r="A134" s="631"/>
    </row>
    <row r="135" spans="1:1" s="630" customFormat="1">
      <c r="A135" s="631"/>
    </row>
    <row r="136" spans="1:1" s="630" customFormat="1">
      <c r="A136" s="631"/>
    </row>
    <row r="137" spans="1:1" s="630" customFormat="1">
      <c r="A137" s="631"/>
    </row>
    <row r="138" spans="1:1" s="630" customFormat="1">
      <c r="A138" s="631"/>
    </row>
    <row r="139" spans="1:1" s="630" customFormat="1">
      <c r="A139" s="631"/>
    </row>
    <row r="140" spans="1:1" s="630" customFormat="1">
      <c r="A140" s="631"/>
    </row>
    <row r="141" spans="1:1" s="630" customFormat="1">
      <c r="A141" s="631"/>
    </row>
    <row r="142" spans="1:1" s="630" customFormat="1">
      <c r="A142" s="631"/>
    </row>
    <row r="143" spans="1:1" s="630" customFormat="1">
      <c r="A143" s="631"/>
    </row>
    <row r="144" spans="1:1" s="630" customFormat="1">
      <c r="A144" s="631"/>
    </row>
    <row r="145" spans="1:10" s="630" customFormat="1">
      <c r="A145" s="631"/>
    </row>
    <row r="146" spans="1:10" s="630" customFormat="1">
      <c r="A146" s="631"/>
    </row>
    <row r="147" spans="1:10" s="630" customFormat="1">
      <c r="A147" s="631"/>
    </row>
    <row r="148" spans="1:10" s="630" customFormat="1">
      <c r="A148" s="631"/>
    </row>
    <row r="149" spans="1:10" s="630" customFormat="1">
      <c r="A149" s="631"/>
    </row>
    <row r="150" spans="1:10" s="630" customFormat="1">
      <c r="A150" s="631"/>
    </row>
    <row r="151" spans="1:10" s="630" customFormat="1">
      <c r="A151" s="631"/>
    </row>
    <row r="152" spans="1:10" s="630" customFormat="1">
      <c r="A152" s="631"/>
    </row>
    <row r="153" spans="1:10" s="630" customFormat="1">
      <c r="A153" s="631"/>
    </row>
    <row r="154" spans="1:10" s="630" customFormat="1">
      <c r="A154" s="631"/>
    </row>
    <row r="155" spans="1:10" s="630" customFormat="1">
      <c r="A155" s="631"/>
    </row>
    <row r="156" spans="1:10" s="630" customFormat="1">
      <c r="A156" s="631"/>
    </row>
    <row r="157" spans="1:10" s="630" customFormat="1">
      <c r="A157" s="631"/>
    </row>
    <row r="158" spans="1:10" s="630" customFormat="1">
      <c r="A158" s="631"/>
    </row>
    <row r="159" spans="1:10" ht="15.75">
      <c r="A159" s="629"/>
      <c r="B159" s="628"/>
      <c r="C159" s="628"/>
      <c r="D159" s="628"/>
      <c r="E159" s="628"/>
      <c r="F159" s="628"/>
      <c r="G159" s="628"/>
      <c r="H159" s="628"/>
      <c r="I159" s="628"/>
      <c r="J159" s="628"/>
    </row>
    <row r="160" spans="1:10" ht="15.75">
      <c r="A160" s="629"/>
      <c r="B160" s="628"/>
      <c r="C160" s="628"/>
      <c r="D160" s="628"/>
      <c r="E160" s="628"/>
      <c r="F160" s="628"/>
      <c r="G160" s="628"/>
      <c r="H160" s="628"/>
      <c r="I160" s="628"/>
      <c r="J160" s="628"/>
    </row>
    <row r="161" spans="1:10" ht="15.75">
      <c r="A161" s="629"/>
      <c r="B161" s="628"/>
      <c r="C161" s="628"/>
      <c r="D161" s="628"/>
      <c r="E161" s="628"/>
      <c r="F161" s="628"/>
      <c r="G161" s="628"/>
      <c r="H161" s="628"/>
      <c r="I161" s="628"/>
      <c r="J161" s="628"/>
    </row>
    <row r="162" spans="1:10" ht="15.75">
      <c r="A162" s="629"/>
      <c r="B162" s="628"/>
      <c r="C162" s="628"/>
      <c r="D162" s="628"/>
      <c r="E162" s="628"/>
      <c r="F162" s="628"/>
      <c r="G162" s="628"/>
      <c r="H162" s="628"/>
      <c r="I162" s="628"/>
      <c r="J162" s="628"/>
    </row>
    <row r="163" spans="1:10" ht="15.75">
      <c r="A163" s="629"/>
      <c r="B163" s="628"/>
      <c r="C163" s="628"/>
      <c r="D163" s="628"/>
      <c r="E163" s="628"/>
      <c r="F163" s="628"/>
      <c r="G163" s="628"/>
      <c r="H163" s="628"/>
      <c r="I163" s="628"/>
      <c r="J163" s="628"/>
    </row>
    <row r="164" spans="1:10" ht="15.75">
      <c r="A164" s="629"/>
      <c r="B164" s="628"/>
      <c r="C164" s="628"/>
      <c r="D164" s="628"/>
      <c r="E164" s="628"/>
      <c r="F164" s="628"/>
      <c r="G164" s="628"/>
      <c r="H164" s="628"/>
      <c r="I164" s="628"/>
      <c r="J164" s="628"/>
    </row>
    <row r="165" spans="1:10" ht="15.75">
      <c r="A165" s="629"/>
      <c r="B165" s="628"/>
      <c r="C165" s="628"/>
      <c r="D165" s="628"/>
      <c r="E165" s="628"/>
      <c r="F165" s="628"/>
      <c r="G165" s="628"/>
      <c r="H165" s="628"/>
      <c r="I165" s="628"/>
      <c r="J165" s="628"/>
    </row>
    <row r="166" spans="1:10" ht="15.75">
      <c r="A166" s="629"/>
      <c r="B166" s="628"/>
      <c r="C166" s="628"/>
      <c r="D166" s="628"/>
      <c r="E166" s="628"/>
      <c r="F166" s="628"/>
      <c r="G166" s="628"/>
      <c r="H166" s="628"/>
      <c r="I166" s="628"/>
      <c r="J166" s="628"/>
    </row>
    <row r="167" spans="1:10" ht="15.75">
      <c r="A167" s="629"/>
      <c r="B167" s="628"/>
      <c r="C167" s="628"/>
      <c r="D167" s="628"/>
      <c r="E167" s="628"/>
      <c r="F167" s="628"/>
      <c r="G167" s="628"/>
      <c r="H167" s="628"/>
      <c r="I167" s="628"/>
      <c r="J167" s="628"/>
    </row>
    <row r="168" spans="1:10" ht="15.75">
      <c r="A168" s="629"/>
      <c r="B168" s="628"/>
      <c r="C168" s="628"/>
      <c r="D168" s="628"/>
      <c r="E168" s="628"/>
      <c r="F168" s="628"/>
    </row>
    <row r="169" spans="1:10" ht="15.75">
      <c r="A169" s="629"/>
      <c r="B169" s="628"/>
      <c r="C169" s="628"/>
      <c r="D169" s="628"/>
      <c r="E169" s="628"/>
      <c r="F169" s="628"/>
    </row>
    <row r="170" spans="1:10" ht="15.75">
      <c r="A170" s="629"/>
      <c r="B170" s="628"/>
      <c r="C170" s="628"/>
      <c r="D170" s="628"/>
      <c r="E170" s="628"/>
      <c r="F170" s="628"/>
    </row>
    <row r="171" spans="1:10" ht="15.75">
      <c r="A171" s="629"/>
      <c r="B171" s="628"/>
      <c r="C171" s="628"/>
      <c r="D171" s="628"/>
      <c r="E171" s="628"/>
      <c r="F171" s="628"/>
    </row>
    <row r="172" spans="1:10" ht="15.75">
      <c r="A172" s="629"/>
      <c r="B172" s="628"/>
      <c r="C172" s="628"/>
      <c r="D172" s="628"/>
      <c r="E172" s="628"/>
      <c r="F172" s="628"/>
    </row>
    <row r="173" spans="1:10" ht="15.75">
      <c r="A173" s="629"/>
      <c r="B173" s="628"/>
      <c r="C173" s="628"/>
      <c r="D173" s="628"/>
      <c r="E173" s="628"/>
      <c r="F173" s="628"/>
    </row>
    <row r="174" spans="1:10" ht="15.75">
      <c r="A174" s="629"/>
      <c r="B174" s="628"/>
      <c r="C174" s="628"/>
      <c r="D174" s="628"/>
      <c r="E174" s="628"/>
      <c r="F174" s="628"/>
    </row>
    <row r="175" spans="1:10" ht="15.75">
      <c r="A175" s="629"/>
      <c r="B175" s="628"/>
      <c r="C175" s="628"/>
      <c r="D175" s="628"/>
      <c r="E175" s="628"/>
      <c r="F175" s="628"/>
    </row>
    <row r="176" spans="1:10" ht="15.75">
      <c r="A176" s="629"/>
      <c r="B176" s="628"/>
      <c r="C176" s="628"/>
      <c r="D176" s="628"/>
      <c r="E176" s="628"/>
      <c r="F176" s="628"/>
    </row>
    <row r="177" spans="1:6" ht="15.75">
      <c r="A177" s="629"/>
      <c r="B177" s="628"/>
      <c r="C177" s="628"/>
      <c r="D177" s="628"/>
      <c r="E177" s="628"/>
      <c r="F177" s="628"/>
    </row>
    <row r="178" spans="1:6" ht="15.75">
      <c r="A178" s="629"/>
      <c r="B178" s="628"/>
      <c r="C178" s="628"/>
      <c r="D178" s="628"/>
      <c r="E178" s="628"/>
      <c r="F178" s="628"/>
    </row>
    <row r="179" spans="1:6" ht="15.75">
      <c r="A179" s="629"/>
      <c r="B179" s="628"/>
      <c r="C179" s="628"/>
      <c r="D179" s="628"/>
      <c r="E179" s="628"/>
      <c r="F179" s="628"/>
    </row>
    <row r="180" spans="1:6" ht="15.75">
      <c r="A180" s="629"/>
      <c r="B180" s="628"/>
      <c r="C180" s="628"/>
      <c r="D180" s="628"/>
      <c r="E180" s="628"/>
      <c r="F180" s="628"/>
    </row>
    <row r="181" spans="1:6" ht="15.75">
      <c r="A181" s="629"/>
      <c r="B181" s="628"/>
      <c r="C181" s="628"/>
      <c r="D181" s="628"/>
      <c r="E181" s="628"/>
      <c r="F181" s="628"/>
    </row>
    <row r="182" spans="1:6" ht="15.75">
      <c r="A182" s="629"/>
      <c r="B182" s="628"/>
      <c r="C182" s="628"/>
      <c r="D182" s="628"/>
      <c r="E182" s="628"/>
      <c r="F182" s="628"/>
    </row>
    <row r="183" spans="1:6" ht="15.75">
      <c r="A183" s="629"/>
      <c r="B183" s="628"/>
      <c r="C183" s="628"/>
      <c r="D183" s="628"/>
      <c r="E183" s="628"/>
      <c r="F183" s="628"/>
    </row>
    <row r="184" spans="1:6" ht="15.75">
      <c r="A184" s="629"/>
      <c r="B184" s="628"/>
      <c r="C184" s="628"/>
      <c r="D184" s="628"/>
      <c r="E184" s="628"/>
      <c r="F184" s="628"/>
    </row>
    <row r="185" spans="1:6" ht="15.75">
      <c r="A185" s="629"/>
      <c r="B185" s="628"/>
      <c r="C185" s="628"/>
      <c r="D185" s="628"/>
      <c r="E185" s="628"/>
      <c r="F185" s="628"/>
    </row>
    <row r="186" spans="1:6" ht="15.75">
      <c r="A186" s="629"/>
      <c r="B186" s="628"/>
      <c r="C186" s="628"/>
      <c r="D186" s="628"/>
      <c r="E186" s="628"/>
      <c r="F186" s="628"/>
    </row>
    <row r="187" spans="1:6" ht="15.75">
      <c r="A187" s="629"/>
      <c r="B187" s="628"/>
      <c r="C187" s="628"/>
      <c r="D187" s="628"/>
      <c r="E187" s="628"/>
      <c r="F187" s="628"/>
    </row>
    <row r="188" spans="1:6" ht="15.75">
      <c r="A188" s="629"/>
      <c r="B188" s="628"/>
      <c r="C188" s="628"/>
      <c r="D188" s="628"/>
      <c r="E188" s="628"/>
      <c r="F188" s="628"/>
    </row>
    <row r="189" spans="1:6" ht="15.75">
      <c r="A189" s="629"/>
      <c r="B189" s="628"/>
      <c r="C189" s="628"/>
      <c r="D189" s="628"/>
      <c r="E189" s="628"/>
      <c r="F189" s="628"/>
    </row>
    <row r="190" spans="1:6" ht="15.75">
      <c r="A190" s="629"/>
      <c r="B190" s="628"/>
      <c r="C190" s="628"/>
      <c r="D190" s="628"/>
      <c r="E190" s="628"/>
      <c r="F190" s="628"/>
    </row>
    <row r="191" spans="1:6" ht="15.75">
      <c r="A191" s="629"/>
      <c r="B191" s="628"/>
      <c r="C191" s="628"/>
      <c r="D191" s="628"/>
      <c r="E191" s="628"/>
      <c r="F191" s="628"/>
    </row>
    <row r="192" spans="1:6" ht="15.75">
      <c r="A192" s="629"/>
      <c r="B192" s="628"/>
      <c r="C192" s="628"/>
      <c r="D192" s="628"/>
      <c r="E192" s="628"/>
      <c r="F192" s="628"/>
    </row>
    <row r="193" spans="1:6" ht="15.75">
      <c r="A193" s="629"/>
      <c r="B193" s="628"/>
      <c r="C193" s="628"/>
      <c r="D193" s="628"/>
      <c r="E193" s="628"/>
      <c r="F193" s="628"/>
    </row>
    <row r="194" spans="1:6" ht="15.75">
      <c r="A194" s="629"/>
      <c r="B194" s="628"/>
      <c r="C194" s="628"/>
      <c r="D194" s="628"/>
      <c r="E194" s="628"/>
      <c r="F194" s="628"/>
    </row>
    <row r="195" spans="1:6" ht="15.75">
      <c r="A195" s="629"/>
      <c r="B195" s="628"/>
      <c r="C195" s="628"/>
      <c r="D195" s="628"/>
      <c r="E195" s="628"/>
      <c r="F195" s="628"/>
    </row>
    <row r="196" spans="1:6" ht="15.75">
      <c r="A196" s="629"/>
      <c r="B196" s="628"/>
      <c r="C196" s="628"/>
      <c r="D196" s="628"/>
      <c r="E196" s="628"/>
      <c r="F196" s="628"/>
    </row>
    <row r="197" spans="1:6" ht="15.75">
      <c r="A197" s="629"/>
      <c r="B197" s="628"/>
      <c r="C197" s="628"/>
      <c r="D197" s="628"/>
      <c r="E197" s="628"/>
      <c r="F197" s="628"/>
    </row>
    <row r="198" spans="1:6" ht="15.75">
      <c r="A198" s="629"/>
      <c r="B198" s="628"/>
      <c r="C198" s="628"/>
      <c r="D198" s="628"/>
      <c r="E198" s="628"/>
      <c r="F198" s="628"/>
    </row>
    <row r="199" spans="1:6" ht="15.75">
      <c r="A199" s="629"/>
      <c r="B199" s="628"/>
      <c r="C199" s="628"/>
      <c r="D199" s="628"/>
      <c r="E199" s="628"/>
      <c r="F199" s="628"/>
    </row>
    <row r="200" spans="1:6" ht="15.75">
      <c r="A200" s="629"/>
      <c r="B200" s="628"/>
      <c r="C200" s="628"/>
      <c r="D200" s="628"/>
      <c r="E200" s="628"/>
      <c r="F200" s="628"/>
    </row>
    <row r="201" spans="1:6" ht="15.75">
      <c r="A201" s="629"/>
      <c r="B201" s="628"/>
      <c r="C201" s="628"/>
      <c r="D201" s="628"/>
      <c r="E201" s="628"/>
      <c r="F201" s="628"/>
    </row>
    <row r="202" spans="1:6" ht="15.75">
      <c r="A202" s="629"/>
      <c r="B202" s="628"/>
      <c r="C202" s="628"/>
      <c r="D202" s="628"/>
      <c r="E202" s="628"/>
      <c r="F202" s="628"/>
    </row>
    <row r="203" spans="1:6" ht="15.75">
      <c r="A203" s="629"/>
      <c r="B203" s="628"/>
      <c r="C203" s="628"/>
      <c r="D203" s="628"/>
      <c r="E203" s="628"/>
      <c r="F203" s="628"/>
    </row>
    <row r="204" spans="1:6" ht="15.75">
      <c r="A204" s="629"/>
      <c r="B204" s="628"/>
      <c r="C204" s="628"/>
      <c r="D204" s="628"/>
      <c r="E204" s="628"/>
      <c r="F204" s="628"/>
    </row>
    <row r="205" spans="1:6" ht="15.75">
      <c r="A205" s="629"/>
      <c r="B205" s="628"/>
      <c r="C205" s="628"/>
      <c r="D205" s="628"/>
      <c r="E205" s="628"/>
      <c r="F205" s="628"/>
    </row>
    <row r="206" spans="1:6" ht="15.75">
      <c r="A206" s="629"/>
      <c r="B206" s="628"/>
      <c r="C206" s="628"/>
      <c r="D206" s="628"/>
      <c r="E206" s="628"/>
      <c r="F206" s="628"/>
    </row>
    <row r="207" spans="1:6" ht="15.75">
      <c r="A207" s="629"/>
      <c r="B207" s="628"/>
      <c r="C207" s="628"/>
      <c r="D207" s="628"/>
      <c r="E207" s="628"/>
      <c r="F207" s="628"/>
    </row>
    <row r="208" spans="1:6" ht="15.75">
      <c r="A208" s="629"/>
      <c r="B208" s="628"/>
      <c r="C208" s="628"/>
      <c r="D208" s="628"/>
      <c r="E208" s="628"/>
      <c r="F208" s="628"/>
    </row>
    <row r="209" spans="1:6" ht="15.75">
      <c r="A209" s="629"/>
      <c r="B209" s="628"/>
      <c r="C209" s="628"/>
      <c r="D209" s="628"/>
      <c r="E209" s="628"/>
      <c r="F209" s="628"/>
    </row>
    <row r="210" spans="1:6" ht="15.75">
      <c r="A210" s="629"/>
      <c r="B210" s="628"/>
      <c r="C210" s="628"/>
      <c r="D210" s="628"/>
      <c r="E210" s="628"/>
      <c r="F210" s="628"/>
    </row>
    <row r="211" spans="1:6" ht="15.75">
      <c r="A211" s="629"/>
      <c r="B211" s="628"/>
      <c r="C211" s="628"/>
      <c r="D211" s="628"/>
      <c r="E211" s="628"/>
      <c r="F211" s="628"/>
    </row>
    <row r="212" spans="1:6" ht="15.75">
      <c r="A212" s="629"/>
      <c r="B212" s="628"/>
      <c r="C212" s="628"/>
      <c r="D212" s="628"/>
      <c r="E212" s="628"/>
      <c r="F212" s="628"/>
    </row>
    <row r="213" spans="1:6" ht="15.75">
      <c r="A213" s="629"/>
      <c r="B213" s="628"/>
      <c r="C213" s="628"/>
      <c r="D213" s="628"/>
      <c r="E213" s="628"/>
      <c r="F213" s="628"/>
    </row>
    <row r="214" spans="1:6" ht="15.75">
      <c r="A214" s="629"/>
      <c r="B214" s="628"/>
      <c r="C214" s="628"/>
      <c r="D214" s="628"/>
      <c r="E214" s="628"/>
      <c r="F214" s="628"/>
    </row>
    <row r="215" spans="1:6" ht="15.75">
      <c r="A215" s="629"/>
      <c r="B215" s="628"/>
      <c r="C215" s="628"/>
      <c r="D215" s="628"/>
      <c r="E215" s="628"/>
      <c r="F215" s="628"/>
    </row>
    <row r="216" spans="1:6" ht="15.75">
      <c r="A216" s="629"/>
      <c r="B216" s="628"/>
      <c r="C216" s="628"/>
      <c r="D216" s="628"/>
      <c r="E216" s="628"/>
      <c r="F216" s="628"/>
    </row>
    <row r="217" spans="1:6" ht="15.75">
      <c r="A217" s="629"/>
      <c r="B217" s="628"/>
      <c r="C217" s="628"/>
      <c r="D217" s="628"/>
      <c r="E217" s="628"/>
      <c r="F217" s="628"/>
    </row>
    <row r="218" spans="1:6" ht="15.75">
      <c r="A218" s="629"/>
      <c r="B218" s="628"/>
      <c r="C218" s="628"/>
      <c r="D218" s="628"/>
      <c r="E218" s="628"/>
      <c r="F218" s="628"/>
    </row>
    <row r="219" spans="1:6" ht="15.75">
      <c r="A219" s="629"/>
      <c r="B219" s="628"/>
      <c r="C219" s="628"/>
      <c r="D219" s="628"/>
      <c r="E219" s="628"/>
      <c r="F219" s="628"/>
    </row>
    <row r="220" spans="1:6" ht="15.75">
      <c r="A220" s="629"/>
      <c r="B220" s="628"/>
      <c r="C220" s="628"/>
      <c r="D220" s="628"/>
      <c r="E220" s="628"/>
      <c r="F220" s="628"/>
    </row>
  </sheetData>
  <sheetProtection formatCells="0"/>
  <mergeCells count="23">
    <mergeCell ref="A1:J1"/>
    <mergeCell ref="A2:J2"/>
    <mergeCell ref="A3:J3"/>
    <mergeCell ref="A4:A5"/>
    <mergeCell ref="B4:B5"/>
    <mergeCell ref="C4:D4"/>
    <mergeCell ref="E4:J4"/>
    <mergeCell ref="G5:H5"/>
    <mergeCell ref="I5:J5"/>
    <mergeCell ref="C5:C6"/>
    <mergeCell ref="D5:D6"/>
    <mergeCell ref="E5:F5"/>
    <mergeCell ref="E52:J52"/>
    <mergeCell ref="C53:C54"/>
    <mergeCell ref="D53:D54"/>
    <mergeCell ref="E53:F53"/>
    <mergeCell ref="G53:H53"/>
    <mergeCell ref="I53:J53"/>
    <mergeCell ref="A50:J50"/>
    <mergeCell ref="I51:J51"/>
    <mergeCell ref="A52:A53"/>
    <mergeCell ref="B52:B53"/>
    <mergeCell ref="C52:D52"/>
  </mergeCells>
  <printOptions horizontalCentered="1"/>
  <pageMargins left="0.78740157480314965" right="0.78740157480314965" top="0" bottom="0" header="0.78740157480314965" footer="0.78740157480314965"/>
  <pageSetup paperSize="9" scale="7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L173"/>
  <sheetViews>
    <sheetView zoomScaleNormal="100" workbookViewId="0">
      <selection activeCell="G16" sqref="G16"/>
    </sheetView>
  </sheetViews>
  <sheetFormatPr defaultRowHeight="15"/>
  <cols>
    <col min="1" max="1" width="5.85546875" style="50" customWidth="1"/>
    <col min="2" max="2" width="61.7109375" style="50" customWidth="1"/>
    <col min="3" max="3" width="8.5703125" style="50" customWidth="1"/>
    <col min="4" max="4" width="8.42578125" style="50" customWidth="1"/>
    <col min="5" max="5" width="8.5703125" style="50" customWidth="1"/>
    <col min="6" max="10" width="8.42578125" style="50" customWidth="1"/>
    <col min="11" max="16384" width="9.140625" style="50"/>
  </cols>
  <sheetData>
    <row r="1" spans="1:10" s="52" customFormat="1">
      <c r="A1" s="847" t="s">
        <v>588</v>
      </c>
      <c r="B1" s="847"/>
      <c r="C1" s="847"/>
      <c r="D1" s="847"/>
      <c r="E1" s="847"/>
      <c r="F1" s="847"/>
      <c r="G1" s="847"/>
      <c r="H1" s="847"/>
      <c r="I1" s="847"/>
      <c r="J1" s="847"/>
    </row>
    <row r="2" spans="1:10" s="52" customFormat="1">
      <c r="A2" s="831" t="s">
        <v>0</v>
      </c>
      <c r="B2" s="831"/>
      <c r="C2" s="831"/>
      <c r="D2" s="831"/>
      <c r="E2" s="831"/>
      <c r="F2" s="831"/>
      <c r="G2" s="831"/>
      <c r="H2" s="831"/>
      <c r="I2" s="831"/>
      <c r="J2" s="831"/>
    </row>
    <row r="3" spans="1:10" s="52" customFormat="1">
      <c r="A3" s="831" t="s">
        <v>490</v>
      </c>
      <c r="B3" s="831"/>
      <c r="C3" s="831"/>
      <c r="D3" s="831"/>
      <c r="E3" s="831"/>
      <c r="F3" s="831"/>
      <c r="G3" s="831"/>
      <c r="H3" s="831"/>
      <c r="I3" s="831"/>
      <c r="J3" s="831"/>
    </row>
    <row r="4" spans="1:10" s="52" customFormat="1" ht="16.5" thickBot="1">
      <c r="A4" s="180" t="s">
        <v>1</v>
      </c>
      <c r="B4" s="54" t="s">
        <v>2</v>
      </c>
      <c r="C4" s="54"/>
      <c r="D4" s="54"/>
      <c r="I4" s="52" t="s">
        <v>491</v>
      </c>
    </row>
    <row r="5" spans="1:10" ht="15" customHeight="1">
      <c r="A5" s="55" t="s">
        <v>4</v>
      </c>
      <c r="B5" s="56"/>
      <c r="C5" s="832" t="s">
        <v>464</v>
      </c>
      <c r="D5" s="842"/>
      <c r="E5" s="832" t="s">
        <v>209</v>
      </c>
      <c r="F5" s="843"/>
      <c r="G5" s="843"/>
      <c r="H5" s="843"/>
      <c r="I5" s="843"/>
      <c r="J5" s="833"/>
    </row>
    <row r="6" spans="1:10" ht="15" customHeight="1">
      <c r="A6" s="57" t="s">
        <v>6</v>
      </c>
      <c r="B6" s="58" t="s">
        <v>5</v>
      </c>
      <c r="C6" s="837" t="s">
        <v>7</v>
      </c>
      <c r="D6" s="838"/>
      <c r="E6" s="844" t="s">
        <v>405</v>
      </c>
      <c r="F6" s="845"/>
      <c r="G6" s="844" t="s">
        <v>492</v>
      </c>
      <c r="H6" s="845"/>
      <c r="I6" s="844" t="s">
        <v>493</v>
      </c>
      <c r="J6" s="846"/>
    </row>
    <row r="7" spans="1:10" ht="15" customHeight="1">
      <c r="A7" s="57"/>
      <c r="B7" s="58"/>
      <c r="C7" s="837"/>
      <c r="D7" s="838"/>
      <c r="E7" s="837"/>
      <c r="F7" s="838"/>
      <c r="G7" s="837" t="s">
        <v>210</v>
      </c>
      <c r="H7" s="838"/>
      <c r="I7" s="837" t="s">
        <v>494</v>
      </c>
      <c r="J7" s="839"/>
    </row>
    <row r="8" spans="1:10" ht="15" customHeight="1" thickBot="1">
      <c r="A8" s="57"/>
      <c r="B8" s="181"/>
      <c r="C8" s="182" t="s">
        <v>437</v>
      </c>
      <c r="D8" s="183" t="s">
        <v>438</v>
      </c>
      <c r="E8" s="182" t="s">
        <v>437</v>
      </c>
      <c r="F8" s="183" t="s">
        <v>438</v>
      </c>
      <c r="G8" s="182" t="s">
        <v>437</v>
      </c>
      <c r="H8" s="183" t="s">
        <v>438</v>
      </c>
      <c r="I8" s="182" t="s">
        <v>437</v>
      </c>
      <c r="J8" s="184" t="s">
        <v>438</v>
      </c>
    </row>
    <row r="9" spans="1:10" ht="15.75" thickBot="1">
      <c r="A9" s="61">
        <v>1</v>
      </c>
      <c r="B9" s="62">
        <v>2</v>
      </c>
      <c r="C9" s="62">
        <v>3</v>
      </c>
      <c r="D9" s="62">
        <v>4</v>
      </c>
      <c r="E9" s="62">
        <v>5</v>
      </c>
      <c r="F9" s="62">
        <v>6</v>
      </c>
      <c r="G9" s="62">
        <v>7</v>
      </c>
      <c r="H9" s="63">
        <v>8</v>
      </c>
      <c r="I9" s="63">
        <v>9</v>
      </c>
      <c r="J9" s="64">
        <v>10</v>
      </c>
    </row>
    <row r="10" spans="1:10" ht="15.75" thickBot="1">
      <c r="A10" s="65" t="s">
        <v>8</v>
      </c>
      <c r="B10" s="66" t="s">
        <v>9</v>
      </c>
      <c r="C10" s="185">
        <f>+C11+C12+C13+C14+C15+C16</f>
        <v>76077</v>
      </c>
      <c r="D10" s="185">
        <f>SUM(F10,H10,J10,)</f>
        <v>84255</v>
      </c>
      <c r="E10" s="185">
        <f>+E11+E12+E13+E14+E15+E16</f>
        <v>41727</v>
      </c>
      <c r="F10" s="185">
        <f>+F11+F12+F13+F14+F15+F16</f>
        <v>49589</v>
      </c>
      <c r="G10" s="185">
        <f>+G11+G12+G13+G14+G15+G16</f>
        <v>0</v>
      </c>
      <c r="H10" s="186"/>
      <c r="I10" s="186">
        <f>+I11+I12+I13+I14+I15+I16</f>
        <v>34350</v>
      </c>
      <c r="J10" s="187">
        <f>+J11+J12+J13+J14+J15+J16</f>
        <v>34666</v>
      </c>
    </row>
    <row r="11" spans="1:10" ht="15" customHeight="1">
      <c r="A11" s="69" t="s">
        <v>10</v>
      </c>
      <c r="B11" s="70" t="s">
        <v>11</v>
      </c>
      <c r="C11" s="188">
        <v>52985</v>
      </c>
      <c r="D11" s="189">
        <f>SUM(F11,H11,J11,)</f>
        <v>52985</v>
      </c>
      <c r="E11" s="188">
        <v>18635</v>
      </c>
      <c r="F11" s="188">
        <v>18635</v>
      </c>
      <c r="G11" s="188"/>
      <c r="H11" s="190"/>
      <c r="I11" s="190">
        <v>34350</v>
      </c>
      <c r="J11" s="191">
        <v>34350</v>
      </c>
    </row>
    <row r="12" spans="1:10">
      <c r="A12" s="73" t="s">
        <v>12</v>
      </c>
      <c r="B12" s="74" t="s">
        <v>13</v>
      </c>
      <c r="C12" s="192">
        <v>0</v>
      </c>
      <c r="D12" s="193">
        <f t="shared" ref="D12:D60" si="0">SUM(F12,H12,J12,)</f>
        <v>0</v>
      </c>
      <c r="E12" s="192">
        <v>0</v>
      </c>
      <c r="F12" s="192"/>
      <c r="G12" s="192"/>
      <c r="H12" s="194"/>
      <c r="I12" s="194"/>
      <c r="J12" s="195"/>
    </row>
    <row r="13" spans="1:10">
      <c r="A13" s="73" t="s">
        <v>14</v>
      </c>
      <c r="B13" s="74" t="s">
        <v>15</v>
      </c>
      <c r="C13" s="196">
        <v>20269</v>
      </c>
      <c r="D13" s="193">
        <f t="shared" si="0"/>
        <v>20269</v>
      </c>
      <c r="E13" s="196">
        <v>20269</v>
      </c>
      <c r="F13" s="196">
        <v>20269</v>
      </c>
      <c r="G13" s="196"/>
      <c r="H13" s="197"/>
      <c r="I13" s="197"/>
      <c r="J13" s="198"/>
    </row>
    <row r="14" spans="1:10">
      <c r="A14" s="73" t="s">
        <v>16</v>
      </c>
      <c r="B14" s="74" t="s">
        <v>17</v>
      </c>
      <c r="C14" s="196">
        <v>1846</v>
      </c>
      <c r="D14" s="193">
        <f t="shared" si="0"/>
        <v>1846</v>
      </c>
      <c r="E14" s="196">
        <v>1846</v>
      </c>
      <c r="F14" s="196">
        <v>1846</v>
      </c>
      <c r="G14" s="196"/>
      <c r="H14" s="197"/>
      <c r="I14" s="197"/>
      <c r="J14" s="198"/>
    </row>
    <row r="15" spans="1:10">
      <c r="A15" s="73" t="s">
        <v>18</v>
      </c>
      <c r="B15" s="74" t="s">
        <v>19</v>
      </c>
      <c r="C15" s="196">
        <v>977</v>
      </c>
      <c r="D15" s="193">
        <f t="shared" si="0"/>
        <v>8752</v>
      </c>
      <c r="E15" s="196">
        <v>977</v>
      </c>
      <c r="F15" s="196">
        <v>8717</v>
      </c>
      <c r="G15" s="196"/>
      <c r="H15" s="197"/>
      <c r="I15" s="197"/>
      <c r="J15" s="198">
        <v>35</v>
      </c>
    </row>
    <row r="16" spans="1:10" ht="15.75" thickBot="1">
      <c r="A16" s="79" t="s">
        <v>20</v>
      </c>
      <c r="B16" s="80" t="s">
        <v>21</v>
      </c>
      <c r="C16" s="192">
        <v>0</v>
      </c>
      <c r="D16" s="199">
        <f t="shared" si="0"/>
        <v>403</v>
      </c>
      <c r="E16" s="192">
        <v>0</v>
      </c>
      <c r="F16" s="192">
        <v>122</v>
      </c>
      <c r="G16" s="192"/>
      <c r="H16" s="194"/>
      <c r="I16" s="194"/>
      <c r="J16" s="195">
        <v>281</v>
      </c>
    </row>
    <row r="17" spans="1:10" ht="15.75" thickBot="1">
      <c r="A17" s="65" t="s">
        <v>22</v>
      </c>
      <c r="B17" s="81" t="s">
        <v>23</v>
      </c>
      <c r="C17" s="185">
        <f>+C18+C19+C20+C21+C22</f>
        <v>28400</v>
      </c>
      <c r="D17" s="185">
        <f t="shared" si="0"/>
        <v>45048</v>
      </c>
      <c r="E17" s="185">
        <f>+E18+E19+E20+E21+E22</f>
        <v>26202</v>
      </c>
      <c r="F17" s="185">
        <f t="shared" ref="F17:I17" si="1">+F18+F19+F20+F21+F22</f>
        <v>41520</v>
      </c>
      <c r="G17" s="185">
        <f t="shared" si="1"/>
        <v>0</v>
      </c>
      <c r="H17" s="185">
        <f t="shared" si="1"/>
        <v>0</v>
      </c>
      <c r="I17" s="185">
        <f t="shared" si="1"/>
        <v>2198</v>
      </c>
      <c r="J17" s="187">
        <f>+J18+J19+J20+J21+J22</f>
        <v>3528</v>
      </c>
    </row>
    <row r="18" spans="1:10">
      <c r="A18" s="82" t="s">
        <v>24</v>
      </c>
      <c r="B18" s="70" t="s">
        <v>25</v>
      </c>
      <c r="C18" s="200">
        <v>0</v>
      </c>
      <c r="D18" s="189">
        <f t="shared" si="0"/>
        <v>0</v>
      </c>
      <c r="E18" s="200">
        <v>0</v>
      </c>
      <c r="F18" s="200"/>
      <c r="G18" s="200"/>
      <c r="H18" s="201"/>
      <c r="I18" s="201"/>
      <c r="J18" s="202"/>
    </row>
    <row r="19" spans="1:10">
      <c r="A19" s="85" t="s">
        <v>26</v>
      </c>
      <c r="B19" s="74" t="s">
        <v>439</v>
      </c>
      <c r="C19" s="203">
        <v>0</v>
      </c>
      <c r="D19" s="193">
        <f t="shared" si="0"/>
        <v>0</v>
      </c>
      <c r="E19" s="203">
        <v>0</v>
      </c>
      <c r="F19" s="203"/>
      <c r="G19" s="203"/>
      <c r="H19" s="204"/>
      <c r="I19" s="204"/>
      <c r="J19" s="205"/>
    </row>
    <row r="20" spans="1:10">
      <c r="A20" s="85" t="s">
        <v>27</v>
      </c>
      <c r="B20" s="74" t="s">
        <v>440</v>
      </c>
      <c r="C20" s="203">
        <v>0</v>
      </c>
      <c r="D20" s="193">
        <f t="shared" si="0"/>
        <v>0</v>
      </c>
      <c r="E20" s="203">
        <v>0</v>
      </c>
      <c r="F20" s="203"/>
      <c r="G20" s="203"/>
      <c r="H20" s="204"/>
      <c r="I20" s="204"/>
      <c r="J20" s="205"/>
    </row>
    <row r="21" spans="1:10">
      <c r="A21" s="85" t="s">
        <v>28</v>
      </c>
      <c r="B21" s="74" t="s">
        <v>29</v>
      </c>
      <c r="C21" s="203">
        <v>0</v>
      </c>
      <c r="D21" s="193">
        <f t="shared" si="0"/>
        <v>0</v>
      </c>
      <c r="E21" s="203">
        <v>0</v>
      </c>
      <c r="F21" s="203"/>
      <c r="G21" s="203"/>
      <c r="H21" s="204"/>
      <c r="I21" s="204"/>
      <c r="J21" s="205"/>
    </row>
    <row r="22" spans="1:10">
      <c r="A22" s="85" t="s">
        <v>30</v>
      </c>
      <c r="B22" s="74" t="s">
        <v>441</v>
      </c>
      <c r="C22" s="206">
        <v>28400</v>
      </c>
      <c r="D22" s="193">
        <f t="shared" si="0"/>
        <v>45048</v>
      </c>
      <c r="E22" s="206">
        <v>26202</v>
      </c>
      <c r="F22" s="206">
        <v>41520</v>
      </c>
      <c r="G22" s="206"/>
      <c r="H22" s="207"/>
      <c r="I22" s="207">
        <v>2198</v>
      </c>
      <c r="J22" s="208">
        <v>3528</v>
      </c>
    </row>
    <row r="23" spans="1:10" ht="15.75" thickBot="1">
      <c r="A23" s="90" t="s">
        <v>31</v>
      </c>
      <c r="B23" s="80" t="s">
        <v>32</v>
      </c>
      <c r="C23" s="209">
        <v>2145</v>
      </c>
      <c r="D23" s="199">
        <f t="shared" si="0"/>
        <v>2145</v>
      </c>
      <c r="E23" s="209">
        <v>2145</v>
      </c>
      <c r="F23" s="209">
        <v>2145</v>
      </c>
      <c r="G23" s="209"/>
      <c r="H23" s="210"/>
      <c r="I23" s="210"/>
      <c r="J23" s="211"/>
    </row>
    <row r="24" spans="1:10" ht="15.75" thickBot="1">
      <c r="A24" s="93" t="s">
        <v>33</v>
      </c>
      <c r="B24" s="94" t="s">
        <v>34</v>
      </c>
      <c r="C24" s="212">
        <f>+C25+C26+C27+C28+C29</f>
        <v>109437</v>
      </c>
      <c r="D24" s="185">
        <f t="shared" si="0"/>
        <v>114307</v>
      </c>
      <c r="E24" s="212">
        <f>+E25+E26+E27+E28+E29</f>
        <v>109437</v>
      </c>
      <c r="F24" s="212">
        <f t="shared" ref="F24:I24" si="2">+F25+F26+F27+F28+F29</f>
        <v>114307</v>
      </c>
      <c r="G24" s="212">
        <f t="shared" si="2"/>
        <v>0</v>
      </c>
      <c r="H24" s="212">
        <f t="shared" si="2"/>
        <v>0</v>
      </c>
      <c r="I24" s="212">
        <f t="shared" si="2"/>
        <v>0</v>
      </c>
      <c r="J24" s="213">
        <f>+J25+J26+J27+J28+J29</f>
        <v>0</v>
      </c>
    </row>
    <row r="25" spans="1:10">
      <c r="A25" s="82" t="s">
        <v>35</v>
      </c>
      <c r="B25" s="70" t="s">
        <v>36</v>
      </c>
      <c r="C25" s="200">
        <v>0</v>
      </c>
      <c r="D25" s="189">
        <f t="shared" si="0"/>
        <v>59889</v>
      </c>
      <c r="E25" s="200">
        <v>0</v>
      </c>
      <c r="F25" s="200">
        <v>59889</v>
      </c>
      <c r="G25" s="200"/>
      <c r="H25" s="201"/>
      <c r="I25" s="201"/>
      <c r="J25" s="202"/>
    </row>
    <row r="26" spans="1:10">
      <c r="A26" s="85" t="s">
        <v>37</v>
      </c>
      <c r="B26" s="74" t="s">
        <v>38</v>
      </c>
      <c r="C26" s="203">
        <v>0</v>
      </c>
      <c r="D26" s="193">
        <v>0</v>
      </c>
      <c r="E26" s="203">
        <v>0</v>
      </c>
      <c r="F26" s="203">
        <v>0</v>
      </c>
      <c r="G26" s="203"/>
      <c r="H26" s="204"/>
      <c r="I26" s="204"/>
      <c r="J26" s="205"/>
    </row>
    <row r="27" spans="1:10" ht="15" customHeight="1">
      <c r="A27" s="85" t="s">
        <v>39</v>
      </c>
      <c r="B27" s="74" t="s">
        <v>40</v>
      </c>
      <c r="C27" s="203">
        <v>0</v>
      </c>
      <c r="D27" s="193">
        <v>0</v>
      </c>
      <c r="E27" s="203">
        <v>0</v>
      </c>
      <c r="F27" s="203">
        <v>0</v>
      </c>
      <c r="G27" s="203"/>
      <c r="H27" s="204"/>
      <c r="I27" s="204"/>
      <c r="J27" s="205"/>
    </row>
    <row r="28" spans="1:10" ht="15" customHeight="1">
      <c r="A28" s="85" t="s">
        <v>41</v>
      </c>
      <c r="B28" s="74" t="s">
        <v>42</v>
      </c>
      <c r="C28" s="203">
        <v>0</v>
      </c>
      <c r="D28" s="193">
        <v>0</v>
      </c>
      <c r="E28" s="203">
        <v>0</v>
      </c>
      <c r="F28" s="203">
        <v>0</v>
      </c>
      <c r="G28" s="203"/>
      <c r="H28" s="204"/>
      <c r="I28" s="204"/>
      <c r="J28" s="205"/>
    </row>
    <row r="29" spans="1:10" ht="15" customHeight="1">
      <c r="A29" s="85" t="s">
        <v>43</v>
      </c>
      <c r="B29" s="74" t="s">
        <v>44</v>
      </c>
      <c r="C29" s="206">
        <v>109437</v>
      </c>
      <c r="D29" s="193">
        <f t="shared" si="0"/>
        <v>54418</v>
      </c>
      <c r="E29" s="206">
        <v>109437</v>
      </c>
      <c r="F29" s="206">
        <v>54418</v>
      </c>
      <c r="G29" s="206"/>
      <c r="H29" s="207"/>
      <c r="I29" s="207"/>
      <c r="J29" s="208"/>
    </row>
    <row r="30" spans="1:10" ht="15" customHeight="1" thickBot="1">
      <c r="A30" s="90" t="s">
        <v>45</v>
      </c>
      <c r="B30" s="80" t="s">
        <v>46</v>
      </c>
      <c r="C30" s="209">
        <v>58427</v>
      </c>
      <c r="D30" s="199">
        <f t="shared" si="0"/>
        <v>43109</v>
      </c>
      <c r="E30" s="209">
        <v>58427</v>
      </c>
      <c r="F30" s="209">
        <v>43109</v>
      </c>
      <c r="G30" s="209"/>
      <c r="H30" s="210"/>
      <c r="I30" s="210"/>
      <c r="J30" s="211"/>
    </row>
    <row r="31" spans="1:10" ht="15" customHeight="1" thickBot="1">
      <c r="A31" s="93" t="s">
        <v>443</v>
      </c>
      <c r="B31" s="94" t="s">
        <v>48</v>
      </c>
      <c r="C31" s="214">
        <f>+C32+C35+C36+C37</f>
        <v>25179</v>
      </c>
      <c r="D31" s="185">
        <f>SUM(F31,H31,J31,)</f>
        <v>25179</v>
      </c>
      <c r="E31" s="214">
        <f>+E32+E35+E36+E37</f>
        <v>15727</v>
      </c>
      <c r="F31" s="214">
        <f t="shared" ref="F31:J31" si="3">+F32+F35+F36+F37</f>
        <v>15727</v>
      </c>
      <c r="G31" s="214">
        <f t="shared" si="3"/>
        <v>350</v>
      </c>
      <c r="H31" s="214">
        <f t="shared" si="3"/>
        <v>350</v>
      </c>
      <c r="I31" s="214">
        <f t="shared" si="3"/>
        <v>9102</v>
      </c>
      <c r="J31" s="215">
        <f t="shared" si="3"/>
        <v>9102</v>
      </c>
    </row>
    <row r="32" spans="1:10" ht="15" customHeight="1">
      <c r="A32" s="82" t="s">
        <v>49</v>
      </c>
      <c r="B32" s="70" t="s">
        <v>211</v>
      </c>
      <c r="C32" s="216">
        <f>+C33+C34</f>
        <v>20600</v>
      </c>
      <c r="D32" s="189">
        <f t="shared" si="0"/>
        <v>20600</v>
      </c>
      <c r="E32" s="216">
        <f>+E33+E34</f>
        <v>11148</v>
      </c>
      <c r="F32" s="216">
        <v>11148</v>
      </c>
      <c r="G32" s="216">
        <f>+G33+G34</f>
        <v>350</v>
      </c>
      <c r="H32" s="217">
        <v>350</v>
      </c>
      <c r="I32" s="217">
        <f>+I33+I34</f>
        <v>9102</v>
      </c>
      <c r="J32" s="218">
        <v>9102</v>
      </c>
    </row>
    <row r="33" spans="1:10" ht="15" customHeight="1">
      <c r="A33" s="85" t="s">
        <v>51</v>
      </c>
      <c r="B33" s="74" t="s">
        <v>52</v>
      </c>
      <c r="C33" s="206">
        <v>1600</v>
      </c>
      <c r="D33" s="193">
        <f t="shared" si="0"/>
        <v>1600</v>
      </c>
      <c r="E33" s="206">
        <v>1600</v>
      </c>
      <c r="F33" s="206">
        <v>1600</v>
      </c>
      <c r="G33" s="206"/>
      <c r="H33" s="207"/>
      <c r="I33" s="207"/>
      <c r="J33" s="208"/>
    </row>
    <row r="34" spans="1:10" ht="15" customHeight="1">
      <c r="A34" s="85" t="s">
        <v>53</v>
      </c>
      <c r="B34" s="74" t="s">
        <v>54</v>
      </c>
      <c r="C34" s="206">
        <v>19000</v>
      </c>
      <c r="D34" s="193">
        <f t="shared" si="0"/>
        <v>19000</v>
      </c>
      <c r="E34" s="206">
        <v>9548</v>
      </c>
      <c r="F34" s="206">
        <v>9548</v>
      </c>
      <c r="G34" s="206">
        <v>350</v>
      </c>
      <c r="H34" s="207">
        <v>350</v>
      </c>
      <c r="I34" s="207">
        <v>9102</v>
      </c>
      <c r="J34" s="208">
        <v>9102</v>
      </c>
    </row>
    <row r="35" spans="1:10" ht="15" customHeight="1">
      <c r="A35" s="85" t="s">
        <v>55</v>
      </c>
      <c r="B35" s="74" t="s">
        <v>56</v>
      </c>
      <c r="C35" s="206">
        <v>4000</v>
      </c>
      <c r="D35" s="193">
        <f t="shared" si="0"/>
        <v>4000</v>
      </c>
      <c r="E35" s="206">
        <v>4000</v>
      </c>
      <c r="F35" s="206">
        <v>4000</v>
      </c>
      <c r="G35" s="206"/>
      <c r="H35" s="207"/>
      <c r="I35" s="207"/>
      <c r="J35" s="208"/>
    </row>
    <row r="36" spans="1:10" ht="15" customHeight="1">
      <c r="A36" s="85" t="s">
        <v>57</v>
      </c>
      <c r="B36" s="74" t="s">
        <v>58</v>
      </c>
      <c r="C36" s="206">
        <v>150</v>
      </c>
      <c r="D36" s="193">
        <f t="shared" si="0"/>
        <v>150</v>
      </c>
      <c r="E36" s="206">
        <v>150</v>
      </c>
      <c r="F36" s="206">
        <v>150</v>
      </c>
      <c r="G36" s="206"/>
      <c r="H36" s="207"/>
      <c r="I36" s="207"/>
      <c r="J36" s="208"/>
    </row>
    <row r="37" spans="1:10" ht="15" customHeight="1" thickBot="1">
      <c r="A37" s="109" t="s">
        <v>59</v>
      </c>
      <c r="B37" s="110" t="s">
        <v>60</v>
      </c>
      <c r="C37" s="219">
        <v>429</v>
      </c>
      <c r="D37" s="199">
        <f t="shared" si="0"/>
        <v>429</v>
      </c>
      <c r="E37" s="219">
        <v>429</v>
      </c>
      <c r="F37" s="219">
        <v>429</v>
      </c>
      <c r="G37" s="219"/>
      <c r="H37" s="220"/>
      <c r="I37" s="220"/>
      <c r="J37" s="221"/>
    </row>
    <row r="38" spans="1:10" ht="15" customHeight="1" thickBot="1">
      <c r="A38" s="180" t="s">
        <v>212</v>
      </c>
      <c r="B38" s="54" t="s">
        <v>2</v>
      </c>
      <c r="C38" s="54"/>
      <c r="D38" s="54"/>
      <c r="E38" s="52"/>
      <c r="F38" s="52"/>
      <c r="G38" s="52"/>
      <c r="H38" s="52"/>
      <c r="I38" s="52" t="s">
        <v>491</v>
      </c>
      <c r="J38" s="52"/>
    </row>
    <row r="39" spans="1:10" ht="15" customHeight="1">
      <c r="A39" s="55" t="s">
        <v>4</v>
      </c>
      <c r="B39" s="56"/>
      <c r="C39" s="832" t="s">
        <v>464</v>
      </c>
      <c r="D39" s="842"/>
      <c r="E39" s="832" t="s">
        <v>209</v>
      </c>
      <c r="F39" s="843"/>
      <c r="G39" s="843"/>
      <c r="H39" s="843"/>
      <c r="I39" s="843"/>
      <c r="J39" s="833"/>
    </row>
    <row r="40" spans="1:10" ht="15" customHeight="1">
      <c r="A40" s="57" t="s">
        <v>6</v>
      </c>
      <c r="B40" s="58" t="s">
        <v>5</v>
      </c>
      <c r="C40" s="837" t="s">
        <v>7</v>
      </c>
      <c r="D40" s="838"/>
      <c r="E40" s="844" t="s">
        <v>405</v>
      </c>
      <c r="F40" s="845"/>
      <c r="G40" s="844" t="s">
        <v>492</v>
      </c>
      <c r="H40" s="845"/>
      <c r="I40" s="844" t="s">
        <v>493</v>
      </c>
      <c r="J40" s="846"/>
    </row>
    <row r="41" spans="1:10" ht="15" customHeight="1">
      <c r="A41" s="57"/>
      <c r="B41" s="58"/>
      <c r="C41" s="837"/>
      <c r="D41" s="838"/>
      <c r="E41" s="837"/>
      <c r="F41" s="838"/>
      <c r="G41" s="837" t="s">
        <v>210</v>
      </c>
      <c r="H41" s="838"/>
      <c r="I41" s="837" t="s">
        <v>494</v>
      </c>
      <c r="J41" s="839"/>
    </row>
    <row r="42" spans="1:10" ht="15" customHeight="1" thickBot="1">
      <c r="A42" s="57"/>
      <c r="B42" s="181"/>
      <c r="C42" s="182" t="s">
        <v>437</v>
      </c>
      <c r="D42" s="183" t="s">
        <v>438</v>
      </c>
      <c r="E42" s="182" t="s">
        <v>437</v>
      </c>
      <c r="F42" s="183" t="s">
        <v>438</v>
      </c>
      <c r="G42" s="182" t="s">
        <v>437</v>
      </c>
      <c r="H42" s="183" t="s">
        <v>438</v>
      </c>
      <c r="I42" s="182" t="s">
        <v>437</v>
      </c>
      <c r="J42" s="184" t="s">
        <v>438</v>
      </c>
    </row>
    <row r="43" spans="1:10" ht="15" customHeight="1" thickBot="1">
      <c r="A43" s="61">
        <v>1</v>
      </c>
      <c r="B43" s="62">
        <v>2</v>
      </c>
      <c r="C43" s="62">
        <v>3</v>
      </c>
      <c r="D43" s="62">
        <v>4</v>
      </c>
      <c r="E43" s="62">
        <v>5</v>
      </c>
      <c r="F43" s="62">
        <v>6</v>
      </c>
      <c r="G43" s="62">
        <v>7</v>
      </c>
      <c r="H43" s="63">
        <v>8</v>
      </c>
      <c r="I43" s="63">
        <v>9</v>
      </c>
      <c r="J43" s="64">
        <v>10</v>
      </c>
    </row>
    <row r="44" spans="1:10" ht="15" customHeight="1" thickBot="1">
      <c r="A44" s="93" t="s">
        <v>61</v>
      </c>
      <c r="B44" s="94" t="s">
        <v>62</v>
      </c>
      <c r="C44" s="212">
        <f>SUM(C45:C54)</f>
        <v>2779</v>
      </c>
      <c r="D44" s="185">
        <f t="shared" si="0"/>
        <v>2779</v>
      </c>
      <c r="E44" s="212">
        <f>SUM(E45:E54)</f>
        <v>2779</v>
      </c>
      <c r="F44" s="212">
        <f t="shared" ref="F44:J44" si="4">SUM(F45:F54)</f>
        <v>2779</v>
      </c>
      <c r="G44" s="212">
        <f t="shared" si="4"/>
        <v>0</v>
      </c>
      <c r="H44" s="212">
        <f t="shared" si="4"/>
        <v>0</v>
      </c>
      <c r="I44" s="212">
        <f t="shared" si="4"/>
        <v>0</v>
      </c>
      <c r="J44" s="213">
        <f t="shared" si="4"/>
        <v>0</v>
      </c>
    </row>
    <row r="45" spans="1:10" ht="15" customHeight="1">
      <c r="A45" s="82" t="s">
        <v>63</v>
      </c>
      <c r="B45" s="70" t="s">
        <v>64</v>
      </c>
      <c r="C45" s="200">
        <v>0</v>
      </c>
      <c r="D45" s="189">
        <f t="shared" si="0"/>
        <v>0</v>
      </c>
      <c r="E45" s="200">
        <v>0</v>
      </c>
      <c r="F45" s="200">
        <v>0</v>
      </c>
      <c r="G45" s="200"/>
      <c r="H45" s="201"/>
      <c r="I45" s="201"/>
      <c r="J45" s="202"/>
    </row>
    <row r="46" spans="1:10" ht="15" customHeight="1">
      <c r="A46" s="85" t="s">
        <v>65</v>
      </c>
      <c r="B46" s="74" t="s">
        <v>66</v>
      </c>
      <c r="C46" s="203">
        <v>1717</v>
      </c>
      <c r="D46" s="193">
        <f t="shared" si="0"/>
        <v>1717</v>
      </c>
      <c r="E46" s="203">
        <v>1717</v>
      </c>
      <c r="F46" s="203">
        <v>1717</v>
      </c>
      <c r="G46" s="203"/>
      <c r="H46" s="204"/>
      <c r="I46" s="204"/>
      <c r="J46" s="205"/>
    </row>
    <row r="47" spans="1:10" ht="15" customHeight="1">
      <c r="A47" s="85" t="s">
        <v>67</v>
      </c>
      <c r="B47" s="74" t="s">
        <v>68</v>
      </c>
      <c r="C47" s="203">
        <v>455</v>
      </c>
      <c r="D47" s="193">
        <f t="shared" si="0"/>
        <v>455</v>
      </c>
      <c r="E47" s="203">
        <v>455</v>
      </c>
      <c r="F47" s="203">
        <v>455</v>
      </c>
      <c r="G47" s="203"/>
      <c r="H47" s="204"/>
      <c r="I47" s="204"/>
      <c r="J47" s="205"/>
    </row>
    <row r="48" spans="1:10" ht="15" customHeight="1">
      <c r="A48" s="85" t="s">
        <v>69</v>
      </c>
      <c r="B48" s="74" t="s">
        <v>70</v>
      </c>
      <c r="C48" s="203">
        <v>0</v>
      </c>
      <c r="D48" s="193">
        <f t="shared" si="0"/>
        <v>0</v>
      </c>
      <c r="E48" s="203">
        <v>0</v>
      </c>
      <c r="F48" s="203">
        <v>0</v>
      </c>
      <c r="G48" s="203"/>
      <c r="H48" s="204"/>
      <c r="I48" s="204"/>
      <c r="J48" s="205"/>
    </row>
    <row r="49" spans="1:10" ht="15" customHeight="1">
      <c r="A49" s="85" t="s">
        <v>71</v>
      </c>
      <c r="B49" s="74" t="s">
        <v>72</v>
      </c>
      <c r="C49" s="203">
        <v>0</v>
      </c>
      <c r="D49" s="193">
        <f t="shared" si="0"/>
        <v>0</v>
      </c>
      <c r="E49" s="203">
        <v>0</v>
      </c>
      <c r="F49" s="203">
        <v>0</v>
      </c>
      <c r="G49" s="203"/>
      <c r="H49" s="204"/>
      <c r="I49" s="204"/>
      <c r="J49" s="205"/>
    </row>
    <row r="50" spans="1:10" ht="15" customHeight="1">
      <c r="A50" s="85" t="s">
        <v>73</v>
      </c>
      <c r="B50" s="74" t="s">
        <v>444</v>
      </c>
      <c r="C50" s="203">
        <v>485</v>
      </c>
      <c r="D50" s="193">
        <f t="shared" si="0"/>
        <v>485</v>
      </c>
      <c r="E50" s="203">
        <v>485</v>
      </c>
      <c r="F50" s="203">
        <v>485</v>
      </c>
      <c r="G50" s="203"/>
      <c r="H50" s="204"/>
      <c r="I50" s="204"/>
      <c r="J50" s="205"/>
    </row>
    <row r="51" spans="1:10" ht="15" customHeight="1">
      <c r="A51" s="85" t="s">
        <v>75</v>
      </c>
      <c r="B51" s="74" t="s">
        <v>76</v>
      </c>
      <c r="C51" s="203">
        <v>40</v>
      </c>
      <c r="D51" s="193">
        <f t="shared" si="0"/>
        <v>40</v>
      </c>
      <c r="E51" s="203">
        <v>40</v>
      </c>
      <c r="F51" s="203">
        <v>40</v>
      </c>
      <c r="G51" s="203"/>
      <c r="H51" s="204"/>
      <c r="I51" s="204"/>
      <c r="J51" s="205"/>
    </row>
    <row r="52" spans="1:10" ht="15" customHeight="1">
      <c r="A52" s="85" t="s">
        <v>77</v>
      </c>
      <c r="B52" s="74" t="s">
        <v>78</v>
      </c>
      <c r="C52" s="203">
        <v>80</v>
      </c>
      <c r="D52" s="193">
        <f t="shared" si="0"/>
        <v>80</v>
      </c>
      <c r="E52" s="203">
        <v>80</v>
      </c>
      <c r="F52" s="203">
        <v>80</v>
      </c>
      <c r="G52" s="203"/>
      <c r="H52" s="204"/>
      <c r="I52" s="204"/>
      <c r="J52" s="205"/>
    </row>
    <row r="53" spans="1:10" ht="15" customHeight="1">
      <c r="A53" s="85" t="s">
        <v>79</v>
      </c>
      <c r="B53" s="74" t="s">
        <v>80</v>
      </c>
      <c r="C53" s="222">
        <v>0</v>
      </c>
      <c r="D53" s="193">
        <f t="shared" si="0"/>
        <v>0</v>
      </c>
      <c r="E53" s="222">
        <v>0</v>
      </c>
      <c r="F53" s="222">
        <v>0</v>
      </c>
      <c r="G53" s="222"/>
      <c r="H53" s="223"/>
      <c r="I53" s="223"/>
      <c r="J53" s="224"/>
    </row>
    <row r="54" spans="1:10" ht="15" customHeight="1" thickBot="1">
      <c r="A54" s="90" t="s">
        <v>81</v>
      </c>
      <c r="B54" s="80" t="s">
        <v>82</v>
      </c>
      <c r="C54" s="225">
        <v>2</v>
      </c>
      <c r="D54" s="199">
        <f t="shared" si="0"/>
        <v>2</v>
      </c>
      <c r="E54" s="225">
        <v>2</v>
      </c>
      <c r="F54" s="225">
        <v>2</v>
      </c>
      <c r="G54" s="225"/>
      <c r="H54" s="226"/>
      <c r="I54" s="226"/>
      <c r="J54" s="227"/>
    </row>
    <row r="55" spans="1:10" ht="15" customHeight="1" thickBot="1">
      <c r="A55" s="93" t="s">
        <v>83</v>
      </c>
      <c r="B55" s="94" t="s">
        <v>84</v>
      </c>
      <c r="C55" s="212">
        <f>SUM(C56:C60)</f>
        <v>0</v>
      </c>
      <c r="D55" s="185">
        <f t="shared" si="0"/>
        <v>0</v>
      </c>
      <c r="E55" s="212">
        <f>SUM(E56:E60)</f>
        <v>0</v>
      </c>
      <c r="F55" s="212">
        <f t="shared" ref="F55:I55" si="5">SUM(F56:F60)</f>
        <v>0</v>
      </c>
      <c r="G55" s="212">
        <f t="shared" si="5"/>
        <v>0</v>
      </c>
      <c r="H55" s="212">
        <f t="shared" si="5"/>
        <v>0</v>
      </c>
      <c r="I55" s="212">
        <f t="shared" si="5"/>
        <v>0</v>
      </c>
      <c r="J55" s="213">
        <f>SUM(J56:J60)</f>
        <v>0</v>
      </c>
    </row>
    <row r="56" spans="1:10" ht="15" customHeight="1">
      <c r="A56" s="82" t="s">
        <v>85</v>
      </c>
      <c r="B56" s="70" t="s">
        <v>86</v>
      </c>
      <c r="C56" s="228"/>
      <c r="D56" s="189">
        <f t="shared" si="0"/>
        <v>0</v>
      </c>
      <c r="E56" s="228"/>
      <c r="F56" s="228"/>
      <c r="G56" s="228"/>
      <c r="H56" s="229"/>
      <c r="I56" s="229"/>
      <c r="J56" s="230"/>
    </row>
    <row r="57" spans="1:10" ht="15" customHeight="1">
      <c r="A57" s="85" t="s">
        <v>87</v>
      </c>
      <c r="B57" s="74" t="s">
        <v>88</v>
      </c>
      <c r="C57" s="231">
        <v>0</v>
      </c>
      <c r="D57" s="193">
        <f t="shared" si="0"/>
        <v>0</v>
      </c>
      <c r="E57" s="231">
        <v>0</v>
      </c>
      <c r="F57" s="231"/>
      <c r="G57" s="231">
        <v>0</v>
      </c>
      <c r="H57" s="232"/>
      <c r="I57" s="232">
        <v>0</v>
      </c>
      <c r="J57" s="233">
        <v>0</v>
      </c>
    </row>
    <row r="58" spans="1:10" ht="15" customHeight="1">
      <c r="A58" s="85" t="s">
        <v>89</v>
      </c>
      <c r="B58" s="74" t="s">
        <v>90</v>
      </c>
      <c r="C58" s="231"/>
      <c r="D58" s="193">
        <f t="shared" si="0"/>
        <v>0</v>
      </c>
      <c r="E58" s="231"/>
      <c r="F58" s="231"/>
      <c r="G58" s="231"/>
      <c r="H58" s="232"/>
      <c r="I58" s="232"/>
      <c r="J58" s="233"/>
    </row>
    <row r="59" spans="1:10" ht="15" customHeight="1">
      <c r="A59" s="85" t="s">
        <v>91</v>
      </c>
      <c r="B59" s="74" t="s">
        <v>92</v>
      </c>
      <c r="C59" s="231"/>
      <c r="D59" s="193">
        <f t="shared" si="0"/>
        <v>0</v>
      </c>
      <c r="E59" s="231"/>
      <c r="F59" s="231"/>
      <c r="G59" s="231"/>
      <c r="H59" s="232"/>
      <c r="I59" s="232"/>
      <c r="J59" s="233"/>
    </row>
    <row r="60" spans="1:10" ht="15" customHeight="1" thickBot="1">
      <c r="A60" s="109" t="s">
        <v>93</v>
      </c>
      <c r="B60" s="110" t="s">
        <v>94</v>
      </c>
      <c r="C60" s="234"/>
      <c r="D60" s="199">
        <f t="shared" si="0"/>
        <v>0</v>
      </c>
      <c r="E60" s="234"/>
      <c r="F60" s="234"/>
      <c r="G60" s="234"/>
      <c r="H60" s="235"/>
      <c r="I60" s="235"/>
      <c r="J60" s="236"/>
    </row>
    <row r="61" spans="1:10" ht="15" customHeight="1" thickBot="1">
      <c r="A61" s="93" t="s">
        <v>445</v>
      </c>
      <c r="B61" s="94" t="s">
        <v>97</v>
      </c>
      <c r="C61" s="212">
        <f>SUM(C62:C64)</f>
        <v>0</v>
      </c>
      <c r="D61" s="212">
        <f>SUM(F61,H61,J61,)</f>
        <v>32</v>
      </c>
      <c r="E61" s="212">
        <f>SUM(E62:E64)</f>
        <v>0</v>
      </c>
      <c r="F61" s="212">
        <f>SUM(F62:F64)</f>
        <v>32</v>
      </c>
      <c r="G61" s="212">
        <f>SUM(G62:G64)</f>
        <v>0</v>
      </c>
      <c r="H61" s="237"/>
      <c r="I61" s="237">
        <f>SUM(I62:I64)</f>
        <v>0</v>
      </c>
      <c r="J61" s="213">
        <f>SUM(J62:J64)</f>
        <v>0</v>
      </c>
    </row>
    <row r="62" spans="1:10" ht="15" customHeight="1">
      <c r="A62" s="82" t="s">
        <v>98</v>
      </c>
      <c r="B62" s="70" t="s">
        <v>213</v>
      </c>
      <c r="C62" s="238"/>
      <c r="D62" s="239">
        <f t="shared" ref="D62:D101" si="6">SUM(F62,H62,J62,)</f>
        <v>0</v>
      </c>
      <c r="E62" s="238"/>
      <c r="F62" s="238"/>
      <c r="G62" s="238"/>
      <c r="H62" s="240"/>
      <c r="I62" s="240"/>
      <c r="J62" s="241"/>
    </row>
    <row r="63" spans="1:10" ht="15" customHeight="1">
      <c r="A63" s="85" t="s">
        <v>100</v>
      </c>
      <c r="B63" s="74" t="s">
        <v>214</v>
      </c>
      <c r="C63" s="206"/>
      <c r="D63" s="242">
        <f t="shared" si="6"/>
        <v>0</v>
      </c>
      <c r="E63" s="206"/>
      <c r="F63" s="206"/>
      <c r="G63" s="206"/>
      <c r="H63" s="207"/>
      <c r="I63" s="207"/>
      <c r="J63" s="208"/>
    </row>
    <row r="64" spans="1:10" ht="15" customHeight="1">
      <c r="A64" s="85" t="s">
        <v>102</v>
      </c>
      <c r="B64" s="74" t="s">
        <v>103</v>
      </c>
      <c r="C64" s="206"/>
      <c r="D64" s="242">
        <f t="shared" si="6"/>
        <v>32</v>
      </c>
      <c r="E64" s="206"/>
      <c r="F64" s="206">
        <v>32</v>
      </c>
      <c r="G64" s="206"/>
      <c r="H64" s="207"/>
      <c r="I64" s="207"/>
      <c r="J64" s="208"/>
    </row>
    <row r="65" spans="1:10" ht="15" customHeight="1" thickBot="1">
      <c r="A65" s="90" t="s">
        <v>104</v>
      </c>
      <c r="B65" s="80" t="s">
        <v>105</v>
      </c>
      <c r="C65" s="209"/>
      <c r="D65" s="243">
        <f t="shared" si="6"/>
        <v>0</v>
      </c>
      <c r="E65" s="209"/>
      <c r="F65" s="209"/>
      <c r="G65" s="209"/>
      <c r="H65" s="210"/>
      <c r="I65" s="210"/>
      <c r="J65" s="211"/>
    </row>
    <row r="66" spans="1:10" ht="15" customHeight="1" thickBot="1">
      <c r="A66" s="93" t="s">
        <v>106</v>
      </c>
      <c r="B66" s="81" t="s">
        <v>107</v>
      </c>
      <c r="C66" s="212">
        <f>SUM(C67:C69)</f>
        <v>3800</v>
      </c>
      <c r="D66" s="212">
        <f t="shared" si="6"/>
        <v>3800</v>
      </c>
      <c r="E66" s="212">
        <f>SUM(E67:E69)</f>
        <v>3800</v>
      </c>
      <c r="F66" s="212">
        <f t="shared" ref="F66:J66" si="7">SUM(F67:F69)</f>
        <v>3800</v>
      </c>
      <c r="G66" s="212">
        <f t="shared" si="7"/>
        <v>0</v>
      </c>
      <c r="H66" s="212">
        <f t="shared" si="7"/>
        <v>0</v>
      </c>
      <c r="I66" s="212">
        <f t="shared" si="7"/>
        <v>0</v>
      </c>
      <c r="J66" s="213">
        <f t="shared" si="7"/>
        <v>0</v>
      </c>
    </row>
    <row r="67" spans="1:10" ht="15" customHeight="1">
      <c r="A67" s="82" t="s">
        <v>108</v>
      </c>
      <c r="B67" s="70" t="s">
        <v>109</v>
      </c>
      <c r="C67" s="231"/>
      <c r="D67" s="239">
        <f t="shared" si="6"/>
        <v>0</v>
      </c>
      <c r="E67" s="231"/>
      <c r="F67" s="231"/>
      <c r="G67" s="231"/>
      <c r="H67" s="232"/>
      <c r="I67" s="232"/>
      <c r="J67" s="233"/>
    </row>
    <row r="68" spans="1:10" ht="15" customHeight="1">
      <c r="A68" s="85" t="s">
        <v>110</v>
      </c>
      <c r="B68" s="74" t="s">
        <v>215</v>
      </c>
      <c r="C68" s="231">
        <v>3800</v>
      </c>
      <c r="D68" s="242">
        <f t="shared" si="6"/>
        <v>3800</v>
      </c>
      <c r="E68" s="231">
        <v>3800</v>
      </c>
      <c r="F68" s="231">
        <v>3800</v>
      </c>
      <c r="G68" s="231"/>
      <c r="H68" s="232"/>
      <c r="I68" s="232"/>
      <c r="J68" s="233"/>
    </row>
    <row r="69" spans="1:10" ht="15" customHeight="1">
      <c r="A69" s="85" t="s">
        <v>112</v>
      </c>
      <c r="B69" s="74" t="s">
        <v>113</v>
      </c>
      <c r="C69" s="231"/>
      <c r="D69" s="242">
        <f t="shared" si="6"/>
        <v>0</v>
      </c>
      <c r="E69" s="231"/>
      <c r="F69" s="231"/>
      <c r="G69" s="231"/>
      <c r="H69" s="232"/>
      <c r="I69" s="232"/>
      <c r="J69" s="233"/>
    </row>
    <row r="70" spans="1:10" ht="15" customHeight="1" thickBot="1">
      <c r="A70" s="90" t="s">
        <v>114</v>
      </c>
      <c r="B70" s="80" t="s">
        <v>115</v>
      </c>
      <c r="C70" s="231"/>
      <c r="D70" s="243">
        <f t="shared" si="6"/>
        <v>0</v>
      </c>
      <c r="E70" s="231"/>
      <c r="F70" s="231"/>
      <c r="G70" s="231"/>
      <c r="H70" s="232"/>
      <c r="I70" s="232"/>
      <c r="J70" s="233"/>
    </row>
    <row r="71" spans="1:10" ht="15" customHeight="1" thickBot="1">
      <c r="A71" s="93" t="s">
        <v>116</v>
      </c>
      <c r="B71" s="94" t="s">
        <v>117</v>
      </c>
      <c r="C71" s="214">
        <f>+C10+C17+C24+C31+C44+C55+C61+C66</f>
        <v>245672</v>
      </c>
      <c r="D71" s="212">
        <f t="shared" si="6"/>
        <v>275400</v>
      </c>
      <c r="E71" s="214">
        <f t="shared" ref="E71:J71" si="8">+E10+E17+E24+E31+E44+E55+E61+E66</f>
        <v>199672</v>
      </c>
      <c r="F71" s="214">
        <f t="shared" si="8"/>
        <v>227754</v>
      </c>
      <c r="G71" s="214">
        <f t="shared" si="8"/>
        <v>350</v>
      </c>
      <c r="H71" s="214">
        <f t="shared" si="8"/>
        <v>350</v>
      </c>
      <c r="I71" s="214">
        <f t="shared" si="8"/>
        <v>45650</v>
      </c>
      <c r="J71" s="215">
        <f t="shared" si="8"/>
        <v>47296</v>
      </c>
    </row>
    <row r="72" spans="1:10" ht="15" customHeight="1" thickBot="1">
      <c r="A72" s="119" t="s">
        <v>446</v>
      </c>
      <c r="B72" s="81" t="s">
        <v>119</v>
      </c>
      <c r="C72" s="212">
        <f>SUM(C73:C75)</f>
        <v>0</v>
      </c>
      <c r="D72" s="212">
        <f t="shared" si="6"/>
        <v>0</v>
      </c>
      <c r="E72" s="212">
        <f>SUM(E73:E75)</f>
        <v>0</v>
      </c>
      <c r="F72" s="212"/>
      <c r="G72" s="212">
        <f>SUM(G73:G75)</f>
        <v>0</v>
      </c>
      <c r="H72" s="237"/>
      <c r="I72" s="237">
        <f>SUM(I73:I75)</f>
        <v>0</v>
      </c>
      <c r="J72" s="213">
        <f>SUM(J73:J75)</f>
        <v>0</v>
      </c>
    </row>
    <row r="73" spans="1:10" ht="15" customHeight="1">
      <c r="A73" s="82" t="s">
        <v>120</v>
      </c>
      <c r="B73" s="70" t="s">
        <v>121</v>
      </c>
      <c r="C73" s="231"/>
      <c r="D73" s="239">
        <f t="shared" si="6"/>
        <v>0</v>
      </c>
      <c r="E73" s="231"/>
      <c r="F73" s="231"/>
      <c r="G73" s="231"/>
      <c r="H73" s="232"/>
      <c r="I73" s="232"/>
      <c r="J73" s="233"/>
    </row>
    <row r="74" spans="1:10" ht="15" customHeight="1">
      <c r="A74" s="85" t="s">
        <v>122</v>
      </c>
      <c r="B74" s="74" t="s">
        <v>123</v>
      </c>
      <c r="C74" s="231"/>
      <c r="D74" s="242">
        <f t="shared" si="6"/>
        <v>0</v>
      </c>
      <c r="E74" s="231"/>
      <c r="F74" s="231"/>
      <c r="G74" s="231"/>
      <c r="H74" s="232"/>
      <c r="I74" s="232"/>
      <c r="J74" s="233"/>
    </row>
    <row r="75" spans="1:10" ht="15" customHeight="1" thickBot="1">
      <c r="A75" s="109" t="s">
        <v>124</v>
      </c>
      <c r="B75" s="244" t="s">
        <v>447</v>
      </c>
      <c r="C75" s="234"/>
      <c r="D75" s="243">
        <f t="shared" si="6"/>
        <v>0</v>
      </c>
      <c r="E75" s="234"/>
      <c r="F75" s="234"/>
      <c r="G75" s="234"/>
      <c r="H75" s="235"/>
      <c r="I75" s="235"/>
      <c r="J75" s="236"/>
    </row>
    <row r="76" spans="1:10" ht="15" customHeight="1" thickBot="1">
      <c r="A76" s="180" t="s">
        <v>173</v>
      </c>
      <c r="B76" s="54" t="s">
        <v>2</v>
      </c>
      <c r="C76" s="54"/>
      <c r="D76" s="54"/>
      <c r="E76" s="52"/>
      <c r="F76" s="52"/>
      <c r="G76" s="52"/>
      <c r="H76" s="52"/>
      <c r="I76" s="52" t="s">
        <v>491</v>
      </c>
      <c r="J76" s="52"/>
    </row>
    <row r="77" spans="1:10" ht="15" customHeight="1">
      <c r="A77" s="55" t="s">
        <v>4</v>
      </c>
      <c r="B77" s="56"/>
      <c r="C77" s="832" t="s">
        <v>464</v>
      </c>
      <c r="D77" s="842"/>
      <c r="E77" s="832" t="s">
        <v>209</v>
      </c>
      <c r="F77" s="843"/>
      <c r="G77" s="843"/>
      <c r="H77" s="843"/>
      <c r="I77" s="843"/>
      <c r="J77" s="833"/>
    </row>
    <row r="78" spans="1:10" ht="15" customHeight="1">
      <c r="A78" s="57" t="s">
        <v>6</v>
      </c>
      <c r="B78" s="58" t="s">
        <v>5</v>
      </c>
      <c r="C78" s="837" t="s">
        <v>7</v>
      </c>
      <c r="D78" s="838"/>
      <c r="E78" s="844" t="s">
        <v>405</v>
      </c>
      <c r="F78" s="845"/>
      <c r="G78" s="844" t="s">
        <v>492</v>
      </c>
      <c r="H78" s="845"/>
      <c r="I78" s="844" t="s">
        <v>493</v>
      </c>
      <c r="J78" s="846"/>
    </row>
    <row r="79" spans="1:10" ht="15" customHeight="1">
      <c r="A79" s="57"/>
      <c r="B79" s="58"/>
      <c r="C79" s="837"/>
      <c r="D79" s="838"/>
      <c r="E79" s="837"/>
      <c r="F79" s="838"/>
      <c r="G79" s="837" t="s">
        <v>210</v>
      </c>
      <c r="H79" s="838"/>
      <c r="I79" s="837" t="s">
        <v>494</v>
      </c>
      <c r="J79" s="839"/>
    </row>
    <row r="80" spans="1:10" ht="15" customHeight="1" thickBot="1">
      <c r="A80" s="57"/>
      <c r="B80" s="181"/>
      <c r="C80" s="182" t="s">
        <v>437</v>
      </c>
      <c r="D80" s="183" t="s">
        <v>438</v>
      </c>
      <c r="E80" s="182" t="s">
        <v>437</v>
      </c>
      <c r="F80" s="183" t="s">
        <v>438</v>
      </c>
      <c r="G80" s="182" t="s">
        <v>437</v>
      </c>
      <c r="H80" s="183" t="s">
        <v>438</v>
      </c>
      <c r="I80" s="182" t="s">
        <v>437</v>
      </c>
      <c r="J80" s="184" t="s">
        <v>438</v>
      </c>
    </row>
    <row r="81" spans="1:10" ht="15" customHeight="1" thickBot="1">
      <c r="A81" s="61">
        <v>1</v>
      </c>
      <c r="B81" s="62">
        <v>2</v>
      </c>
      <c r="C81" s="62">
        <v>3</v>
      </c>
      <c r="D81" s="62">
        <v>4</v>
      </c>
      <c r="E81" s="62">
        <v>5</v>
      </c>
      <c r="F81" s="62">
        <v>6</v>
      </c>
      <c r="G81" s="62">
        <v>7</v>
      </c>
      <c r="H81" s="63">
        <v>8</v>
      </c>
      <c r="I81" s="63">
        <v>9</v>
      </c>
      <c r="J81" s="64">
        <v>10</v>
      </c>
    </row>
    <row r="82" spans="1:10" ht="15" customHeight="1" thickBot="1">
      <c r="A82" s="119" t="s">
        <v>448</v>
      </c>
      <c r="B82" s="81" t="s">
        <v>126</v>
      </c>
      <c r="C82" s="212">
        <f>SUM(C83:C86)</f>
        <v>0</v>
      </c>
      <c r="D82" s="212">
        <f t="shared" si="6"/>
        <v>0</v>
      </c>
      <c r="E82" s="212">
        <f>SUM(E83:E86)</f>
        <v>0</v>
      </c>
      <c r="F82" s="212"/>
      <c r="G82" s="212">
        <f>SUM(G83:G86)</f>
        <v>0</v>
      </c>
      <c r="H82" s="237"/>
      <c r="I82" s="237">
        <f>SUM(I83:I86)</f>
        <v>0</v>
      </c>
      <c r="J82" s="213">
        <f>SUM(J83:J86)</f>
        <v>0</v>
      </c>
    </row>
    <row r="83" spans="1:10" ht="15" customHeight="1">
      <c r="A83" s="82" t="s">
        <v>127</v>
      </c>
      <c r="B83" s="70" t="s">
        <v>128</v>
      </c>
      <c r="C83" s="231"/>
      <c r="D83" s="239">
        <f t="shared" si="6"/>
        <v>0</v>
      </c>
      <c r="E83" s="231"/>
      <c r="F83" s="231"/>
      <c r="G83" s="231"/>
      <c r="H83" s="232"/>
      <c r="I83" s="232"/>
      <c r="J83" s="233"/>
    </row>
    <row r="84" spans="1:10" ht="15" customHeight="1">
      <c r="A84" s="85" t="s">
        <v>129</v>
      </c>
      <c r="B84" s="74" t="s">
        <v>130</v>
      </c>
      <c r="C84" s="231"/>
      <c r="D84" s="242">
        <f t="shared" si="6"/>
        <v>0</v>
      </c>
      <c r="E84" s="231"/>
      <c r="F84" s="231"/>
      <c r="G84" s="231"/>
      <c r="H84" s="232"/>
      <c r="I84" s="232"/>
      <c r="J84" s="233"/>
    </row>
    <row r="85" spans="1:10" ht="15" customHeight="1">
      <c r="A85" s="85" t="s">
        <v>131</v>
      </c>
      <c r="B85" s="74" t="s">
        <v>132</v>
      </c>
      <c r="C85" s="231"/>
      <c r="D85" s="242">
        <f t="shared" si="6"/>
        <v>0</v>
      </c>
      <c r="E85" s="231"/>
      <c r="F85" s="231"/>
      <c r="G85" s="231"/>
      <c r="H85" s="232"/>
      <c r="I85" s="232"/>
      <c r="J85" s="233"/>
    </row>
    <row r="86" spans="1:10" ht="15" customHeight="1" thickBot="1">
      <c r="A86" s="90" t="s">
        <v>133</v>
      </c>
      <c r="B86" s="80" t="s">
        <v>134</v>
      </c>
      <c r="C86" s="231"/>
      <c r="D86" s="243">
        <f t="shared" si="6"/>
        <v>0</v>
      </c>
      <c r="E86" s="231"/>
      <c r="F86" s="231"/>
      <c r="G86" s="231"/>
      <c r="H86" s="232"/>
      <c r="I86" s="232"/>
      <c r="J86" s="233"/>
    </row>
    <row r="87" spans="1:10" ht="15" customHeight="1" thickBot="1">
      <c r="A87" s="119" t="s">
        <v>449</v>
      </c>
      <c r="B87" s="81" t="s">
        <v>136</v>
      </c>
      <c r="C87" s="212">
        <f>SUM(C88:C89)</f>
        <v>24272</v>
      </c>
      <c r="D87" s="212">
        <f t="shared" si="6"/>
        <v>44511</v>
      </c>
      <c r="E87" s="212">
        <f>SUM(E88:E89)</f>
        <v>19747</v>
      </c>
      <c r="F87" s="212">
        <f t="shared" ref="F87:I87" si="9">SUM(F88:F89)</f>
        <v>38342</v>
      </c>
      <c r="G87" s="212">
        <f t="shared" si="9"/>
        <v>0</v>
      </c>
      <c r="H87" s="212">
        <f t="shared" si="9"/>
        <v>0</v>
      </c>
      <c r="I87" s="212">
        <f t="shared" si="9"/>
        <v>4525</v>
      </c>
      <c r="J87" s="213">
        <f>SUM(J88:J89)</f>
        <v>6169</v>
      </c>
    </row>
    <row r="88" spans="1:10" ht="15" customHeight="1">
      <c r="A88" s="82" t="s">
        <v>137</v>
      </c>
      <c r="B88" s="70" t="s">
        <v>138</v>
      </c>
      <c r="C88" s="231">
        <v>24272</v>
      </c>
      <c r="D88" s="239">
        <f t="shared" si="6"/>
        <v>44511</v>
      </c>
      <c r="E88" s="231">
        <v>19747</v>
      </c>
      <c r="F88" s="231">
        <v>38342</v>
      </c>
      <c r="G88" s="231"/>
      <c r="H88" s="232"/>
      <c r="I88" s="232">
        <v>4525</v>
      </c>
      <c r="J88" s="233">
        <v>6169</v>
      </c>
    </row>
    <row r="89" spans="1:10" ht="15" customHeight="1" thickBot="1">
      <c r="A89" s="90" t="s">
        <v>139</v>
      </c>
      <c r="B89" s="80" t="s">
        <v>140</v>
      </c>
      <c r="C89" s="231">
        <v>0</v>
      </c>
      <c r="D89" s="243">
        <f t="shared" si="6"/>
        <v>0</v>
      </c>
      <c r="E89" s="231">
        <v>0</v>
      </c>
      <c r="F89" s="231"/>
      <c r="G89" s="231">
        <v>0</v>
      </c>
      <c r="H89" s="232"/>
      <c r="I89" s="232">
        <v>0</v>
      </c>
      <c r="J89" s="233">
        <v>0</v>
      </c>
    </row>
    <row r="90" spans="1:10" ht="15" customHeight="1" thickBot="1">
      <c r="A90" s="119" t="s">
        <v>450</v>
      </c>
      <c r="B90" s="81" t="s">
        <v>142</v>
      </c>
      <c r="C90" s="212">
        <f>SUM(C91:C93)</f>
        <v>0</v>
      </c>
      <c r="D90" s="212">
        <f t="shared" si="6"/>
        <v>0</v>
      </c>
      <c r="E90" s="212">
        <f>SUM(E91:E93)</f>
        <v>0</v>
      </c>
      <c r="F90" s="212"/>
      <c r="G90" s="212">
        <f>SUM(G91:G93)</f>
        <v>0</v>
      </c>
      <c r="H90" s="237"/>
      <c r="I90" s="237">
        <f>SUM(I91:I93)</f>
        <v>0</v>
      </c>
      <c r="J90" s="213">
        <f>SUM(J91:J93)</f>
        <v>0</v>
      </c>
    </row>
    <row r="91" spans="1:10" ht="15" customHeight="1">
      <c r="A91" s="82" t="s">
        <v>143</v>
      </c>
      <c r="B91" s="70" t="s">
        <v>144</v>
      </c>
      <c r="C91" s="231"/>
      <c r="D91" s="239">
        <f t="shared" si="6"/>
        <v>0</v>
      </c>
      <c r="E91" s="231"/>
      <c r="F91" s="231"/>
      <c r="G91" s="231"/>
      <c r="H91" s="232"/>
      <c r="I91" s="232"/>
      <c r="J91" s="233"/>
    </row>
    <row r="92" spans="1:10" ht="15" customHeight="1">
      <c r="A92" s="85" t="s">
        <v>145</v>
      </c>
      <c r="B92" s="74" t="s">
        <v>146</v>
      </c>
      <c r="C92" s="231"/>
      <c r="D92" s="242">
        <f t="shared" si="6"/>
        <v>0</v>
      </c>
      <c r="E92" s="231"/>
      <c r="F92" s="231"/>
      <c r="G92" s="231"/>
      <c r="H92" s="232"/>
      <c r="I92" s="232"/>
      <c r="J92" s="233"/>
    </row>
    <row r="93" spans="1:10" ht="15" customHeight="1" thickBot="1">
      <c r="A93" s="90" t="s">
        <v>147</v>
      </c>
      <c r="B93" s="80" t="s">
        <v>148</v>
      </c>
      <c r="C93" s="231"/>
      <c r="D93" s="243">
        <f t="shared" si="6"/>
        <v>0</v>
      </c>
      <c r="E93" s="231"/>
      <c r="F93" s="231"/>
      <c r="G93" s="231"/>
      <c r="H93" s="232"/>
      <c r="I93" s="232"/>
      <c r="J93" s="233"/>
    </row>
    <row r="94" spans="1:10" ht="15" customHeight="1" thickBot="1">
      <c r="A94" s="119" t="s">
        <v>451</v>
      </c>
      <c r="B94" s="81" t="s">
        <v>150</v>
      </c>
      <c r="C94" s="212">
        <f>SUM(C95:C98)</f>
        <v>0</v>
      </c>
      <c r="D94" s="212">
        <f t="shared" si="6"/>
        <v>0</v>
      </c>
      <c r="E94" s="212">
        <f>SUM(E95:E98)</f>
        <v>0</v>
      </c>
      <c r="F94" s="212"/>
      <c r="G94" s="212">
        <f>SUM(G95:G98)</f>
        <v>0</v>
      </c>
      <c r="H94" s="237"/>
      <c r="I94" s="237">
        <f>SUM(I95:I98)</f>
        <v>0</v>
      </c>
      <c r="J94" s="213">
        <f>SUM(J95:J98)</f>
        <v>0</v>
      </c>
    </row>
    <row r="95" spans="1:10" ht="15" customHeight="1">
      <c r="A95" s="121" t="s">
        <v>452</v>
      </c>
      <c r="B95" s="70" t="s">
        <v>151</v>
      </c>
      <c r="C95" s="231"/>
      <c r="D95" s="239">
        <f t="shared" si="6"/>
        <v>0</v>
      </c>
      <c r="E95" s="231"/>
      <c r="F95" s="231"/>
      <c r="G95" s="231"/>
      <c r="H95" s="232"/>
      <c r="I95" s="232"/>
      <c r="J95" s="233"/>
    </row>
    <row r="96" spans="1:10" ht="15" customHeight="1">
      <c r="A96" s="122" t="s">
        <v>453</v>
      </c>
      <c r="B96" s="74" t="s">
        <v>152</v>
      </c>
      <c r="C96" s="231"/>
      <c r="D96" s="242">
        <f t="shared" si="6"/>
        <v>0</v>
      </c>
      <c r="E96" s="231"/>
      <c r="F96" s="231"/>
      <c r="G96" s="231"/>
      <c r="H96" s="232"/>
      <c r="I96" s="232"/>
      <c r="J96" s="233"/>
    </row>
    <row r="97" spans="1:10" ht="15" customHeight="1">
      <c r="A97" s="122" t="s">
        <v>454</v>
      </c>
      <c r="B97" s="74" t="s">
        <v>153</v>
      </c>
      <c r="C97" s="231"/>
      <c r="D97" s="242">
        <f t="shared" si="6"/>
        <v>0</v>
      </c>
      <c r="E97" s="231"/>
      <c r="F97" s="231"/>
      <c r="G97" s="231"/>
      <c r="H97" s="232"/>
      <c r="I97" s="232"/>
      <c r="J97" s="233"/>
    </row>
    <row r="98" spans="1:10" ht="15" customHeight="1" thickBot="1">
      <c r="A98" s="123" t="s">
        <v>455</v>
      </c>
      <c r="B98" s="80" t="s">
        <v>154</v>
      </c>
      <c r="C98" s="231"/>
      <c r="D98" s="243">
        <f t="shared" si="6"/>
        <v>0</v>
      </c>
      <c r="E98" s="231"/>
      <c r="F98" s="231"/>
      <c r="G98" s="231"/>
      <c r="H98" s="232"/>
      <c r="I98" s="232"/>
      <c r="J98" s="233"/>
    </row>
    <row r="99" spans="1:10" ht="15" customHeight="1" thickBot="1">
      <c r="A99" s="119" t="s">
        <v>456</v>
      </c>
      <c r="B99" s="81" t="s">
        <v>156</v>
      </c>
      <c r="C99" s="245"/>
      <c r="D99" s="212">
        <f t="shared" si="6"/>
        <v>0</v>
      </c>
      <c r="E99" s="245"/>
      <c r="F99" s="245"/>
      <c r="G99" s="245"/>
      <c r="H99" s="246"/>
      <c r="I99" s="246"/>
      <c r="J99" s="247"/>
    </row>
    <row r="100" spans="1:10" ht="15" customHeight="1" thickBot="1">
      <c r="A100" s="119" t="s">
        <v>457</v>
      </c>
      <c r="B100" s="126" t="s">
        <v>158</v>
      </c>
      <c r="C100" s="214">
        <f>+C72+C82+C87+C90+C94+C99</f>
        <v>24272</v>
      </c>
      <c r="D100" s="212">
        <f t="shared" si="6"/>
        <v>44511</v>
      </c>
      <c r="E100" s="214">
        <f>+E72+E82+E87+E90+E94+E99</f>
        <v>19747</v>
      </c>
      <c r="F100" s="214">
        <f t="shared" ref="F100:J100" si="10">+F72+F82+F87+F90+F94+F99</f>
        <v>38342</v>
      </c>
      <c r="G100" s="214">
        <f t="shared" si="10"/>
        <v>0</v>
      </c>
      <c r="H100" s="214">
        <f t="shared" si="10"/>
        <v>0</v>
      </c>
      <c r="I100" s="214">
        <f t="shared" si="10"/>
        <v>4525</v>
      </c>
      <c r="J100" s="215">
        <f t="shared" si="10"/>
        <v>6169</v>
      </c>
    </row>
    <row r="101" spans="1:10" ht="24.75" customHeight="1" thickBot="1">
      <c r="A101" s="127" t="s">
        <v>458</v>
      </c>
      <c r="B101" s="128" t="s">
        <v>216</v>
      </c>
      <c r="C101" s="214">
        <f>+C71+C100</f>
        <v>269944</v>
      </c>
      <c r="D101" s="212">
        <f t="shared" si="6"/>
        <v>319911</v>
      </c>
      <c r="E101" s="214">
        <f>+E71+E100</f>
        <v>219419</v>
      </c>
      <c r="F101" s="214">
        <f t="shared" ref="F101:J101" si="11">+F71+F100</f>
        <v>266096</v>
      </c>
      <c r="G101" s="214">
        <f t="shared" si="11"/>
        <v>350</v>
      </c>
      <c r="H101" s="214">
        <f t="shared" si="11"/>
        <v>350</v>
      </c>
      <c r="I101" s="214">
        <f t="shared" si="11"/>
        <v>50175</v>
      </c>
      <c r="J101" s="215">
        <f t="shared" si="11"/>
        <v>53465</v>
      </c>
    </row>
    <row r="102" spans="1:10" ht="15" customHeight="1">
      <c r="A102" s="129"/>
      <c r="B102" s="130"/>
      <c r="C102" s="248"/>
      <c r="D102" s="248"/>
      <c r="E102" s="249"/>
      <c r="F102" s="249"/>
      <c r="G102" s="249"/>
      <c r="H102" s="250"/>
      <c r="I102" s="250"/>
      <c r="J102" s="251"/>
    </row>
    <row r="103" spans="1:10" ht="16.5" customHeight="1" thickBot="1">
      <c r="A103" s="129"/>
      <c r="B103" s="252" t="s">
        <v>161</v>
      </c>
      <c r="C103" s="248"/>
      <c r="D103" s="248"/>
      <c r="E103" s="249"/>
      <c r="F103" s="249"/>
      <c r="G103" s="249"/>
      <c r="H103" s="250"/>
      <c r="I103" s="250"/>
      <c r="J103" s="251"/>
    </row>
    <row r="104" spans="1:10" ht="15" customHeight="1" thickBot="1">
      <c r="A104" s="137" t="s">
        <v>8</v>
      </c>
      <c r="B104" s="138" t="s">
        <v>459</v>
      </c>
      <c r="C104" s="253">
        <f>SUM(C105:C109)</f>
        <v>144407</v>
      </c>
      <c r="D104" s="253">
        <f>SUM(F104,H104,J104,)</f>
        <v>171766</v>
      </c>
      <c r="E104" s="253">
        <f>SUM(E105:E109)</f>
        <v>93882</v>
      </c>
      <c r="F104" s="253">
        <f t="shared" ref="F104:J104" si="12">SUM(F105:F109)</f>
        <v>118091</v>
      </c>
      <c r="G104" s="253">
        <f t="shared" si="12"/>
        <v>350</v>
      </c>
      <c r="H104" s="253">
        <f t="shared" si="12"/>
        <v>350</v>
      </c>
      <c r="I104" s="253">
        <f t="shared" si="12"/>
        <v>50175</v>
      </c>
      <c r="J104" s="254">
        <f t="shared" si="12"/>
        <v>53325</v>
      </c>
    </row>
    <row r="105" spans="1:10" ht="15" customHeight="1">
      <c r="A105" s="141" t="s">
        <v>10</v>
      </c>
      <c r="B105" s="142" t="s">
        <v>163</v>
      </c>
      <c r="C105" s="255">
        <v>50826</v>
      </c>
      <c r="D105" s="239">
        <f t="shared" ref="D105:D109" si="13">SUM(F105,H105,J105,)</f>
        <v>53296</v>
      </c>
      <c r="E105" s="255">
        <v>23706</v>
      </c>
      <c r="F105" s="255">
        <v>24374</v>
      </c>
      <c r="G105" s="255"/>
      <c r="H105" s="256"/>
      <c r="I105" s="256">
        <v>27120</v>
      </c>
      <c r="J105" s="257">
        <v>28922</v>
      </c>
    </row>
    <row r="106" spans="1:10" ht="15" customHeight="1">
      <c r="A106" s="85" t="s">
        <v>12</v>
      </c>
      <c r="B106" s="145" t="s">
        <v>164</v>
      </c>
      <c r="C106" s="206">
        <v>12589</v>
      </c>
      <c r="D106" s="242">
        <f>SUM(F106,H106,J106,)</f>
        <v>13077</v>
      </c>
      <c r="E106" s="206">
        <v>5127</v>
      </c>
      <c r="F106" s="206">
        <v>5031</v>
      </c>
      <c r="G106" s="206"/>
      <c r="H106" s="207"/>
      <c r="I106" s="207">
        <v>7462</v>
      </c>
      <c r="J106" s="208">
        <v>8046</v>
      </c>
    </row>
    <row r="107" spans="1:10" ht="15" customHeight="1">
      <c r="A107" s="85" t="s">
        <v>14</v>
      </c>
      <c r="B107" s="145" t="s">
        <v>165</v>
      </c>
      <c r="C107" s="209">
        <v>44793</v>
      </c>
      <c r="D107" s="242">
        <f t="shared" si="13"/>
        <v>60564</v>
      </c>
      <c r="E107" s="209">
        <v>38613</v>
      </c>
      <c r="F107" s="209">
        <v>54003</v>
      </c>
      <c r="G107" s="209"/>
      <c r="H107" s="210"/>
      <c r="I107" s="210">
        <v>6180</v>
      </c>
      <c r="J107" s="211">
        <v>6561</v>
      </c>
    </row>
    <row r="108" spans="1:10" ht="15" customHeight="1">
      <c r="A108" s="85" t="s">
        <v>16</v>
      </c>
      <c r="B108" s="146" t="s">
        <v>166</v>
      </c>
      <c r="C108" s="209">
        <v>23097</v>
      </c>
      <c r="D108" s="242">
        <f t="shared" si="13"/>
        <v>23097</v>
      </c>
      <c r="E108" s="209">
        <v>22747</v>
      </c>
      <c r="F108" s="209">
        <v>22747</v>
      </c>
      <c r="G108" s="209">
        <v>350</v>
      </c>
      <c r="H108" s="210">
        <v>350</v>
      </c>
      <c r="I108" s="210"/>
      <c r="J108" s="211">
        <v>0</v>
      </c>
    </row>
    <row r="109" spans="1:10" ht="15" customHeight="1">
      <c r="A109" s="85" t="s">
        <v>167</v>
      </c>
      <c r="B109" s="147" t="s">
        <v>168</v>
      </c>
      <c r="C109" s="209">
        <v>13102</v>
      </c>
      <c r="D109" s="242">
        <f t="shared" si="13"/>
        <v>21732</v>
      </c>
      <c r="E109" s="209">
        <v>3689</v>
      </c>
      <c r="F109" s="209">
        <v>11936</v>
      </c>
      <c r="G109" s="209"/>
      <c r="H109" s="210"/>
      <c r="I109" s="210">
        <v>9413</v>
      </c>
      <c r="J109" s="211">
        <v>9796</v>
      </c>
    </row>
    <row r="110" spans="1:10" ht="15" customHeight="1" thickBot="1">
      <c r="A110" s="109" t="s">
        <v>20</v>
      </c>
      <c r="B110" s="258" t="s">
        <v>460</v>
      </c>
      <c r="C110" s="219" t="s">
        <v>169</v>
      </c>
      <c r="D110" s="259">
        <f>SUM(F110,H110,J110,)</f>
        <v>307</v>
      </c>
      <c r="E110" s="219" t="s">
        <v>169</v>
      </c>
      <c r="F110" s="219">
        <v>307</v>
      </c>
      <c r="G110" s="219"/>
      <c r="H110" s="220"/>
      <c r="I110" s="220"/>
      <c r="J110" s="221"/>
    </row>
    <row r="111" spans="1:10" ht="14.45" customHeight="1">
      <c r="A111" s="85" t="s">
        <v>170</v>
      </c>
      <c r="B111" s="148" t="s">
        <v>461</v>
      </c>
      <c r="C111" s="260" t="s">
        <v>169</v>
      </c>
      <c r="D111" s="261">
        <f>SUM(F111,H111,J111)</f>
        <v>0</v>
      </c>
      <c r="E111" s="260" t="s">
        <v>169</v>
      </c>
      <c r="F111" s="260"/>
      <c r="G111" s="260"/>
      <c r="H111" s="262"/>
      <c r="I111" s="262"/>
      <c r="J111" s="263"/>
    </row>
    <row r="112" spans="1:10" ht="14.45" customHeight="1" thickBot="1">
      <c r="A112" s="109" t="s">
        <v>171</v>
      </c>
      <c r="B112" s="150" t="s">
        <v>495</v>
      </c>
      <c r="C112" s="264" t="s">
        <v>169</v>
      </c>
      <c r="D112" s="265">
        <f t="shared" ref="D112:D169" si="14">SUM(F112,H112,J112)</f>
        <v>0</v>
      </c>
      <c r="E112" s="264" t="s">
        <v>169</v>
      </c>
      <c r="F112" s="264"/>
      <c r="G112" s="264"/>
      <c r="H112" s="266"/>
      <c r="I112" s="266"/>
      <c r="J112" s="267"/>
    </row>
    <row r="113" spans="1:10" ht="15" customHeight="1" thickBot="1">
      <c r="A113" s="180" t="s">
        <v>217</v>
      </c>
      <c r="B113" s="54" t="s">
        <v>496</v>
      </c>
      <c r="C113" s="54"/>
      <c r="D113" s="54"/>
      <c r="E113" s="52"/>
      <c r="F113" s="52"/>
      <c r="G113" s="52"/>
      <c r="H113" s="52"/>
      <c r="I113" s="52" t="s">
        <v>491</v>
      </c>
      <c r="J113" s="52"/>
    </row>
    <row r="114" spans="1:10" ht="15" customHeight="1">
      <c r="A114" s="55" t="s">
        <v>4</v>
      </c>
      <c r="B114" s="56"/>
      <c r="C114" s="832" t="s">
        <v>464</v>
      </c>
      <c r="D114" s="842"/>
      <c r="E114" s="832" t="s">
        <v>209</v>
      </c>
      <c r="F114" s="843"/>
      <c r="G114" s="843"/>
      <c r="H114" s="843"/>
      <c r="I114" s="843"/>
      <c r="J114" s="833"/>
    </row>
    <row r="115" spans="1:10" ht="15" customHeight="1">
      <c r="A115" s="57" t="s">
        <v>6</v>
      </c>
      <c r="B115" s="58" t="s">
        <v>162</v>
      </c>
      <c r="C115" s="837" t="s">
        <v>7</v>
      </c>
      <c r="D115" s="838"/>
      <c r="E115" s="844" t="s">
        <v>405</v>
      </c>
      <c r="F115" s="845"/>
      <c r="G115" s="844" t="s">
        <v>492</v>
      </c>
      <c r="H115" s="845"/>
      <c r="I115" s="844" t="s">
        <v>493</v>
      </c>
      <c r="J115" s="846"/>
    </row>
    <row r="116" spans="1:10" ht="15" customHeight="1">
      <c r="A116" s="57"/>
      <c r="B116" s="58"/>
      <c r="C116" s="837"/>
      <c r="D116" s="838"/>
      <c r="E116" s="837"/>
      <c r="F116" s="838"/>
      <c r="G116" s="837" t="s">
        <v>210</v>
      </c>
      <c r="H116" s="838"/>
      <c r="I116" s="837" t="s">
        <v>494</v>
      </c>
      <c r="J116" s="839"/>
    </row>
    <row r="117" spans="1:10" ht="15" customHeight="1" thickBot="1">
      <c r="A117" s="57"/>
      <c r="B117" s="181"/>
      <c r="C117" s="182" t="s">
        <v>437</v>
      </c>
      <c r="D117" s="183" t="s">
        <v>438</v>
      </c>
      <c r="E117" s="182" t="s">
        <v>437</v>
      </c>
      <c r="F117" s="183" t="s">
        <v>438</v>
      </c>
      <c r="G117" s="182" t="s">
        <v>437</v>
      </c>
      <c r="H117" s="183" t="s">
        <v>438</v>
      </c>
      <c r="I117" s="182" t="s">
        <v>437</v>
      </c>
      <c r="J117" s="184" t="s">
        <v>438</v>
      </c>
    </row>
    <row r="118" spans="1:10" ht="15" customHeight="1">
      <c r="A118" s="61">
        <v>1</v>
      </c>
      <c r="B118" s="62">
        <v>2</v>
      </c>
      <c r="C118" s="62">
        <v>3</v>
      </c>
      <c r="D118" s="62">
        <v>4</v>
      </c>
      <c r="E118" s="62">
        <v>5</v>
      </c>
      <c r="F118" s="62">
        <v>6</v>
      </c>
      <c r="G118" s="62">
        <v>7</v>
      </c>
      <c r="H118" s="63">
        <v>8</v>
      </c>
      <c r="I118" s="63">
        <v>9</v>
      </c>
      <c r="J118" s="64">
        <v>10</v>
      </c>
    </row>
    <row r="119" spans="1:10" ht="14.45" customHeight="1">
      <c r="A119" s="85" t="s">
        <v>172</v>
      </c>
      <c r="B119" s="149" t="s">
        <v>497</v>
      </c>
      <c r="C119" s="260" t="s">
        <v>169</v>
      </c>
      <c r="D119" s="261">
        <f t="shared" si="14"/>
        <v>0</v>
      </c>
      <c r="E119" s="260" t="s">
        <v>169</v>
      </c>
      <c r="F119" s="260"/>
      <c r="G119" s="260"/>
      <c r="H119" s="262"/>
      <c r="I119" s="262"/>
      <c r="J119" s="263"/>
    </row>
    <row r="120" spans="1:10" ht="14.45" customHeight="1">
      <c r="A120" s="85" t="s">
        <v>174</v>
      </c>
      <c r="B120" s="148" t="s">
        <v>465</v>
      </c>
      <c r="C120" s="260">
        <v>2650</v>
      </c>
      <c r="D120" s="261">
        <f t="shared" si="14"/>
        <v>3033</v>
      </c>
      <c r="E120" s="260">
        <v>2339</v>
      </c>
      <c r="F120" s="260">
        <v>2339</v>
      </c>
      <c r="G120" s="260"/>
      <c r="H120" s="262"/>
      <c r="I120" s="262">
        <v>311</v>
      </c>
      <c r="J120" s="263">
        <v>694</v>
      </c>
    </row>
    <row r="121" spans="1:10" ht="14.45" customHeight="1">
      <c r="A121" s="85" t="s">
        <v>175</v>
      </c>
      <c r="B121" s="148" t="s">
        <v>466</v>
      </c>
      <c r="C121" s="260" t="s">
        <v>169</v>
      </c>
      <c r="D121" s="261">
        <f t="shared" si="14"/>
        <v>0</v>
      </c>
      <c r="E121" s="260" t="s">
        <v>169</v>
      </c>
      <c r="F121" s="260"/>
      <c r="G121" s="260" t="s">
        <v>169</v>
      </c>
      <c r="H121" s="262"/>
      <c r="I121" s="262"/>
      <c r="J121" s="263"/>
    </row>
    <row r="122" spans="1:10" ht="14.45" customHeight="1">
      <c r="A122" s="85" t="s">
        <v>176</v>
      </c>
      <c r="B122" s="149" t="s">
        <v>498</v>
      </c>
      <c r="C122" s="260" t="s">
        <v>169</v>
      </c>
      <c r="D122" s="261">
        <f t="shared" si="14"/>
        <v>0</v>
      </c>
      <c r="E122" s="260" t="s">
        <v>169</v>
      </c>
      <c r="F122" s="260"/>
      <c r="G122" s="260" t="s">
        <v>169</v>
      </c>
      <c r="H122" s="262"/>
      <c r="I122" s="262"/>
      <c r="J122" s="263"/>
    </row>
    <row r="123" spans="1:10" ht="14.45" customHeight="1">
      <c r="A123" s="160" t="s">
        <v>177</v>
      </c>
      <c r="B123" s="161" t="s">
        <v>468</v>
      </c>
      <c r="C123" s="260" t="s">
        <v>169</v>
      </c>
      <c r="D123" s="261">
        <f t="shared" si="14"/>
        <v>0</v>
      </c>
      <c r="E123" s="260" t="s">
        <v>169</v>
      </c>
      <c r="F123" s="260"/>
      <c r="G123" s="260" t="s">
        <v>169</v>
      </c>
      <c r="H123" s="262"/>
      <c r="I123" s="262"/>
      <c r="J123" s="263"/>
    </row>
    <row r="124" spans="1:10" ht="14.45" customHeight="1">
      <c r="A124" s="85" t="s">
        <v>178</v>
      </c>
      <c r="B124" s="161" t="s">
        <v>469</v>
      </c>
      <c r="C124" s="260" t="s">
        <v>169</v>
      </c>
      <c r="D124" s="261">
        <f t="shared" si="14"/>
        <v>0</v>
      </c>
      <c r="E124" s="260" t="s">
        <v>169</v>
      </c>
      <c r="F124" s="260"/>
      <c r="G124" s="260" t="s">
        <v>169</v>
      </c>
      <c r="H124" s="262"/>
      <c r="I124" s="262"/>
      <c r="J124" s="263"/>
    </row>
    <row r="125" spans="1:10" ht="14.45" customHeight="1" thickBot="1">
      <c r="A125" s="109" t="s">
        <v>179</v>
      </c>
      <c r="B125" s="150" t="s">
        <v>470</v>
      </c>
      <c r="C125" s="264">
        <v>10452</v>
      </c>
      <c r="D125" s="261">
        <f>SUM(F125,H125,J125)</f>
        <v>18392</v>
      </c>
      <c r="E125" s="264">
        <v>1350</v>
      </c>
      <c r="F125" s="264">
        <v>9290</v>
      </c>
      <c r="G125" s="264"/>
      <c r="H125" s="266"/>
      <c r="I125" s="266">
        <v>9102</v>
      </c>
      <c r="J125" s="267">
        <v>9102</v>
      </c>
    </row>
    <row r="126" spans="1:10" ht="15" customHeight="1" thickBot="1">
      <c r="A126" s="93" t="s">
        <v>22</v>
      </c>
      <c r="B126" s="162" t="s">
        <v>471</v>
      </c>
      <c r="C126" s="268">
        <f>+C127+C129+C131</f>
        <v>125537</v>
      </c>
      <c r="D126" s="269">
        <f t="shared" si="14"/>
        <v>148145</v>
      </c>
      <c r="E126" s="268">
        <f>+E127+E129+E131</f>
        <v>125537</v>
      </c>
      <c r="F126" s="268">
        <f t="shared" ref="F126:J126" si="15">+F127+F129+F131</f>
        <v>148005</v>
      </c>
      <c r="G126" s="268">
        <f t="shared" si="15"/>
        <v>0</v>
      </c>
      <c r="H126" s="268">
        <f t="shared" si="15"/>
        <v>0</v>
      </c>
      <c r="I126" s="268">
        <f t="shared" si="15"/>
        <v>0</v>
      </c>
      <c r="J126" s="270">
        <f t="shared" si="15"/>
        <v>140</v>
      </c>
    </row>
    <row r="127" spans="1:10" ht="15" customHeight="1">
      <c r="A127" s="82" t="s">
        <v>24</v>
      </c>
      <c r="B127" s="145" t="s">
        <v>180</v>
      </c>
      <c r="C127" s="271">
        <v>72198</v>
      </c>
      <c r="D127" s="272">
        <f t="shared" si="14"/>
        <v>67894</v>
      </c>
      <c r="E127" s="271">
        <v>72198</v>
      </c>
      <c r="F127" s="271">
        <v>67754</v>
      </c>
      <c r="G127" s="271"/>
      <c r="H127" s="273"/>
      <c r="I127" s="273"/>
      <c r="J127" s="274">
        <v>140</v>
      </c>
    </row>
    <row r="128" spans="1:10" ht="15" customHeight="1">
      <c r="A128" s="82" t="s">
        <v>26</v>
      </c>
      <c r="B128" s="163" t="s">
        <v>181</v>
      </c>
      <c r="C128" s="271">
        <v>68338</v>
      </c>
      <c r="D128" s="261">
        <f t="shared" si="14"/>
        <v>58693</v>
      </c>
      <c r="E128" s="271">
        <v>68338</v>
      </c>
      <c r="F128" s="271">
        <v>58693</v>
      </c>
      <c r="G128" s="271"/>
      <c r="H128" s="273"/>
      <c r="I128" s="273"/>
      <c r="J128" s="274"/>
    </row>
    <row r="129" spans="1:10" ht="15" customHeight="1">
      <c r="A129" s="82" t="s">
        <v>27</v>
      </c>
      <c r="B129" s="163" t="s">
        <v>182</v>
      </c>
      <c r="C129" s="275">
        <v>1800</v>
      </c>
      <c r="D129" s="261">
        <f t="shared" si="14"/>
        <v>21800</v>
      </c>
      <c r="E129" s="275">
        <v>1800</v>
      </c>
      <c r="F129" s="275">
        <v>21800</v>
      </c>
      <c r="G129" s="275"/>
      <c r="H129" s="276"/>
      <c r="I129" s="276"/>
      <c r="J129" s="277"/>
    </row>
    <row r="130" spans="1:10" ht="15" customHeight="1">
      <c r="A130" s="82" t="s">
        <v>28</v>
      </c>
      <c r="B130" s="163" t="s">
        <v>183</v>
      </c>
      <c r="C130" s="278" t="s">
        <v>169</v>
      </c>
      <c r="D130" s="261">
        <f t="shared" si="14"/>
        <v>0</v>
      </c>
      <c r="E130" s="275" t="s">
        <v>169</v>
      </c>
      <c r="F130" s="275" t="s">
        <v>169</v>
      </c>
      <c r="G130" s="275"/>
      <c r="H130" s="276"/>
      <c r="I130" s="276"/>
      <c r="J130" s="277"/>
    </row>
    <row r="131" spans="1:10" ht="15" customHeight="1">
      <c r="A131" s="82" t="s">
        <v>30</v>
      </c>
      <c r="B131" s="165" t="s">
        <v>184</v>
      </c>
      <c r="C131" s="278">
        <f>SUM(C132:C139)</f>
        <v>51539</v>
      </c>
      <c r="D131" s="261">
        <f t="shared" si="14"/>
        <v>58451</v>
      </c>
      <c r="E131" s="275">
        <f>SUM(E132:E139)</f>
        <v>51539</v>
      </c>
      <c r="F131" s="275">
        <f>SUM(F132:F139)</f>
        <v>58451</v>
      </c>
      <c r="G131" s="275"/>
      <c r="H131" s="276"/>
      <c r="I131" s="276"/>
      <c r="J131" s="277"/>
    </row>
    <row r="132" spans="1:10" ht="15" customHeight="1">
      <c r="A132" s="82" t="s">
        <v>31</v>
      </c>
      <c r="B132" s="167" t="s">
        <v>185</v>
      </c>
      <c r="C132" s="278" t="s">
        <v>169</v>
      </c>
      <c r="D132" s="261">
        <f t="shared" si="14"/>
        <v>0</v>
      </c>
      <c r="E132" s="275" t="s">
        <v>169</v>
      </c>
      <c r="F132" s="275" t="s">
        <v>169</v>
      </c>
      <c r="G132" s="275"/>
      <c r="H132" s="276"/>
      <c r="I132" s="276"/>
      <c r="J132" s="277"/>
    </row>
    <row r="133" spans="1:10" ht="15" customHeight="1">
      <c r="A133" s="82" t="s">
        <v>186</v>
      </c>
      <c r="B133" s="168" t="s">
        <v>499</v>
      </c>
      <c r="C133" s="278" t="s">
        <v>169</v>
      </c>
      <c r="D133" s="261">
        <f t="shared" si="14"/>
        <v>0</v>
      </c>
      <c r="E133" s="275" t="s">
        <v>169</v>
      </c>
      <c r="F133" s="275" t="s">
        <v>169</v>
      </c>
      <c r="G133" s="275"/>
      <c r="H133" s="276"/>
      <c r="I133" s="276"/>
      <c r="J133" s="277"/>
    </row>
    <row r="134" spans="1:10" ht="15" customHeight="1">
      <c r="A134" s="82" t="s">
        <v>187</v>
      </c>
      <c r="B134" s="149" t="s">
        <v>500</v>
      </c>
      <c r="C134" s="278" t="s">
        <v>169</v>
      </c>
      <c r="D134" s="261">
        <f t="shared" si="14"/>
        <v>0</v>
      </c>
      <c r="E134" s="275" t="s">
        <v>169</v>
      </c>
      <c r="F134" s="275" t="s">
        <v>169</v>
      </c>
      <c r="G134" s="275"/>
      <c r="H134" s="276"/>
      <c r="I134" s="276"/>
      <c r="J134" s="277"/>
    </row>
    <row r="135" spans="1:10" ht="15" customHeight="1">
      <c r="A135" s="82" t="s">
        <v>188</v>
      </c>
      <c r="B135" s="149" t="s">
        <v>501</v>
      </c>
      <c r="C135" s="278">
        <v>41044</v>
      </c>
      <c r="D135" s="261">
        <f t="shared" si="14"/>
        <v>41044</v>
      </c>
      <c r="E135" s="275">
        <v>41044</v>
      </c>
      <c r="F135" s="275">
        <v>41044</v>
      </c>
      <c r="G135" s="275"/>
      <c r="H135" s="276"/>
      <c r="I135" s="276"/>
      <c r="J135" s="277"/>
    </row>
    <row r="136" spans="1:10" ht="15" customHeight="1">
      <c r="A136" s="82" t="s">
        <v>189</v>
      </c>
      <c r="B136" s="149" t="s">
        <v>474</v>
      </c>
      <c r="C136" s="278" t="s">
        <v>169</v>
      </c>
      <c r="D136" s="261">
        <f t="shared" si="14"/>
        <v>0</v>
      </c>
      <c r="E136" s="275" t="s">
        <v>169</v>
      </c>
      <c r="F136" s="275"/>
      <c r="G136" s="275"/>
      <c r="H136" s="276"/>
      <c r="I136" s="276"/>
      <c r="J136" s="277"/>
    </row>
    <row r="137" spans="1:10" ht="15" customHeight="1">
      <c r="A137" s="82" t="s">
        <v>190</v>
      </c>
      <c r="B137" s="149" t="s">
        <v>498</v>
      </c>
      <c r="C137" s="278">
        <v>1145</v>
      </c>
      <c r="D137" s="261">
        <f t="shared" si="14"/>
        <v>8057</v>
      </c>
      <c r="E137" s="275">
        <v>1145</v>
      </c>
      <c r="F137" s="275">
        <v>8057</v>
      </c>
      <c r="G137" s="275"/>
      <c r="H137" s="276"/>
      <c r="I137" s="276"/>
      <c r="J137" s="277"/>
    </row>
    <row r="138" spans="1:10" ht="15" customHeight="1">
      <c r="A138" s="82" t="s">
        <v>191</v>
      </c>
      <c r="B138" s="149" t="s">
        <v>475</v>
      </c>
      <c r="C138" s="278" t="s">
        <v>169</v>
      </c>
      <c r="D138" s="261">
        <f t="shared" si="14"/>
        <v>0</v>
      </c>
      <c r="E138" s="275" t="s">
        <v>169</v>
      </c>
      <c r="F138" s="275"/>
      <c r="G138" s="275"/>
      <c r="H138" s="276"/>
      <c r="I138" s="276"/>
      <c r="J138" s="277"/>
    </row>
    <row r="139" spans="1:10" ht="15" customHeight="1" thickBot="1">
      <c r="A139" s="160" t="s">
        <v>192</v>
      </c>
      <c r="B139" s="149" t="s">
        <v>476</v>
      </c>
      <c r="C139" s="279">
        <v>9350</v>
      </c>
      <c r="D139" s="261">
        <f t="shared" si="14"/>
        <v>9350</v>
      </c>
      <c r="E139" s="260">
        <v>9350</v>
      </c>
      <c r="F139" s="260">
        <v>9350</v>
      </c>
      <c r="G139" s="260"/>
      <c r="H139" s="262"/>
      <c r="I139" s="262"/>
      <c r="J139" s="263"/>
    </row>
    <row r="140" spans="1:10" ht="15" customHeight="1" thickBot="1">
      <c r="A140" s="93" t="s">
        <v>33</v>
      </c>
      <c r="B140" s="170" t="s">
        <v>193</v>
      </c>
      <c r="C140" s="268">
        <f>+C141+C142</f>
        <v>0</v>
      </c>
      <c r="D140" s="269">
        <f t="shared" si="14"/>
        <v>0</v>
      </c>
      <c r="E140" s="268">
        <f>+E141+E142</f>
        <v>0</v>
      </c>
      <c r="F140" s="268"/>
      <c r="G140" s="268">
        <f>+G141+G142</f>
        <v>0</v>
      </c>
      <c r="H140" s="280"/>
      <c r="I140" s="280">
        <f>+I141+I142</f>
        <v>0</v>
      </c>
      <c r="J140" s="270">
        <f>+J141+J142</f>
        <v>0</v>
      </c>
    </row>
    <row r="141" spans="1:10" ht="15" customHeight="1">
      <c r="A141" s="82" t="s">
        <v>35</v>
      </c>
      <c r="B141" s="171" t="s">
        <v>194</v>
      </c>
      <c r="C141" s="271"/>
      <c r="D141" s="272">
        <f t="shared" si="14"/>
        <v>0</v>
      </c>
      <c r="E141" s="271"/>
      <c r="F141" s="271"/>
      <c r="G141" s="271"/>
      <c r="H141" s="273"/>
      <c r="I141" s="273"/>
      <c r="J141" s="274"/>
    </row>
    <row r="142" spans="1:10" ht="15" customHeight="1" thickBot="1">
      <c r="A142" s="90" t="s">
        <v>37</v>
      </c>
      <c r="B142" s="163" t="s">
        <v>195</v>
      </c>
      <c r="C142" s="260"/>
      <c r="D142" s="261">
        <f t="shared" si="14"/>
        <v>0</v>
      </c>
      <c r="E142" s="260"/>
      <c r="F142" s="260"/>
      <c r="G142" s="260"/>
      <c r="H142" s="262"/>
      <c r="I142" s="262"/>
      <c r="J142" s="263"/>
    </row>
    <row r="143" spans="1:10" ht="15" customHeight="1" thickBot="1">
      <c r="A143" s="93" t="s">
        <v>47</v>
      </c>
      <c r="B143" s="170" t="s">
        <v>196</v>
      </c>
      <c r="C143" s="268">
        <f>+C104+C126+C140</f>
        <v>269944</v>
      </c>
      <c r="D143" s="269">
        <f t="shared" si="14"/>
        <v>319911</v>
      </c>
      <c r="E143" s="268">
        <f t="shared" ref="E143:J143" si="16">+E104+E126+E140</f>
        <v>219419</v>
      </c>
      <c r="F143" s="268">
        <f t="shared" si="16"/>
        <v>266096</v>
      </c>
      <c r="G143" s="268">
        <f t="shared" si="16"/>
        <v>350</v>
      </c>
      <c r="H143" s="268">
        <f t="shared" si="16"/>
        <v>350</v>
      </c>
      <c r="I143" s="268">
        <f t="shared" si="16"/>
        <v>50175</v>
      </c>
      <c r="J143" s="270">
        <f t="shared" si="16"/>
        <v>53465</v>
      </c>
    </row>
    <row r="144" spans="1:10" ht="15" customHeight="1" thickBot="1">
      <c r="A144" s="93" t="s">
        <v>61</v>
      </c>
      <c r="B144" s="170" t="s">
        <v>197</v>
      </c>
      <c r="C144" s="268">
        <f>+C145+C146+C147</f>
        <v>0</v>
      </c>
      <c r="D144" s="269">
        <f t="shared" si="14"/>
        <v>0</v>
      </c>
      <c r="E144" s="268">
        <f>+E145+E146+E147</f>
        <v>0</v>
      </c>
      <c r="F144" s="268"/>
      <c r="G144" s="268">
        <f>+G145+G146+G147</f>
        <v>0</v>
      </c>
      <c r="H144" s="280"/>
      <c r="I144" s="280">
        <f>+I145+I146+I147</f>
        <v>0</v>
      </c>
      <c r="J144" s="270">
        <f>+J145+J146+J147</f>
        <v>0</v>
      </c>
    </row>
    <row r="145" spans="1:12" ht="14.45" customHeight="1">
      <c r="A145" s="82" t="s">
        <v>63</v>
      </c>
      <c r="B145" s="171" t="s">
        <v>477</v>
      </c>
      <c r="C145" s="278"/>
      <c r="D145" s="272">
        <f t="shared" si="14"/>
        <v>0</v>
      </c>
      <c r="E145" s="275"/>
      <c r="F145" s="275"/>
      <c r="G145" s="275"/>
      <c r="H145" s="276"/>
      <c r="I145" s="276"/>
      <c r="J145" s="277"/>
    </row>
    <row r="146" spans="1:12" ht="14.45" customHeight="1">
      <c r="A146" s="82" t="s">
        <v>65</v>
      </c>
      <c r="B146" s="171" t="s">
        <v>478</v>
      </c>
      <c r="C146" s="278"/>
      <c r="D146" s="261">
        <f t="shared" si="14"/>
        <v>0</v>
      </c>
      <c r="E146" s="275"/>
      <c r="F146" s="275"/>
      <c r="G146" s="275"/>
      <c r="H146" s="276"/>
      <c r="I146" s="276"/>
      <c r="J146" s="277"/>
    </row>
    <row r="147" spans="1:12" ht="14.45" customHeight="1" thickBot="1">
      <c r="A147" s="160" t="s">
        <v>67</v>
      </c>
      <c r="B147" s="172" t="s">
        <v>479</v>
      </c>
      <c r="C147" s="278"/>
      <c r="D147" s="261">
        <f t="shared" si="14"/>
        <v>0</v>
      </c>
      <c r="E147" s="275"/>
      <c r="F147" s="275"/>
      <c r="G147" s="275"/>
      <c r="H147" s="276"/>
      <c r="I147" s="276"/>
      <c r="J147" s="277"/>
    </row>
    <row r="148" spans="1:12" ht="15" customHeight="1" thickBot="1">
      <c r="A148" s="93" t="s">
        <v>83</v>
      </c>
      <c r="B148" s="170" t="s">
        <v>198</v>
      </c>
      <c r="C148" s="268">
        <f>+C149+C150+C157+C158</f>
        <v>0</v>
      </c>
      <c r="D148" s="269">
        <f t="shared" si="14"/>
        <v>0</v>
      </c>
      <c r="E148" s="268">
        <f>+E149+E150+E157+E158</f>
        <v>0</v>
      </c>
      <c r="F148" s="268"/>
      <c r="G148" s="268">
        <f>+G149+G150+G157+G158</f>
        <v>0</v>
      </c>
      <c r="H148" s="280"/>
      <c r="I148" s="280">
        <f>+I149+I150+I157+I158</f>
        <v>0</v>
      </c>
      <c r="J148" s="270">
        <f>+J149+J150+J157+J158</f>
        <v>0</v>
      </c>
    </row>
    <row r="149" spans="1:12" ht="14.45" customHeight="1">
      <c r="A149" s="82" t="s">
        <v>85</v>
      </c>
      <c r="B149" s="171" t="s">
        <v>480</v>
      </c>
      <c r="C149" s="278"/>
      <c r="D149" s="272">
        <f t="shared" si="14"/>
        <v>0</v>
      </c>
      <c r="E149" s="275"/>
      <c r="F149" s="275"/>
      <c r="G149" s="275"/>
      <c r="H149" s="276"/>
      <c r="I149" s="276"/>
      <c r="J149" s="277"/>
    </row>
    <row r="150" spans="1:12" ht="14.45" customHeight="1" thickBot="1">
      <c r="A150" s="281" t="s">
        <v>87</v>
      </c>
      <c r="B150" s="282" t="s">
        <v>481</v>
      </c>
      <c r="C150" s="283"/>
      <c r="D150" s="265">
        <f t="shared" si="14"/>
        <v>0</v>
      </c>
      <c r="E150" s="264"/>
      <c r="F150" s="264"/>
      <c r="G150" s="264"/>
      <c r="H150" s="266"/>
      <c r="I150" s="266"/>
      <c r="J150" s="267"/>
    </row>
    <row r="151" spans="1:12" ht="15" customHeight="1" thickBot="1">
      <c r="A151" s="180" t="s">
        <v>502</v>
      </c>
      <c r="B151" s="54" t="s">
        <v>496</v>
      </c>
      <c r="C151" s="54"/>
      <c r="D151" s="54"/>
      <c r="E151" s="52"/>
      <c r="F151" s="52"/>
      <c r="G151" s="52"/>
      <c r="H151" s="52"/>
      <c r="I151" s="52" t="s">
        <v>491</v>
      </c>
      <c r="J151" s="52"/>
    </row>
    <row r="152" spans="1:12" ht="15" customHeight="1">
      <c r="A152" s="55" t="s">
        <v>4</v>
      </c>
      <c r="B152" s="56"/>
      <c r="C152" s="832" t="s">
        <v>464</v>
      </c>
      <c r="D152" s="842"/>
      <c r="E152" s="832" t="s">
        <v>209</v>
      </c>
      <c r="F152" s="843"/>
      <c r="G152" s="843"/>
      <c r="H152" s="843"/>
      <c r="I152" s="843"/>
      <c r="J152" s="833"/>
    </row>
    <row r="153" spans="1:12" ht="15" customHeight="1">
      <c r="A153" s="57" t="s">
        <v>6</v>
      </c>
      <c r="B153" s="58" t="s">
        <v>162</v>
      </c>
      <c r="C153" s="837" t="s">
        <v>7</v>
      </c>
      <c r="D153" s="838"/>
      <c r="E153" s="844" t="s">
        <v>405</v>
      </c>
      <c r="F153" s="845"/>
      <c r="G153" s="844" t="s">
        <v>492</v>
      </c>
      <c r="H153" s="845"/>
      <c r="I153" s="844" t="s">
        <v>493</v>
      </c>
      <c r="J153" s="846"/>
    </row>
    <row r="154" spans="1:12" ht="15" customHeight="1">
      <c r="A154" s="57"/>
      <c r="B154" s="58"/>
      <c r="C154" s="837"/>
      <c r="D154" s="838"/>
      <c r="E154" s="837"/>
      <c r="F154" s="838"/>
      <c r="G154" s="837" t="s">
        <v>210</v>
      </c>
      <c r="H154" s="838"/>
      <c r="I154" s="837" t="s">
        <v>494</v>
      </c>
      <c r="J154" s="839"/>
    </row>
    <row r="155" spans="1:12" ht="15" customHeight="1" thickBot="1">
      <c r="A155" s="57"/>
      <c r="B155" s="181"/>
      <c r="C155" s="182" t="s">
        <v>437</v>
      </c>
      <c r="D155" s="183" t="s">
        <v>438</v>
      </c>
      <c r="E155" s="182" t="s">
        <v>437</v>
      </c>
      <c r="F155" s="183" t="s">
        <v>438</v>
      </c>
      <c r="G155" s="182" t="s">
        <v>437</v>
      </c>
      <c r="H155" s="183" t="s">
        <v>438</v>
      </c>
      <c r="I155" s="182" t="s">
        <v>437</v>
      </c>
      <c r="J155" s="184" t="s">
        <v>438</v>
      </c>
    </row>
    <row r="156" spans="1:12" ht="15" customHeight="1" thickBot="1">
      <c r="A156" s="284">
        <v>1</v>
      </c>
      <c r="B156" s="285">
        <v>2</v>
      </c>
      <c r="C156" s="285">
        <v>3</v>
      </c>
      <c r="D156" s="285">
        <v>4</v>
      </c>
      <c r="E156" s="285">
        <v>5</v>
      </c>
      <c r="F156" s="285">
        <v>6</v>
      </c>
      <c r="G156" s="285">
        <v>7</v>
      </c>
      <c r="H156" s="286">
        <v>8</v>
      </c>
      <c r="I156" s="286">
        <v>9</v>
      </c>
      <c r="J156" s="287">
        <v>10</v>
      </c>
    </row>
    <row r="157" spans="1:12" ht="14.45" customHeight="1">
      <c r="A157" s="82" t="s">
        <v>89</v>
      </c>
      <c r="B157" s="171" t="s">
        <v>482</v>
      </c>
      <c r="C157" s="288"/>
      <c r="D157" s="272">
        <f t="shared" si="14"/>
        <v>0</v>
      </c>
      <c r="E157" s="271"/>
      <c r="F157" s="271"/>
      <c r="G157" s="271"/>
      <c r="H157" s="273"/>
      <c r="I157" s="273"/>
      <c r="J157" s="274"/>
    </row>
    <row r="158" spans="1:12" ht="14.45" customHeight="1" thickBot="1">
      <c r="A158" s="160" t="s">
        <v>91</v>
      </c>
      <c r="B158" s="172" t="s">
        <v>483</v>
      </c>
      <c r="C158" s="278"/>
      <c r="D158" s="261">
        <f t="shared" si="14"/>
        <v>0</v>
      </c>
      <c r="E158" s="275"/>
      <c r="F158" s="275"/>
      <c r="G158" s="275"/>
      <c r="H158" s="276"/>
      <c r="I158" s="276"/>
      <c r="J158" s="277"/>
    </row>
    <row r="159" spans="1:12" ht="15" customHeight="1" thickBot="1">
      <c r="A159" s="93" t="s">
        <v>96</v>
      </c>
      <c r="B159" s="170" t="s">
        <v>199</v>
      </c>
      <c r="C159" s="289">
        <f>+C160+C161+C162+C163</f>
        <v>0</v>
      </c>
      <c r="D159" s="269">
        <f t="shared" si="14"/>
        <v>0</v>
      </c>
      <c r="E159" s="289">
        <f>+E160+E161+E162+E163</f>
        <v>0</v>
      </c>
      <c r="F159" s="289"/>
      <c r="G159" s="289">
        <f>+G160+G161+G162+G163</f>
        <v>0</v>
      </c>
      <c r="H159" s="290"/>
      <c r="I159" s="290">
        <f>+I160+I161+I162+I163</f>
        <v>0</v>
      </c>
      <c r="J159" s="291">
        <f>+J160+J161+J162+J163</f>
        <v>0</v>
      </c>
      <c r="L159" s="292"/>
    </row>
    <row r="160" spans="1:12" ht="15" customHeight="1">
      <c r="A160" s="82" t="s">
        <v>98</v>
      </c>
      <c r="B160" s="171" t="s">
        <v>200</v>
      </c>
      <c r="C160" s="278"/>
      <c r="D160" s="272">
        <f t="shared" si="14"/>
        <v>0</v>
      </c>
      <c r="E160" s="275"/>
      <c r="F160" s="275"/>
      <c r="G160" s="275"/>
      <c r="H160" s="276"/>
      <c r="I160" s="276"/>
      <c r="J160" s="277"/>
    </row>
    <row r="161" spans="1:10" ht="15" customHeight="1">
      <c r="A161" s="82" t="s">
        <v>100</v>
      </c>
      <c r="B161" s="171" t="s">
        <v>201</v>
      </c>
      <c r="C161" s="278"/>
      <c r="D161" s="261">
        <f t="shared" si="14"/>
        <v>0</v>
      </c>
      <c r="E161" s="275"/>
      <c r="F161" s="275"/>
      <c r="G161" s="275"/>
      <c r="H161" s="276"/>
      <c r="I161" s="276"/>
      <c r="J161" s="277"/>
    </row>
    <row r="162" spans="1:10" ht="15" customHeight="1">
      <c r="A162" s="82" t="s">
        <v>102</v>
      </c>
      <c r="B162" s="171" t="s">
        <v>484</v>
      </c>
      <c r="C162" s="278"/>
      <c r="D162" s="261">
        <f t="shared" si="14"/>
        <v>0</v>
      </c>
      <c r="E162" s="275"/>
      <c r="F162" s="275"/>
      <c r="G162" s="275"/>
      <c r="H162" s="276"/>
      <c r="I162" s="276"/>
      <c r="J162" s="277"/>
    </row>
    <row r="163" spans="1:10" ht="15" customHeight="1" thickBot="1">
      <c r="A163" s="160" t="s">
        <v>104</v>
      </c>
      <c r="B163" s="172" t="s">
        <v>485</v>
      </c>
      <c r="C163" s="278"/>
      <c r="D163" s="261">
        <f t="shared" si="14"/>
        <v>0</v>
      </c>
      <c r="E163" s="275"/>
      <c r="F163" s="275"/>
      <c r="G163" s="275"/>
      <c r="H163" s="276"/>
      <c r="I163" s="276"/>
      <c r="J163" s="277"/>
    </row>
    <row r="164" spans="1:10" ht="15" customHeight="1" thickBot="1">
      <c r="A164" s="93" t="s">
        <v>106</v>
      </c>
      <c r="B164" s="170" t="s">
        <v>203</v>
      </c>
      <c r="C164" s="293">
        <f>+C165+C166+C167+C168</f>
        <v>0</v>
      </c>
      <c r="D164" s="269">
        <f t="shared" si="14"/>
        <v>0</v>
      </c>
      <c r="E164" s="293">
        <f>+E165+E166+E167+E168</f>
        <v>0</v>
      </c>
      <c r="F164" s="293"/>
      <c r="G164" s="293">
        <f>+G165+G166+G167+G168</f>
        <v>0</v>
      </c>
      <c r="H164" s="294"/>
      <c r="I164" s="294">
        <f>+I165+I166+I167+I168</f>
        <v>0</v>
      </c>
      <c r="J164" s="295">
        <f>+J165+J166+J167+J168</f>
        <v>0</v>
      </c>
    </row>
    <row r="165" spans="1:10" ht="15" customHeight="1">
      <c r="A165" s="82" t="s">
        <v>108</v>
      </c>
      <c r="B165" s="171" t="s">
        <v>486</v>
      </c>
      <c r="C165" s="278"/>
      <c r="D165" s="272">
        <f t="shared" si="14"/>
        <v>0</v>
      </c>
      <c r="E165" s="275"/>
      <c r="F165" s="275"/>
      <c r="G165" s="275"/>
      <c r="H165" s="276"/>
      <c r="I165" s="276"/>
      <c r="J165" s="277"/>
    </row>
    <row r="166" spans="1:10" ht="15" customHeight="1">
      <c r="A166" s="82" t="s">
        <v>110</v>
      </c>
      <c r="B166" s="171" t="s">
        <v>487</v>
      </c>
      <c r="C166" s="278"/>
      <c r="D166" s="261">
        <f t="shared" si="14"/>
        <v>0</v>
      </c>
      <c r="E166" s="275"/>
      <c r="F166" s="275"/>
      <c r="G166" s="275"/>
      <c r="H166" s="276"/>
      <c r="I166" s="276"/>
      <c r="J166" s="277"/>
    </row>
    <row r="167" spans="1:10" ht="15" customHeight="1">
      <c r="A167" s="82" t="s">
        <v>112</v>
      </c>
      <c r="B167" s="171" t="s">
        <v>488</v>
      </c>
      <c r="C167" s="278"/>
      <c r="D167" s="261">
        <f t="shared" si="14"/>
        <v>0</v>
      </c>
      <c r="E167" s="275"/>
      <c r="F167" s="275"/>
      <c r="G167" s="275"/>
      <c r="H167" s="276"/>
      <c r="I167" s="276"/>
      <c r="J167" s="277"/>
    </row>
    <row r="168" spans="1:10" ht="15" customHeight="1" thickBot="1">
      <c r="A168" s="82" t="s">
        <v>114</v>
      </c>
      <c r="B168" s="171" t="s">
        <v>489</v>
      </c>
      <c r="C168" s="278"/>
      <c r="D168" s="261">
        <f t="shared" si="14"/>
        <v>0</v>
      </c>
      <c r="E168" s="275"/>
      <c r="F168" s="275"/>
      <c r="G168" s="275"/>
      <c r="H168" s="276"/>
      <c r="I168" s="276"/>
      <c r="J168" s="277"/>
    </row>
    <row r="169" spans="1:10" ht="15" customHeight="1" thickBot="1">
      <c r="A169" s="93" t="s">
        <v>116</v>
      </c>
      <c r="B169" s="170" t="s">
        <v>204</v>
      </c>
      <c r="C169" s="296">
        <f>+C144+C148+C159+C164</f>
        <v>0</v>
      </c>
      <c r="D169" s="269">
        <f t="shared" si="14"/>
        <v>0</v>
      </c>
      <c r="E169" s="296">
        <f>+E144+E148+E159+E164</f>
        <v>0</v>
      </c>
      <c r="F169" s="296"/>
      <c r="G169" s="296">
        <f>+G144+G148+G159+G164</f>
        <v>0</v>
      </c>
      <c r="H169" s="297"/>
      <c r="I169" s="297">
        <f>+I144+I148+I159+I164</f>
        <v>0</v>
      </c>
      <c r="J169" s="298">
        <f>+J144+J148+J159+J164</f>
        <v>0</v>
      </c>
    </row>
    <row r="170" spans="1:10" ht="24" customHeight="1" thickBot="1">
      <c r="A170" s="177" t="s">
        <v>118</v>
      </c>
      <c r="B170" s="178" t="s">
        <v>205</v>
      </c>
      <c r="C170" s="296">
        <f>+C143+C169</f>
        <v>269944</v>
      </c>
      <c r="D170" s="269">
        <f>SUM(F170,H170,J170)</f>
        <v>319911</v>
      </c>
      <c r="E170" s="296">
        <f>+E143+E169</f>
        <v>219419</v>
      </c>
      <c r="F170" s="296">
        <f t="shared" ref="F170:J170" si="17">+F143+F169</f>
        <v>266096</v>
      </c>
      <c r="G170" s="296">
        <f t="shared" si="17"/>
        <v>350</v>
      </c>
      <c r="H170" s="296">
        <f t="shared" si="17"/>
        <v>350</v>
      </c>
      <c r="I170" s="296">
        <f t="shared" si="17"/>
        <v>50175</v>
      </c>
      <c r="J170" s="298">
        <f t="shared" si="17"/>
        <v>53465</v>
      </c>
    </row>
    <row r="171" spans="1:10" ht="20.25" customHeight="1" thickBot="1">
      <c r="A171" s="840" t="s">
        <v>206</v>
      </c>
      <c r="B171" s="841"/>
      <c r="C171" s="841"/>
      <c r="D171" s="841"/>
      <c r="E171" s="841"/>
      <c r="F171" s="841"/>
      <c r="G171" s="841"/>
      <c r="H171" s="841"/>
      <c r="I171" s="841"/>
      <c r="J171" s="299"/>
    </row>
    <row r="172" spans="1:10" ht="30" customHeight="1" thickBot="1">
      <c r="A172" s="93">
        <v>1</v>
      </c>
      <c r="B172" s="162" t="s">
        <v>207</v>
      </c>
      <c r="C172" s="213">
        <f>+C71-C143</f>
        <v>-24272</v>
      </c>
      <c r="D172" s="213">
        <f>SUM(F172,H172,J172,)</f>
        <v>-44511</v>
      </c>
      <c r="E172" s="213">
        <f>+E71-E143</f>
        <v>-19747</v>
      </c>
      <c r="F172" s="213">
        <v>-38342</v>
      </c>
      <c r="G172" s="213">
        <f>+G71-G143</f>
        <v>0</v>
      </c>
      <c r="H172" s="213"/>
      <c r="I172" s="237">
        <f>+I71-I143</f>
        <v>-4525</v>
      </c>
      <c r="J172" s="300">
        <v>-6169</v>
      </c>
    </row>
    <row r="173" spans="1:10" ht="33.75" customHeight="1" thickBot="1">
      <c r="A173" s="93" t="s">
        <v>22</v>
      </c>
      <c r="B173" s="162" t="s">
        <v>208</v>
      </c>
      <c r="C173" s="213">
        <f>+C100-C169</f>
        <v>24272</v>
      </c>
      <c r="D173" s="213">
        <f>SUM(F173,H173,J173,)</f>
        <v>44511</v>
      </c>
      <c r="E173" s="213">
        <f>+E100-E169</f>
        <v>19747</v>
      </c>
      <c r="F173" s="213">
        <v>38342</v>
      </c>
      <c r="G173" s="213">
        <f>+G100-G169</f>
        <v>0</v>
      </c>
      <c r="H173" s="213"/>
      <c r="I173" s="237">
        <f>+I100-I169</f>
        <v>4525</v>
      </c>
      <c r="J173" s="300">
        <v>6169</v>
      </c>
    </row>
  </sheetData>
  <mergeCells count="54">
    <mergeCell ref="C6:D6"/>
    <mergeCell ref="E6:F6"/>
    <mergeCell ref="G6:H6"/>
    <mergeCell ref="I6:J6"/>
    <mergeCell ref="A1:J1"/>
    <mergeCell ref="A2:J2"/>
    <mergeCell ref="A3:J3"/>
    <mergeCell ref="C5:D5"/>
    <mergeCell ref="E5:J5"/>
    <mergeCell ref="C7:D7"/>
    <mergeCell ref="E7:F7"/>
    <mergeCell ref="G7:H7"/>
    <mergeCell ref="I7:J7"/>
    <mergeCell ref="C39:D39"/>
    <mergeCell ref="E39:J39"/>
    <mergeCell ref="C40:D40"/>
    <mergeCell ref="E40:F40"/>
    <mergeCell ref="G40:H40"/>
    <mergeCell ref="I40:J40"/>
    <mergeCell ref="C41:D41"/>
    <mergeCell ref="E41:F41"/>
    <mergeCell ref="G41:H41"/>
    <mergeCell ref="I41:J41"/>
    <mergeCell ref="C77:D77"/>
    <mergeCell ref="E77:J77"/>
    <mergeCell ref="C78:D78"/>
    <mergeCell ref="E78:F78"/>
    <mergeCell ref="G78:H78"/>
    <mergeCell ref="I78:J78"/>
    <mergeCell ref="C79:D79"/>
    <mergeCell ref="E79:F79"/>
    <mergeCell ref="G79:H79"/>
    <mergeCell ref="I79:J79"/>
    <mergeCell ref="C114:D114"/>
    <mergeCell ref="E114:J114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C152:D152"/>
    <mergeCell ref="E152:J152"/>
    <mergeCell ref="C153:D153"/>
    <mergeCell ref="E153:F153"/>
    <mergeCell ref="G153:H153"/>
    <mergeCell ref="I153:J153"/>
    <mergeCell ref="C154:D154"/>
    <mergeCell ref="E154:F154"/>
    <mergeCell ref="G154:H154"/>
    <mergeCell ref="I154:J154"/>
    <mergeCell ref="A171:I171"/>
  </mergeCells>
  <pageMargins left="0.19685039370078741" right="0.19685039370078741" top="0.35433070866141736" bottom="0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46"/>
  <sheetViews>
    <sheetView topLeftCell="C15" zoomScale="115" zoomScaleNormal="115" zoomScaleSheetLayoutView="100" workbookViewId="0">
      <selection activeCell="H32" sqref="H32"/>
    </sheetView>
  </sheetViews>
  <sheetFormatPr defaultRowHeight="12.75"/>
  <cols>
    <col min="1" max="1" width="5.85546875" style="303" customWidth="1"/>
    <col min="2" max="2" width="42.28515625" style="356" customWidth="1"/>
    <col min="3" max="3" width="9.85546875" style="356" customWidth="1"/>
    <col min="4" max="4" width="10.42578125" style="303" customWidth="1"/>
    <col min="5" max="5" width="42.28515625" style="303" customWidth="1"/>
    <col min="6" max="6" width="11.28515625" style="303" customWidth="1"/>
    <col min="7" max="7" width="10.7109375" style="303" customWidth="1"/>
    <col min="8" max="8" width="4.140625" style="303" customWidth="1"/>
    <col min="9" max="16384" width="9.140625" style="303"/>
  </cols>
  <sheetData>
    <row r="1" spans="1:9" ht="29.25" customHeight="1">
      <c r="A1" s="301"/>
      <c r="B1" s="849" t="s">
        <v>503</v>
      </c>
      <c r="C1" s="849"/>
      <c r="D1" s="849"/>
      <c r="E1" s="849"/>
      <c r="F1" s="849"/>
      <c r="G1" s="849"/>
      <c r="H1" s="850" t="s">
        <v>589</v>
      </c>
      <c r="I1" s="302"/>
    </row>
    <row r="2" spans="1:9" ht="13.5" customHeight="1" thickBot="1">
      <c r="A2" s="304"/>
      <c r="B2" s="305"/>
      <c r="C2" s="305"/>
      <c r="D2" s="304"/>
      <c r="E2" s="304"/>
      <c r="F2" s="304"/>
      <c r="G2" s="306" t="s">
        <v>504</v>
      </c>
      <c r="H2" s="851"/>
      <c r="I2" s="302"/>
    </row>
    <row r="3" spans="1:9" ht="18" customHeight="1" thickBot="1">
      <c r="A3" s="853" t="s">
        <v>218</v>
      </c>
      <c r="B3" s="307" t="s">
        <v>219</v>
      </c>
      <c r="C3" s="308"/>
      <c r="D3" s="309"/>
      <c r="E3" s="307" t="s">
        <v>220</v>
      </c>
      <c r="F3" s="310"/>
      <c r="G3" s="311"/>
      <c r="H3" s="851"/>
      <c r="I3" s="302"/>
    </row>
    <row r="4" spans="1:9" s="312" customFormat="1" ht="14.25" customHeight="1" thickBot="1">
      <c r="A4" s="854"/>
      <c r="B4" s="856" t="s">
        <v>221</v>
      </c>
      <c r="C4" s="858" t="s">
        <v>222</v>
      </c>
      <c r="D4" s="859"/>
      <c r="E4" s="856" t="s">
        <v>221</v>
      </c>
      <c r="F4" s="858" t="s">
        <v>222</v>
      </c>
      <c r="G4" s="859"/>
      <c r="H4" s="851"/>
    </row>
    <row r="5" spans="1:9" s="312" customFormat="1" ht="17.25" customHeight="1" thickBot="1">
      <c r="A5" s="855"/>
      <c r="B5" s="857"/>
      <c r="C5" s="313" t="s">
        <v>437</v>
      </c>
      <c r="D5" s="313" t="s">
        <v>438</v>
      </c>
      <c r="E5" s="857"/>
      <c r="F5" s="314" t="s">
        <v>437</v>
      </c>
      <c r="G5" s="313" t="s">
        <v>438</v>
      </c>
      <c r="H5" s="851"/>
    </row>
    <row r="6" spans="1:9" s="321" customFormat="1" ht="14.25" customHeight="1" thickBot="1">
      <c r="A6" s="315">
        <v>1</v>
      </c>
      <c r="B6" s="316">
        <v>2</v>
      </c>
      <c r="C6" s="317">
        <v>3</v>
      </c>
      <c r="D6" s="317">
        <v>4</v>
      </c>
      <c r="E6" s="316">
        <v>5</v>
      </c>
      <c r="F6" s="318">
        <v>6</v>
      </c>
      <c r="G6" s="319">
        <v>7</v>
      </c>
      <c r="H6" s="851"/>
      <c r="I6" s="320"/>
    </row>
    <row r="7" spans="1:9" ht="15" customHeight="1">
      <c r="A7" s="322" t="s">
        <v>8</v>
      </c>
      <c r="B7" s="323" t="s">
        <v>223</v>
      </c>
      <c r="C7" s="324">
        <v>76077</v>
      </c>
      <c r="D7" s="324">
        <v>84255</v>
      </c>
      <c r="E7" s="323" t="s">
        <v>224</v>
      </c>
      <c r="F7" s="325">
        <v>50826</v>
      </c>
      <c r="G7" s="326">
        <v>53296</v>
      </c>
      <c r="H7" s="851"/>
      <c r="I7" s="302"/>
    </row>
    <row r="8" spans="1:9" ht="27" customHeight="1">
      <c r="A8" s="327" t="s">
        <v>22</v>
      </c>
      <c r="B8" s="328" t="s">
        <v>225</v>
      </c>
      <c r="C8" s="329">
        <v>28400</v>
      </c>
      <c r="D8" s="329">
        <v>45048</v>
      </c>
      <c r="E8" s="328" t="s">
        <v>164</v>
      </c>
      <c r="F8" s="330">
        <v>12589</v>
      </c>
      <c r="G8" s="331">
        <v>13077</v>
      </c>
      <c r="H8" s="851"/>
      <c r="I8" s="302"/>
    </row>
    <row r="9" spans="1:9" ht="15" customHeight="1">
      <c r="A9" s="327" t="s">
        <v>33</v>
      </c>
      <c r="B9" s="328" t="s">
        <v>226</v>
      </c>
      <c r="C9" s="329">
        <v>2145</v>
      </c>
      <c r="D9" s="329">
        <v>2145</v>
      </c>
      <c r="E9" s="328" t="s">
        <v>505</v>
      </c>
      <c r="F9" s="330">
        <v>44793</v>
      </c>
      <c r="G9" s="331">
        <v>60564</v>
      </c>
      <c r="H9" s="851"/>
      <c r="I9" s="302"/>
    </row>
    <row r="10" spans="1:9" ht="15" customHeight="1">
      <c r="A10" s="327" t="s">
        <v>47</v>
      </c>
      <c r="B10" s="328" t="s">
        <v>227</v>
      </c>
      <c r="C10" s="329">
        <v>25179</v>
      </c>
      <c r="D10" s="329">
        <v>25179</v>
      </c>
      <c r="E10" s="328" t="s">
        <v>166</v>
      </c>
      <c r="F10" s="330">
        <v>23097</v>
      </c>
      <c r="G10" s="331">
        <v>23097</v>
      </c>
      <c r="H10" s="851"/>
      <c r="I10" s="302"/>
    </row>
    <row r="11" spans="1:9" ht="15" customHeight="1">
      <c r="A11" s="327" t="s">
        <v>61</v>
      </c>
      <c r="B11" s="332" t="s">
        <v>228</v>
      </c>
      <c r="C11" s="329" t="s">
        <v>169</v>
      </c>
      <c r="D11" s="329">
        <v>32</v>
      </c>
      <c r="E11" s="328" t="s">
        <v>168</v>
      </c>
      <c r="F11" s="330">
        <v>13102</v>
      </c>
      <c r="G11" s="331">
        <v>21732</v>
      </c>
      <c r="H11" s="851"/>
      <c r="I11" s="302"/>
    </row>
    <row r="12" spans="1:9" ht="15" customHeight="1">
      <c r="A12" s="327" t="s">
        <v>83</v>
      </c>
      <c r="B12" s="328" t="s">
        <v>506</v>
      </c>
      <c r="C12" s="330" t="s">
        <v>169</v>
      </c>
      <c r="D12" s="330" t="s">
        <v>169</v>
      </c>
      <c r="E12" s="328" t="s">
        <v>229</v>
      </c>
      <c r="F12" s="330" t="s">
        <v>169</v>
      </c>
      <c r="G12" s="331" t="s">
        <v>169</v>
      </c>
      <c r="H12" s="851"/>
      <c r="I12" s="302"/>
    </row>
    <row r="13" spans="1:9" ht="15" customHeight="1">
      <c r="A13" s="327" t="s">
        <v>96</v>
      </c>
      <c r="B13" s="328" t="s">
        <v>82</v>
      </c>
      <c r="C13" s="329">
        <v>2779</v>
      </c>
      <c r="D13" s="329">
        <v>2779</v>
      </c>
      <c r="E13" s="333"/>
      <c r="F13" s="330"/>
      <c r="G13" s="331"/>
      <c r="H13" s="851"/>
      <c r="I13" s="302"/>
    </row>
    <row r="14" spans="1:9" ht="12.95" customHeight="1">
      <c r="A14" s="327" t="s">
        <v>106</v>
      </c>
      <c r="B14" s="333"/>
      <c r="C14" s="329"/>
      <c r="D14" s="329"/>
      <c r="E14" s="333"/>
      <c r="F14" s="330"/>
      <c r="G14" s="331"/>
      <c r="H14" s="851"/>
      <c r="I14" s="302"/>
    </row>
    <row r="15" spans="1:9" ht="12.95" customHeight="1">
      <c r="A15" s="327" t="s">
        <v>116</v>
      </c>
      <c r="B15" s="334"/>
      <c r="C15" s="330"/>
      <c r="D15" s="330"/>
      <c r="E15" s="333"/>
      <c r="F15" s="330"/>
      <c r="G15" s="331"/>
      <c r="H15" s="851"/>
      <c r="I15" s="302"/>
    </row>
    <row r="16" spans="1:9" ht="12.95" customHeight="1">
      <c r="A16" s="327" t="s">
        <v>118</v>
      </c>
      <c r="B16" s="333"/>
      <c r="C16" s="329"/>
      <c r="D16" s="329"/>
      <c r="E16" s="333"/>
      <c r="F16" s="330"/>
      <c r="G16" s="331"/>
      <c r="H16" s="851"/>
      <c r="I16" s="302"/>
    </row>
    <row r="17" spans="1:9" ht="12.95" customHeight="1">
      <c r="A17" s="327" t="s">
        <v>125</v>
      </c>
      <c r="B17" s="333"/>
      <c r="C17" s="329"/>
      <c r="D17" s="329"/>
      <c r="E17" s="333"/>
      <c r="F17" s="330"/>
      <c r="G17" s="331"/>
      <c r="H17" s="851"/>
      <c r="I17" s="302"/>
    </row>
    <row r="18" spans="1:9" ht="12.95" customHeight="1" thickBot="1">
      <c r="A18" s="327" t="s">
        <v>135</v>
      </c>
      <c r="B18" s="335"/>
      <c r="C18" s="336"/>
      <c r="D18" s="336"/>
      <c r="E18" s="333"/>
      <c r="F18" s="337"/>
      <c r="G18" s="338"/>
      <c r="H18" s="851"/>
      <c r="I18" s="302"/>
    </row>
    <row r="19" spans="1:9" ht="30" customHeight="1" thickBot="1">
      <c r="A19" s="339" t="s">
        <v>141</v>
      </c>
      <c r="B19" s="340" t="s">
        <v>230</v>
      </c>
      <c r="C19" s="341">
        <f>SUM(C7,C8,C10,C11,C13)</f>
        <v>132435</v>
      </c>
      <c r="D19" s="341">
        <f>SUM(D7,D8,D10,D11,D13)</f>
        <v>157293</v>
      </c>
      <c r="E19" s="340" t="s">
        <v>231</v>
      </c>
      <c r="F19" s="342">
        <f>SUM(F7:F18)</f>
        <v>144407</v>
      </c>
      <c r="G19" s="343">
        <f>SUM(G7:G18)</f>
        <v>171766</v>
      </c>
      <c r="H19" s="851"/>
      <c r="I19" s="302"/>
    </row>
    <row r="20" spans="1:9" ht="15" customHeight="1">
      <c r="A20" s="344" t="s">
        <v>149</v>
      </c>
      <c r="B20" s="345" t="s">
        <v>232</v>
      </c>
      <c r="C20" s="346">
        <v>11972</v>
      </c>
      <c r="D20" s="346">
        <v>14473</v>
      </c>
      <c r="E20" s="328" t="s">
        <v>233</v>
      </c>
      <c r="F20" s="347"/>
      <c r="G20" s="348"/>
      <c r="H20" s="851"/>
      <c r="I20" s="302"/>
    </row>
    <row r="21" spans="1:9" ht="15" customHeight="1">
      <c r="A21" s="327" t="s">
        <v>155</v>
      </c>
      <c r="B21" s="328" t="s">
        <v>507</v>
      </c>
      <c r="C21" s="329">
        <v>11972</v>
      </c>
      <c r="D21" s="329">
        <v>14473</v>
      </c>
      <c r="E21" s="328" t="s">
        <v>235</v>
      </c>
      <c r="F21" s="330"/>
      <c r="G21" s="331"/>
      <c r="H21" s="851"/>
      <c r="I21" s="302"/>
    </row>
    <row r="22" spans="1:9" ht="15" customHeight="1">
      <c r="A22" s="327" t="s">
        <v>157</v>
      </c>
      <c r="B22" s="328" t="s">
        <v>508</v>
      </c>
      <c r="C22" s="329"/>
      <c r="D22" s="329"/>
      <c r="E22" s="328" t="s">
        <v>237</v>
      </c>
      <c r="F22" s="330"/>
      <c r="G22" s="331"/>
      <c r="H22" s="851"/>
      <c r="I22" s="302"/>
    </row>
    <row r="23" spans="1:9" ht="15" customHeight="1">
      <c r="A23" s="327" t="s">
        <v>159</v>
      </c>
      <c r="B23" s="328" t="s">
        <v>509</v>
      </c>
      <c r="C23" s="329"/>
      <c r="D23" s="329"/>
      <c r="E23" s="328" t="s">
        <v>238</v>
      </c>
      <c r="F23" s="330"/>
      <c r="G23" s="331"/>
      <c r="H23" s="851"/>
      <c r="I23" s="302"/>
    </row>
    <row r="24" spans="1:9" ht="15" customHeight="1">
      <c r="A24" s="327" t="s">
        <v>239</v>
      </c>
      <c r="B24" s="328" t="s">
        <v>510</v>
      </c>
      <c r="C24" s="329"/>
      <c r="D24" s="329"/>
      <c r="E24" s="345" t="s">
        <v>241</v>
      </c>
      <c r="F24" s="330"/>
      <c r="G24" s="331"/>
      <c r="H24" s="851"/>
      <c r="I24" s="302"/>
    </row>
    <row r="25" spans="1:9" ht="15" customHeight="1">
      <c r="A25" s="327" t="s">
        <v>242</v>
      </c>
      <c r="B25" s="328" t="s">
        <v>511</v>
      </c>
      <c r="C25" s="349">
        <f>+C26+C27</f>
        <v>0</v>
      </c>
      <c r="D25" s="349">
        <f>+D26+D27</f>
        <v>0</v>
      </c>
      <c r="E25" s="328" t="s">
        <v>243</v>
      </c>
      <c r="F25" s="330"/>
      <c r="G25" s="331"/>
      <c r="H25" s="851"/>
      <c r="I25" s="302"/>
    </row>
    <row r="26" spans="1:9" ht="15" customHeight="1">
      <c r="A26" s="344" t="s">
        <v>244</v>
      </c>
      <c r="B26" s="345" t="s">
        <v>512</v>
      </c>
      <c r="C26" s="350"/>
      <c r="D26" s="350"/>
      <c r="E26" s="323" t="s">
        <v>246</v>
      </c>
      <c r="F26" s="347"/>
      <c r="G26" s="348"/>
      <c r="H26" s="851"/>
      <c r="I26" s="302"/>
    </row>
    <row r="27" spans="1:9" ht="15" customHeight="1" thickBot="1">
      <c r="A27" s="327" t="s">
        <v>247</v>
      </c>
      <c r="B27" s="328" t="s">
        <v>513</v>
      </c>
      <c r="C27" s="329"/>
      <c r="D27" s="329"/>
      <c r="E27" s="333"/>
      <c r="F27" s="330"/>
      <c r="G27" s="331"/>
      <c r="H27" s="851"/>
      <c r="I27" s="302"/>
    </row>
    <row r="28" spans="1:9" ht="29.25" customHeight="1" thickBot="1">
      <c r="A28" s="339" t="s">
        <v>248</v>
      </c>
      <c r="B28" s="340" t="s">
        <v>249</v>
      </c>
      <c r="C28" s="342">
        <f>+C20+C25</f>
        <v>11972</v>
      </c>
      <c r="D28" s="343">
        <f>+D20+D25</f>
        <v>14473</v>
      </c>
      <c r="E28" s="340" t="s">
        <v>250</v>
      </c>
      <c r="F28" s="342">
        <f>SUM(F20:F27)</f>
        <v>0</v>
      </c>
      <c r="G28" s="343">
        <f>SUM(G20:G27)</f>
        <v>0</v>
      </c>
      <c r="H28" s="851"/>
      <c r="I28" s="302"/>
    </row>
    <row r="29" spans="1:9" ht="20.25" customHeight="1" thickBot="1">
      <c r="A29" s="339" t="s">
        <v>251</v>
      </c>
      <c r="B29" s="340" t="s">
        <v>252</v>
      </c>
      <c r="C29" s="351">
        <f>+C19+C28</f>
        <v>144407</v>
      </c>
      <c r="D29" s="343">
        <f>+D19+D28</f>
        <v>171766</v>
      </c>
      <c r="E29" s="340" t="s">
        <v>253</v>
      </c>
      <c r="F29" s="351">
        <f>+F19+F28</f>
        <v>144407</v>
      </c>
      <c r="G29" s="343">
        <f>+G19+G28</f>
        <v>171766</v>
      </c>
      <c r="H29" s="851"/>
      <c r="I29" s="302"/>
    </row>
    <row r="30" spans="1:9" ht="19.5" customHeight="1" thickBot="1">
      <c r="A30" s="339" t="s">
        <v>254</v>
      </c>
      <c r="B30" s="340" t="s">
        <v>255</v>
      </c>
      <c r="C30" s="351">
        <f>IF(C19-F19&lt;0,F19-C19,"-")</f>
        <v>11972</v>
      </c>
      <c r="D30" s="343">
        <f>IF(D19-G19&lt;0,G19-D19,"-")</f>
        <v>14473</v>
      </c>
      <c r="E30" s="340" t="s">
        <v>256</v>
      </c>
      <c r="F30" s="351" t="str">
        <f>IF(C19-F19&gt;0,C19-F19,"-")</f>
        <v>-</v>
      </c>
      <c r="G30" s="343" t="str">
        <f>IF(D19-G19&gt;0,D19-G19,"-")</f>
        <v>-</v>
      </c>
      <c r="H30" s="851"/>
      <c r="I30" s="302"/>
    </row>
    <row r="31" spans="1:9" ht="21" customHeight="1" thickBot="1">
      <c r="A31" s="339" t="s">
        <v>257</v>
      </c>
      <c r="B31" s="340" t="s">
        <v>258</v>
      </c>
      <c r="C31" s="351" t="str">
        <f>IF(C19+C20-F29&lt;0,F29-(C19+C20),"-")</f>
        <v>-</v>
      </c>
      <c r="D31" s="343" t="str">
        <f>IF(D19+D20-G29&lt;0,G29-(D19+D20),"-")</f>
        <v>-</v>
      </c>
      <c r="E31" s="340" t="s">
        <v>259</v>
      </c>
      <c r="F31" s="351" t="str">
        <f>IF(C19+C20-F29&gt;0,C19+C20-F29,"-")</f>
        <v>-</v>
      </c>
      <c r="G31" s="343" t="str">
        <f>IF(D19+D20-G29&gt;0,D19+D20-G29,"-")</f>
        <v>-</v>
      </c>
      <c r="H31" s="852"/>
      <c r="I31" s="302"/>
    </row>
    <row r="32" spans="1:9" s="354" customFormat="1" ht="15.75">
      <c r="A32" s="352"/>
      <c r="B32" s="848"/>
      <c r="C32" s="848"/>
      <c r="D32" s="848"/>
      <c r="E32" s="848"/>
      <c r="F32" s="353"/>
      <c r="G32" s="352"/>
      <c r="H32" s="352"/>
    </row>
    <row r="33" spans="2:3" s="354" customFormat="1">
      <c r="B33" s="355"/>
      <c r="C33" s="355"/>
    </row>
    <row r="34" spans="2:3" s="354" customFormat="1">
      <c r="B34" s="355"/>
      <c r="C34" s="355"/>
    </row>
    <row r="35" spans="2:3" s="354" customFormat="1">
      <c r="B35" s="355"/>
      <c r="C35" s="355"/>
    </row>
    <row r="36" spans="2:3" s="354" customFormat="1">
      <c r="B36" s="355"/>
      <c r="C36" s="355"/>
    </row>
    <row r="37" spans="2:3" s="354" customFormat="1">
      <c r="B37" s="355"/>
      <c r="C37" s="355"/>
    </row>
    <row r="38" spans="2:3" s="354" customFormat="1">
      <c r="B38" s="355"/>
      <c r="C38" s="355"/>
    </row>
    <row r="39" spans="2:3" s="354" customFormat="1">
      <c r="B39" s="355"/>
      <c r="C39" s="355"/>
    </row>
    <row r="40" spans="2:3" s="354" customFormat="1">
      <c r="B40" s="355"/>
      <c r="C40" s="355"/>
    </row>
    <row r="41" spans="2:3" s="354" customFormat="1">
      <c r="B41" s="355"/>
      <c r="C41" s="355"/>
    </row>
    <row r="42" spans="2:3" s="354" customFormat="1">
      <c r="B42" s="355"/>
      <c r="C42" s="355"/>
    </row>
    <row r="43" spans="2:3" s="354" customFormat="1">
      <c r="B43" s="355"/>
      <c r="C43" s="355"/>
    </row>
    <row r="44" spans="2:3" s="354" customFormat="1">
      <c r="B44" s="355"/>
      <c r="C44" s="355"/>
    </row>
    <row r="45" spans="2:3" s="354" customFormat="1">
      <c r="B45" s="355"/>
      <c r="C45" s="355"/>
    </row>
    <row r="46" spans="2:3" s="354" customFormat="1">
      <c r="B46" s="355"/>
      <c r="C46" s="355"/>
    </row>
  </sheetData>
  <mergeCells count="8">
    <mergeCell ref="B32:E32"/>
    <mergeCell ref="B1:G1"/>
    <mergeCell ref="H1:H31"/>
    <mergeCell ref="A3:A5"/>
    <mergeCell ref="B4:B5"/>
    <mergeCell ref="C4:D4"/>
    <mergeCell ref="E4:E5"/>
    <mergeCell ref="F4:G4"/>
  </mergeCells>
  <printOptions horizontalCentered="1"/>
  <pageMargins left="0.31496062992125984" right="0.47244094488188981" top="0.70866141732283472" bottom="0.31496062992125984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39"/>
  <sheetViews>
    <sheetView topLeftCell="C14" zoomScaleNormal="100" zoomScaleSheetLayoutView="115" workbookViewId="0">
      <selection activeCell="H35" sqref="H35"/>
    </sheetView>
  </sheetViews>
  <sheetFormatPr defaultRowHeight="12.75"/>
  <cols>
    <col min="1" max="1" width="5.85546875" style="303" customWidth="1"/>
    <col min="2" max="2" width="48" style="356" customWidth="1"/>
    <col min="3" max="3" width="11.28515625" style="303" customWidth="1"/>
    <col min="4" max="4" width="11.140625" style="303" customWidth="1"/>
    <col min="5" max="5" width="42.28515625" style="303" customWidth="1"/>
    <col min="6" max="6" width="11.5703125" style="303" customWidth="1"/>
    <col min="7" max="7" width="11.7109375" style="303" customWidth="1"/>
    <col min="8" max="8" width="4.140625" style="303" customWidth="1"/>
    <col min="9" max="16384" width="9.140625" style="303"/>
  </cols>
  <sheetData>
    <row r="1" spans="1:10" s="360" customFormat="1" ht="28.5" customHeight="1">
      <c r="A1" s="357"/>
      <c r="B1" s="358" t="s">
        <v>514</v>
      </c>
      <c r="C1" s="359"/>
      <c r="D1" s="359"/>
      <c r="E1" s="359"/>
      <c r="F1" s="359"/>
      <c r="G1" s="359"/>
      <c r="H1" s="860" t="s">
        <v>590</v>
      </c>
    </row>
    <row r="2" spans="1:10" s="360" customFormat="1" ht="15.75" thickBot="1">
      <c r="A2" s="357"/>
      <c r="B2" s="361"/>
      <c r="C2" s="357"/>
      <c r="D2" s="357"/>
      <c r="E2" s="357"/>
      <c r="F2" s="357"/>
      <c r="G2" s="362" t="s">
        <v>515</v>
      </c>
      <c r="H2" s="861"/>
    </row>
    <row r="3" spans="1:10" s="360" customFormat="1" ht="15.75" customHeight="1" thickBot="1">
      <c r="A3" s="862" t="s">
        <v>218</v>
      </c>
      <c r="B3" s="363" t="s">
        <v>219</v>
      </c>
      <c r="C3" s="364"/>
      <c r="D3" s="365"/>
      <c r="E3" s="363" t="s">
        <v>220</v>
      </c>
      <c r="F3" s="366"/>
      <c r="G3" s="367"/>
      <c r="H3" s="861"/>
    </row>
    <row r="4" spans="1:10" s="368" customFormat="1" ht="15.75" thickBot="1">
      <c r="A4" s="863"/>
      <c r="B4" s="865" t="s">
        <v>221</v>
      </c>
      <c r="C4" s="867" t="s">
        <v>222</v>
      </c>
      <c r="D4" s="868"/>
      <c r="E4" s="865" t="s">
        <v>221</v>
      </c>
      <c r="F4" s="867" t="s">
        <v>222</v>
      </c>
      <c r="G4" s="868"/>
      <c r="H4" s="861"/>
    </row>
    <row r="5" spans="1:10" s="368" customFormat="1" ht="15.75" thickBot="1">
      <c r="A5" s="864"/>
      <c r="B5" s="866"/>
      <c r="C5" s="369" t="s">
        <v>437</v>
      </c>
      <c r="D5" s="370" t="s">
        <v>438</v>
      </c>
      <c r="E5" s="866"/>
      <c r="F5" s="369" t="s">
        <v>437</v>
      </c>
      <c r="G5" s="371" t="s">
        <v>438</v>
      </c>
      <c r="H5" s="861"/>
    </row>
    <row r="6" spans="1:10" s="368" customFormat="1" ht="15" thickBot="1">
      <c r="A6" s="372">
        <v>1</v>
      </c>
      <c r="B6" s="373">
        <v>2</v>
      </c>
      <c r="C6" s="374">
        <v>3</v>
      </c>
      <c r="D6" s="375">
        <v>4</v>
      </c>
      <c r="E6" s="373">
        <v>5</v>
      </c>
      <c r="F6" s="374">
        <v>6</v>
      </c>
      <c r="G6" s="375">
        <v>7</v>
      </c>
      <c r="H6" s="861"/>
    </row>
    <row r="7" spans="1:10" s="360" customFormat="1" ht="14.45" customHeight="1">
      <c r="A7" s="376" t="s">
        <v>8</v>
      </c>
      <c r="B7" s="377" t="s">
        <v>260</v>
      </c>
      <c r="C7" s="378">
        <v>109437</v>
      </c>
      <c r="D7" s="379">
        <v>114307</v>
      </c>
      <c r="E7" s="380" t="s">
        <v>180</v>
      </c>
      <c r="F7" s="378">
        <v>72198</v>
      </c>
      <c r="G7" s="379">
        <v>67894</v>
      </c>
      <c r="H7" s="861"/>
    </row>
    <row r="8" spans="1:10" s="360" customFormat="1" ht="14.45" customHeight="1">
      <c r="A8" s="381" t="s">
        <v>22</v>
      </c>
      <c r="B8" s="382" t="s">
        <v>261</v>
      </c>
      <c r="C8" s="383">
        <v>58427</v>
      </c>
      <c r="D8" s="384">
        <v>58427</v>
      </c>
      <c r="E8" s="385" t="s">
        <v>262</v>
      </c>
      <c r="F8" s="383">
        <v>68338</v>
      </c>
      <c r="G8" s="384">
        <v>60833</v>
      </c>
      <c r="H8" s="861"/>
      <c r="J8" s="357"/>
    </row>
    <row r="9" spans="1:10" s="360" customFormat="1" ht="14.45" customHeight="1">
      <c r="A9" s="381" t="s">
        <v>33</v>
      </c>
      <c r="B9" s="382" t="s">
        <v>263</v>
      </c>
      <c r="C9" s="383">
        <v>0</v>
      </c>
      <c r="D9" s="384"/>
      <c r="E9" s="385" t="s">
        <v>182</v>
      </c>
      <c r="F9" s="383">
        <v>1800</v>
      </c>
      <c r="G9" s="384">
        <v>21800</v>
      </c>
      <c r="H9" s="861"/>
    </row>
    <row r="10" spans="1:10" s="360" customFormat="1" ht="14.45" customHeight="1">
      <c r="A10" s="381" t="s">
        <v>47</v>
      </c>
      <c r="B10" s="382" t="s">
        <v>516</v>
      </c>
      <c r="C10" s="383"/>
      <c r="D10" s="384"/>
      <c r="E10" s="385" t="s">
        <v>264</v>
      </c>
      <c r="F10" s="383">
        <v>0</v>
      </c>
      <c r="G10" s="384">
        <v>0</v>
      </c>
      <c r="H10" s="861"/>
    </row>
    <row r="11" spans="1:10" s="360" customFormat="1" ht="14.45" customHeight="1">
      <c r="A11" s="381" t="s">
        <v>61</v>
      </c>
      <c r="B11" s="382" t="s">
        <v>265</v>
      </c>
      <c r="C11" s="383"/>
      <c r="D11" s="384"/>
      <c r="E11" s="385" t="s">
        <v>184</v>
      </c>
      <c r="F11" s="383">
        <v>51539</v>
      </c>
      <c r="G11" s="384">
        <v>58451</v>
      </c>
      <c r="H11" s="861"/>
    </row>
    <row r="12" spans="1:10" s="360" customFormat="1" ht="14.45" customHeight="1">
      <c r="A12" s="381" t="s">
        <v>83</v>
      </c>
      <c r="B12" s="382" t="s">
        <v>266</v>
      </c>
      <c r="C12" s="383">
        <v>3800</v>
      </c>
      <c r="D12" s="386">
        <v>3800</v>
      </c>
      <c r="E12" s="387" t="s">
        <v>229</v>
      </c>
      <c r="F12" s="383"/>
      <c r="G12" s="384"/>
      <c r="H12" s="861"/>
    </row>
    <row r="13" spans="1:10" s="360" customFormat="1" ht="12.95" customHeight="1">
      <c r="A13" s="381" t="s">
        <v>96</v>
      </c>
      <c r="B13" s="388"/>
      <c r="C13" s="383"/>
      <c r="D13" s="384"/>
      <c r="E13" s="389"/>
      <c r="F13" s="383"/>
      <c r="G13" s="384"/>
      <c r="H13" s="861"/>
    </row>
    <row r="14" spans="1:10" s="360" customFormat="1" ht="12.95" customHeight="1">
      <c r="A14" s="381" t="s">
        <v>106</v>
      </c>
      <c r="B14" s="388"/>
      <c r="C14" s="383"/>
      <c r="D14" s="384"/>
      <c r="E14" s="389"/>
      <c r="F14" s="383"/>
      <c r="G14" s="384"/>
      <c r="H14" s="861"/>
    </row>
    <row r="15" spans="1:10" s="360" customFormat="1" ht="12.95" customHeight="1">
      <c r="A15" s="381" t="s">
        <v>116</v>
      </c>
      <c r="B15" s="388"/>
      <c r="C15" s="383"/>
      <c r="D15" s="384"/>
      <c r="E15" s="389"/>
      <c r="F15" s="383"/>
      <c r="G15" s="384"/>
      <c r="H15" s="861"/>
    </row>
    <row r="16" spans="1:10" s="360" customFormat="1" ht="12.95" customHeight="1">
      <c r="A16" s="381" t="s">
        <v>118</v>
      </c>
      <c r="B16" s="388"/>
      <c r="C16" s="383"/>
      <c r="D16" s="384"/>
      <c r="E16" s="389"/>
      <c r="F16" s="383"/>
      <c r="G16" s="384"/>
      <c r="H16" s="861"/>
    </row>
    <row r="17" spans="1:8" s="360" customFormat="1" ht="12.95" customHeight="1" thickBot="1">
      <c r="A17" s="390" t="s">
        <v>125</v>
      </c>
      <c r="B17" s="391"/>
      <c r="C17" s="392"/>
      <c r="D17" s="386"/>
      <c r="E17" s="387"/>
      <c r="F17" s="392"/>
      <c r="G17" s="386"/>
      <c r="H17" s="861"/>
    </row>
    <row r="18" spans="1:8" s="360" customFormat="1" ht="35.25" customHeight="1" thickBot="1">
      <c r="A18" s="393" t="s">
        <v>135</v>
      </c>
      <c r="B18" s="394" t="s">
        <v>267</v>
      </c>
      <c r="C18" s="395">
        <f>+C7+C9+C10+C12+C13+C14+C15+C16+C17</f>
        <v>113237</v>
      </c>
      <c r="D18" s="395">
        <f>+D7+D9+D10+D12+D13+D14+D15+D16+D17</f>
        <v>118107</v>
      </c>
      <c r="E18" s="394" t="s">
        <v>268</v>
      </c>
      <c r="F18" s="395">
        <f>+F7+F9+F11+F12+F13+F14+F15+F16+F17</f>
        <v>125537</v>
      </c>
      <c r="G18" s="396">
        <f>+G7+G9+G11+G12+G13+G14+G15+G16+G17</f>
        <v>148145</v>
      </c>
      <c r="H18" s="861"/>
    </row>
    <row r="19" spans="1:8" s="360" customFormat="1" ht="14.45" customHeight="1">
      <c r="A19" s="376" t="s">
        <v>141</v>
      </c>
      <c r="B19" s="397" t="s">
        <v>269</v>
      </c>
      <c r="C19" s="398">
        <f>+C20+C21+C22+C23+C24</f>
        <v>12300</v>
      </c>
      <c r="D19" s="399">
        <v>30038</v>
      </c>
      <c r="E19" s="385" t="s">
        <v>233</v>
      </c>
      <c r="F19" s="378"/>
      <c r="G19" s="379"/>
      <c r="H19" s="861"/>
    </row>
    <row r="20" spans="1:8" s="360" customFormat="1" ht="14.45" customHeight="1">
      <c r="A20" s="381" t="s">
        <v>149</v>
      </c>
      <c r="B20" s="400" t="s">
        <v>234</v>
      </c>
      <c r="C20" s="383">
        <v>12300</v>
      </c>
      <c r="D20" s="384">
        <v>30038</v>
      </c>
      <c r="E20" s="385" t="s">
        <v>270</v>
      </c>
      <c r="F20" s="383"/>
      <c r="G20" s="384"/>
      <c r="H20" s="861"/>
    </row>
    <row r="21" spans="1:8" s="360" customFormat="1" ht="14.45" customHeight="1">
      <c r="A21" s="376" t="s">
        <v>155</v>
      </c>
      <c r="B21" s="400" t="s">
        <v>517</v>
      </c>
      <c r="C21" s="383"/>
      <c r="D21" s="384"/>
      <c r="E21" s="385" t="s">
        <v>237</v>
      </c>
      <c r="F21" s="383"/>
      <c r="G21" s="384"/>
      <c r="H21" s="861"/>
    </row>
    <row r="22" spans="1:8" s="360" customFormat="1" ht="14.45" customHeight="1">
      <c r="A22" s="381" t="s">
        <v>157</v>
      </c>
      <c r="B22" s="400" t="s">
        <v>518</v>
      </c>
      <c r="C22" s="383"/>
      <c r="D22" s="384"/>
      <c r="E22" s="385" t="s">
        <v>238</v>
      </c>
      <c r="F22" s="383"/>
      <c r="G22" s="384"/>
      <c r="H22" s="861"/>
    </row>
    <row r="23" spans="1:8" s="360" customFormat="1" ht="14.45" customHeight="1">
      <c r="A23" s="376" t="s">
        <v>159</v>
      </c>
      <c r="B23" s="400" t="s">
        <v>271</v>
      </c>
      <c r="C23" s="383"/>
      <c r="D23" s="386"/>
      <c r="E23" s="387" t="s">
        <v>241</v>
      </c>
      <c r="F23" s="383"/>
      <c r="G23" s="384"/>
      <c r="H23" s="861"/>
    </row>
    <row r="24" spans="1:8" s="360" customFormat="1" ht="14.45" customHeight="1">
      <c r="A24" s="381" t="s">
        <v>239</v>
      </c>
      <c r="B24" s="401" t="s">
        <v>240</v>
      </c>
      <c r="C24" s="383"/>
      <c r="D24" s="384"/>
      <c r="E24" s="385" t="s">
        <v>272</v>
      </c>
      <c r="F24" s="383"/>
      <c r="G24" s="384"/>
      <c r="H24" s="861"/>
    </row>
    <row r="25" spans="1:8" s="360" customFormat="1" ht="14.45" customHeight="1">
      <c r="A25" s="376" t="s">
        <v>242</v>
      </c>
      <c r="B25" s="402" t="s">
        <v>273</v>
      </c>
      <c r="C25" s="403">
        <f>+C26+C27+C28+C29+C30</f>
        <v>0</v>
      </c>
      <c r="D25" s="399"/>
      <c r="E25" s="380" t="s">
        <v>246</v>
      </c>
      <c r="F25" s="383"/>
      <c r="G25" s="384"/>
      <c r="H25" s="861"/>
    </row>
    <row r="26" spans="1:8" s="360" customFormat="1" ht="14.45" customHeight="1">
      <c r="A26" s="381" t="s">
        <v>244</v>
      </c>
      <c r="B26" s="401" t="s">
        <v>274</v>
      </c>
      <c r="C26" s="383"/>
      <c r="D26" s="379"/>
      <c r="E26" s="380" t="s">
        <v>202</v>
      </c>
      <c r="F26" s="383"/>
      <c r="G26" s="384"/>
      <c r="H26" s="861"/>
    </row>
    <row r="27" spans="1:8" s="360" customFormat="1" ht="14.45" customHeight="1">
      <c r="A27" s="376" t="s">
        <v>247</v>
      </c>
      <c r="B27" s="401" t="s">
        <v>245</v>
      </c>
      <c r="C27" s="383"/>
      <c r="D27" s="379"/>
      <c r="E27" s="404"/>
      <c r="F27" s="383"/>
      <c r="G27" s="384"/>
      <c r="H27" s="861"/>
    </row>
    <row r="28" spans="1:8" s="360" customFormat="1" ht="14.45" customHeight="1">
      <c r="A28" s="381" t="s">
        <v>248</v>
      </c>
      <c r="B28" s="400" t="s">
        <v>275</v>
      </c>
      <c r="C28" s="383"/>
      <c r="D28" s="379"/>
      <c r="E28" s="404"/>
      <c r="F28" s="383"/>
      <c r="G28" s="384"/>
      <c r="H28" s="861"/>
    </row>
    <row r="29" spans="1:8" s="360" customFormat="1" ht="14.45" customHeight="1">
      <c r="A29" s="376" t="s">
        <v>251</v>
      </c>
      <c r="B29" s="405" t="s">
        <v>276</v>
      </c>
      <c r="C29" s="383"/>
      <c r="D29" s="384"/>
      <c r="E29" s="389"/>
      <c r="F29" s="383"/>
      <c r="G29" s="384"/>
      <c r="H29" s="861"/>
    </row>
    <row r="30" spans="1:8" s="360" customFormat="1" ht="14.45" customHeight="1" thickBot="1">
      <c r="A30" s="381" t="s">
        <v>254</v>
      </c>
      <c r="B30" s="406" t="s">
        <v>277</v>
      </c>
      <c r="C30" s="383"/>
      <c r="D30" s="379"/>
      <c r="E30" s="404"/>
      <c r="F30" s="383"/>
      <c r="G30" s="384"/>
      <c r="H30" s="861"/>
    </row>
    <row r="31" spans="1:8" s="360" customFormat="1" ht="36" customHeight="1" thickBot="1">
      <c r="A31" s="393" t="s">
        <v>257</v>
      </c>
      <c r="B31" s="394" t="s">
        <v>278</v>
      </c>
      <c r="C31" s="395">
        <f>+C19+C25</f>
        <v>12300</v>
      </c>
      <c r="D31" s="395">
        <f>+D19+D25</f>
        <v>30038</v>
      </c>
      <c r="E31" s="394" t="s">
        <v>519</v>
      </c>
      <c r="F31" s="395">
        <f>SUM(F19:F30)</f>
        <v>0</v>
      </c>
      <c r="G31" s="396">
        <f>SUM(G19:G30)</f>
        <v>0</v>
      </c>
      <c r="H31" s="861"/>
    </row>
    <row r="32" spans="1:8" s="360" customFormat="1" ht="15.75" thickBot="1">
      <c r="A32" s="393" t="s">
        <v>279</v>
      </c>
      <c r="B32" s="394" t="s">
        <v>280</v>
      </c>
      <c r="C32" s="407">
        <f>+C18+C31</f>
        <v>125537</v>
      </c>
      <c r="D32" s="407">
        <f>+D18+D31</f>
        <v>148145</v>
      </c>
      <c r="E32" s="394" t="s">
        <v>281</v>
      </c>
      <c r="F32" s="407">
        <f>+F18+F31</f>
        <v>125537</v>
      </c>
      <c r="G32" s="396">
        <f>+G18+G31</f>
        <v>148145</v>
      </c>
      <c r="H32" s="861"/>
    </row>
    <row r="33" spans="1:8" s="360" customFormat="1" ht="15.75" thickBot="1">
      <c r="A33" s="393" t="s">
        <v>282</v>
      </c>
      <c r="B33" s="394" t="s">
        <v>255</v>
      </c>
      <c r="C33" s="407">
        <f>IF(C18-F18&lt;0,F18-C18,"-")</f>
        <v>12300</v>
      </c>
      <c r="D33" s="407">
        <f>IF(D18-G18&lt;0,G18-D18,"-")</f>
        <v>30038</v>
      </c>
      <c r="E33" s="394" t="s">
        <v>256</v>
      </c>
      <c r="F33" s="408"/>
      <c r="G33" s="396" t="str">
        <f>IF(C18-G18&gt;0,C18-G18,"-")</f>
        <v>-</v>
      </c>
      <c r="H33" s="861"/>
    </row>
    <row r="34" spans="1:8" s="360" customFormat="1" ht="15.75" thickBot="1">
      <c r="A34" s="393" t="s">
        <v>283</v>
      </c>
      <c r="B34" s="394" t="s">
        <v>258</v>
      </c>
      <c r="C34" s="407" t="str">
        <f>IF(C18+C19-F32&lt;0,G32-(C18+C19),"-")</f>
        <v>-</v>
      </c>
      <c r="D34" s="407" t="str">
        <f>IF(D18+D19-G32&lt;0,H32-(D18+D19),"-")</f>
        <v>-</v>
      </c>
      <c r="E34" s="394" t="s">
        <v>259</v>
      </c>
      <c r="F34" s="408"/>
      <c r="G34" s="396" t="str">
        <f>IF(C18+C19-G32&gt;0,C18+C19-G32,"-")</f>
        <v>-</v>
      </c>
      <c r="H34" s="861"/>
    </row>
    <row r="35" spans="1:8" s="360" customFormat="1" ht="15">
      <c r="A35" s="357"/>
      <c r="B35" s="361"/>
      <c r="C35" s="357"/>
      <c r="D35" s="357"/>
      <c r="E35" s="357"/>
      <c r="F35" s="357"/>
      <c r="G35" s="357"/>
      <c r="H35" s="357"/>
    </row>
    <row r="36" spans="1:8" s="411" customFormat="1" ht="15.75">
      <c r="A36" s="409"/>
      <c r="B36" s="410"/>
      <c r="C36" s="409"/>
      <c r="D36" s="409"/>
      <c r="E36" s="409"/>
      <c r="F36" s="409"/>
      <c r="G36" s="409"/>
      <c r="H36" s="409"/>
    </row>
    <row r="37" spans="1:8" s="411" customFormat="1" ht="15.75">
      <c r="A37" s="409"/>
      <c r="B37" s="410"/>
      <c r="C37" s="409"/>
      <c r="D37" s="409"/>
      <c r="E37" s="409"/>
      <c r="F37" s="409"/>
      <c r="G37" s="409"/>
      <c r="H37" s="409"/>
    </row>
    <row r="38" spans="1:8" s="411" customFormat="1" ht="15.75">
      <c r="B38" s="412"/>
    </row>
    <row r="39" spans="1:8" s="411" customFormat="1" ht="15.75">
      <c r="B39" s="412"/>
    </row>
  </sheetData>
  <mergeCells count="6">
    <mergeCell ref="H1:H34"/>
    <mergeCell ref="A3:A5"/>
    <mergeCell ref="B4:B5"/>
    <mergeCell ref="C4:D4"/>
    <mergeCell ref="E4:E5"/>
    <mergeCell ref="F4:G4"/>
  </mergeCells>
  <printOptions horizontalCentered="1"/>
  <pageMargins left="0.39370078740157483" right="0.39370078740157483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W12"/>
  <sheetViews>
    <sheetView zoomScaleNormal="100" zoomScalePageLayoutView="60" workbookViewId="0">
      <selection sqref="A1:F1"/>
    </sheetView>
  </sheetViews>
  <sheetFormatPr defaultRowHeight="15"/>
  <cols>
    <col min="1" max="1" width="5" style="1"/>
    <col min="2" max="2" width="31.140625" style="1"/>
    <col min="3" max="6" width="12.28515625" style="1"/>
    <col min="7" max="257" width="9.28515625" style="1"/>
  </cols>
  <sheetData>
    <row r="1" spans="1:7">
      <c r="A1" s="869" t="s">
        <v>284</v>
      </c>
      <c r="B1" s="869"/>
      <c r="C1" s="869"/>
      <c r="D1" s="869"/>
      <c r="E1" s="869"/>
      <c r="F1" s="869"/>
    </row>
    <row r="2" spans="1:7">
      <c r="A2" s="2"/>
      <c r="B2" s="2"/>
      <c r="C2" s="2"/>
      <c r="D2" s="2"/>
      <c r="E2" s="2"/>
      <c r="F2" s="2"/>
    </row>
    <row r="3" spans="1:7" ht="33" customHeight="1">
      <c r="A3" s="870" t="s">
        <v>285</v>
      </c>
      <c r="B3" s="870"/>
      <c r="C3" s="870"/>
      <c r="D3" s="870"/>
      <c r="E3" s="870"/>
      <c r="F3" s="870"/>
    </row>
    <row r="4" spans="1:7" ht="33" customHeight="1">
      <c r="A4" s="3"/>
      <c r="B4" s="3"/>
      <c r="C4" s="3"/>
      <c r="D4" s="3"/>
      <c r="E4" s="3"/>
      <c r="F4" s="3"/>
    </row>
    <row r="5" spans="1:7" ht="15.95" customHeight="1">
      <c r="A5" s="4"/>
      <c r="B5" s="4"/>
      <c r="C5" s="871"/>
      <c r="D5" s="871"/>
      <c r="E5" s="872" t="s">
        <v>3</v>
      </c>
      <c r="F5" s="872"/>
      <c r="G5" s="5"/>
    </row>
    <row r="6" spans="1:7" ht="63" customHeight="1">
      <c r="A6" s="873" t="s">
        <v>286</v>
      </c>
      <c r="B6" s="874" t="s">
        <v>287</v>
      </c>
      <c r="C6" s="875" t="s">
        <v>288</v>
      </c>
      <c r="D6" s="875"/>
      <c r="E6" s="875"/>
      <c r="F6" s="876" t="s">
        <v>289</v>
      </c>
    </row>
    <row r="7" spans="1:7">
      <c r="A7" s="873"/>
      <c r="B7" s="874"/>
      <c r="C7" s="6" t="s">
        <v>290</v>
      </c>
      <c r="D7" s="6" t="s">
        <v>291</v>
      </c>
      <c r="E7" s="6" t="s">
        <v>292</v>
      </c>
      <c r="F7" s="876"/>
    </row>
    <row r="8" spans="1:7">
      <c r="A8" s="7">
        <v>1</v>
      </c>
      <c r="B8" s="8">
        <v>2</v>
      </c>
      <c r="C8" s="8">
        <v>3</v>
      </c>
      <c r="D8" s="8">
        <v>4</v>
      </c>
      <c r="E8" s="8">
        <v>5</v>
      </c>
      <c r="F8" s="9">
        <v>6</v>
      </c>
    </row>
    <row r="9" spans="1:7">
      <c r="A9" s="10" t="s">
        <v>8</v>
      </c>
      <c r="B9" s="11" t="s">
        <v>293</v>
      </c>
      <c r="C9" s="12"/>
      <c r="D9" s="12"/>
      <c r="E9" s="12"/>
      <c r="F9" s="13">
        <f>SUM(C9:E9)</f>
        <v>0</v>
      </c>
    </row>
    <row r="10" spans="1:7">
      <c r="A10" s="10"/>
      <c r="B10" s="11" t="s">
        <v>294</v>
      </c>
      <c r="C10" s="12"/>
      <c r="D10" s="12"/>
      <c r="E10" s="12"/>
      <c r="F10" s="13">
        <f>SUM(C10:E10)</f>
        <v>0</v>
      </c>
    </row>
    <row r="11" spans="1:7">
      <c r="A11" s="14"/>
      <c r="B11" s="15" t="s">
        <v>295</v>
      </c>
      <c r="C11" s="16">
        <v>9350</v>
      </c>
      <c r="D11" s="16">
        <v>18700</v>
      </c>
      <c r="E11" s="16"/>
      <c r="F11" s="17">
        <f>SUM(C11:E11)</f>
        <v>28050</v>
      </c>
    </row>
    <row r="12" spans="1:7" s="22" customFormat="1" ht="14.25">
      <c r="A12" s="18" t="s">
        <v>22</v>
      </c>
      <c r="B12" s="19" t="s">
        <v>296</v>
      </c>
      <c r="C12" s="20">
        <f>SUM(C9:C11)</f>
        <v>9350</v>
      </c>
      <c r="D12" s="20">
        <f>SUM(D9:D11)</f>
        <v>18700</v>
      </c>
      <c r="E12" s="20">
        <f>SUM(E9:E11)</f>
        <v>0</v>
      </c>
      <c r="F12" s="21">
        <f>SUM(F9:F11)</f>
        <v>28050</v>
      </c>
    </row>
  </sheetData>
  <mergeCells count="8">
    <mergeCell ref="A1:F1"/>
    <mergeCell ref="A3:F3"/>
    <mergeCell ref="C5:D5"/>
    <mergeCell ref="E5:F5"/>
    <mergeCell ref="A6:A7"/>
    <mergeCell ref="B6:B7"/>
    <mergeCell ref="C6:E6"/>
    <mergeCell ref="F6:F7"/>
  </mergeCells>
  <printOptions horizontalCentered="1"/>
  <pageMargins left="0.78749999999999998" right="0.78749999999999998" top="1.23888888888889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W24"/>
  <sheetViews>
    <sheetView zoomScaleNormal="100" zoomScalePageLayoutView="60" workbookViewId="0">
      <selection sqref="A1:C1"/>
    </sheetView>
  </sheetViews>
  <sheetFormatPr defaultRowHeight="15"/>
  <cols>
    <col min="1" max="1" width="5" style="1"/>
    <col min="2" max="2" width="60" style="1"/>
    <col min="3" max="3" width="17" style="1"/>
    <col min="4" max="257" width="9.28515625" style="1"/>
  </cols>
  <sheetData>
    <row r="1" spans="1:4">
      <c r="A1" s="869" t="s">
        <v>297</v>
      </c>
      <c r="B1" s="869"/>
      <c r="C1" s="869"/>
    </row>
    <row r="2" spans="1:4" ht="46.5" customHeight="1">
      <c r="A2" s="870" t="s">
        <v>298</v>
      </c>
      <c r="B2" s="870"/>
      <c r="C2" s="870"/>
    </row>
    <row r="3" spans="1:4" ht="15.95" customHeight="1">
      <c r="A3" s="23"/>
      <c r="B3" s="23"/>
      <c r="C3" s="24" t="s">
        <v>3</v>
      </c>
      <c r="D3" s="5"/>
    </row>
    <row r="4" spans="1:4" ht="26.25" customHeight="1">
      <c r="A4" s="25" t="s">
        <v>286</v>
      </c>
      <c r="B4" s="26" t="s">
        <v>5</v>
      </c>
      <c r="C4" s="27" t="s">
        <v>222</v>
      </c>
    </row>
    <row r="5" spans="1:4">
      <c r="A5" s="28">
        <v>1</v>
      </c>
      <c r="B5" s="29">
        <v>2</v>
      </c>
      <c r="C5" s="30">
        <v>3</v>
      </c>
    </row>
    <row r="6" spans="1:4">
      <c r="A6" s="31" t="s">
        <v>8</v>
      </c>
      <c r="B6" s="32" t="s">
        <v>299</v>
      </c>
      <c r="C6" s="33">
        <v>20600</v>
      </c>
    </row>
    <row r="7" spans="1:4" ht="30">
      <c r="A7" s="34" t="s">
        <v>22</v>
      </c>
      <c r="B7" s="35" t="s">
        <v>300</v>
      </c>
      <c r="C7" s="36"/>
    </row>
    <row r="8" spans="1:4">
      <c r="A8" s="34" t="s">
        <v>33</v>
      </c>
      <c r="B8" s="37" t="s">
        <v>301</v>
      </c>
      <c r="C8" s="36"/>
    </row>
    <row r="9" spans="1:4" ht="30">
      <c r="A9" s="34" t="s">
        <v>47</v>
      </c>
      <c r="B9" s="37" t="s">
        <v>302</v>
      </c>
      <c r="C9" s="36"/>
    </row>
    <row r="10" spans="1:4">
      <c r="A10" s="38" t="s">
        <v>61</v>
      </c>
      <c r="B10" s="37" t="s">
        <v>303</v>
      </c>
      <c r="C10" s="39">
        <v>500</v>
      </c>
    </row>
    <row r="11" spans="1:4" ht="16.5" customHeight="1">
      <c r="A11" s="34" t="s">
        <v>83</v>
      </c>
      <c r="B11" s="40" t="s">
        <v>304</v>
      </c>
      <c r="C11" s="36"/>
    </row>
    <row r="12" spans="1:4" ht="15.75">
      <c r="A12" s="879" t="s">
        <v>305</v>
      </c>
      <c r="B12" s="879"/>
      <c r="C12" s="41">
        <f>SUM(C6:C11)</f>
        <v>21100</v>
      </c>
    </row>
    <row r="13" spans="1:4" ht="15.75">
      <c r="A13" s="42"/>
      <c r="B13" s="42"/>
      <c r="C13" s="43"/>
    </row>
    <row r="14" spans="1:4" ht="15.75">
      <c r="A14" s="42"/>
      <c r="B14" s="42"/>
      <c r="C14" s="43"/>
    </row>
    <row r="15" spans="1:4" ht="15.75">
      <c r="A15" s="42"/>
      <c r="B15" s="42"/>
      <c r="C15" s="43"/>
    </row>
    <row r="16" spans="1:4">
      <c r="A16" s="869" t="s">
        <v>306</v>
      </c>
      <c r="B16" s="869"/>
      <c r="C16" s="869"/>
    </row>
    <row r="18" spans="1:3" ht="15" customHeight="1">
      <c r="A18" s="870" t="s">
        <v>307</v>
      </c>
      <c r="B18" s="870"/>
      <c r="C18" s="870"/>
    </row>
    <row r="19" spans="1:3">
      <c r="A19" s="4"/>
      <c r="B19" s="4"/>
      <c r="C19" s="44" t="s">
        <v>3</v>
      </c>
    </row>
    <row r="20" spans="1:3" ht="42.75">
      <c r="A20" s="25" t="s">
        <v>286</v>
      </c>
      <c r="B20" s="26" t="s">
        <v>308</v>
      </c>
      <c r="C20" s="27" t="s">
        <v>309</v>
      </c>
    </row>
    <row r="21" spans="1:3">
      <c r="A21" s="28">
        <v>1</v>
      </c>
      <c r="B21" s="29">
        <v>2</v>
      </c>
      <c r="C21" s="30">
        <v>3</v>
      </c>
    </row>
    <row r="22" spans="1:3">
      <c r="A22" s="877" t="s">
        <v>8</v>
      </c>
      <c r="B22" s="45" t="s">
        <v>310</v>
      </c>
      <c r="C22" s="878">
        <v>9350</v>
      </c>
    </row>
    <row r="23" spans="1:3">
      <c r="A23" s="877"/>
      <c r="B23" s="46" t="s">
        <v>295</v>
      </c>
      <c r="C23" s="878"/>
    </row>
    <row r="24" spans="1:3" ht="28.5">
      <c r="A24" s="47" t="s">
        <v>22</v>
      </c>
      <c r="B24" s="48" t="s">
        <v>311</v>
      </c>
      <c r="C24" s="49">
        <f>SUM(C22:C23)</f>
        <v>9350</v>
      </c>
    </row>
  </sheetData>
  <mergeCells count="7">
    <mergeCell ref="A22:A23"/>
    <mergeCell ref="C22:C23"/>
    <mergeCell ref="A1:C1"/>
    <mergeCell ref="A2:C2"/>
    <mergeCell ref="A12:B12"/>
    <mergeCell ref="A16:C16"/>
    <mergeCell ref="A18:C18"/>
  </mergeCells>
  <printOptions horizontalCentered="1"/>
  <pageMargins left="0.78749999999999998" right="0.78749999999999998" top="1.37777777777778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23"/>
  <sheetViews>
    <sheetView workbookViewId="0">
      <selection sqref="A1:N1"/>
    </sheetView>
  </sheetViews>
  <sheetFormatPr defaultRowHeight="12.75"/>
  <cols>
    <col min="1" max="1" width="4" style="413" customWidth="1"/>
    <col min="2" max="2" width="42.5703125" style="413" customWidth="1"/>
    <col min="3" max="3" width="7.85546875" style="413" customWidth="1"/>
    <col min="4" max="4" width="8.85546875" style="413" customWidth="1"/>
    <col min="5" max="5" width="8" style="413" customWidth="1"/>
    <col min="6" max="6" width="8.5703125" style="413" customWidth="1"/>
    <col min="7" max="7" width="8" style="413" customWidth="1"/>
    <col min="8" max="8" width="8.7109375" style="413" customWidth="1"/>
    <col min="9" max="9" width="7.5703125" style="413" customWidth="1"/>
    <col min="10" max="11" width="8.140625" style="413" customWidth="1"/>
    <col min="12" max="12" width="7.85546875" style="413" customWidth="1"/>
    <col min="13" max="13" width="7.140625" style="413" customWidth="1"/>
    <col min="14" max="14" width="8.85546875" style="413" customWidth="1"/>
    <col min="15" max="16384" width="9.140625" style="413"/>
  </cols>
  <sheetData>
    <row r="1" spans="1:14">
      <c r="A1" s="884" t="s">
        <v>615</v>
      </c>
      <c r="B1" s="884"/>
      <c r="C1" s="884"/>
      <c r="D1" s="884"/>
      <c r="E1" s="884"/>
      <c r="F1" s="884"/>
      <c r="G1" s="884"/>
      <c r="H1" s="884"/>
      <c r="I1" s="884"/>
      <c r="J1" s="884"/>
      <c r="K1" s="884"/>
      <c r="L1" s="884"/>
      <c r="M1" s="884"/>
      <c r="N1" s="884"/>
    </row>
    <row r="2" spans="1:14">
      <c r="A2" s="415"/>
      <c r="B2" s="885" t="s">
        <v>312</v>
      </c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  <c r="N2" s="885"/>
    </row>
    <row r="3" spans="1:14">
      <c r="A3" s="415"/>
      <c r="B3" s="885" t="s">
        <v>313</v>
      </c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5"/>
    </row>
    <row r="4" spans="1:14" ht="13.5" thickBot="1">
      <c r="A4" s="415"/>
      <c r="B4" s="415"/>
      <c r="C4" s="415"/>
      <c r="D4" s="500"/>
      <c r="E4" s="500"/>
      <c r="F4" s="415"/>
      <c r="G4" s="415"/>
      <c r="H4" s="415"/>
      <c r="I4" s="415"/>
      <c r="J4" s="415"/>
      <c r="K4" s="415"/>
      <c r="L4" s="884" t="s">
        <v>3</v>
      </c>
      <c r="M4" s="884"/>
      <c r="N4" s="884"/>
    </row>
    <row r="5" spans="1:14" ht="15" customHeight="1">
      <c r="A5" s="892" t="s">
        <v>552</v>
      </c>
      <c r="B5" s="475"/>
      <c r="C5" s="895" t="s">
        <v>464</v>
      </c>
      <c r="D5" s="898"/>
      <c r="E5" s="895" t="s">
        <v>314</v>
      </c>
      <c r="F5" s="896"/>
      <c r="G5" s="896"/>
      <c r="H5" s="896"/>
      <c r="I5" s="896"/>
      <c r="J5" s="896"/>
      <c r="K5" s="896"/>
      <c r="L5" s="896"/>
      <c r="M5" s="896"/>
      <c r="N5" s="897"/>
    </row>
    <row r="6" spans="1:14">
      <c r="A6" s="893"/>
      <c r="B6" s="474" t="s">
        <v>221</v>
      </c>
      <c r="C6" s="880" t="s">
        <v>551</v>
      </c>
      <c r="D6" s="881"/>
      <c r="E6" s="882" t="s">
        <v>550</v>
      </c>
      <c r="F6" s="883"/>
      <c r="G6" s="882" t="s">
        <v>549</v>
      </c>
      <c r="H6" s="883"/>
      <c r="I6" s="882" t="s">
        <v>548</v>
      </c>
      <c r="J6" s="883"/>
      <c r="K6" s="882" t="s">
        <v>315</v>
      </c>
      <c r="L6" s="883"/>
      <c r="M6" s="882" t="s">
        <v>547</v>
      </c>
      <c r="N6" s="886"/>
    </row>
    <row r="7" spans="1:14">
      <c r="A7" s="893"/>
      <c r="B7" s="473"/>
      <c r="C7" s="890"/>
      <c r="D7" s="891"/>
      <c r="E7" s="887" t="s">
        <v>316</v>
      </c>
      <c r="F7" s="889"/>
      <c r="G7" s="887" t="s">
        <v>317</v>
      </c>
      <c r="H7" s="889"/>
      <c r="I7" s="887" t="s">
        <v>318</v>
      </c>
      <c r="J7" s="889"/>
      <c r="K7" s="887" t="s">
        <v>319</v>
      </c>
      <c r="L7" s="889"/>
      <c r="M7" s="887" t="s">
        <v>546</v>
      </c>
      <c r="N7" s="888"/>
    </row>
    <row r="8" spans="1:14">
      <c r="A8" s="894"/>
      <c r="B8" s="499"/>
      <c r="C8" s="471" t="s">
        <v>545</v>
      </c>
      <c r="D8" s="470" t="s">
        <v>438</v>
      </c>
      <c r="E8" s="469" t="s">
        <v>544</v>
      </c>
      <c r="F8" s="469" t="s">
        <v>543</v>
      </c>
      <c r="G8" s="469" t="s">
        <v>544</v>
      </c>
      <c r="H8" s="469" t="s">
        <v>543</v>
      </c>
      <c r="I8" s="469" t="s">
        <v>544</v>
      </c>
      <c r="J8" s="469" t="s">
        <v>543</v>
      </c>
      <c r="K8" s="469" t="s">
        <v>544</v>
      </c>
      <c r="L8" s="469" t="s">
        <v>543</v>
      </c>
      <c r="M8" s="469" t="s">
        <v>544</v>
      </c>
      <c r="N8" s="468" t="s">
        <v>543</v>
      </c>
    </row>
    <row r="9" spans="1:14">
      <c r="A9" s="435" t="s">
        <v>320</v>
      </c>
      <c r="B9" s="499" t="s">
        <v>565</v>
      </c>
      <c r="C9" s="440">
        <f t="shared" ref="C9:C29" si="0">SUM(G9,I9,E9,K9,M9,)</f>
        <v>103334</v>
      </c>
      <c r="D9" s="440">
        <f t="shared" ref="D9:D29" si="1">SUM(F9,H9,J9,L9,N9,)</f>
        <v>127543</v>
      </c>
      <c r="E9" s="440">
        <f t="shared" ref="E9:M9" si="2">SUM(E11,E14:E29,E31,E65:E72)</f>
        <v>23706</v>
      </c>
      <c r="F9" s="440">
        <f t="shared" si="2"/>
        <v>24374</v>
      </c>
      <c r="G9" s="440">
        <f t="shared" si="2"/>
        <v>5127</v>
      </c>
      <c r="H9" s="440">
        <f t="shared" si="2"/>
        <v>5031</v>
      </c>
      <c r="I9" s="440">
        <f t="shared" si="2"/>
        <v>38613</v>
      </c>
      <c r="J9" s="440">
        <f t="shared" si="2"/>
        <v>54003</v>
      </c>
      <c r="K9" s="440">
        <f t="shared" si="2"/>
        <v>23097</v>
      </c>
      <c r="L9" s="440">
        <f t="shared" si="2"/>
        <v>23097</v>
      </c>
      <c r="M9" s="486">
        <f t="shared" si="2"/>
        <v>12791</v>
      </c>
      <c r="N9" s="498">
        <f>SUM(N11,N14:N29,N31,N65:N73)</f>
        <v>21038</v>
      </c>
    </row>
    <row r="10" spans="1:14">
      <c r="A10" s="428"/>
      <c r="B10" s="497" t="s">
        <v>321</v>
      </c>
      <c r="C10" s="438">
        <f t="shared" si="0"/>
        <v>0</v>
      </c>
      <c r="D10" s="438">
        <f t="shared" si="1"/>
        <v>0</v>
      </c>
      <c r="E10" s="425"/>
      <c r="F10" s="425"/>
      <c r="G10" s="425"/>
      <c r="H10" s="425"/>
      <c r="I10" s="425"/>
      <c r="J10" s="425"/>
      <c r="K10" s="425"/>
      <c r="L10" s="425"/>
      <c r="M10" s="424"/>
      <c r="N10" s="423"/>
    </row>
    <row r="11" spans="1:14">
      <c r="A11" s="435" t="s">
        <v>8</v>
      </c>
      <c r="B11" s="490" t="s">
        <v>564</v>
      </c>
      <c r="C11" s="426">
        <f t="shared" si="0"/>
        <v>15614</v>
      </c>
      <c r="D11" s="426">
        <f t="shared" si="1"/>
        <v>15783</v>
      </c>
      <c r="E11" s="426">
        <v>6524</v>
      </c>
      <c r="F11" s="426">
        <v>6631</v>
      </c>
      <c r="G11" s="426">
        <v>1897</v>
      </c>
      <c r="H11" s="426">
        <v>1843</v>
      </c>
      <c r="I11" s="426">
        <v>7093</v>
      </c>
      <c r="J11" s="426">
        <v>7093</v>
      </c>
      <c r="K11" s="426">
        <v>100</v>
      </c>
      <c r="L11" s="426">
        <v>100</v>
      </c>
      <c r="M11" s="496">
        <v>0</v>
      </c>
      <c r="N11" s="495">
        <v>116</v>
      </c>
    </row>
    <row r="12" spans="1:14" ht="13.5">
      <c r="A12" s="428"/>
      <c r="B12" s="494" t="s">
        <v>563</v>
      </c>
      <c r="C12" s="440">
        <f t="shared" si="0"/>
        <v>60</v>
      </c>
      <c r="D12" s="440">
        <f t="shared" si="1"/>
        <v>60</v>
      </c>
      <c r="E12" s="493">
        <v>0</v>
      </c>
      <c r="F12" s="493"/>
      <c r="G12" s="493">
        <v>0</v>
      </c>
      <c r="H12" s="493"/>
      <c r="I12" s="493">
        <v>60</v>
      </c>
      <c r="J12" s="493">
        <v>60</v>
      </c>
      <c r="K12" s="493">
        <v>0</v>
      </c>
      <c r="L12" s="493"/>
      <c r="M12" s="492">
        <v>0</v>
      </c>
      <c r="N12" s="491">
        <v>0</v>
      </c>
    </row>
    <row r="13" spans="1:14">
      <c r="A13" s="435" t="s">
        <v>22</v>
      </c>
      <c r="B13" s="490" t="s">
        <v>562</v>
      </c>
      <c r="C13" s="438">
        <f t="shared" si="0"/>
        <v>0</v>
      </c>
      <c r="D13" s="438">
        <f t="shared" si="1"/>
        <v>0</v>
      </c>
      <c r="E13" s="425"/>
      <c r="F13" s="425"/>
      <c r="G13" s="425"/>
      <c r="H13" s="425"/>
      <c r="I13" s="425"/>
      <c r="J13" s="425"/>
      <c r="K13" s="425"/>
      <c r="L13" s="425"/>
      <c r="M13" s="424"/>
      <c r="N13" s="423"/>
    </row>
    <row r="14" spans="1:14">
      <c r="A14" s="428"/>
      <c r="B14" s="483" t="s">
        <v>322</v>
      </c>
      <c r="C14" s="426">
        <f t="shared" si="0"/>
        <v>4132</v>
      </c>
      <c r="D14" s="426">
        <f t="shared" si="1"/>
        <v>27162</v>
      </c>
      <c r="E14" s="425">
        <v>0</v>
      </c>
      <c r="F14" s="425"/>
      <c r="G14" s="425">
        <v>0</v>
      </c>
      <c r="H14" s="425"/>
      <c r="I14" s="425">
        <v>3923</v>
      </c>
      <c r="J14" s="425">
        <v>19313</v>
      </c>
      <c r="K14" s="425">
        <v>0</v>
      </c>
      <c r="L14" s="425">
        <v>0</v>
      </c>
      <c r="M14" s="424">
        <v>209</v>
      </c>
      <c r="N14" s="423">
        <v>7849</v>
      </c>
    </row>
    <row r="15" spans="1:14">
      <c r="A15" s="428"/>
      <c r="B15" s="483" t="s">
        <v>323</v>
      </c>
      <c r="C15" s="426">
        <f t="shared" si="0"/>
        <v>2357</v>
      </c>
      <c r="D15" s="426">
        <f t="shared" si="1"/>
        <v>2357</v>
      </c>
      <c r="E15" s="425">
        <v>0</v>
      </c>
      <c r="F15" s="425"/>
      <c r="G15" s="425">
        <v>0</v>
      </c>
      <c r="H15" s="425"/>
      <c r="I15" s="425">
        <v>1857</v>
      </c>
      <c r="J15" s="425">
        <v>1857</v>
      </c>
      <c r="K15" s="425">
        <v>0</v>
      </c>
      <c r="L15" s="425">
        <v>0</v>
      </c>
      <c r="M15" s="424">
        <v>500</v>
      </c>
      <c r="N15" s="423">
        <v>500</v>
      </c>
    </row>
    <row r="16" spans="1:14">
      <c r="A16" s="428"/>
      <c r="B16" s="483" t="s">
        <v>324</v>
      </c>
      <c r="C16" s="426">
        <f t="shared" si="0"/>
        <v>3149</v>
      </c>
      <c r="D16" s="426">
        <f t="shared" si="1"/>
        <v>3149</v>
      </c>
      <c r="E16" s="425">
        <v>0</v>
      </c>
      <c r="F16" s="425"/>
      <c r="G16" s="425">
        <v>0</v>
      </c>
      <c r="H16" s="425"/>
      <c r="I16" s="425">
        <v>3149</v>
      </c>
      <c r="J16" s="425">
        <v>3149</v>
      </c>
      <c r="K16" s="425">
        <v>0</v>
      </c>
      <c r="L16" s="425">
        <v>0</v>
      </c>
      <c r="M16" s="424">
        <v>0</v>
      </c>
      <c r="N16" s="423"/>
    </row>
    <row r="17" spans="1:14">
      <c r="A17" s="428"/>
      <c r="B17" s="483" t="s">
        <v>325</v>
      </c>
      <c r="C17" s="426">
        <f t="shared" si="0"/>
        <v>896</v>
      </c>
      <c r="D17" s="426">
        <f t="shared" si="1"/>
        <v>896</v>
      </c>
      <c r="E17" s="425">
        <v>0</v>
      </c>
      <c r="F17" s="425"/>
      <c r="G17" s="425">
        <v>0</v>
      </c>
      <c r="H17" s="425"/>
      <c r="I17" s="425">
        <v>896</v>
      </c>
      <c r="J17" s="425">
        <v>896</v>
      </c>
      <c r="K17" s="425">
        <v>0</v>
      </c>
      <c r="L17" s="425">
        <v>0</v>
      </c>
      <c r="M17" s="424">
        <v>0</v>
      </c>
      <c r="N17" s="423"/>
    </row>
    <row r="18" spans="1:14">
      <c r="A18" s="428"/>
      <c r="B18" s="483" t="s">
        <v>326</v>
      </c>
      <c r="C18" s="426">
        <f t="shared" si="0"/>
        <v>1211</v>
      </c>
      <c r="D18" s="426">
        <f t="shared" si="1"/>
        <v>1211</v>
      </c>
      <c r="E18" s="425">
        <v>0</v>
      </c>
      <c r="F18" s="425"/>
      <c r="G18" s="425">
        <v>0</v>
      </c>
      <c r="H18" s="425"/>
      <c r="I18" s="425">
        <v>1211</v>
      </c>
      <c r="J18" s="425">
        <v>1211</v>
      </c>
      <c r="K18" s="425">
        <v>0</v>
      </c>
      <c r="L18" s="425">
        <v>0</v>
      </c>
      <c r="M18" s="424">
        <v>0</v>
      </c>
      <c r="N18" s="423"/>
    </row>
    <row r="19" spans="1:14">
      <c r="A19" s="428"/>
      <c r="B19" s="483" t="s">
        <v>327</v>
      </c>
      <c r="C19" s="426">
        <f t="shared" si="0"/>
        <v>6247</v>
      </c>
      <c r="D19" s="426">
        <f t="shared" si="1"/>
        <v>6337</v>
      </c>
      <c r="E19" s="425">
        <v>1686</v>
      </c>
      <c r="F19" s="425">
        <v>1758</v>
      </c>
      <c r="G19" s="425">
        <v>472</v>
      </c>
      <c r="H19" s="425">
        <v>359</v>
      </c>
      <c r="I19" s="425">
        <v>4073</v>
      </c>
      <c r="J19" s="425">
        <v>4073</v>
      </c>
      <c r="K19" s="425">
        <v>0</v>
      </c>
      <c r="L19" s="425">
        <v>0</v>
      </c>
      <c r="M19" s="424">
        <v>16</v>
      </c>
      <c r="N19" s="423">
        <v>147</v>
      </c>
    </row>
    <row r="20" spans="1:14">
      <c r="A20" s="428"/>
      <c r="B20" s="483" t="s">
        <v>328</v>
      </c>
      <c r="C20" s="426">
        <f t="shared" si="0"/>
        <v>5528</v>
      </c>
      <c r="D20" s="426">
        <f t="shared" si="1"/>
        <v>5528</v>
      </c>
      <c r="E20" s="425"/>
      <c r="F20" s="425"/>
      <c r="G20" s="425">
        <v>0</v>
      </c>
      <c r="H20" s="425"/>
      <c r="I20" s="425">
        <v>5528</v>
      </c>
      <c r="J20" s="425">
        <v>5528</v>
      </c>
      <c r="K20" s="425">
        <v>0</v>
      </c>
      <c r="L20" s="425">
        <v>0</v>
      </c>
      <c r="M20" s="424">
        <v>0</v>
      </c>
      <c r="N20" s="423"/>
    </row>
    <row r="21" spans="1:14">
      <c r="A21" s="428"/>
      <c r="B21" s="483" t="s">
        <v>329</v>
      </c>
      <c r="C21" s="426">
        <f t="shared" si="0"/>
        <v>480</v>
      </c>
      <c r="D21" s="426">
        <f t="shared" si="1"/>
        <v>480</v>
      </c>
      <c r="E21" s="425">
        <v>0</v>
      </c>
      <c r="F21" s="425"/>
      <c r="G21" s="425">
        <v>0</v>
      </c>
      <c r="H21" s="425"/>
      <c r="I21" s="425">
        <v>480</v>
      </c>
      <c r="J21" s="425">
        <v>480</v>
      </c>
      <c r="K21" s="425">
        <v>0</v>
      </c>
      <c r="L21" s="425">
        <v>0</v>
      </c>
      <c r="M21" s="424">
        <v>0</v>
      </c>
      <c r="N21" s="423"/>
    </row>
    <row r="22" spans="1:14">
      <c r="A22" s="428"/>
      <c r="B22" s="483" t="s">
        <v>561</v>
      </c>
      <c r="C22" s="426">
        <f t="shared" si="0"/>
        <v>9102</v>
      </c>
      <c r="D22" s="426">
        <f t="shared" si="1"/>
        <v>9102</v>
      </c>
      <c r="E22" s="425">
        <v>0</v>
      </c>
      <c r="F22" s="425"/>
      <c r="G22" s="425">
        <v>0</v>
      </c>
      <c r="H22" s="425"/>
      <c r="I22" s="425">
        <v>0</v>
      </c>
      <c r="J22" s="425">
        <v>0</v>
      </c>
      <c r="K22" s="425">
        <v>0</v>
      </c>
      <c r="L22" s="425">
        <v>0</v>
      </c>
      <c r="M22" s="424">
        <v>9102</v>
      </c>
      <c r="N22" s="423">
        <v>9102</v>
      </c>
    </row>
    <row r="23" spans="1:14">
      <c r="A23" s="428"/>
      <c r="B23" s="483" t="s">
        <v>330</v>
      </c>
      <c r="C23" s="426">
        <f t="shared" si="0"/>
        <v>8979</v>
      </c>
      <c r="D23" s="426">
        <f t="shared" si="1"/>
        <v>8979</v>
      </c>
      <c r="E23" s="425">
        <v>2056</v>
      </c>
      <c r="F23" s="425">
        <v>2056</v>
      </c>
      <c r="G23" s="425">
        <v>567</v>
      </c>
      <c r="H23" s="425">
        <v>567</v>
      </c>
      <c r="I23" s="436">
        <v>6291</v>
      </c>
      <c r="J23" s="436">
        <v>6291</v>
      </c>
      <c r="K23" s="425">
        <v>0</v>
      </c>
      <c r="L23" s="425">
        <v>0</v>
      </c>
      <c r="M23" s="424">
        <v>65</v>
      </c>
      <c r="N23" s="423">
        <v>65</v>
      </c>
    </row>
    <row r="24" spans="1:14">
      <c r="A24" s="428"/>
      <c r="B24" s="483" t="s">
        <v>331</v>
      </c>
      <c r="C24" s="426">
        <f t="shared" si="0"/>
        <v>929</v>
      </c>
      <c r="D24" s="426">
        <f t="shared" si="1"/>
        <v>929</v>
      </c>
      <c r="E24" s="425">
        <v>0</v>
      </c>
      <c r="F24" s="425"/>
      <c r="G24" s="425">
        <v>0</v>
      </c>
      <c r="H24" s="425"/>
      <c r="I24" s="436">
        <v>300</v>
      </c>
      <c r="J24" s="436">
        <v>300</v>
      </c>
      <c r="K24" s="425">
        <v>0</v>
      </c>
      <c r="L24" s="425">
        <v>0</v>
      </c>
      <c r="M24" s="424">
        <v>629</v>
      </c>
      <c r="N24" s="423">
        <v>629</v>
      </c>
    </row>
    <row r="25" spans="1:14">
      <c r="A25" s="428"/>
      <c r="B25" s="483" t="s">
        <v>332</v>
      </c>
      <c r="C25" s="426">
        <f t="shared" si="0"/>
        <v>4417</v>
      </c>
      <c r="D25" s="426">
        <f t="shared" si="1"/>
        <v>5011</v>
      </c>
      <c r="E25" s="425">
        <v>2747</v>
      </c>
      <c r="F25" s="425">
        <v>3212</v>
      </c>
      <c r="G25" s="425">
        <v>755</v>
      </c>
      <c r="H25" s="425">
        <v>826</v>
      </c>
      <c r="I25" s="436">
        <v>915</v>
      </c>
      <c r="J25" s="436">
        <v>915</v>
      </c>
      <c r="K25" s="425">
        <v>0</v>
      </c>
      <c r="L25" s="425">
        <v>0</v>
      </c>
      <c r="M25" s="424">
        <v>0</v>
      </c>
      <c r="N25" s="423">
        <v>58</v>
      </c>
    </row>
    <row r="26" spans="1:14">
      <c r="A26" s="428"/>
      <c r="B26" s="483" t="s">
        <v>333</v>
      </c>
      <c r="C26" s="426">
        <f t="shared" si="0"/>
        <v>124</v>
      </c>
      <c r="D26" s="426">
        <f t="shared" si="1"/>
        <v>124</v>
      </c>
      <c r="E26" s="425">
        <v>98</v>
      </c>
      <c r="F26" s="425">
        <v>98</v>
      </c>
      <c r="G26" s="425">
        <v>26</v>
      </c>
      <c r="H26" s="425">
        <v>26</v>
      </c>
      <c r="I26" s="436">
        <v>0</v>
      </c>
      <c r="J26" s="436">
        <v>0</v>
      </c>
      <c r="K26" s="425">
        <v>0</v>
      </c>
      <c r="L26" s="425">
        <v>0</v>
      </c>
      <c r="M26" s="424">
        <v>0</v>
      </c>
      <c r="N26" s="423"/>
    </row>
    <row r="27" spans="1:14">
      <c r="A27" s="428"/>
      <c r="B27" s="483" t="s">
        <v>560</v>
      </c>
      <c r="C27" s="426">
        <f t="shared" si="0"/>
        <v>11905</v>
      </c>
      <c r="D27" s="426">
        <f t="shared" si="1"/>
        <v>11929</v>
      </c>
      <c r="E27" s="425">
        <v>10445</v>
      </c>
      <c r="F27" s="425">
        <v>10469</v>
      </c>
      <c r="G27" s="425">
        <v>1410</v>
      </c>
      <c r="H27" s="425">
        <v>1410</v>
      </c>
      <c r="I27" s="436">
        <v>50</v>
      </c>
      <c r="J27" s="436">
        <v>50</v>
      </c>
      <c r="K27" s="425">
        <v>0</v>
      </c>
      <c r="L27" s="425">
        <v>0</v>
      </c>
      <c r="M27" s="424">
        <v>0</v>
      </c>
      <c r="N27" s="423"/>
    </row>
    <row r="28" spans="1:14">
      <c r="A28" s="451"/>
      <c r="B28" s="483" t="s">
        <v>559</v>
      </c>
      <c r="C28" s="426">
        <f t="shared" si="0"/>
        <v>0</v>
      </c>
      <c r="D28" s="426">
        <f t="shared" si="1"/>
        <v>0</v>
      </c>
      <c r="E28" s="425">
        <v>0</v>
      </c>
      <c r="F28" s="425"/>
      <c r="G28" s="425">
        <v>0</v>
      </c>
      <c r="H28" s="425"/>
      <c r="I28" s="436">
        <v>0</v>
      </c>
      <c r="J28" s="436">
        <v>0</v>
      </c>
      <c r="K28" s="425">
        <v>0</v>
      </c>
      <c r="L28" s="425">
        <v>0</v>
      </c>
      <c r="M28" s="424">
        <v>0</v>
      </c>
      <c r="N28" s="423"/>
    </row>
    <row r="29" spans="1:14">
      <c r="A29" s="451"/>
      <c r="B29" s="489" t="s">
        <v>334</v>
      </c>
      <c r="C29" s="440">
        <f t="shared" si="0"/>
        <v>217</v>
      </c>
      <c r="D29" s="440">
        <f t="shared" si="1"/>
        <v>217</v>
      </c>
      <c r="E29" s="425"/>
      <c r="F29" s="425"/>
      <c r="G29" s="425"/>
      <c r="H29" s="425"/>
      <c r="I29" s="436"/>
      <c r="J29" s="436"/>
      <c r="K29" s="425"/>
      <c r="L29" s="425"/>
      <c r="M29" s="424">
        <v>217</v>
      </c>
      <c r="N29" s="423">
        <v>217</v>
      </c>
    </row>
    <row r="30" spans="1:14">
      <c r="A30" s="449"/>
      <c r="B30" s="488" t="s">
        <v>335</v>
      </c>
      <c r="C30" s="438"/>
      <c r="D30" s="438"/>
      <c r="E30" s="454"/>
      <c r="F30" s="454"/>
      <c r="G30" s="454"/>
      <c r="H30" s="454"/>
      <c r="I30" s="454"/>
      <c r="J30" s="454"/>
      <c r="K30" s="454"/>
      <c r="L30" s="454"/>
      <c r="M30" s="453"/>
      <c r="N30" s="452"/>
    </row>
    <row r="31" spans="1:14">
      <c r="A31" s="449"/>
      <c r="B31" s="487" t="s">
        <v>558</v>
      </c>
      <c r="C31" s="440">
        <f t="shared" ref="C31:C37" si="3">SUM(G31,I31,E31,K31,M31,)</f>
        <v>22997</v>
      </c>
      <c r="D31" s="440">
        <f t="shared" ref="D31:D37" si="4">SUM(F31,H31,J31,L31,N31,)</f>
        <v>22997</v>
      </c>
      <c r="E31" s="440">
        <f t="shared" ref="E31:N31" si="5">SUM(E32:E64)</f>
        <v>0</v>
      </c>
      <c r="F31" s="440">
        <f t="shared" si="5"/>
        <v>0</v>
      </c>
      <c r="G31" s="440">
        <f t="shared" si="5"/>
        <v>0</v>
      </c>
      <c r="H31" s="440">
        <f t="shared" si="5"/>
        <v>0</v>
      </c>
      <c r="I31" s="440">
        <f t="shared" si="5"/>
        <v>0</v>
      </c>
      <c r="J31" s="440">
        <f t="shared" si="5"/>
        <v>0</v>
      </c>
      <c r="K31" s="440">
        <f t="shared" si="5"/>
        <v>22997</v>
      </c>
      <c r="L31" s="440">
        <f t="shared" si="5"/>
        <v>22997</v>
      </c>
      <c r="M31" s="486">
        <f t="shared" si="5"/>
        <v>0</v>
      </c>
      <c r="N31" s="485">
        <f t="shared" si="5"/>
        <v>0</v>
      </c>
    </row>
    <row r="32" spans="1:14">
      <c r="A32" s="428"/>
      <c r="B32" s="484" t="s">
        <v>557</v>
      </c>
      <c r="C32" s="438">
        <f t="shared" si="3"/>
        <v>0</v>
      </c>
      <c r="D32" s="438">
        <f t="shared" si="4"/>
        <v>0</v>
      </c>
      <c r="E32" s="425"/>
      <c r="F32" s="425"/>
      <c r="G32" s="425"/>
      <c r="H32" s="425"/>
      <c r="I32" s="436"/>
      <c r="J32" s="436"/>
      <c r="K32" s="425"/>
      <c r="L32" s="425"/>
      <c r="M32" s="424"/>
      <c r="N32" s="423"/>
    </row>
    <row r="33" spans="1:14" s="414" customFormat="1">
      <c r="A33" s="428"/>
      <c r="B33" s="473" t="s">
        <v>336</v>
      </c>
      <c r="C33" s="426">
        <f t="shared" si="3"/>
        <v>0</v>
      </c>
      <c r="D33" s="426">
        <f t="shared" si="4"/>
        <v>0</v>
      </c>
      <c r="E33" s="425"/>
      <c r="F33" s="425"/>
      <c r="G33" s="425"/>
      <c r="H33" s="425"/>
      <c r="I33" s="436"/>
      <c r="J33" s="436"/>
      <c r="K33" s="425"/>
      <c r="L33" s="425"/>
      <c r="M33" s="424"/>
      <c r="N33" s="423"/>
    </row>
    <row r="34" spans="1:14">
      <c r="A34" s="428"/>
      <c r="B34" s="483" t="s">
        <v>556</v>
      </c>
      <c r="C34" s="426">
        <f t="shared" si="3"/>
        <v>1972</v>
      </c>
      <c r="D34" s="426">
        <f t="shared" si="4"/>
        <v>1972</v>
      </c>
      <c r="E34" s="425">
        <v>0</v>
      </c>
      <c r="F34" s="425">
        <v>0</v>
      </c>
      <c r="G34" s="425">
        <v>0</v>
      </c>
      <c r="H34" s="425">
        <v>0</v>
      </c>
      <c r="I34" s="425">
        <v>0</v>
      </c>
      <c r="J34" s="425">
        <v>0</v>
      </c>
      <c r="K34" s="425">
        <v>1972</v>
      </c>
      <c r="L34" s="425">
        <v>1972</v>
      </c>
      <c r="M34" s="434"/>
      <c r="N34" s="464"/>
    </row>
    <row r="35" spans="1:14">
      <c r="A35" s="428"/>
      <c r="B35" s="473" t="s">
        <v>555</v>
      </c>
      <c r="C35" s="426">
        <f t="shared" si="3"/>
        <v>20</v>
      </c>
      <c r="D35" s="426">
        <f t="shared" si="4"/>
        <v>20</v>
      </c>
      <c r="E35" s="462"/>
      <c r="F35" s="462"/>
      <c r="G35" s="462"/>
      <c r="H35" s="462"/>
      <c r="I35" s="462"/>
      <c r="J35" s="462"/>
      <c r="K35" s="462">
        <v>20</v>
      </c>
      <c r="L35" s="462">
        <v>20</v>
      </c>
      <c r="M35" s="434"/>
      <c r="N35" s="464"/>
    </row>
    <row r="36" spans="1:14">
      <c r="A36" s="451"/>
      <c r="B36" s="473" t="s">
        <v>554</v>
      </c>
      <c r="C36" s="426">
        <f t="shared" si="3"/>
        <v>300</v>
      </c>
      <c r="D36" s="426">
        <f t="shared" si="4"/>
        <v>300</v>
      </c>
      <c r="E36" s="425">
        <v>0</v>
      </c>
      <c r="F36" s="425">
        <v>0</v>
      </c>
      <c r="G36" s="425">
        <v>0</v>
      </c>
      <c r="H36" s="425">
        <v>0</v>
      </c>
      <c r="I36" s="425">
        <v>0</v>
      </c>
      <c r="J36" s="425">
        <v>0</v>
      </c>
      <c r="K36" s="425">
        <v>300</v>
      </c>
      <c r="L36" s="425">
        <v>300</v>
      </c>
      <c r="M36" s="434"/>
      <c r="N36" s="464"/>
    </row>
    <row r="37" spans="1:14" ht="13.5" thickBot="1">
      <c r="A37" s="482"/>
      <c r="B37" s="481" t="s">
        <v>553</v>
      </c>
      <c r="C37" s="420">
        <f t="shared" si="3"/>
        <v>100</v>
      </c>
      <c r="D37" s="420">
        <f t="shared" si="4"/>
        <v>100</v>
      </c>
      <c r="E37" s="431"/>
      <c r="F37" s="431"/>
      <c r="G37" s="431"/>
      <c r="H37" s="431"/>
      <c r="I37" s="431"/>
      <c r="J37" s="431"/>
      <c r="K37" s="431">
        <v>100</v>
      </c>
      <c r="L37" s="431">
        <v>100</v>
      </c>
      <c r="M37" s="432"/>
      <c r="N37" s="480"/>
    </row>
    <row r="38" spans="1:14">
      <c r="A38" s="416"/>
      <c r="B38" s="416"/>
      <c r="C38" s="477"/>
      <c r="D38" s="477"/>
      <c r="E38" s="479"/>
      <c r="F38" s="479"/>
      <c r="G38" s="479"/>
      <c r="H38" s="479"/>
      <c r="I38" s="479"/>
      <c r="J38" s="479"/>
      <c r="K38" s="479"/>
      <c r="L38" s="479"/>
      <c r="M38" s="416"/>
      <c r="N38" s="416"/>
    </row>
    <row r="39" spans="1:14">
      <c r="A39" s="416"/>
      <c r="B39" s="416"/>
      <c r="C39" s="477"/>
      <c r="D39" s="477"/>
      <c r="E39" s="479"/>
      <c r="F39" s="479"/>
      <c r="G39" s="479"/>
      <c r="H39" s="479"/>
      <c r="I39" s="479"/>
      <c r="J39" s="479"/>
      <c r="K39" s="479"/>
      <c r="L39" s="479"/>
      <c r="M39" s="416"/>
      <c r="N39" s="416"/>
    </row>
    <row r="40" spans="1:14">
      <c r="A40" s="416"/>
      <c r="B40" s="416"/>
      <c r="C40" s="477"/>
      <c r="D40" s="477"/>
      <c r="E40" s="479"/>
      <c r="F40" s="479"/>
      <c r="G40" s="479"/>
      <c r="H40" s="479"/>
      <c r="I40" s="479"/>
      <c r="J40" s="479"/>
      <c r="K40" s="479"/>
      <c r="L40" s="479"/>
      <c r="M40" s="416"/>
      <c r="N40" s="416"/>
    </row>
    <row r="41" spans="1:14">
      <c r="A41" s="416"/>
      <c r="B41" s="416"/>
      <c r="C41" s="477"/>
      <c r="D41" s="477"/>
      <c r="E41" s="479"/>
      <c r="F41" s="479"/>
      <c r="G41" s="479"/>
      <c r="H41" s="479"/>
      <c r="I41" s="479"/>
      <c r="J41" s="479"/>
      <c r="K41" s="479"/>
      <c r="L41" s="479"/>
      <c r="M41" s="416"/>
      <c r="N41" s="416"/>
    </row>
    <row r="42" spans="1:14">
      <c r="A42" s="416"/>
      <c r="B42" s="416"/>
      <c r="C42" s="477"/>
      <c r="D42" s="477"/>
      <c r="E42" s="479"/>
      <c r="F42" s="479"/>
      <c r="G42" s="479"/>
      <c r="H42" s="479"/>
      <c r="I42" s="479"/>
      <c r="J42" s="479"/>
      <c r="K42" s="479"/>
      <c r="L42" s="479"/>
      <c r="M42" s="416"/>
      <c r="N42" s="416"/>
    </row>
    <row r="43" spans="1:14">
      <c r="A43" s="416"/>
      <c r="B43" s="416"/>
      <c r="C43" s="477"/>
      <c r="D43" s="477"/>
      <c r="E43" s="479"/>
      <c r="F43" s="479"/>
      <c r="G43" s="479"/>
      <c r="H43" s="479"/>
      <c r="I43" s="479"/>
      <c r="J43" s="479"/>
      <c r="K43" s="479"/>
      <c r="L43" s="479"/>
      <c r="M43" s="416"/>
      <c r="N43" s="416"/>
    </row>
    <row r="44" spans="1:14">
      <c r="A44" s="414"/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</row>
    <row r="45" spans="1:14" ht="13.5" thickBot="1">
      <c r="A45" s="415" t="s">
        <v>95</v>
      </c>
      <c r="B45" s="415"/>
      <c r="C45" s="415"/>
      <c r="D45" s="478"/>
      <c r="E45" s="477"/>
      <c r="F45" s="476"/>
      <c r="G45" s="476"/>
      <c r="H45" s="476"/>
      <c r="I45" s="476"/>
      <c r="J45" s="476"/>
      <c r="K45" s="476"/>
      <c r="L45" s="899" t="s">
        <v>3</v>
      </c>
      <c r="M45" s="899"/>
      <c r="N45" s="899"/>
    </row>
    <row r="46" spans="1:14">
      <c r="A46" s="892" t="s">
        <v>552</v>
      </c>
      <c r="B46" s="475"/>
      <c r="C46" s="895" t="s">
        <v>464</v>
      </c>
      <c r="D46" s="898"/>
      <c r="E46" s="895" t="s">
        <v>314</v>
      </c>
      <c r="F46" s="896"/>
      <c r="G46" s="896"/>
      <c r="H46" s="896"/>
      <c r="I46" s="896"/>
      <c r="J46" s="896"/>
      <c r="K46" s="896"/>
      <c r="L46" s="896"/>
      <c r="M46" s="896"/>
      <c r="N46" s="897"/>
    </row>
    <row r="47" spans="1:14">
      <c r="A47" s="893"/>
      <c r="B47" s="474" t="s">
        <v>221</v>
      </c>
      <c r="C47" s="880" t="s">
        <v>551</v>
      </c>
      <c r="D47" s="881"/>
      <c r="E47" s="882" t="s">
        <v>550</v>
      </c>
      <c r="F47" s="883"/>
      <c r="G47" s="882" t="s">
        <v>549</v>
      </c>
      <c r="H47" s="883"/>
      <c r="I47" s="882" t="s">
        <v>548</v>
      </c>
      <c r="J47" s="883"/>
      <c r="K47" s="882" t="s">
        <v>315</v>
      </c>
      <c r="L47" s="883"/>
      <c r="M47" s="882" t="s">
        <v>547</v>
      </c>
      <c r="N47" s="886"/>
    </row>
    <row r="48" spans="1:14">
      <c r="A48" s="893"/>
      <c r="B48" s="473"/>
      <c r="C48" s="890"/>
      <c r="D48" s="891"/>
      <c r="E48" s="887" t="s">
        <v>316</v>
      </c>
      <c r="F48" s="889"/>
      <c r="G48" s="887" t="s">
        <v>317</v>
      </c>
      <c r="H48" s="889"/>
      <c r="I48" s="887" t="s">
        <v>318</v>
      </c>
      <c r="J48" s="889"/>
      <c r="K48" s="887" t="s">
        <v>319</v>
      </c>
      <c r="L48" s="889"/>
      <c r="M48" s="887" t="s">
        <v>546</v>
      </c>
      <c r="N48" s="888"/>
    </row>
    <row r="49" spans="1:14">
      <c r="A49" s="894"/>
      <c r="B49" s="472"/>
      <c r="C49" s="471" t="s">
        <v>545</v>
      </c>
      <c r="D49" s="470" t="s">
        <v>438</v>
      </c>
      <c r="E49" s="469" t="s">
        <v>544</v>
      </c>
      <c r="F49" s="469" t="s">
        <v>543</v>
      </c>
      <c r="G49" s="469" t="s">
        <v>544</v>
      </c>
      <c r="H49" s="469" t="s">
        <v>543</v>
      </c>
      <c r="I49" s="469" t="s">
        <v>544</v>
      </c>
      <c r="J49" s="469" t="s">
        <v>543</v>
      </c>
      <c r="K49" s="469" t="s">
        <v>544</v>
      </c>
      <c r="L49" s="469" t="s">
        <v>543</v>
      </c>
      <c r="M49" s="469" t="s">
        <v>544</v>
      </c>
      <c r="N49" s="468" t="s">
        <v>543</v>
      </c>
    </row>
    <row r="50" spans="1:14">
      <c r="A50" s="451"/>
      <c r="B50" s="450" t="s">
        <v>337</v>
      </c>
      <c r="C50" s="426"/>
      <c r="D50" s="426"/>
      <c r="E50" s="425"/>
      <c r="F50" s="425"/>
      <c r="G50" s="425"/>
      <c r="H50" s="425"/>
      <c r="I50" s="425"/>
      <c r="J50" s="425"/>
      <c r="K50" s="454"/>
      <c r="L50" s="454"/>
      <c r="M50" s="467"/>
      <c r="N50" s="466"/>
    </row>
    <row r="51" spans="1:14">
      <c r="A51" s="451"/>
      <c r="B51" s="450" t="s">
        <v>542</v>
      </c>
      <c r="C51" s="426">
        <f t="shared" ref="C51:C68" si="6">SUM(E51,G51,I51,K51,M51,)</f>
        <v>47</v>
      </c>
      <c r="D51" s="426">
        <f t="shared" ref="D51:D68" si="7">SUM(F51,H51,J51,L51,N51,)</f>
        <v>47</v>
      </c>
      <c r="E51" s="425"/>
      <c r="F51" s="425"/>
      <c r="G51" s="425"/>
      <c r="H51" s="425"/>
      <c r="I51" s="425"/>
      <c r="J51" s="425"/>
      <c r="K51" s="425">
        <v>47</v>
      </c>
      <c r="L51" s="425">
        <v>47</v>
      </c>
      <c r="M51" s="434"/>
      <c r="N51" s="464"/>
    </row>
    <row r="52" spans="1:14">
      <c r="A52" s="451"/>
      <c r="B52" s="450" t="s">
        <v>338</v>
      </c>
      <c r="C52" s="426">
        <f t="shared" si="6"/>
        <v>0</v>
      </c>
      <c r="D52" s="426">
        <f t="shared" si="7"/>
        <v>0</v>
      </c>
      <c r="E52" s="425"/>
      <c r="F52" s="425"/>
      <c r="G52" s="425"/>
      <c r="H52" s="425"/>
      <c r="I52" s="425"/>
      <c r="J52" s="425"/>
      <c r="K52" s="425"/>
      <c r="L52" s="425"/>
      <c r="M52" s="434"/>
      <c r="N52" s="464"/>
    </row>
    <row r="53" spans="1:14">
      <c r="A53" s="428"/>
      <c r="B53" s="465" t="s">
        <v>541</v>
      </c>
      <c r="C53" s="426">
        <f t="shared" si="6"/>
        <v>9850</v>
      </c>
      <c r="D53" s="426">
        <f t="shared" si="7"/>
        <v>9850</v>
      </c>
      <c r="E53" s="425">
        <v>0</v>
      </c>
      <c r="F53" s="425"/>
      <c r="G53" s="425">
        <v>0</v>
      </c>
      <c r="H53" s="425">
        <v>0</v>
      </c>
      <c r="I53" s="436">
        <v>0</v>
      </c>
      <c r="J53" s="436">
        <v>0</v>
      </c>
      <c r="K53" s="425">
        <v>9850</v>
      </c>
      <c r="L53" s="425">
        <v>9850</v>
      </c>
      <c r="M53" s="434"/>
      <c r="N53" s="464"/>
    </row>
    <row r="54" spans="1:14">
      <c r="A54" s="428"/>
      <c r="B54" s="465" t="s">
        <v>339</v>
      </c>
      <c r="C54" s="426">
        <f t="shared" si="6"/>
        <v>0</v>
      </c>
      <c r="D54" s="426">
        <f t="shared" si="7"/>
        <v>0</v>
      </c>
      <c r="E54" s="425"/>
      <c r="F54" s="425"/>
      <c r="G54" s="425"/>
      <c r="H54" s="425"/>
      <c r="I54" s="436"/>
      <c r="J54" s="436"/>
      <c r="K54" s="425"/>
      <c r="L54" s="425"/>
      <c r="M54" s="434"/>
      <c r="N54" s="464"/>
    </row>
    <row r="55" spans="1:14">
      <c r="A55" s="428"/>
      <c r="B55" s="450" t="s">
        <v>540</v>
      </c>
      <c r="C55" s="426">
        <f t="shared" si="6"/>
        <v>6094</v>
      </c>
      <c r="D55" s="426">
        <f t="shared" si="7"/>
        <v>6094</v>
      </c>
      <c r="E55" s="425">
        <v>0</v>
      </c>
      <c r="F55" s="425"/>
      <c r="G55" s="425">
        <v>0</v>
      </c>
      <c r="H55" s="425">
        <v>0</v>
      </c>
      <c r="I55" s="425">
        <v>0</v>
      </c>
      <c r="J55" s="425">
        <v>0</v>
      </c>
      <c r="K55" s="425">
        <v>6094</v>
      </c>
      <c r="L55" s="425">
        <v>6094</v>
      </c>
      <c r="M55" s="434"/>
      <c r="N55" s="464"/>
    </row>
    <row r="56" spans="1:14">
      <c r="A56" s="428"/>
      <c r="B56" s="450" t="s">
        <v>340</v>
      </c>
      <c r="C56" s="426">
        <f t="shared" si="6"/>
        <v>0</v>
      </c>
      <c r="D56" s="426">
        <f t="shared" si="7"/>
        <v>0</v>
      </c>
      <c r="E56" s="425"/>
      <c r="F56" s="425"/>
      <c r="G56" s="425"/>
      <c r="H56" s="425"/>
      <c r="I56" s="425"/>
      <c r="J56" s="425"/>
      <c r="K56" s="425"/>
      <c r="L56" s="425"/>
      <c r="M56" s="434"/>
      <c r="N56" s="464"/>
    </row>
    <row r="57" spans="1:14">
      <c r="A57" s="428"/>
      <c r="B57" s="465" t="s">
        <v>539</v>
      </c>
      <c r="C57" s="426">
        <f t="shared" si="6"/>
        <v>2155</v>
      </c>
      <c r="D57" s="426">
        <f t="shared" si="7"/>
        <v>2155</v>
      </c>
      <c r="E57" s="425">
        <v>0</v>
      </c>
      <c r="F57" s="425"/>
      <c r="G57" s="425">
        <v>0</v>
      </c>
      <c r="H57" s="425">
        <v>0</v>
      </c>
      <c r="I57" s="436">
        <v>0</v>
      </c>
      <c r="J57" s="436">
        <v>0</v>
      </c>
      <c r="K57" s="425">
        <v>2155</v>
      </c>
      <c r="L57" s="425">
        <v>2155</v>
      </c>
      <c r="M57" s="434"/>
      <c r="N57" s="464"/>
    </row>
    <row r="58" spans="1:14">
      <c r="A58" s="428"/>
      <c r="B58" s="450" t="s">
        <v>538</v>
      </c>
      <c r="C58" s="426">
        <f t="shared" si="6"/>
        <v>0</v>
      </c>
      <c r="D58" s="426">
        <f t="shared" si="7"/>
        <v>0</v>
      </c>
      <c r="E58" s="425"/>
      <c r="F58" s="425"/>
      <c r="G58" s="425"/>
      <c r="H58" s="425"/>
      <c r="I58" s="425"/>
      <c r="J58" s="425"/>
      <c r="K58" s="425"/>
      <c r="L58" s="425"/>
      <c r="M58" s="424"/>
      <c r="N58" s="423"/>
    </row>
    <row r="59" spans="1:14">
      <c r="A59" s="428"/>
      <c r="B59" s="450" t="s">
        <v>537</v>
      </c>
      <c r="C59" s="426">
        <f t="shared" si="6"/>
        <v>560</v>
      </c>
      <c r="D59" s="426">
        <f t="shared" si="7"/>
        <v>560</v>
      </c>
      <c r="E59" s="425"/>
      <c r="F59" s="425"/>
      <c r="G59" s="425"/>
      <c r="H59" s="425"/>
      <c r="I59" s="425"/>
      <c r="J59" s="425"/>
      <c r="K59" s="425">
        <v>560</v>
      </c>
      <c r="L59" s="425">
        <v>560</v>
      </c>
      <c r="M59" s="424"/>
      <c r="N59" s="423"/>
    </row>
    <row r="60" spans="1:14">
      <c r="A60" s="451"/>
      <c r="B60" s="434" t="s">
        <v>536</v>
      </c>
      <c r="C60" s="426">
        <f t="shared" si="6"/>
        <v>429</v>
      </c>
      <c r="D60" s="426">
        <f t="shared" si="7"/>
        <v>429</v>
      </c>
      <c r="E60" s="463"/>
      <c r="F60" s="463"/>
      <c r="G60" s="463"/>
      <c r="H60" s="463"/>
      <c r="I60" s="463"/>
      <c r="J60" s="463"/>
      <c r="K60" s="462">
        <v>429</v>
      </c>
      <c r="L60" s="462">
        <v>429</v>
      </c>
      <c r="M60" s="461"/>
      <c r="N60" s="460"/>
    </row>
    <row r="61" spans="1:14">
      <c r="A61" s="451"/>
      <c r="B61" s="450" t="s">
        <v>535</v>
      </c>
      <c r="C61" s="426">
        <f t="shared" si="6"/>
        <v>360</v>
      </c>
      <c r="D61" s="426">
        <f t="shared" si="7"/>
        <v>360</v>
      </c>
      <c r="E61" s="459"/>
      <c r="F61" s="459"/>
      <c r="G61" s="459"/>
      <c r="H61" s="459"/>
      <c r="I61" s="459"/>
      <c r="J61" s="459"/>
      <c r="K61" s="459">
        <v>360</v>
      </c>
      <c r="L61" s="459">
        <v>360</v>
      </c>
      <c r="M61" s="458"/>
      <c r="N61" s="457"/>
    </row>
    <row r="62" spans="1:14">
      <c r="A62" s="451"/>
      <c r="B62" s="450" t="s">
        <v>534</v>
      </c>
      <c r="C62" s="426">
        <f t="shared" si="6"/>
        <v>574</v>
      </c>
      <c r="D62" s="426">
        <f t="shared" si="7"/>
        <v>574</v>
      </c>
      <c r="E62" s="459">
        <v>0</v>
      </c>
      <c r="F62" s="459"/>
      <c r="G62" s="459">
        <v>0</v>
      </c>
      <c r="H62" s="459">
        <v>0</v>
      </c>
      <c r="I62" s="459">
        <v>0</v>
      </c>
      <c r="J62" s="459">
        <v>0</v>
      </c>
      <c r="K62" s="459">
        <v>574</v>
      </c>
      <c r="L62" s="459">
        <v>574</v>
      </c>
      <c r="M62" s="458"/>
      <c r="N62" s="457"/>
    </row>
    <row r="63" spans="1:14">
      <c r="A63" s="451"/>
      <c r="B63" s="434" t="s">
        <v>533</v>
      </c>
      <c r="C63" s="426">
        <f t="shared" si="6"/>
        <v>250</v>
      </c>
      <c r="D63" s="426">
        <f t="shared" si="7"/>
        <v>250</v>
      </c>
      <c r="E63" s="459">
        <v>0</v>
      </c>
      <c r="F63" s="459"/>
      <c r="G63" s="459">
        <v>0</v>
      </c>
      <c r="H63" s="459">
        <v>0</v>
      </c>
      <c r="I63" s="459">
        <v>0</v>
      </c>
      <c r="J63" s="459">
        <v>0</v>
      </c>
      <c r="K63" s="459">
        <v>250</v>
      </c>
      <c r="L63" s="459">
        <v>250</v>
      </c>
      <c r="M63" s="458"/>
      <c r="N63" s="457"/>
    </row>
    <row r="64" spans="1:14">
      <c r="A64" s="451"/>
      <c r="B64" s="450" t="s">
        <v>532</v>
      </c>
      <c r="C64" s="426">
        <f t="shared" si="6"/>
        <v>286</v>
      </c>
      <c r="D64" s="426">
        <f t="shared" si="7"/>
        <v>286</v>
      </c>
      <c r="E64" s="425">
        <v>0</v>
      </c>
      <c r="F64" s="425"/>
      <c r="G64" s="425">
        <v>0</v>
      </c>
      <c r="H64" s="425">
        <v>0</v>
      </c>
      <c r="I64" s="425">
        <v>0</v>
      </c>
      <c r="J64" s="425">
        <v>0</v>
      </c>
      <c r="K64" s="425">
        <v>286</v>
      </c>
      <c r="L64" s="425">
        <v>286</v>
      </c>
      <c r="M64" s="424"/>
      <c r="N64" s="423"/>
    </row>
    <row r="65" spans="1:14">
      <c r="A65" s="451"/>
      <c r="B65" s="456" t="s">
        <v>341</v>
      </c>
      <c r="C65" s="438">
        <f t="shared" si="6"/>
        <v>1402</v>
      </c>
      <c r="D65" s="438">
        <f t="shared" si="7"/>
        <v>1402</v>
      </c>
      <c r="E65" s="454">
        <v>0</v>
      </c>
      <c r="F65" s="454"/>
      <c r="G65" s="454">
        <v>0</v>
      </c>
      <c r="H65" s="454">
        <v>0</v>
      </c>
      <c r="I65" s="455">
        <v>1402</v>
      </c>
      <c r="J65" s="455">
        <v>1402</v>
      </c>
      <c r="K65" s="454">
        <v>0</v>
      </c>
      <c r="L65" s="454">
        <v>0</v>
      </c>
      <c r="M65" s="453">
        <v>0</v>
      </c>
      <c r="N65" s="452">
        <v>0</v>
      </c>
    </row>
    <row r="66" spans="1:14">
      <c r="A66" s="451"/>
      <c r="B66" s="450" t="s">
        <v>342</v>
      </c>
      <c r="C66" s="426">
        <f t="shared" si="6"/>
        <v>1546</v>
      </c>
      <c r="D66" s="426">
        <f t="shared" si="7"/>
        <v>1546</v>
      </c>
      <c r="E66" s="425">
        <v>150</v>
      </c>
      <c r="F66" s="425">
        <v>150</v>
      </c>
      <c r="G66" s="425">
        <v>0</v>
      </c>
      <c r="H66" s="425">
        <v>0</v>
      </c>
      <c r="I66" s="425">
        <v>1396</v>
      </c>
      <c r="J66" s="425">
        <v>1396</v>
      </c>
      <c r="K66" s="425">
        <v>0</v>
      </c>
      <c r="L66" s="425">
        <v>0</v>
      </c>
      <c r="M66" s="424">
        <v>0</v>
      </c>
      <c r="N66" s="423">
        <v>0</v>
      </c>
    </row>
    <row r="67" spans="1:14">
      <c r="A67" s="451"/>
      <c r="B67" s="450" t="s">
        <v>343</v>
      </c>
      <c r="C67" s="426">
        <f t="shared" si="6"/>
        <v>49</v>
      </c>
      <c r="D67" s="426">
        <f t="shared" si="7"/>
        <v>49</v>
      </c>
      <c r="E67" s="425">
        <v>0</v>
      </c>
      <c r="F67" s="425"/>
      <c r="G67" s="425">
        <v>0</v>
      </c>
      <c r="H67" s="425">
        <v>0</v>
      </c>
      <c r="I67" s="425">
        <v>49</v>
      </c>
      <c r="J67" s="425">
        <v>49</v>
      </c>
      <c r="K67" s="425">
        <v>0</v>
      </c>
      <c r="L67" s="425">
        <v>0</v>
      </c>
      <c r="M67" s="424">
        <v>0</v>
      </c>
      <c r="N67" s="423">
        <v>0</v>
      </c>
    </row>
    <row r="68" spans="1:14">
      <c r="A68" s="451"/>
      <c r="B68" s="439" t="s">
        <v>344</v>
      </c>
      <c r="C68" s="426">
        <f t="shared" si="6"/>
        <v>0</v>
      </c>
      <c r="D68" s="426">
        <f t="shared" si="7"/>
        <v>0</v>
      </c>
      <c r="E68" s="425"/>
      <c r="F68" s="425"/>
      <c r="G68" s="425"/>
      <c r="H68" s="425"/>
      <c r="I68" s="425"/>
      <c r="J68" s="425"/>
      <c r="K68" s="425"/>
      <c r="L68" s="425"/>
      <c r="M68" s="424"/>
      <c r="N68" s="423"/>
    </row>
    <row r="69" spans="1:14">
      <c r="A69" s="451"/>
      <c r="B69" s="450" t="s">
        <v>531</v>
      </c>
      <c r="C69" s="426">
        <f>SUM(E69,G69,I69,K69,M69,)</f>
        <v>700</v>
      </c>
      <c r="D69" s="426">
        <v>1000</v>
      </c>
      <c r="E69" s="425">
        <v>0</v>
      </c>
      <c r="F69" s="425"/>
      <c r="G69" s="425">
        <v>0</v>
      </c>
      <c r="H69" s="425">
        <v>0</v>
      </c>
      <c r="I69" s="425">
        <v>0</v>
      </c>
      <c r="J69" s="425">
        <v>0</v>
      </c>
      <c r="K69" s="425">
        <v>0</v>
      </c>
      <c r="L69" s="425">
        <v>0</v>
      </c>
      <c r="M69" s="424">
        <v>700</v>
      </c>
      <c r="N69" s="423">
        <v>1000</v>
      </c>
    </row>
    <row r="70" spans="1:14">
      <c r="A70" s="451"/>
      <c r="B70" s="450" t="s">
        <v>530</v>
      </c>
      <c r="C70" s="426">
        <f>SUM(E70,G70,I70,K70,M70,)</f>
        <v>150</v>
      </c>
      <c r="D70" s="426">
        <f>SUM(F70,H70,J70,L70,N70,)</f>
        <v>150</v>
      </c>
      <c r="E70" s="425">
        <v>0</v>
      </c>
      <c r="F70" s="425"/>
      <c r="G70" s="425">
        <v>0</v>
      </c>
      <c r="H70" s="425">
        <v>0</v>
      </c>
      <c r="I70" s="425">
        <v>0</v>
      </c>
      <c r="J70" s="425">
        <v>0</v>
      </c>
      <c r="K70" s="425">
        <v>0</v>
      </c>
      <c r="L70" s="425">
        <v>0</v>
      </c>
      <c r="M70" s="424">
        <v>150</v>
      </c>
      <c r="N70" s="423">
        <v>150</v>
      </c>
    </row>
    <row r="71" spans="1:14">
      <c r="A71" s="451"/>
      <c r="B71" s="450" t="s">
        <v>345</v>
      </c>
      <c r="C71" s="426">
        <f>SUM(E71,G71,I71,K71,M71,)</f>
        <v>50</v>
      </c>
      <c r="D71" s="426">
        <f>SUM(F71,H71,J71,L71,N71,)</f>
        <v>50</v>
      </c>
      <c r="E71" s="425">
        <v>0</v>
      </c>
      <c r="F71" s="425"/>
      <c r="G71" s="425">
        <v>0</v>
      </c>
      <c r="H71" s="425">
        <v>0</v>
      </c>
      <c r="I71" s="425">
        <v>0</v>
      </c>
      <c r="J71" s="425">
        <v>0</v>
      </c>
      <c r="K71" s="425">
        <v>0</v>
      </c>
      <c r="L71" s="425">
        <v>0</v>
      </c>
      <c r="M71" s="424">
        <v>50</v>
      </c>
      <c r="N71" s="423">
        <v>50</v>
      </c>
    </row>
    <row r="72" spans="1:14">
      <c r="A72" s="451"/>
      <c r="B72" s="450" t="s">
        <v>346</v>
      </c>
      <c r="C72" s="426">
        <f>SUM(E72,G72,I72,K72,M72,)</f>
        <v>1153</v>
      </c>
      <c r="D72" s="426">
        <f>SUM(F72,H72,J72,L72,N72,)</f>
        <v>1153</v>
      </c>
      <c r="E72" s="425">
        <v>0</v>
      </c>
      <c r="F72" s="425"/>
      <c r="G72" s="425">
        <v>0</v>
      </c>
      <c r="H72" s="425">
        <v>0</v>
      </c>
      <c r="I72" s="425">
        <v>0</v>
      </c>
      <c r="J72" s="425">
        <v>0</v>
      </c>
      <c r="K72" s="425">
        <v>0</v>
      </c>
      <c r="L72" s="425">
        <v>0</v>
      </c>
      <c r="M72" s="424">
        <v>1153</v>
      </c>
      <c r="N72" s="423">
        <v>1153</v>
      </c>
    </row>
    <row r="73" spans="1:14">
      <c r="A73" s="451"/>
      <c r="B73" s="450" t="s">
        <v>529</v>
      </c>
      <c r="C73" s="426">
        <v>0</v>
      </c>
      <c r="D73" s="426">
        <v>2</v>
      </c>
      <c r="E73" s="425"/>
      <c r="F73" s="425"/>
      <c r="G73" s="425"/>
      <c r="H73" s="425"/>
      <c r="I73" s="425"/>
      <c r="J73" s="425"/>
      <c r="K73" s="425"/>
      <c r="L73" s="425"/>
      <c r="M73" s="424">
        <v>0</v>
      </c>
      <c r="N73" s="423">
        <v>2</v>
      </c>
    </row>
    <row r="74" spans="1:14">
      <c r="A74" s="449" t="s">
        <v>47</v>
      </c>
      <c r="B74" s="437" t="s">
        <v>194</v>
      </c>
      <c r="C74" s="426">
        <f t="shared" ref="C74:D80" si="8">SUM(E74,G74,I74,K74,M74,)</f>
        <v>0</v>
      </c>
      <c r="D74" s="426">
        <f t="shared" si="8"/>
        <v>0</v>
      </c>
      <c r="E74" s="425"/>
      <c r="F74" s="425"/>
      <c r="G74" s="425"/>
      <c r="H74" s="425"/>
      <c r="I74" s="425"/>
      <c r="J74" s="425"/>
      <c r="K74" s="425"/>
      <c r="L74" s="425"/>
      <c r="M74" s="424"/>
      <c r="N74" s="423"/>
    </row>
    <row r="75" spans="1:14" ht="13.5" thickBot="1">
      <c r="A75" s="449" t="s">
        <v>528</v>
      </c>
      <c r="B75" s="448" t="s">
        <v>195</v>
      </c>
      <c r="C75" s="426">
        <f t="shared" si="8"/>
        <v>0</v>
      </c>
      <c r="D75" s="426">
        <f t="shared" si="8"/>
        <v>0</v>
      </c>
      <c r="E75" s="425"/>
      <c r="F75" s="425"/>
      <c r="G75" s="425"/>
      <c r="H75" s="425"/>
      <c r="I75" s="425"/>
      <c r="J75" s="425"/>
      <c r="K75" s="425"/>
      <c r="L75" s="425"/>
      <c r="M75" s="424"/>
      <c r="N75" s="423"/>
    </row>
    <row r="76" spans="1:14">
      <c r="A76" s="447" t="s">
        <v>347</v>
      </c>
      <c r="B76" s="446" t="s">
        <v>527</v>
      </c>
      <c r="C76" s="445">
        <f t="shared" si="8"/>
        <v>0</v>
      </c>
      <c r="D76" s="445">
        <f t="shared" si="8"/>
        <v>0</v>
      </c>
      <c r="E76" s="444"/>
      <c r="F76" s="444"/>
      <c r="G76" s="444"/>
      <c r="H76" s="444"/>
      <c r="I76" s="444"/>
      <c r="J76" s="444"/>
      <c r="K76" s="444"/>
      <c r="L76" s="444"/>
      <c r="M76" s="443"/>
      <c r="N76" s="442"/>
    </row>
    <row r="77" spans="1:14">
      <c r="A77" s="435"/>
      <c r="B77" s="441" t="s">
        <v>526</v>
      </c>
      <c r="C77" s="440">
        <f t="shared" si="8"/>
        <v>41073</v>
      </c>
      <c r="D77" s="440">
        <f t="shared" si="8"/>
        <v>44223</v>
      </c>
      <c r="E77" s="440">
        <f>SUM(E79:E80)</f>
        <v>27120</v>
      </c>
      <c r="F77" s="440">
        <f t="shared" ref="F77:N77" si="9">SUM(F79:F83)</f>
        <v>28922</v>
      </c>
      <c r="G77" s="440">
        <f t="shared" si="9"/>
        <v>7462</v>
      </c>
      <c r="H77" s="440">
        <f t="shared" si="9"/>
        <v>8046</v>
      </c>
      <c r="I77" s="440">
        <f t="shared" si="9"/>
        <v>6180</v>
      </c>
      <c r="J77" s="440">
        <f t="shared" si="9"/>
        <v>6561</v>
      </c>
      <c r="K77" s="440">
        <f t="shared" si="9"/>
        <v>0</v>
      </c>
      <c r="L77" s="440">
        <f t="shared" si="9"/>
        <v>0</v>
      </c>
      <c r="M77" s="440">
        <f t="shared" si="9"/>
        <v>311</v>
      </c>
      <c r="N77" s="440">
        <f t="shared" si="9"/>
        <v>694</v>
      </c>
    </row>
    <row r="78" spans="1:14">
      <c r="A78" s="435"/>
      <c r="B78" s="439" t="s">
        <v>209</v>
      </c>
      <c r="C78" s="438">
        <f t="shared" si="8"/>
        <v>0</v>
      </c>
      <c r="D78" s="438">
        <f t="shared" si="8"/>
        <v>0</v>
      </c>
      <c r="E78" s="425"/>
      <c r="F78" s="425"/>
      <c r="G78" s="425"/>
      <c r="H78" s="425"/>
      <c r="I78" s="425"/>
      <c r="J78" s="425"/>
      <c r="K78" s="425"/>
      <c r="L78" s="425"/>
      <c r="M78" s="424"/>
      <c r="N78" s="423"/>
    </row>
    <row r="79" spans="1:14">
      <c r="A79" s="435" t="s">
        <v>8</v>
      </c>
      <c r="B79" s="437" t="s">
        <v>525</v>
      </c>
      <c r="C79" s="426">
        <f t="shared" si="8"/>
        <v>27454</v>
      </c>
      <c r="D79" s="426">
        <f t="shared" si="8"/>
        <v>27752</v>
      </c>
      <c r="E79" s="425">
        <v>18109</v>
      </c>
      <c r="F79" s="425">
        <v>18344</v>
      </c>
      <c r="G79" s="425">
        <v>5023</v>
      </c>
      <c r="H79" s="425">
        <v>5086</v>
      </c>
      <c r="I79" s="436">
        <v>4124</v>
      </c>
      <c r="J79" s="436">
        <v>4322</v>
      </c>
      <c r="K79" s="425">
        <v>0</v>
      </c>
      <c r="L79" s="425">
        <v>0</v>
      </c>
      <c r="M79" s="424">
        <v>198</v>
      </c>
      <c r="N79" s="423">
        <v>0</v>
      </c>
    </row>
    <row r="80" spans="1:14">
      <c r="A80" s="435" t="s">
        <v>22</v>
      </c>
      <c r="B80" s="427" t="s">
        <v>524</v>
      </c>
      <c r="C80" s="426">
        <f t="shared" si="8"/>
        <v>13619</v>
      </c>
      <c r="D80" s="426">
        <f t="shared" si="8"/>
        <v>14331</v>
      </c>
      <c r="E80" s="425">
        <v>9011</v>
      </c>
      <c r="F80" s="425">
        <v>9025</v>
      </c>
      <c r="G80" s="425">
        <v>2439</v>
      </c>
      <c r="H80" s="425">
        <v>2443</v>
      </c>
      <c r="I80" s="425">
        <v>2056</v>
      </c>
      <c r="J80" s="425">
        <v>2169</v>
      </c>
      <c r="K80" s="425">
        <v>0</v>
      </c>
      <c r="L80" s="425">
        <v>0</v>
      </c>
      <c r="M80" s="424">
        <v>113</v>
      </c>
      <c r="N80" s="423">
        <v>694</v>
      </c>
    </row>
    <row r="81" spans="1:14">
      <c r="A81" s="435" t="s">
        <v>33</v>
      </c>
      <c r="B81" s="434" t="s">
        <v>523</v>
      </c>
      <c r="C81" s="426">
        <v>0</v>
      </c>
      <c r="D81" s="426">
        <f>SUM(F81,H81,J81,L81,N81,)</f>
        <v>850</v>
      </c>
      <c r="E81" s="425"/>
      <c r="F81" s="425">
        <v>610</v>
      </c>
      <c r="G81" s="425"/>
      <c r="H81" s="425">
        <v>198</v>
      </c>
      <c r="I81" s="425"/>
      <c r="J81" s="425">
        <v>42</v>
      </c>
      <c r="K81" s="425"/>
      <c r="L81" s="425"/>
      <c r="M81" s="424"/>
      <c r="N81" s="423"/>
    </row>
    <row r="82" spans="1:14">
      <c r="A82" s="435" t="s">
        <v>47</v>
      </c>
      <c r="B82" s="434" t="s">
        <v>522</v>
      </c>
      <c r="C82" s="426">
        <v>0</v>
      </c>
      <c r="D82" s="426">
        <f>SUM(F82,H82,J82,L82,N82,)</f>
        <v>781</v>
      </c>
      <c r="E82" s="425"/>
      <c r="F82" s="425">
        <v>571</v>
      </c>
      <c r="G82" s="425"/>
      <c r="H82" s="425">
        <v>182</v>
      </c>
      <c r="I82" s="425"/>
      <c r="J82" s="425">
        <v>28</v>
      </c>
      <c r="K82" s="425"/>
      <c r="L82" s="425"/>
      <c r="M82" s="424"/>
      <c r="N82" s="423"/>
    </row>
    <row r="83" spans="1:14" ht="13.5" thickBot="1">
      <c r="A83" s="433" t="s">
        <v>61</v>
      </c>
      <c r="B83" s="432" t="s">
        <v>521</v>
      </c>
      <c r="C83" s="420">
        <v>0</v>
      </c>
      <c r="D83" s="420">
        <f>SUM(F83,H83,J83,L83,N83,)</f>
        <v>509</v>
      </c>
      <c r="E83" s="431"/>
      <c r="F83" s="431">
        <v>372</v>
      </c>
      <c r="G83" s="431"/>
      <c r="H83" s="431">
        <v>137</v>
      </c>
      <c r="I83" s="431"/>
      <c r="J83" s="431">
        <v>0</v>
      </c>
      <c r="K83" s="431"/>
      <c r="L83" s="431"/>
      <c r="M83" s="430"/>
      <c r="N83" s="429"/>
    </row>
    <row r="84" spans="1:14">
      <c r="A84" s="428"/>
      <c r="B84" s="427" t="s">
        <v>348</v>
      </c>
      <c r="C84" s="426"/>
      <c r="D84" s="426"/>
      <c r="E84" s="425"/>
      <c r="F84" s="425"/>
      <c r="G84" s="425"/>
      <c r="H84" s="425"/>
      <c r="I84" s="425"/>
      <c r="J84" s="425"/>
      <c r="K84" s="425"/>
      <c r="L84" s="425"/>
      <c r="M84" s="424"/>
      <c r="N84" s="423"/>
    </row>
    <row r="85" spans="1:14" ht="13.5" thickBot="1">
      <c r="A85" s="422"/>
      <c r="B85" s="421" t="s">
        <v>520</v>
      </c>
      <c r="C85" s="420">
        <f>SUM(E85,G85,I85,K85,M85,)</f>
        <v>144407</v>
      </c>
      <c r="D85" s="420">
        <f>SUM(F85,H85,J85,L85,N85,)</f>
        <v>171766</v>
      </c>
      <c r="E85" s="420">
        <f t="shared" ref="E85:N85" si="10">SUM(E77,E9)</f>
        <v>50826</v>
      </c>
      <c r="F85" s="420">
        <f t="shared" si="10"/>
        <v>53296</v>
      </c>
      <c r="G85" s="420">
        <f t="shared" si="10"/>
        <v>12589</v>
      </c>
      <c r="H85" s="420">
        <f t="shared" si="10"/>
        <v>13077</v>
      </c>
      <c r="I85" s="420">
        <f t="shared" si="10"/>
        <v>44793</v>
      </c>
      <c r="J85" s="420">
        <f t="shared" si="10"/>
        <v>60564</v>
      </c>
      <c r="K85" s="420">
        <f t="shared" si="10"/>
        <v>23097</v>
      </c>
      <c r="L85" s="420">
        <f t="shared" si="10"/>
        <v>23097</v>
      </c>
      <c r="M85" s="419">
        <f t="shared" si="10"/>
        <v>13102</v>
      </c>
      <c r="N85" s="418">
        <f t="shared" si="10"/>
        <v>21732</v>
      </c>
    </row>
    <row r="86" spans="1:14">
      <c r="A86" s="415"/>
      <c r="B86" s="416"/>
      <c r="C86" s="416"/>
      <c r="D86" s="417"/>
      <c r="E86" s="417"/>
      <c r="F86" s="416"/>
      <c r="G86" s="416"/>
      <c r="H86" s="415"/>
      <c r="I86" s="415"/>
      <c r="J86" s="415"/>
      <c r="K86" s="415"/>
      <c r="L86" s="415"/>
      <c r="M86" s="415"/>
      <c r="N86" s="415"/>
    </row>
    <row r="87" spans="1:14">
      <c r="A87" s="415"/>
      <c r="B87" s="416"/>
      <c r="C87" s="416"/>
      <c r="D87" s="417"/>
      <c r="E87" s="417"/>
      <c r="F87" s="416"/>
      <c r="G87" s="416"/>
      <c r="H87" s="415"/>
      <c r="I87" s="415"/>
      <c r="J87" s="415"/>
      <c r="K87" s="415"/>
      <c r="L87" s="415"/>
      <c r="M87" s="415"/>
      <c r="N87" s="415"/>
    </row>
    <row r="88" spans="1:14">
      <c r="A88" s="415"/>
      <c r="B88" s="416"/>
      <c r="C88" s="416"/>
      <c r="D88" s="417"/>
      <c r="E88" s="417"/>
      <c r="F88" s="416"/>
      <c r="G88" s="416"/>
      <c r="H88" s="415"/>
      <c r="I88" s="415"/>
      <c r="J88" s="415"/>
      <c r="K88" s="415"/>
      <c r="L88" s="415"/>
      <c r="M88" s="415"/>
      <c r="N88" s="415"/>
    </row>
    <row r="89" spans="1:14">
      <c r="A89" s="415"/>
      <c r="B89" s="416"/>
      <c r="C89" s="416"/>
      <c r="D89" s="417"/>
      <c r="E89" s="417"/>
      <c r="F89" s="416"/>
      <c r="G89" s="416"/>
      <c r="H89" s="415"/>
      <c r="I89" s="415"/>
      <c r="J89" s="415"/>
      <c r="K89" s="415"/>
      <c r="L89" s="415"/>
      <c r="M89" s="415"/>
      <c r="N89" s="415"/>
    </row>
    <row r="90" spans="1:14">
      <c r="A90" s="415"/>
      <c r="B90" s="416"/>
      <c r="C90" s="416"/>
      <c r="D90" s="417"/>
      <c r="E90" s="417"/>
      <c r="F90" s="416"/>
      <c r="G90" s="416"/>
      <c r="H90" s="415"/>
      <c r="I90" s="415"/>
      <c r="J90" s="415"/>
      <c r="K90" s="415"/>
      <c r="L90" s="415"/>
      <c r="M90" s="415"/>
      <c r="N90" s="415"/>
    </row>
    <row r="91" spans="1:14">
      <c r="A91" s="415"/>
      <c r="B91" s="416"/>
      <c r="C91" s="416"/>
      <c r="D91" s="417"/>
      <c r="E91" s="417"/>
      <c r="F91" s="416"/>
      <c r="G91" s="416"/>
      <c r="H91" s="415"/>
      <c r="I91" s="415"/>
      <c r="J91" s="415"/>
      <c r="K91" s="415"/>
      <c r="L91" s="415"/>
      <c r="M91" s="415"/>
      <c r="N91" s="415"/>
    </row>
    <row r="92" spans="1:14">
      <c r="A92" s="415"/>
      <c r="B92" s="416"/>
      <c r="C92" s="416"/>
      <c r="D92" s="417"/>
      <c r="E92" s="417"/>
      <c r="F92" s="416"/>
      <c r="G92" s="416"/>
      <c r="H92" s="415"/>
      <c r="I92" s="415"/>
      <c r="J92" s="415"/>
      <c r="K92" s="415"/>
      <c r="L92" s="415"/>
      <c r="M92" s="415"/>
      <c r="N92" s="415"/>
    </row>
    <row r="93" spans="1:14">
      <c r="A93" s="415"/>
      <c r="B93" s="416"/>
      <c r="C93" s="416"/>
      <c r="D93" s="417"/>
      <c r="E93" s="417"/>
      <c r="F93" s="416"/>
      <c r="G93" s="416"/>
      <c r="H93" s="415"/>
      <c r="I93" s="415"/>
      <c r="J93" s="415"/>
      <c r="K93" s="415"/>
      <c r="L93" s="415"/>
      <c r="M93" s="415"/>
      <c r="N93" s="415"/>
    </row>
    <row r="94" spans="1:14">
      <c r="A94" s="415"/>
      <c r="B94" s="416"/>
      <c r="C94" s="416"/>
      <c r="D94" s="417"/>
      <c r="E94" s="417"/>
      <c r="F94" s="416"/>
      <c r="G94" s="416"/>
      <c r="H94" s="415"/>
      <c r="I94" s="415"/>
      <c r="J94" s="415"/>
      <c r="K94" s="415"/>
      <c r="L94" s="415"/>
      <c r="M94" s="415"/>
      <c r="N94" s="415"/>
    </row>
    <row r="95" spans="1:14">
      <c r="A95" s="415"/>
      <c r="B95" s="416"/>
      <c r="C95" s="416"/>
      <c r="D95" s="416"/>
      <c r="E95" s="416"/>
      <c r="F95" s="416"/>
      <c r="G95" s="416"/>
      <c r="H95" s="415"/>
      <c r="I95" s="415"/>
      <c r="J95" s="415"/>
      <c r="K95" s="415"/>
      <c r="L95" s="415"/>
      <c r="M95" s="415"/>
      <c r="N95" s="415"/>
    </row>
    <row r="96" spans="1:14">
      <c r="A96" s="415"/>
      <c r="B96" s="416"/>
      <c r="C96" s="416"/>
      <c r="D96" s="416"/>
      <c r="E96" s="416"/>
      <c r="F96" s="416"/>
      <c r="G96" s="416"/>
      <c r="H96" s="415"/>
      <c r="I96" s="415"/>
      <c r="J96" s="415"/>
      <c r="K96" s="415"/>
      <c r="L96" s="415"/>
      <c r="M96" s="415"/>
      <c r="N96" s="415"/>
    </row>
    <row r="97" spans="1:14">
      <c r="A97" s="415"/>
      <c r="B97" s="416"/>
      <c r="C97" s="416"/>
      <c r="D97" s="416"/>
      <c r="E97" s="416"/>
      <c r="F97" s="416"/>
      <c r="G97" s="416"/>
      <c r="H97" s="415"/>
      <c r="I97" s="415"/>
      <c r="J97" s="415"/>
      <c r="K97" s="415"/>
      <c r="L97" s="415"/>
      <c r="M97" s="415"/>
      <c r="N97" s="415"/>
    </row>
    <row r="98" spans="1:14">
      <c r="A98" s="415"/>
      <c r="B98" s="415"/>
      <c r="C98" s="415"/>
      <c r="D98" s="415"/>
      <c r="E98" s="415"/>
      <c r="F98" s="415"/>
      <c r="G98" s="415"/>
      <c r="H98" s="415"/>
      <c r="I98" s="415"/>
      <c r="J98" s="415"/>
      <c r="K98" s="415"/>
      <c r="L98" s="415"/>
      <c r="M98" s="415"/>
      <c r="N98" s="415"/>
    </row>
    <row r="99" spans="1:14">
      <c r="A99" s="415"/>
      <c r="B99" s="415"/>
      <c r="C99" s="415"/>
      <c r="D99" s="415"/>
      <c r="E99" s="415"/>
      <c r="F99" s="415"/>
      <c r="G99" s="415"/>
      <c r="H99" s="415"/>
      <c r="I99" s="415"/>
      <c r="J99" s="415"/>
      <c r="K99" s="415"/>
      <c r="L99" s="415"/>
      <c r="M99" s="415"/>
      <c r="N99" s="415"/>
    </row>
    <row r="100" spans="1:14">
      <c r="A100" s="415"/>
      <c r="B100" s="415"/>
      <c r="C100" s="415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5"/>
    </row>
    <row r="101" spans="1:14">
      <c r="A101" s="415"/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5"/>
      <c r="N101" s="415"/>
    </row>
    <row r="102" spans="1:14">
      <c r="A102" s="415"/>
      <c r="B102" s="415"/>
      <c r="C102" s="415"/>
      <c r="D102" s="415"/>
      <c r="E102" s="415"/>
      <c r="F102" s="415"/>
      <c r="G102" s="415"/>
      <c r="H102" s="415"/>
      <c r="I102" s="415"/>
      <c r="J102" s="415"/>
      <c r="K102" s="415"/>
      <c r="L102" s="415"/>
      <c r="M102" s="415"/>
      <c r="N102" s="415"/>
    </row>
    <row r="103" spans="1:14">
      <c r="A103" s="415"/>
      <c r="B103" s="415"/>
      <c r="C103" s="415"/>
      <c r="D103" s="415"/>
      <c r="E103" s="415"/>
      <c r="F103" s="415"/>
      <c r="G103" s="415"/>
      <c r="H103" s="415"/>
      <c r="I103" s="415"/>
      <c r="J103" s="415"/>
      <c r="K103" s="415"/>
      <c r="L103" s="415"/>
      <c r="M103" s="415"/>
      <c r="N103" s="415"/>
    </row>
    <row r="104" spans="1:14">
      <c r="A104" s="415"/>
      <c r="B104" s="415"/>
      <c r="C104" s="415"/>
      <c r="D104" s="415"/>
      <c r="E104" s="415"/>
      <c r="F104" s="415"/>
      <c r="G104" s="415"/>
      <c r="H104" s="415"/>
      <c r="I104" s="415"/>
      <c r="J104" s="415"/>
      <c r="K104" s="415"/>
      <c r="L104" s="415"/>
      <c r="M104" s="415"/>
      <c r="N104" s="415"/>
    </row>
    <row r="105" spans="1:14">
      <c r="A105" s="415"/>
      <c r="B105" s="415"/>
      <c r="C105" s="415"/>
      <c r="D105" s="415"/>
      <c r="E105" s="415"/>
      <c r="F105" s="415"/>
      <c r="G105" s="415"/>
      <c r="H105" s="415"/>
      <c r="I105" s="415"/>
      <c r="J105" s="415"/>
      <c r="K105" s="415"/>
      <c r="L105" s="415"/>
      <c r="M105" s="415"/>
      <c r="N105" s="415"/>
    </row>
    <row r="106" spans="1:14">
      <c r="A106" s="415"/>
      <c r="B106" s="415"/>
      <c r="C106" s="415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5"/>
    </row>
    <row r="107" spans="1:14">
      <c r="A107" s="415"/>
      <c r="B107" s="415"/>
      <c r="C107" s="415"/>
      <c r="D107" s="415"/>
      <c r="E107" s="415"/>
      <c r="F107" s="415"/>
      <c r="G107" s="415"/>
      <c r="H107" s="415"/>
      <c r="I107" s="415"/>
      <c r="J107" s="415"/>
      <c r="K107" s="415"/>
      <c r="L107" s="415"/>
      <c r="M107" s="415"/>
      <c r="N107" s="415"/>
    </row>
    <row r="108" spans="1:14">
      <c r="A108" s="415"/>
      <c r="B108" s="415"/>
      <c r="C108" s="415"/>
      <c r="D108" s="415"/>
      <c r="E108" s="415"/>
      <c r="F108" s="415"/>
      <c r="G108" s="415"/>
      <c r="H108" s="415"/>
      <c r="I108" s="415"/>
      <c r="J108" s="415"/>
      <c r="K108" s="415"/>
      <c r="L108" s="415"/>
      <c r="M108" s="415"/>
      <c r="N108" s="415"/>
    </row>
    <row r="109" spans="1:14">
      <c r="A109" s="415"/>
      <c r="B109" s="415"/>
      <c r="C109" s="415"/>
      <c r="D109" s="415"/>
      <c r="E109" s="415"/>
      <c r="F109" s="415"/>
      <c r="G109" s="415"/>
      <c r="H109" s="415"/>
      <c r="I109" s="415"/>
      <c r="J109" s="415"/>
      <c r="K109" s="415"/>
      <c r="L109" s="415"/>
      <c r="M109" s="415"/>
      <c r="N109" s="415"/>
    </row>
    <row r="110" spans="1:14">
      <c r="A110" s="415"/>
      <c r="B110" s="415"/>
      <c r="C110" s="415"/>
      <c r="D110" s="415"/>
      <c r="E110" s="415"/>
      <c r="F110" s="415"/>
      <c r="G110" s="415"/>
      <c r="H110" s="415"/>
      <c r="I110" s="415"/>
      <c r="J110" s="415"/>
      <c r="K110" s="415"/>
      <c r="L110" s="415"/>
      <c r="M110" s="415"/>
      <c r="N110" s="415"/>
    </row>
    <row r="111" spans="1:14">
      <c r="A111" s="415"/>
      <c r="B111" s="415"/>
      <c r="C111" s="415"/>
      <c r="D111" s="415"/>
      <c r="E111" s="415"/>
      <c r="F111" s="415"/>
      <c r="G111" s="415"/>
      <c r="H111" s="415"/>
      <c r="I111" s="415"/>
      <c r="J111" s="415"/>
      <c r="K111" s="415"/>
      <c r="L111" s="415"/>
      <c r="M111" s="415"/>
      <c r="N111" s="415"/>
    </row>
    <row r="112" spans="1:14">
      <c r="A112" s="415"/>
      <c r="B112" s="415"/>
      <c r="C112" s="415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5"/>
    </row>
    <row r="113" spans="1:14">
      <c r="A113" s="415"/>
      <c r="B113" s="415"/>
      <c r="C113" s="415"/>
      <c r="D113" s="415"/>
      <c r="E113" s="415"/>
      <c r="F113" s="415"/>
      <c r="G113" s="415"/>
      <c r="H113" s="415"/>
      <c r="I113" s="415"/>
      <c r="J113" s="415"/>
      <c r="K113" s="415"/>
      <c r="L113" s="415"/>
      <c r="M113" s="415"/>
      <c r="N113" s="415"/>
    </row>
    <row r="114" spans="1:14">
      <c r="A114" s="415"/>
      <c r="B114" s="415"/>
      <c r="C114" s="415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5"/>
    </row>
    <row r="115" spans="1:14">
      <c r="A115" s="415"/>
      <c r="B115" s="415"/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5"/>
      <c r="N115" s="415"/>
    </row>
    <row r="116" spans="1:14">
      <c r="A116" s="415"/>
      <c r="B116" s="415"/>
      <c r="C116" s="415"/>
      <c r="D116" s="415"/>
      <c r="E116" s="415"/>
      <c r="F116" s="415"/>
      <c r="G116" s="415"/>
      <c r="H116" s="415"/>
      <c r="I116" s="415"/>
      <c r="J116" s="415"/>
      <c r="K116" s="415"/>
      <c r="L116" s="415"/>
      <c r="M116" s="415"/>
      <c r="N116" s="415"/>
    </row>
    <row r="117" spans="1:14">
      <c r="A117" s="415"/>
      <c r="B117" s="415"/>
      <c r="C117" s="415"/>
      <c r="D117" s="415"/>
      <c r="E117" s="415"/>
      <c r="F117" s="415"/>
      <c r="G117" s="415"/>
      <c r="H117" s="415"/>
      <c r="I117" s="415"/>
      <c r="J117" s="415"/>
      <c r="K117" s="415"/>
      <c r="L117" s="415"/>
      <c r="M117" s="415"/>
      <c r="N117" s="415"/>
    </row>
    <row r="118" spans="1:14">
      <c r="A118" s="415"/>
      <c r="B118" s="415"/>
      <c r="C118" s="415"/>
      <c r="D118" s="415"/>
      <c r="E118" s="415"/>
      <c r="F118" s="415"/>
      <c r="G118" s="415"/>
      <c r="H118" s="415"/>
      <c r="I118" s="415"/>
      <c r="J118" s="415"/>
      <c r="K118" s="415"/>
      <c r="L118" s="415"/>
      <c r="M118" s="415"/>
      <c r="N118" s="415"/>
    </row>
    <row r="119" spans="1:14">
      <c r="A119" s="415"/>
      <c r="B119" s="415"/>
      <c r="C119" s="415"/>
      <c r="D119" s="415"/>
      <c r="E119" s="415"/>
      <c r="F119" s="415"/>
      <c r="G119" s="415"/>
      <c r="H119" s="415"/>
      <c r="I119" s="415"/>
      <c r="J119" s="415"/>
      <c r="K119" s="415"/>
      <c r="L119" s="415"/>
      <c r="M119" s="415"/>
      <c r="N119" s="415"/>
    </row>
    <row r="120" spans="1:14">
      <c r="A120" s="415"/>
      <c r="B120" s="415"/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5"/>
    </row>
    <row r="121" spans="1:14">
      <c r="A121" s="415"/>
      <c r="B121" s="415"/>
      <c r="C121" s="415"/>
      <c r="D121" s="415"/>
      <c r="E121" s="415"/>
      <c r="F121" s="415"/>
      <c r="G121" s="415"/>
      <c r="H121" s="415"/>
      <c r="I121" s="415"/>
      <c r="J121" s="415"/>
      <c r="K121" s="415"/>
      <c r="L121" s="415"/>
      <c r="M121" s="415"/>
      <c r="N121" s="415"/>
    </row>
    <row r="122" spans="1:14">
      <c r="A122" s="415"/>
      <c r="B122" s="415"/>
      <c r="C122" s="415"/>
      <c r="D122" s="415"/>
      <c r="E122" s="415"/>
      <c r="F122" s="415"/>
      <c r="G122" s="415"/>
      <c r="H122" s="415"/>
      <c r="I122" s="415"/>
      <c r="J122" s="415"/>
      <c r="K122" s="415"/>
      <c r="L122" s="415"/>
      <c r="M122" s="415"/>
      <c r="N122" s="415"/>
    </row>
    <row r="123" spans="1:14">
      <c r="A123" s="415"/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5"/>
    </row>
    <row r="124" spans="1:14">
      <c r="A124" s="415"/>
      <c r="B124" s="415"/>
      <c r="C124" s="415"/>
      <c r="D124" s="415"/>
      <c r="E124" s="415"/>
      <c r="F124" s="415"/>
      <c r="G124" s="415"/>
      <c r="H124" s="415"/>
      <c r="I124" s="415"/>
      <c r="J124" s="415"/>
      <c r="K124" s="415"/>
      <c r="L124" s="415"/>
      <c r="M124" s="415"/>
      <c r="N124" s="415"/>
    </row>
    <row r="125" spans="1:14">
      <c r="A125" s="415"/>
      <c r="B125" s="415"/>
      <c r="C125" s="415"/>
      <c r="D125" s="415"/>
      <c r="E125" s="415"/>
      <c r="F125" s="415"/>
      <c r="G125" s="415"/>
      <c r="H125" s="415"/>
      <c r="I125" s="415"/>
      <c r="J125" s="415"/>
      <c r="K125" s="415"/>
      <c r="L125" s="415"/>
      <c r="M125" s="415"/>
      <c r="N125" s="415"/>
    </row>
    <row r="126" spans="1:14">
      <c r="A126" s="415"/>
      <c r="B126" s="415"/>
      <c r="C126" s="415"/>
      <c r="D126" s="415"/>
      <c r="E126" s="415"/>
      <c r="F126" s="415"/>
      <c r="G126" s="415"/>
      <c r="H126" s="415"/>
      <c r="I126" s="415"/>
      <c r="J126" s="415"/>
      <c r="K126" s="415"/>
      <c r="L126" s="415"/>
      <c r="M126" s="415"/>
      <c r="N126" s="415"/>
    </row>
    <row r="127" spans="1:14">
      <c r="A127" s="415"/>
      <c r="B127" s="415"/>
      <c r="C127" s="415"/>
      <c r="D127" s="415"/>
      <c r="E127" s="415"/>
      <c r="F127" s="415"/>
      <c r="G127" s="415"/>
      <c r="H127" s="415"/>
      <c r="I127" s="415"/>
      <c r="J127" s="415"/>
      <c r="K127" s="415"/>
      <c r="L127" s="415"/>
      <c r="M127" s="415"/>
      <c r="N127" s="415"/>
    </row>
    <row r="128" spans="1:14">
      <c r="A128" s="415"/>
      <c r="B128" s="415"/>
      <c r="C128" s="415"/>
      <c r="D128" s="415"/>
      <c r="E128" s="415"/>
      <c r="F128" s="415"/>
      <c r="G128" s="415"/>
      <c r="H128" s="415"/>
      <c r="I128" s="415"/>
      <c r="J128" s="415"/>
      <c r="K128" s="415"/>
      <c r="L128" s="415"/>
      <c r="M128" s="415"/>
      <c r="N128" s="415"/>
    </row>
    <row r="129" spans="1:14">
      <c r="A129" s="415"/>
      <c r="B129" s="415"/>
      <c r="C129" s="415"/>
      <c r="D129" s="415"/>
      <c r="E129" s="415"/>
      <c r="F129" s="415"/>
      <c r="G129" s="415"/>
      <c r="H129" s="415"/>
      <c r="I129" s="415"/>
      <c r="J129" s="415"/>
      <c r="K129" s="415"/>
      <c r="L129" s="415"/>
      <c r="M129" s="415"/>
      <c r="N129" s="415"/>
    </row>
    <row r="130" spans="1:14">
      <c r="A130" s="415"/>
      <c r="B130" s="415"/>
      <c r="C130" s="415"/>
      <c r="D130" s="415"/>
      <c r="E130" s="415"/>
      <c r="F130" s="415"/>
      <c r="G130" s="415"/>
      <c r="H130" s="415"/>
      <c r="I130" s="415"/>
      <c r="J130" s="415"/>
      <c r="K130" s="415"/>
      <c r="L130" s="415"/>
      <c r="M130" s="415"/>
      <c r="N130" s="415"/>
    </row>
    <row r="131" spans="1:14">
      <c r="A131" s="415"/>
      <c r="B131" s="415"/>
      <c r="C131" s="415"/>
      <c r="D131" s="415"/>
      <c r="E131" s="415"/>
      <c r="F131" s="415"/>
      <c r="G131" s="415"/>
      <c r="H131" s="415"/>
      <c r="I131" s="415"/>
      <c r="J131" s="415"/>
      <c r="K131" s="415"/>
      <c r="L131" s="415"/>
      <c r="M131" s="415"/>
      <c r="N131" s="415"/>
    </row>
    <row r="132" spans="1:14">
      <c r="A132" s="415"/>
      <c r="B132" s="415"/>
      <c r="C132" s="415"/>
      <c r="D132" s="415"/>
      <c r="E132" s="415"/>
      <c r="F132" s="415"/>
      <c r="G132" s="415"/>
      <c r="H132" s="415"/>
      <c r="I132" s="415"/>
      <c r="J132" s="415"/>
      <c r="K132" s="415"/>
      <c r="L132" s="415"/>
      <c r="M132" s="415"/>
      <c r="N132" s="415"/>
    </row>
    <row r="133" spans="1:14">
      <c r="A133" s="415"/>
      <c r="B133" s="415"/>
      <c r="C133" s="415"/>
      <c r="D133" s="415"/>
      <c r="E133" s="415"/>
      <c r="F133" s="415"/>
      <c r="G133" s="415"/>
      <c r="H133" s="415"/>
      <c r="I133" s="415"/>
      <c r="J133" s="415"/>
      <c r="K133" s="415"/>
      <c r="L133" s="415"/>
      <c r="M133" s="415"/>
      <c r="N133" s="415"/>
    </row>
    <row r="134" spans="1:14">
      <c r="A134" s="415"/>
      <c r="B134" s="415"/>
      <c r="C134" s="415"/>
      <c r="D134" s="415"/>
      <c r="E134" s="415"/>
      <c r="F134" s="415"/>
      <c r="G134" s="415"/>
      <c r="H134" s="415"/>
      <c r="I134" s="415"/>
      <c r="J134" s="415"/>
      <c r="K134" s="415"/>
      <c r="L134" s="415"/>
      <c r="M134" s="415"/>
      <c r="N134" s="415"/>
    </row>
    <row r="135" spans="1:14">
      <c r="A135" s="415"/>
      <c r="B135" s="415"/>
      <c r="C135" s="415"/>
      <c r="D135" s="415"/>
      <c r="E135" s="415"/>
      <c r="F135" s="415"/>
      <c r="G135" s="415"/>
      <c r="H135" s="415"/>
      <c r="I135" s="415"/>
      <c r="J135" s="415"/>
      <c r="K135" s="415"/>
      <c r="L135" s="415"/>
      <c r="M135" s="415"/>
      <c r="N135" s="415"/>
    </row>
    <row r="136" spans="1:14">
      <c r="A136" s="415"/>
      <c r="B136" s="415"/>
      <c r="C136" s="415"/>
      <c r="D136" s="415"/>
      <c r="E136" s="415"/>
      <c r="F136" s="415"/>
      <c r="G136" s="415"/>
      <c r="H136" s="415"/>
      <c r="I136" s="415"/>
      <c r="J136" s="415"/>
      <c r="K136" s="415"/>
      <c r="L136" s="415"/>
      <c r="M136" s="415"/>
      <c r="N136" s="415"/>
    </row>
    <row r="137" spans="1:14">
      <c r="A137" s="415"/>
      <c r="B137" s="415"/>
      <c r="C137" s="415"/>
      <c r="D137" s="415"/>
      <c r="E137" s="415"/>
      <c r="F137" s="415"/>
      <c r="G137" s="415"/>
      <c r="H137" s="415"/>
      <c r="I137" s="415"/>
      <c r="J137" s="415"/>
      <c r="K137" s="415"/>
      <c r="L137" s="415"/>
      <c r="M137" s="415"/>
      <c r="N137" s="415"/>
    </row>
    <row r="138" spans="1:14">
      <c r="A138" s="415"/>
      <c r="B138" s="415"/>
      <c r="C138" s="415"/>
      <c r="D138" s="415"/>
      <c r="E138" s="415"/>
      <c r="F138" s="415"/>
      <c r="G138" s="415"/>
      <c r="H138" s="415"/>
      <c r="I138" s="415"/>
      <c r="J138" s="415"/>
      <c r="K138" s="415"/>
      <c r="L138" s="415"/>
      <c r="M138" s="415"/>
      <c r="N138" s="415"/>
    </row>
    <row r="139" spans="1:14">
      <c r="A139" s="415"/>
      <c r="B139" s="415"/>
      <c r="C139" s="415"/>
      <c r="D139" s="415"/>
      <c r="E139" s="415"/>
      <c r="F139" s="415"/>
      <c r="G139" s="415"/>
      <c r="H139" s="415"/>
      <c r="I139" s="415"/>
      <c r="J139" s="415"/>
      <c r="K139" s="415"/>
      <c r="L139" s="415"/>
      <c r="M139" s="415"/>
      <c r="N139" s="415"/>
    </row>
    <row r="140" spans="1:14">
      <c r="A140" s="415"/>
      <c r="B140" s="415"/>
      <c r="C140" s="415"/>
      <c r="D140" s="415"/>
      <c r="E140" s="415"/>
      <c r="F140" s="415"/>
      <c r="G140" s="415"/>
      <c r="H140" s="415"/>
      <c r="I140" s="415"/>
      <c r="J140" s="415"/>
      <c r="K140" s="415"/>
      <c r="L140" s="415"/>
      <c r="M140" s="415"/>
      <c r="N140" s="415"/>
    </row>
    <row r="141" spans="1:14">
      <c r="A141" s="414"/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</row>
    <row r="142" spans="1:14">
      <c r="A142" s="414"/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</row>
    <row r="143" spans="1:14">
      <c r="A143" s="414"/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</row>
    <row r="144" spans="1:14">
      <c r="A144" s="414"/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</row>
    <row r="145" spans="1:14">
      <c r="A145" s="414"/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</row>
    <row r="146" spans="1:14">
      <c r="A146" s="414"/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</row>
    <row r="147" spans="1:14">
      <c r="A147" s="414"/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</row>
    <row r="148" spans="1:14">
      <c r="A148" s="414"/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</row>
    <row r="149" spans="1:14">
      <c r="A149" s="414"/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</row>
    <row r="150" spans="1:14">
      <c r="A150" s="414"/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</row>
    <row r="151" spans="1:14">
      <c r="A151" s="414"/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</row>
    <row r="152" spans="1:14">
      <c r="A152" s="414"/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</row>
    <row r="153" spans="1:14">
      <c r="A153" s="414"/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</row>
    <row r="154" spans="1:14">
      <c r="A154" s="414"/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</row>
    <row r="155" spans="1:14">
      <c r="A155" s="414"/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</row>
    <row r="156" spans="1:14">
      <c r="A156" s="414"/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</row>
    <row r="157" spans="1:14">
      <c r="A157" s="414"/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</row>
    <row r="158" spans="1:14">
      <c r="A158" s="414"/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</row>
    <row r="159" spans="1:14">
      <c r="A159" s="414"/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</row>
    <row r="160" spans="1:14">
      <c r="A160" s="414"/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</row>
    <row r="161" spans="1:14">
      <c r="A161" s="414"/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</row>
    <row r="162" spans="1:14">
      <c r="A162" s="414"/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</row>
    <row r="163" spans="1:14">
      <c r="A163" s="414"/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</row>
    <row r="164" spans="1:14">
      <c r="A164" s="414"/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</row>
    <row r="165" spans="1:14">
      <c r="A165" s="414"/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</row>
    <row r="166" spans="1:14">
      <c r="A166" s="414"/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</row>
    <row r="167" spans="1:14">
      <c r="A167" s="414"/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</row>
    <row r="168" spans="1:14">
      <c r="A168" s="414"/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</row>
    <row r="169" spans="1:14">
      <c r="A169" s="414"/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</row>
    <row r="170" spans="1:14">
      <c r="A170" s="414"/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</row>
    <row r="171" spans="1:14">
      <c r="A171" s="414"/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</row>
    <row r="172" spans="1:14">
      <c r="A172" s="414"/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</row>
    <row r="173" spans="1:14">
      <c r="A173" s="414"/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</row>
    <row r="174" spans="1:14">
      <c r="A174" s="414"/>
      <c r="B174" s="414"/>
      <c r="C174" s="414"/>
      <c r="D174" s="414"/>
      <c r="E174" s="414"/>
      <c r="F174" s="414"/>
      <c r="G174" s="414"/>
      <c r="H174" s="414"/>
      <c r="I174" s="414"/>
      <c r="J174" s="414"/>
      <c r="K174" s="414"/>
      <c r="L174" s="414"/>
      <c r="M174" s="414"/>
      <c r="N174" s="414"/>
    </row>
    <row r="175" spans="1:14">
      <c r="A175" s="414"/>
      <c r="B175" s="414"/>
      <c r="C175" s="414"/>
      <c r="D175" s="414"/>
      <c r="E175" s="414"/>
      <c r="F175" s="414"/>
      <c r="G175" s="414"/>
      <c r="H175" s="414"/>
      <c r="I175" s="414"/>
      <c r="J175" s="414"/>
      <c r="K175" s="414"/>
      <c r="L175" s="414"/>
      <c r="M175" s="414"/>
      <c r="N175" s="414"/>
    </row>
    <row r="176" spans="1:14">
      <c r="A176" s="414"/>
      <c r="B176" s="414"/>
      <c r="C176" s="414"/>
      <c r="D176" s="414"/>
      <c r="E176" s="414"/>
      <c r="F176" s="414"/>
      <c r="G176" s="414"/>
      <c r="H176" s="414"/>
      <c r="I176" s="414"/>
      <c r="J176" s="414"/>
      <c r="K176" s="414"/>
      <c r="L176" s="414"/>
      <c r="M176" s="414"/>
      <c r="N176" s="414"/>
    </row>
    <row r="177" spans="1:14">
      <c r="A177" s="414"/>
      <c r="B177" s="414"/>
      <c r="C177" s="414"/>
      <c r="D177" s="414"/>
      <c r="E177" s="414"/>
      <c r="F177" s="414"/>
      <c r="G177" s="414"/>
      <c r="H177" s="414"/>
      <c r="I177" s="414"/>
      <c r="J177" s="414"/>
      <c r="K177" s="414"/>
      <c r="L177" s="414"/>
      <c r="M177" s="414"/>
      <c r="N177" s="414"/>
    </row>
    <row r="178" spans="1:14">
      <c r="A178" s="414"/>
      <c r="B178" s="414"/>
      <c r="C178" s="414"/>
      <c r="D178" s="414"/>
      <c r="E178" s="414"/>
      <c r="F178" s="414"/>
      <c r="G178" s="414"/>
      <c r="H178" s="414"/>
      <c r="I178" s="414"/>
      <c r="J178" s="414"/>
      <c r="K178" s="414"/>
      <c r="L178" s="414"/>
      <c r="M178" s="414"/>
      <c r="N178" s="414"/>
    </row>
    <row r="179" spans="1:14">
      <c r="A179" s="414"/>
      <c r="B179" s="414"/>
      <c r="C179" s="414"/>
      <c r="D179" s="414"/>
      <c r="E179" s="414"/>
      <c r="F179" s="414"/>
      <c r="G179" s="414"/>
      <c r="H179" s="414"/>
      <c r="I179" s="414"/>
      <c r="J179" s="414"/>
      <c r="K179" s="414"/>
      <c r="L179" s="414"/>
      <c r="M179" s="414"/>
      <c r="N179" s="414"/>
    </row>
    <row r="180" spans="1:14">
      <c r="A180" s="414"/>
      <c r="B180" s="414"/>
      <c r="C180" s="414"/>
      <c r="D180" s="414"/>
      <c r="E180" s="414"/>
      <c r="F180" s="414"/>
      <c r="G180" s="414"/>
      <c r="H180" s="414"/>
      <c r="I180" s="414"/>
      <c r="J180" s="414"/>
      <c r="K180" s="414"/>
      <c r="L180" s="414"/>
      <c r="M180" s="414"/>
      <c r="N180" s="414"/>
    </row>
    <row r="181" spans="1:14">
      <c r="A181" s="414"/>
      <c r="B181" s="414"/>
      <c r="C181" s="414"/>
      <c r="D181" s="414"/>
      <c r="E181" s="414"/>
      <c r="F181" s="414"/>
      <c r="G181" s="414"/>
      <c r="H181" s="414"/>
      <c r="I181" s="414"/>
      <c r="J181" s="414"/>
      <c r="K181" s="414"/>
      <c r="L181" s="414"/>
      <c r="M181" s="414"/>
      <c r="N181" s="414"/>
    </row>
    <row r="182" spans="1:14">
      <c r="A182" s="414"/>
      <c r="B182" s="414"/>
      <c r="C182" s="414"/>
      <c r="D182" s="414"/>
      <c r="E182" s="414"/>
      <c r="F182" s="414"/>
      <c r="G182" s="414"/>
      <c r="H182" s="414"/>
      <c r="I182" s="414"/>
      <c r="J182" s="414"/>
      <c r="K182" s="414"/>
      <c r="L182" s="414"/>
      <c r="M182" s="414"/>
      <c r="N182" s="414"/>
    </row>
    <row r="183" spans="1:14">
      <c r="A183" s="414"/>
      <c r="B183" s="414"/>
      <c r="C183" s="414"/>
      <c r="D183" s="414"/>
      <c r="E183" s="414"/>
      <c r="F183" s="414"/>
      <c r="G183" s="414"/>
      <c r="H183" s="414"/>
      <c r="I183" s="414"/>
      <c r="J183" s="414"/>
      <c r="K183" s="414"/>
      <c r="L183" s="414"/>
      <c r="M183" s="414"/>
      <c r="N183" s="414"/>
    </row>
    <row r="184" spans="1:14">
      <c r="A184" s="414"/>
      <c r="B184" s="414"/>
      <c r="C184" s="414"/>
      <c r="D184" s="414"/>
      <c r="E184" s="414"/>
      <c r="F184" s="414"/>
      <c r="G184" s="414"/>
      <c r="H184" s="414"/>
      <c r="I184" s="414"/>
      <c r="J184" s="414"/>
      <c r="K184" s="414"/>
      <c r="L184" s="414"/>
      <c r="M184" s="414"/>
      <c r="N184" s="414"/>
    </row>
    <row r="185" spans="1:14">
      <c r="A185" s="414"/>
      <c r="B185" s="414"/>
      <c r="C185" s="414"/>
      <c r="D185" s="414"/>
      <c r="E185" s="414"/>
      <c r="F185" s="414"/>
      <c r="G185" s="414"/>
      <c r="H185" s="414"/>
      <c r="I185" s="414"/>
      <c r="J185" s="414"/>
      <c r="K185" s="414"/>
      <c r="L185" s="414"/>
      <c r="M185" s="414"/>
      <c r="N185" s="414"/>
    </row>
    <row r="186" spans="1:14">
      <c r="A186" s="414"/>
      <c r="B186" s="414"/>
      <c r="C186" s="414"/>
      <c r="D186" s="414"/>
      <c r="E186" s="414"/>
      <c r="F186" s="414"/>
      <c r="G186" s="414"/>
      <c r="H186" s="414"/>
      <c r="I186" s="414"/>
      <c r="J186" s="414"/>
      <c r="K186" s="414"/>
      <c r="L186" s="414"/>
      <c r="M186" s="414"/>
      <c r="N186" s="414"/>
    </row>
    <row r="187" spans="1:14">
      <c r="A187" s="414"/>
      <c r="B187" s="414"/>
      <c r="C187" s="414"/>
      <c r="D187" s="414"/>
      <c r="E187" s="414"/>
      <c r="F187" s="414"/>
      <c r="G187" s="414"/>
      <c r="H187" s="414"/>
      <c r="I187" s="414"/>
      <c r="J187" s="414"/>
      <c r="K187" s="414"/>
      <c r="L187" s="414"/>
      <c r="M187" s="414"/>
      <c r="N187" s="414"/>
    </row>
    <row r="188" spans="1:14">
      <c r="A188" s="414"/>
      <c r="B188" s="414"/>
      <c r="C188" s="414"/>
      <c r="D188" s="414"/>
      <c r="E188" s="414"/>
      <c r="F188" s="414"/>
      <c r="G188" s="414"/>
      <c r="H188" s="414"/>
      <c r="I188" s="414"/>
      <c r="J188" s="414"/>
      <c r="K188" s="414"/>
      <c r="L188" s="414"/>
      <c r="M188" s="414"/>
      <c r="N188" s="414"/>
    </row>
    <row r="189" spans="1:14">
      <c r="A189" s="414"/>
      <c r="B189" s="414"/>
      <c r="C189" s="414"/>
      <c r="D189" s="414"/>
      <c r="E189" s="414"/>
      <c r="F189" s="414"/>
      <c r="G189" s="414"/>
      <c r="H189" s="414"/>
      <c r="I189" s="414"/>
      <c r="J189" s="414"/>
      <c r="K189" s="414"/>
      <c r="L189" s="414"/>
      <c r="M189" s="414"/>
      <c r="N189" s="414"/>
    </row>
    <row r="190" spans="1:14">
      <c r="A190" s="414"/>
      <c r="B190" s="414"/>
      <c r="C190" s="414"/>
      <c r="D190" s="414"/>
      <c r="E190" s="414"/>
      <c r="F190" s="414"/>
      <c r="G190" s="414"/>
      <c r="H190" s="414"/>
      <c r="I190" s="414"/>
      <c r="J190" s="414"/>
      <c r="K190" s="414"/>
      <c r="L190" s="414"/>
      <c r="M190" s="414"/>
      <c r="N190" s="414"/>
    </row>
    <row r="191" spans="1:14">
      <c r="A191" s="414"/>
      <c r="B191" s="414"/>
      <c r="C191" s="414"/>
      <c r="D191" s="414"/>
      <c r="E191" s="414"/>
      <c r="F191" s="414"/>
      <c r="G191" s="414"/>
      <c r="H191" s="414"/>
      <c r="I191" s="414"/>
      <c r="J191" s="414"/>
      <c r="K191" s="414"/>
      <c r="L191" s="414"/>
      <c r="M191" s="414"/>
      <c r="N191" s="414"/>
    </row>
    <row r="192" spans="1:14">
      <c r="A192" s="414"/>
      <c r="B192" s="414"/>
      <c r="C192" s="414"/>
      <c r="D192" s="414"/>
      <c r="E192" s="414"/>
      <c r="F192" s="414"/>
      <c r="G192" s="414"/>
      <c r="H192" s="414"/>
      <c r="I192" s="414"/>
      <c r="J192" s="414"/>
      <c r="K192" s="414"/>
      <c r="L192" s="414"/>
      <c r="M192" s="414"/>
      <c r="N192" s="414"/>
    </row>
    <row r="193" spans="1:14">
      <c r="A193" s="414"/>
      <c r="B193" s="414"/>
      <c r="C193" s="414"/>
      <c r="D193" s="414"/>
      <c r="E193" s="414"/>
      <c r="F193" s="414"/>
      <c r="G193" s="414"/>
      <c r="H193" s="414"/>
      <c r="I193" s="414"/>
      <c r="J193" s="414"/>
      <c r="K193" s="414"/>
      <c r="L193" s="414"/>
      <c r="M193" s="414"/>
      <c r="N193" s="414"/>
    </row>
    <row r="194" spans="1:14">
      <c r="A194" s="414"/>
      <c r="B194" s="414"/>
      <c r="C194" s="414"/>
      <c r="D194" s="414"/>
      <c r="E194" s="414"/>
      <c r="F194" s="414"/>
      <c r="G194" s="414"/>
      <c r="H194" s="414"/>
      <c r="I194" s="414"/>
      <c r="J194" s="414"/>
      <c r="K194" s="414"/>
      <c r="L194" s="414"/>
      <c r="M194" s="414"/>
      <c r="N194" s="414"/>
    </row>
    <row r="195" spans="1:14">
      <c r="A195" s="414"/>
      <c r="B195" s="414"/>
      <c r="C195" s="414"/>
      <c r="D195" s="414"/>
      <c r="E195" s="414"/>
      <c r="F195" s="414"/>
      <c r="G195" s="414"/>
      <c r="H195" s="414"/>
      <c r="I195" s="414"/>
      <c r="J195" s="414"/>
      <c r="K195" s="414"/>
      <c r="L195" s="414"/>
      <c r="M195" s="414"/>
      <c r="N195" s="414"/>
    </row>
    <row r="196" spans="1:14">
      <c r="A196" s="414"/>
      <c r="B196" s="414"/>
      <c r="C196" s="414"/>
      <c r="D196" s="414"/>
      <c r="E196" s="414"/>
      <c r="F196" s="414"/>
      <c r="G196" s="414"/>
      <c r="H196" s="414"/>
      <c r="I196" s="414"/>
      <c r="J196" s="414"/>
      <c r="K196" s="414"/>
      <c r="L196" s="414"/>
      <c r="M196" s="414"/>
      <c r="N196" s="414"/>
    </row>
    <row r="197" spans="1:14">
      <c r="A197" s="414"/>
      <c r="B197" s="414"/>
      <c r="C197" s="414"/>
      <c r="D197" s="414"/>
      <c r="E197" s="414"/>
      <c r="F197" s="414"/>
      <c r="G197" s="414"/>
      <c r="H197" s="414"/>
      <c r="I197" s="414"/>
      <c r="J197" s="414"/>
      <c r="K197" s="414"/>
      <c r="L197" s="414"/>
      <c r="M197" s="414"/>
      <c r="N197" s="414"/>
    </row>
    <row r="198" spans="1:14">
      <c r="A198" s="414"/>
      <c r="B198" s="414"/>
      <c r="C198" s="414"/>
      <c r="D198" s="414"/>
      <c r="E198" s="414"/>
      <c r="F198" s="414"/>
      <c r="G198" s="414"/>
      <c r="H198" s="414"/>
      <c r="I198" s="414"/>
      <c r="J198" s="414"/>
      <c r="K198" s="414"/>
      <c r="L198" s="414"/>
      <c r="M198" s="414"/>
      <c r="N198" s="414"/>
    </row>
    <row r="199" spans="1:14">
      <c r="A199" s="414"/>
      <c r="B199" s="414"/>
      <c r="C199" s="414"/>
      <c r="D199" s="414"/>
      <c r="E199" s="414"/>
      <c r="F199" s="414"/>
      <c r="G199" s="414"/>
      <c r="H199" s="414"/>
      <c r="I199" s="414"/>
      <c r="J199" s="414"/>
      <c r="K199" s="414"/>
      <c r="L199" s="414"/>
      <c r="M199" s="414"/>
      <c r="N199" s="414"/>
    </row>
    <row r="200" spans="1:14">
      <c r="A200" s="414"/>
      <c r="B200" s="414"/>
      <c r="C200" s="414"/>
      <c r="D200" s="414"/>
      <c r="E200" s="414"/>
      <c r="F200" s="414"/>
      <c r="G200" s="414"/>
      <c r="H200" s="414"/>
      <c r="I200" s="414"/>
      <c r="J200" s="414"/>
      <c r="K200" s="414"/>
      <c r="L200" s="414"/>
      <c r="M200" s="414"/>
      <c r="N200" s="414"/>
    </row>
    <row r="201" spans="1:14">
      <c r="A201" s="414"/>
      <c r="B201" s="414"/>
      <c r="C201" s="414"/>
      <c r="D201" s="414"/>
      <c r="E201" s="414"/>
      <c r="F201" s="414"/>
      <c r="G201" s="414"/>
      <c r="H201" s="414"/>
      <c r="I201" s="414"/>
      <c r="J201" s="414"/>
      <c r="K201" s="414"/>
      <c r="L201" s="414"/>
      <c r="M201" s="414"/>
      <c r="N201" s="414"/>
    </row>
    <row r="202" spans="1:14">
      <c r="A202" s="414"/>
      <c r="B202" s="414"/>
      <c r="C202" s="414"/>
      <c r="D202" s="414"/>
      <c r="E202" s="414"/>
      <c r="F202" s="414"/>
      <c r="G202" s="414"/>
      <c r="H202" s="414"/>
      <c r="I202" s="414"/>
      <c r="J202" s="414"/>
      <c r="K202" s="414"/>
      <c r="L202" s="414"/>
      <c r="M202" s="414"/>
      <c r="N202" s="414"/>
    </row>
    <row r="203" spans="1:14">
      <c r="A203" s="414"/>
      <c r="B203" s="414"/>
      <c r="C203" s="414"/>
      <c r="D203" s="414"/>
      <c r="E203" s="414"/>
      <c r="F203" s="414"/>
      <c r="G203" s="414"/>
      <c r="H203" s="414"/>
      <c r="I203" s="414"/>
      <c r="J203" s="414"/>
      <c r="K203" s="414"/>
      <c r="L203" s="414"/>
      <c r="M203" s="414"/>
      <c r="N203" s="414"/>
    </row>
    <row r="204" spans="1:14">
      <c r="A204" s="414"/>
      <c r="B204" s="414"/>
      <c r="C204" s="414"/>
      <c r="D204" s="414"/>
      <c r="E204" s="414"/>
      <c r="F204" s="414"/>
      <c r="G204" s="414"/>
      <c r="H204" s="414"/>
      <c r="I204" s="414"/>
      <c r="J204" s="414"/>
      <c r="K204" s="414"/>
      <c r="L204" s="414"/>
      <c r="M204" s="414"/>
      <c r="N204" s="414"/>
    </row>
    <row r="205" spans="1:14">
      <c r="A205" s="414"/>
      <c r="B205" s="414"/>
      <c r="C205" s="414"/>
      <c r="D205" s="414"/>
      <c r="E205" s="414"/>
      <c r="F205" s="414"/>
      <c r="G205" s="414"/>
      <c r="H205" s="414"/>
      <c r="I205" s="414"/>
      <c r="J205" s="414"/>
      <c r="K205" s="414"/>
      <c r="L205" s="414"/>
      <c r="M205" s="414"/>
      <c r="N205" s="414"/>
    </row>
    <row r="206" spans="1:14">
      <c r="A206" s="414"/>
      <c r="B206" s="414"/>
      <c r="C206" s="414"/>
      <c r="D206" s="414"/>
      <c r="E206" s="414"/>
      <c r="F206" s="414"/>
      <c r="G206" s="414"/>
      <c r="H206" s="414"/>
      <c r="I206" s="414"/>
      <c r="J206" s="414"/>
      <c r="K206" s="414"/>
      <c r="L206" s="414"/>
      <c r="M206" s="414"/>
      <c r="N206" s="414"/>
    </row>
    <row r="207" spans="1:14">
      <c r="A207" s="414"/>
      <c r="B207" s="414"/>
      <c r="C207" s="414"/>
      <c r="D207" s="414"/>
      <c r="E207" s="414"/>
      <c r="F207" s="414"/>
      <c r="G207" s="414"/>
      <c r="H207" s="414"/>
      <c r="I207" s="414"/>
      <c r="J207" s="414"/>
      <c r="K207" s="414"/>
      <c r="L207" s="414"/>
      <c r="M207" s="414"/>
      <c r="N207" s="414"/>
    </row>
    <row r="208" spans="1:14">
      <c r="A208" s="414"/>
      <c r="B208" s="414"/>
      <c r="C208" s="414"/>
      <c r="D208" s="414"/>
      <c r="E208" s="414"/>
      <c r="F208" s="414"/>
      <c r="G208" s="414"/>
      <c r="H208" s="414"/>
      <c r="I208" s="414"/>
      <c r="J208" s="414"/>
      <c r="K208" s="414"/>
      <c r="L208" s="414"/>
      <c r="M208" s="414"/>
      <c r="N208" s="414"/>
    </row>
    <row r="209" spans="1:14">
      <c r="A209" s="414"/>
      <c r="B209" s="414"/>
      <c r="C209" s="414"/>
      <c r="D209" s="414"/>
      <c r="E209" s="414"/>
      <c r="F209" s="414"/>
      <c r="G209" s="414"/>
      <c r="H209" s="414"/>
      <c r="I209" s="414"/>
      <c r="J209" s="414"/>
      <c r="K209" s="414"/>
      <c r="L209" s="414"/>
      <c r="M209" s="414"/>
      <c r="N209" s="414"/>
    </row>
    <row r="210" spans="1:14">
      <c r="A210" s="414"/>
      <c r="B210" s="414"/>
      <c r="C210" s="414"/>
      <c r="D210" s="414"/>
      <c r="E210" s="414"/>
      <c r="F210" s="414"/>
      <c r="G210" s="414"/>
      <c r="H210" s="414"/>
      <c r="I210" s="414"/>
      <c r="J210" s="414"/>
      <c r="K210" s="414"/>
      <c r="L210" s="414"/>
      <c r="M210" s="414"/>
      <c r="N210" s="414"/>
    </row>
    <row r="211" spans="1:14">
      <c r="A211" s="414"/>
      <c r="B211" s="414"/>
      <c r="C211" s="414"/>
      <c r="D211" s="414"/>
      <c r="E211" s="414"/>
      <c r="F211" s="414"/>
      <c r="G211" s="414"/>
      <c r="H211" s="414"/>
      <c r="I211" s="414"/>
      <c r="J211" s="414"/>
      <c r="K211" s="414"/>
      <c r="L211" s="414"/>
      <c r="M211" s="414"/>
      <c r="N211" s="414"/>
    </row>
    <row r="212" spans="1:14">
      <c r="A212" s="414"/>
      <c r="B212" s="414"/>
      <c r="C212" s="414"/>
      <c r="D212" s="414"/>
      <c r="E212" s="414"/>
      <c r="F212" s="414"/>
      <c r="G212" s="414"/>
      <c r="H212" s="414"/>
      <c r="I212" s="414"/>
      <c r="J212" s="414"/>
      <c r="K212" s="414"/>
      <c r="L212" s="414"/>
      <c r="M212" s="414"/>
      <c r="N212" s="414"/>
    </row>
    <row r="213" spans="1:14">
      <c r="A213" s="414"/>
      <c r="B213" s="414"/>
      <c r="C213" s="414"/>
      <c r="D213" s="414"/>
      <c r="E213" s="414"/>
      <c r="F213" s="414"/>
      <c r="G213" s="414"/>
      <c r="H213" s="414"/>
      <c r="I213" s="414"/>
      <c r="J213" s="414"/>
      <c r="K213" s="414"/>
      <c r="L213" s="414"/>
      <c r="M213" s="414"/>
      <c r="N213" s="414"/>
    </row>
    <row r="214" spans="1:14">
      <c r="A214" s="414"/>
      <c r="B214" s="414"/>
      <c r="C214" s="414"/>
      <c r="D214" s="414"/>
      <c r="E214" s="414"/>
      <c r="F214" s="414"/>
      <c r="G214" s="414"/>
      <c r="H214" s="414"/>
      <c r="I214" s="414"/>
      <c r="J214" s="414"/>
      <c r="K214" s="414"/>
      <c r="L214" s="414"/>
      <c r="M214" s="414"/>
      <c r="N214" s="414"/>
    </row>
    <row r="215" spans="1:14">
      <c r="A215" s="414"/>
      <c r="B215" s="414"/>
      <c r="C215" s="414"/>
      <c r="D215" s="414"/>
      <c r="E215" s="414"/>
      <c r="F215" s="414"/>
      <c r="G215" s="414"/>
      <c r="H215" s="414"/>
      <c r="I215" s="414"/>
      <c r="J215" s="414"/>
      <c r="K215" s="414"/>
      <c r="L215" s="414"/>
      <c r="M215" s="414"/>
      <c r="N215" s="414"/>
    </row>
    <row r="216" spans="1:14">
      <c r="A216" s="414"/>
      <c r="B216" s="414"/>
      <c r="C216" s="414"/>
      <c r="D216" s="414"/>
      <c r="E216" s="414"/>
      <c r="F216" s="414"/>
      <c r="G216" s="414"/>
      <c r="H216" s="414"/>
      <c r="I216" s="414"/>
      <c r="J216" s="414"/>
      <c r="K216" s="414"/>
      <c r="L216" s="414"/>
      <c r="M216" s="414"/>
      <c r="N216" s="414"/>
    </row>
    <row r="217" spans="1:14">
      <c r="A217" s="414"/>
      <c r="B217" s="414"/>
      <c r="C217" s="414"/>
      <c r="D217" s="414"/>
      <c r="E217" s="414"/>
      <c r="F217" s="414"/>
      <c r="G217" s="414"/>
      <c r="H217" s="414"/>
      <c r="I217" s="414"/>
      <c r="J217" s="414"/>
      <c r="K217" s="414"/>
      <c r="L217" s="414"/>
      <c r="M217" s="414"/>
      <c r="N217" s="414"/>
    </row>
    <row r="218" spans="1:14">
      <c r="A218" s="414"/>
      <c r="B218" s="414"/>
      <c r="C218" s="414"/>
      <c r="D218" s="414"/>
      <c r="E218" s="414"/>
      <c r="F218" s="414"/>
      <c r="G218" s="414"/>
      <c r="H218" s="414"/>
      <c r="I218" s="414"/>
      <c r="J218" s="414"/>
      <c r="K218" s="414"/>
      <c r="L218" s="414"/>
      <c r="M218" s="414"/>
      <c r="N218" s="414"/>
    </row>
    <row r="219" spans="1:14">
      <c r="A219" s="414"/>
      <c r="B219" s="414"/>
      <c r="C219" s="414"/>
      <c r="D219" s="414"/>
      <c r="E219" s="414"/>
      <c r="F219" s="414"/>
      <c r="G219" s="414"/>
      <c r="H219" s="414"/>
      <c r="I219" s="414"/>
      <c r="J219" s="414"/>
      <c r="K219" s="414"/>
      <c r="L219" s="414"/>
      <c r="M219" s="414"/>
      <c r="N219" s="414"/>
    </row>
    <row r="220" spans="1:14">
      <c r="A220" s="414"/>
      <c r="B220" s="414"/>
      <c r="C220" s="414"/>
      <c r="D220" s="414"/>
      <c r="E220" s="414"/>
      <c r="F220" s="414"/>
      <c r="G220" s="414"/>
      <c r="H220" s="414"/>
      <c r="I220" s="414"/>
      <c r="J220" s="414"/>
      <c r="K220" s="414"/>
      <c r="L220" s="414"/>
      <c r="M220" s="414"/>
      <c r="N220" s="414"/>
    </row>
    <row r="221" spans="1:14">
      <c r="A221" s="414"/>
      <c r="B221" s="414"/>
      <c r="C221" s="414"/>
      <c r="D221" s="414"/>
      <c r="E221" s="414"/>
      <c r="F221" s="414"/>
      <c r="G221" s="414"/>
      <c r="H221" s="414"/>
      <c r="I221" s="414"/>
      <c r="J221" s="414"/>
      <c r="K221" s="414"/>
      <c r="L221" s="414"/>
      <c r="M221" s="414"/>
      <c r="N221" s="414"/>
    </row>
    <row r="222" spans="1:14">
      <c r="A222" s="414"/>
      <c r="B222" s="414"/>
      <c r="C222" s="414"/>
      <c r="D222" s="414"/>
      <c r="E222" s="414"/>
      <c r="F222" s="414"/>
      <c r="G222" s="414"/>
      <c r="H222" s="414"/>
      <c r="I222" s="414"/>
      <c r="J222" s="414"/>
      <c r="K222" s="414"/>
      <c r="L222" s="414"/>
      <c r="M222" s="414"/>
      <c r="N222" s="414"/>
    </row>
    <row r="223" spans="1:14">
      <c r="A223" s="414"/>
      <c r="B223" s="414"/>
      <c r="C223" s="414"/>
      <c r="D223" s="414"/>
      <c r="E223" s="414"/>
      <c r="F223" s="414"/>
      <c r="G223" s="414"/>
      <c r="H223" s="414"/>
      <c r="I223" s="414"/>
      <c r="J223" s="414"/>
      <c r="K223" s="414"/>
      <c r="L223" s="414"/>
      <c r="M223" s="414"/>
      <c r="N223" s="414"/>
    </row>
    <row r="224" spans="1:14">
      <c r="A224" s="414"/>
      <c r="B224" s="414"/>
      <c r="C224" s="414"/>
      <c r="D224" s="414"/>
      <c r="E224" s="414"/>
      <c r="F224" s="414"/>
      <c r="G224" s="414"/>
      <c r="H224" s="414"/>
      <c r="I224" s="414"/>
      <c r="J224" s="414"/>
      <c r="K224" s="414"/>
      <c r="L224" s="414"/>
      <c r="M224" s="414"/>
      <c r="N224" s="414"/>
    </row>
    <row r="225" spans="1:14">
      <c r="A225" s="414"/>
      <c r="B225" s="414"/>
      <c r="C225" s="414"/>
      <c r="D225" s="414"/>
      <c r="E225" s="414"/>
      <c r="F225" s="414"/>
      <c r="G225" s="414"/>
      <c r="H225" s="414"/>
      <c r="I225" s="414"/>
      <c r="J225" s="414"/>
      <c r="K225" s="414"/>
      <c r="L225" s="414"/>
      <c r="M225" s="414"/>
      <c r="N225" s="414"/>
    </row>
    <row r="226" spans="1:14">
      <c r="A226" s="414"/>
      <c r="B226" s="414"/>
      <c r="C226" s="414"/>
      <c r="D226" s="414"/>
      <c r="E226" s="414"/>
      <c r="F226" s="414"/>
      <c r="G226" s="414"/>
      <c r="H226" s="414"/>
      <c r="I226" s="414"/>
      <c r="J226" s="414"/>
      <c r="K226" s="414"/>
      <c r="L226" s="414"/>
      <c r="M226" s="414"/>
      <c r="N226" s="414"/>
    </row>
    <row r="227" spans="1:14">
      <c r="A227" s="414"/>
      <c r="B227" s="414"/>
      <c r="C227" s="414"/>
      <c r="D227" s="414"/>
      <c r="E227" s="414"/>
      <c r="F227" s="414"/>
      <c r="G227" s="414"/>
      <c r="H227" s="414"/>
      <c r="I227" s="414"/>
      <c r="J227" s="414"/>
      <c r="K227" s="414"/>
      <c r="L227" s="414"/>
      <c r="M227" s="414"/>
      <c r="N227" s="414"/>
    </row>
    <row r="228" spans="1:14">
      <c r="A228" s="414"/>
      <c r="B228" s="414"/>
      <c r="C228" s="414"/>
      <c r="D228" s="414"/>
      <c r="E228" s="414"/>
      <c r="F228" s="414"/>
      <c r="G228" s="414"/>
      <c r="H228" s="414"/>
      <c r="I228" s="414"/>
      <c r="J228" s="414"/>
      <c r="K228" s="414"/>
      <c r="L228" s="414"/>
      <c r="M228" s="414"/>
      <c r="N228" s="414"/>
    </row>
    <row r="229" spans="1:14">
      <c r="A229" s="414"/>
      <c r="B229" s="414"/>
      <c r="C229" s="414"/>
      <c r="D229" s="414"/>
      <c r="E229" s="414"/>
      <c r="F229" s="414"/>
      <c r="G229" s="414"/>
      <c r="H229" s="414"/>
      <c r="I229" s="414"/>
      <c r="J229" s="414"/>
      <c r="K229" s="414"/>
      <c r="L229" s="414"/>
      <c r="M229" s="414"/>
      <c r="N229" s="414"/>
    </row>
    <row r="230" spans="1:14">
      <c r="A230" s="414"/>
      <c r="B230" s="414"/>
      <c r="C230" s="414"/>
      <c r="D230" s="414"/>
      <c r="E230" s="414"/>
      <c r="F230" s="414"/>
      <c r="G230" s="414"/>
      <c r="H230" s="414"/>
      <c r="I230" s="414"/>
      <c r="J230" s="414"/>
      <c r="K230" s="414"/>
      <c r="L230" s="414"/>
      <c r="M230" s="414"/>
      <c r="N230" s="414"/>
    </row>
    <row r="231" spans="1:14">
      <c r="A231" s="414"/>
      <c r="B231" s="414"/>
      <c r="C231" s="414"/>
      <c r="D231" s="414"/>
      <c r="E231" s="414"/>
      <c r="F231" s="414"/>
      <c r="G231" s="414"/>
      <c r="H231" s="414"/>
      <c r="I231" s="414"/>
      <c r="J231" s="414"/>
      <c r="K231" s="414"/>
      <c r="L231" s="414"/>
      <c r="M231" s="414"/>
      <c r="N231" s="414"/>
    </row>
    <row r="232" spans="1:14">
      <c r="A232" s="414"/>
      <c r="B232" s="414"/>
      <c r="C232" s="414"/>
      <c r="D232" s="414"/>
      <c r="E232" s="414"/>
      <c r="F232" s="414"/>
      <c r="G232" s="414"/>
      <c r="H232" s="414"/>
      <c r="I232" s="414"/>
      <c r="J232" s="414"/>
      <c r="K232" s="414"/>
      <c r="L232" s="414"/>
      <c r="M232" s="414"/>
      <c r="N232" s="414"/>
    </row>
    <row r="233" spans="1:14">
      <c r="A233" s="414"/>
      <c r="B233" s="414"/>
      <c r="C233" s="414"/>
      <c r="D233" s="414"/>
      <c r="E233" s="414"/>
      <c r="F233" s="414"/>
      <c r="G233" s="414"/>
      <c r="H233" s="414"/>
      <c r="I233" s="414"/>
      <c r="J233" s="414"/>
      <c r="K233" s="414"/>
      <c r="L233" s="414"/>
      <c r="M233" s="414"/>
      <c r="N233" s="414"/>
    </row>
    <row r="234" spans="1:14">
      <c r="A234" s="414"/>
      <c r="B234" s="414"/>
      <c r="C234" s="414"/>
      <c r="D234" s="414"/>
      <c r="E234" s="414"/>
      <c r="F234" s="414"/>
      <c r="G234" s="414"/>
      <c r="H234" s="414"/>
      <c r="I234" s="414"/>
      <c r="J234" s="414"/>
      <c r="K234" s="414"/>
      <c r="L234" s="414"/>
      <c r="M234" s="414"/>
      <c r="N234" s="414"/>
    </row>
    <row r="235" spans="1:14">
      <c r="A235" s="414"/>
      <c r="B235" s="414"/>
      <c r="C235" s="414"/>
      <c r="D235" s="414"/>
      <c r="E235" s="414"/>
      <c r="F235" s="414"/>
      <c r="G235" s="414"/>
      <c r="H235" s="414"/>
      <c r="I235" s="414"/>
      <c r="J235" s="414"/>
      <c r="K235" s="414"/>
      <c r="L235" s="414"/>
      <c r="M235" s="414"/>
      <c r="N235" s="414"/>
    </row>
    <row r="236" spans="1:14">
      <c r="A236" s="414"/>
      <c r="B236" s="414"/>
      <c r="C236" s="414"/>
      <c r="D236" s="414"/>
      <c r="E236" s="414"/>
      <c r="F236" s="414"/>
      <c r="G236" s="414"/>
      <c r="H236" s="414"/>
      <c r="I236" s="414"/>
      <c r="J236" s="414"/>
      <c r="K236" s="414"/>
      <c r="L236" s="414"/>
      <c r="M236" s="414"/>
      <c r="N236" s="414"/>
    </row>
    <row r="237" spans="1:14">
      <c r="A237" s="414"/>
      <c r="B237" s="414"/>
      <c r="C237" s="414"/>
      <c r="D237" s="414"/>
      <c r="E237" s="414"/>
      <c r="F237" s="414"/>
      <c r="G237" s="414"/>
      <c r="H237" s="414"/>
      <c r="I237" s="414"/>
      <c r="J237" s="414"/>
      <c r="K237" s="414"/>
      <c r="L237" s="414"/>
      <c r="M237" s="414"/>
      <c r="N237" s="414"/>
    </row>
    <row r="238" spans="1:14">
      <c r="A238" s="414"/>
      <c r="B238" s="414"/>
      <c r="C238" s="414"/>
      <c r="D238" s="414"/>
      <c r="E238" s="414"/>
      <c r="F238" s="414"/>
      <c r="G238" s="414"/>
      <c r="H238" s="414"/>
      <c r="I238" s="414"/>
      <c r="J238" s="414"/>
      <c r="K238" s="414"/>
      <c r="L238" s="414"/>
      <c r="M238" s="414"/>
      <c r="N238" s="414"/>
    </row>
    <row r="239" spans="1:14">
      <c r="A239" s="414"/>
      <c r="B239" s="414"/>
      <c r="C239" s="414"/>
      <c r="D239" s="414"/>
      <c r="E239" s="414"/>
      <c r="F239" s="414"/>
      <c r="G239" s="414"/>
      <c r="H239" s="414"/>
      <c r="I239" s="414"/>
      <c r="J239" s="414"/>
      <c r="K239" s="414"/>
      <c r="L239" s="414"/>
      <c r="M239" s="414"/>
      <c r="N239" s="414"/>
    </row>
    <row r="240" spans="1:14">
      <c r="A240" s="414"/>
      <c r="B240" s="414"/>
      <c r="C240" s="414"/>
      <c r="D240" s="414"/>
      <c r="E240" s="414"/>
      <c r="F240" s="414"/>
      <c r="G240" s="414"/>
      <c r="H240" s="414"/>
      <c r="I240" s="414"/>
      <c r="J240" s="414"/>
      <c r="K240" s="414"/>
      <c r="L240" s="414"/>
      <c r="M240" s="414"/>
      <c r="N240" s="414"/>
    </row>
    <row r="241" spans="1:14">
      <c r="A241" s="414"/>
      <c r="B241" s="414"/>
      <c r="C241" s="414"/>
      <c r="D241" s="414"/>
      <c r="E241" s="414"/>
      <c r="F241" s="414"/>
      <c r="G241" s="414"/>
      <c r="H241" s="414"/>
      <c r="I241" s="414"/>
      <c r="J241" s="414"/>
      <c r="K241" s="414"/>
      <c r="L241" s="414"/>
      <c r="M241" s="414"/>
      <c r="N241" s="414"/>
    </row>
    <row r="242" spans="1:14">
      <c r="A242" s="414"/>
      <c r="B242" s="414"/>
      <c r="C242" s="414"/>
      <c r="D242" s="414"/>
      <c r="E242" s="414"/>
      <c r="F242" s="414"/>
      <c r="G242" s="414"/>
      <c r="H242" s="414"/>
      <c r="I242" s="414"/>
      <c r="J242" s="414"/>
      <c r="K242" s="414"/>
      <c r="L242" s="414"/>
      <c r="M242" s="414"/>
      <c r="N242" s="414"/>
    </row>
    <row r="243" spans="1:14">
      <c r="A243" s="414"/>
      <c r="B243" s="414"/>
      <c r="C243" s="414"/>
      <c r="D243" s="414"/>
      <c r="E243" s="414"/>
      <c r="F243" s="414"/>
      <c r="G243" s="414"/>
      <c r="H243" s="414"/>
      <c r="I243" s="414"/>
      <c r="J243" s="414"/>
      <c r="K243" s="414"/>
      <c r="L243" s="414"/>
      <c r="M243" s="414"/>
      <c r="N243" s="414"/>
    </row>
    <row r="244" spans="1:14">
      <c r="A244" s="414"/>
      <c r="B244" s="414"/>
      <c r="C244" s="414"/>
      <c r="D244" s="414"/>
      <c r="E244" s="414"/>
      <c r="F244" s="414"/>
      <c r="G244" s="414"/>
      <c r="H244" s="414"/>
      <c r="I244" s="414"/>
      <c r="J244" s="414"/>
      <c r="K244" s="414"/>
      <c r="L244" s="414"/>
      <c r="M244" s="414"/>
      <c r="N244" s="414"/>
    </row>
    <row r="245" spans="1:14">
      <c r="A245" s="414"/>
      <c r="B245" s="414"/>
      <c r="C245" s="414"/>
      <c r="D245" s="414"/>
      <c r="E245" s="414"/>
      <c r="F245" s="414"/>
      <c r="G245" s="414"/>
      <c r="H245" s="414"/>
      <c r="I245" s="414"/>
      <c r="J245" s="414"/>
      <c r="K245" s="414"/>
      <c r="L245" s="414"/>
      <c r="M245" s="414"/>
      <c r="N245" s="414"/>
    </row>
    <row r="246" spans="1:14">
      <c r="A246" s="414"/>
      <c r="B246" s="414"/>
      <c r="C246" s="414"/>
      <c r="D246" s="414"/>
      <c r="E246" s="414"/>
      <c r="F246" s="414"/>
      <c r="G246" s="414"/>
      <c r="H246" s="414"/>
      <c r="I246" s="414"/>
      <c r="J246" s="414"/>
      <c r="K246" s="414"/>
      <c r="L246" s="414"/>
      <c r="M246" s="414"/>
      <c r="N246" s="414"/>
    </row>
    <row r="247" spans="1:14">
      <c r="A247" s="414"/>
      <c r="B247" s="414"/>
      <c r="C247" s="414"/>
      <c r="D247" s="414"/>
      <c r="E247" s="414"/>
      <c r="F247" s="414"/>
      <c r="G247" s="414"/>
      <c r="H247" s="414"/>
      <c r="I247" s="414"/>
      <c r="J247" s="414"/>
      <c r="K247" s="414"/>
      <c r="L247" s="414"/>
      <c r="M247" s="414"/>
      <c r="N247" s="414"/>
    </row>
    <row r="248" spans="1:14">
      <c r="A248" s="414"/>
      <c r="B248" s="414"/>
      <c r="C248" s="414"/>
      <c r="D248" s="414"/>
      <c r="E248" s="414"/>
      <c r="F248" s="414"/>
      <c r="G248" s="414"/>
      <c r="H248" s="414"/>
      <c r="I248" s="414"/>
      <c r="J248" s="414"/>
      <c r="K248" s="414"/>
      <c r="L248" s="414"/>
      <c r="M248" s="414"/>
      <c r="N248" s="414"/>
    </row>
    <row r="249" spans="1:14">
      <c r="A249" s="414"/>
      <c r="B249" s="414"/>
      <c r="C249" s="414"/>
      <c r="D249" s="414"/>
      <c r="E249" s="414"/>
      <c r="F249" s="414"/>
      <c r="G249" s="414"/>
      <c r="H249" s="414"/>
      <c r="I249" s="414"/>
      <c r="J249" s="414"/>
      <c r="K249" s="414"/>
      <c r="L249" s="414"/>
      <c r="M249" s="414"/>
      <c r="N249" s="414"/>
    </row>
    <row r="250" spans="1:14">
      <c r="A250" s="414"/>
      <c r="B250" s="414"/>
      <c r="C250" s="414"/>
      <c r="D250" s="414"/>
      <c r="E250" s="414"/>
      <c r="F250" s="414"/>
      <c r="G250" s="414"/>
      <c r="H250" s="414"/>
      <c r="I250" s="414"/>
      <c r="J250" s="414"/>
      <c r="K250" s="414"/>
      <c r="L250" s="414"/>
      <c r="M250" s="414"/>
      <c r="N250" s="414"/>
    </row>
    <row r="251" spans="1:14">
      <c r="A251" s="414"/>
      <c r="B251" s="414"/>
      <c r="C251" s="414"/>
      <c r="D251" s="414"/>
      <c r="E251" s="414"/>
      <c r="F251" s="414"/>
      <c r="G251" s="414"/>
      <c r="H251" s="414"/>
      <c r="I251" s="414"/>
      <c r="J251" s="414"/>
      <c r="K251" s="414"/>
      <c r="L251" s="414"/>
      <c r="M251" s="414"/>
      <c r="N251" s="414"/>
    </row>
    <row r="252" spans="1:14">
      <c r="A252" s="414"/>
      <c r="B252" s="414"/>
      <c r="C252" s="414"/>
      <c r="D252" s="414"/>
      <c r="E252" s="414"/>
      <c r="F252" s="414"/>
      <c r="G252" s="414"/>
      <c r="H252" s="414"/>
      <c r="I252" s="414"/>
      <c r="J252" s="414"/>
      <c r="K252" s="414"/>
      <c r="L252" s="414"/>
      <c r="M252" s="414"/>
      <c r="N252" s="414"/>
    </row>
    <row r="253" spans="1:14">
      <c r="A253" s="414"/>
      <c r="B253" s="414"/>
      <c r="C253" s="414"/>
      <c r="D253" s="414"/>
      <c r="E253" s="414"/>
      <c r="F253" s="414"/>
      <c r="G253" s="414"/>
      <c r="H253" s="414"/>
      <c r="I253" s="414"/>
      <c r="J253" s="414"/>
      <c r="K253" s="414"/>
      <c r="L253" s="414"/>
      <c r="M253" s="414"/>
      <c r="N253" s="414"/>
    </row>
    <row r="254" spans="1:14">
      <c r="A254" s="414"/>
      <c r="B254" s="414"/>
      <c r="C254" s="414"/>
      <c r="D254" s="414"/>
      <c r="E254" s="414"/>
      <c r="F254" s="414"/>
      <c r="G254" s="414"/>
      <c r="H254" s="414"/>
      <c r="I254" s="414"/>
      <c r="J254" s="414"/>
      <c r="K254" s="414"/>
      <c r="L254" s="414"/>
      <c r="M254" s="414"/>
      <c r="N254" s="414"/>
    </row>
    <row r="255" spans="1:14">
      <c r="A255" s="414"/>
      <c r="B255" s="414"/>
      <c r="C255" s="414"/>
      <c r="D255" s="414"/>
      <c r="E255" s="414"/>
      <c r="F255" s="414"/>
      <c r="G255" s="414"/>
      <c r="H255" s="414"/>
      <c r="I255" s="414"/>
      <c r="J255" s="414"/>
      <c r="K255" s="414"/>
      <c r="L255" s="414"/>
      <c r="M255" s="414"/>
      <c r="N255" s="414"/>
    </row>
    <row r="256" spans="1:14">
      <c r="A256" s="414"/>
      <c r="B256" s="414"/>
      <c r="C256" s="414"/>
      <c r="D256" s="414"/>
      <c r="E256" s="414"/>
      <c r="F256" s="414"/>
      <c r="G256" s="414"/>
      <c r="H256" s="414"/>
      <c r="I256" s="414"/>
      <c r="J256" s="414"/>
      <c r="K256" s="414"/>
      <c r="L256" s="414"/>
      <c r="M256" s="414"/>
      <c r="N256" s="414"/>
    </row>
    <row r="257" spans="1:14">
      <c r="A257" s="414"/>
      <c r="B257" s="414"/>
      <c r="C257" s="414"/>
      <c r="D257" s="414"/>
      <c r="E257" s="414"/>
      <c r="F257" s="414"/>
      <c r="G257" s="414"/>
      <c r="H257" s="414"/>
      <c r="I257" s="414"/>
      <c r="J257" s="414"/>
      <c r="K257" s="414"/>
      <c r="L257" s="414"/>
      <c r="M257" s="414"/>
      <c r="N257" s="414"/>
    </row>
    <row r="258" spans="1:14">
      <c r="A258" s="414"/>
      <c r="B258" s="414"/>
      <c r="C258" s="414"/>
      <c r="D258" s="414"/>
      <c r="E258" s="414"/>
      <c r="F258" s="414"/>
      <c r="G258" s="414"/>
      <c r="H258" s="414"/>
      <c r="I258" s="414"/>
      <c r="J258" s="414"/>
      <c r="K258" s="414"/>
      <c r="L258" s="414"/>
      <c r="M258" s="414"/>
      <c r="N258" s="414"/>
    </row>
    <row r="259" spans="1:14">
      <c r="A259" s="414"/>
      <c r="B259" s="414"/>
      <c r="C259" s="414"/>
      <c r="D259" s="414"/>
      <c r="E259" s="414"/>
      <c r="F259" s="414"/>
      <c r="G259" s="414"/>
      <c r="H259" s="414"/>
      <c r="I259" s="414"/>
      <c r="J259" s="414"/>
      <c r="K259" s="414"/>
      <c r="L259" s="414"/>
      <c r="M259" s="414"/>
      <c r="N259" s="414"/>
    </row>
    <row r="260" spans="1:14">
      <c r="A260" s="414"/>
      <c r="B260" s="414"/>
      <c r="C260" s="414"/>
      <c r="D260" s="414"/>
      <c r="E260" s="414"/>
      <c r="F260" s="414"/>
      <c r="G260" s="414"/>
      <c r="H260" s="414"/>
      <c r="I260" s="414"/>
      <c r="J260" s="414"/>
      <c r="K260" s="414"/>
      <c r="L260" s="414"/>
      <c r="M260" s="414"/>
      <c r="N260" s="414"/>
    </row>
    <row r="261" spans="1:14">
      <c r="A261" s="414"/>
      <c r="B261" s="414"/>
      <c r="C261" s="414"/>
      <c r="D261" s="414"/>
      <c r="E261" s="414"/>
      <c r="F261" s="414"/>
      <c r="G261" s="414"/>
      <c r="H261" s="414"/>
      <c r="I261" s="414"/>
      <c r="J261" s="414"/>
      <c r="K261" s="414"/>
      <c r="L261" s="414"/>
      <c r="M261" s="414"/>
      <c r="N261" s="414"/>
    </row>
    <row r="262" spans="1:14">
      <c r="A262" s="414"/>
      <c r="B262" s="414"/>
      <c r="C262" s="414"/>
      <c r="D262" s="414"/>
      <c r="E262" s="414"/>
      <c r="F262" s="414"/>
      <c r="G262" s="414"/>
      <c r="H262" s="414"/>
      <c r="I262" s="414"/>
      <c r="J262" s="414"/>
      <c r="K262" s="414"/>
      <c r="L262" s="414"/>
      <c r="M262" s="414"/>
      <c r="N262" s="414"/>
    </row>
    <row r="263" spans="1:14">
      <c r="A263" s="414"/>
      <c r="B263" s="414"/>
      <c r="C263" s="414"/>
      <c r="D263" s="414"/>
      <c r="E263" s="414"/>
      <c r="F263" s="414"/>
      <c r="G263" s="414"/>
      <c r="H263" s="414"/>
      <c r="I263" s="414"/>
      <c r="J263" s="414"/>
      <c r="K263" s="414"/>
      <c r="L263" s="414"/>
      <c r="M263" s="414"/>
      <c r="N263" s="414"/>
    </row>
    <row r="264" spans="1:14">
      <c r="A264" s="414"/>
      <c r="B264" s="414"/>
      <c r="C264" s="414"/>
      <c r="D264" s="414"/>
      <c r="E264" s="414"/>
      <c r="F264" s="414"/>
      <c r="G264" s="414"/>
      <c r="H264" s="414"/>
      <c r="I264" s="414"/>
      <c r="J264" s="414"/>
      <c r="K264" s="414"/>
      <c r="L264" s="414"/>
      <c r="M264" s="414"/>
      <c r="N264" s="414"/>
    </row>
    <row r="265" spans="1:14">
      <c r="A265" s="414"/>
      <c r="B265" s="414"/>
      <c r="C265" s="414"/>
      <c r="D265" s="414"/>
      <c r="E265" s="414"/>
      <c r="F265" s="414"/>
      <c r="G265" s="414"/>
      <c r="H265" s="414"/>
      <c r="I265" s="414"/>
      <c r="J265" s="414"/>
      <c r="K265" s="414"/>
      <c r="L265" s="414"/>
      <c r="M265" s="414"/>
      <c r="N265" s="414"/>
    </row>
    <row r="266" spans="1:14">
      <c r="A266" s="414"/>
      <c r="B266" s="414"/>
      <c r="C266" s="414"/>
      <c r="D266" s="414"/>
      <c r="E266" s="414"/>
      <c r="F266" s="414"/>
      <c r="G266" s="414"/>
      <c r="H266" s="414"/>
      <c r="I266" s="414"/>
      <c r="J266" s="414"/>
      <c r="K266" s="414"/>
      <c r="L266" s="414"/>
      <c r="M266" s="414"/>
      <c r="N266" s="414"/>
    </row>
    <row r="267" spans="1:14">
      <c r="A267" s="414"/>
      <c r="B267" s="414"/>
      <c r="C267" s="414"/>
      <c r="D267" s="414"/>
      <c r="E267" s="414"/>
      <c r="F267" s="414"/>
      <c r="G267" s="414"/>
      <c r="H267" s="414"/>
      <c r="I267" s="414"/>
      <c r="J267" s="414"/>
      <c r="K267" s="414"/>
      <c r="L267" s="414"/>
      <c r="M267" s="414"/>
      <c r="N267" s="414"/>
    </row>
    <row r="268" spans="1:14">
      <c r="A268" s="414"/>
      <c r="B268" s="414"/>
      <c r="C268" s="414"/>
      <c r="D268" s="414"/>
      <c r="E268" s="414"/>
      <c r="F268" s="414"/>
      <c r="G268" s="414"/>
      <c r="H268" s="414"/>
      <c r="I268" s="414"/>
      <c r="J268" s="414"/>
      <c r="K268" s="414"/>
      <c r="L268" s="414"/>
      <c r="M268" s="414"/>
      <c r="N268" s="414"/>
    </row>
    <row r="269" spans="1:14">
      <c r="A269" s="414"/>
      <c r="B269" s="414"/>
      <c r="C269" s="414"/>
      <c r="D269" s="414"/>
      <c r="E269" s="414"/>
      <c r="F269" s="414"/>
      <c r="G269" s="414"/>
      <c r="H269" s="414"/>
      <c r="I269" s="414"/>
      <c r="J269" s="414"/>
      <c r="K269" s="414"/>
      <c r="L269" s="414"/>
      <c r="M269" s="414"/>
      <c r="N269" s="414"/>
    </row>
    <row r="270" spans="1:14">
      <c r="A270" s="414"/>
      <c r="B270" s="414"/>
      <c r="C270" s="414"/>
      <c r="D270" s="414"/>
      <c r="E270" s="414"/>
      <c r="F270" s="414"/>
      <c r="G270" s="414"/>
      <c r="H270" s="414"/>
      <c r="I270" s="414"/>
      <c r="J270" s="414"/>
      <c r="K270" s="414"/>
      <c r="L270" s="414"/>
      <c r="M270" s="414"/>
      <c r="N270" s="414"/>
    </row>
    <row r="271" spans="1:14">
      <c r="A271" s="414"/>
      <c r="B271" s="414"/>
      <c r="C271" s="414"/>
      <c r="D271" s="414"/>
      <c r="E271" s="414"/>
      <c r="F271" s="414"/>
      <c r="G271" s="414"/>
      <c r="H271" s="414"/>
      <c r="I271" s="414"/>
      <c r="J271" s="414"/>
      <c r="K271" s="414"/>
      <c r="L271" s="414"/>
      <c r="M271" s="414"/>
      <c r="N271" s="414"/>
    </row>
    <row r="272" spans="1:14">
      <c r="A272" s="414"/>
      <c r="B272" s="414"/>
      <c r="C272" s="414"/>
      <c r="D272" s="414"/>
      <c r="E272" s="414"/>
      <c r="F272" s="414"/>
      <c r="G272" s="414"/>
      <c r="H272" s="414"/>
      <c r="I272" s="414"/>
      <c r="J272" s="414"/>
      <c r="K272" s="414"/>
      <c r="L272" s="414"/>
      <c r="M272" s="414"/>
      <c r="N272" s="414"/>
    </row>
    <row r="273" spans="1:14">
      <c r="A273" s="414"/>
      <c r="B273" s="414"/>
      <c r="C273" s="414"/>
      <c r="D273" s="414"/>
      <c r="E273" s="414"/>
      <c r="F273" s="414"/>
      <c r="G273" s="414"/>
      <c r="H273" s="414"/>
      <c r="I273" s="414"/>
      <c r="J273" s="414"/>
      <c r="K273" s="414"/>
      <c r="L273" s="414"/>
      <c r="M273" s="414"/>
      <c r="N273" s="414"/>
    </row>
    <row r="274" spans="1:14">
      <c r="A274" s="414"/>
      <c r="B274" s="414"/>
      <c r="C274" s="414"/>
      <c r="D274" s="414"/>
      <c r="E274" s="414"/>
      <c r="F274" s="414"/>
      <c r="G274" s="414"/>
      <c r="H274" s="414"/>
      <c r="I274" s="414"/>
      <c r="J274" s="414"/>
      <c r="K274" s="414"/>
      <c r="L274" s="414"/>
      <c r="M274" s="414"/>
      <c r="N274" s="414"/>
    </row>
    <row r="275" spans="1:14">
      <c r="A275" s="414"/>
      <c r="B275" s="414"/>
      <c r="C275" s="414"/>
      <c r="D275" s="414"/>
      <c r="E275" s="414"/>
      <c r="F275" s="414"/>
      <c r="G275" s="414"/>
      <c r="H275" s="414"/>
      <c r="I275" s="414"/>
      <c r="J275" s="414"/>
      <c r="K275" s="414"/>
      <c r="L275" s="414"/>
      <c r="M275" s="414"/>
      <c r="N275" s="414"/>
    </row>
    <row r="276" spans="1:14">
      <c r="A276" s="414"/>
      <c r="B276" s="414"/>
      <c r="C276" s="414"/>
      <c r="D276" s="414"/>
      <c r="E276" s="414"/>
      <c r="F276" s="414"/>
      <c r="G276" s="414"/>
      <c r="H276" s="414"/>
      <c r="I276" s="414"/>
      <c r="J276" s="414"/>
      <c r="K276" s="414"/>
      <c r="L276" s="414"/>
      <c r="M276" s="414"/>
      <c r="N276" s="414"/>
    </row>
    <row r="277" spans="1:14">
      <c r="A277" s="414"/>
      <c r="B277" s="414"/>
      <c r="C277" s="414"/>
      <c r="D277" s="414"/>
      <c r="E277" s="414"/>
      <c r="F277" s="414"/>
      <c r="G277" s="414"/>
      <c r="H277" s="414"/>
      <c r="I277" s="414"/>
      <c r="J277" s="414"/>
      <c r="K277" s="414"/>
      <c r="L277" s="414"/>
      <c r="M277" s="414"/>
      <c r="N277" s="414"/>
    </row>
    <row r="278" spans="1:14">
      <c r="A278" s="414"/>
      <c r="B278" s="414"/>
      <c r="C278" s="414"/>
      <c r="D278" s="414"/>
      <c r="E278" s="414"/>
      <c r="F278" s="414"/>
      <c r="G278" s="414"/>
      <c r="H278" s="414"/>
      <c r="I278" s="414"/>
      <c r="J278" s="414"/>
      <c r="K278" s="414"/>
      <c r="L278" s="414"/>
      <c r="M278" s="414"/>
      <c r="N278" s="414"/>
    </row>
    <row r="279" spans="1:14">
      <c r="A279" s="414"/>
      <c r="B279" s="414"/>
      <c r="C279" s="414"/>
      <c r="D279" s="414"/>
      <c r="E279" s="414"/>
      <c r="F279" s="414"/>
      <c r="G279" s="414"/>
      <c r="H279" s="414"/>
      <c r="I279" s="414"/>
      <c r="J279" s="414"/>
      <c r="K279" s="414"/>
      <c r="L279" s="414"/>
      <c r="M279" s="414"/>
      <c r="N279" s="414"/>
    </row>
    <row r="280" spans="1:14">
      <c r="A280" s="414"/>
      <c r="B280" s="414"/>
      <c r="C280" s="414"/>
      <c r="D280" s="414"/>
      <c r="E280" s="414"/>
      <c r="F280" s="414"/>
      <c r="G280" s="414"/>
      <c r="H280" s="414"/>
      <c r="I280" s="414"/>
      <c r="J280" s="414"/>
      <c r="K280" s="414"/>
      <c r="L280" s="414"/>
      <c r="M280" s="414"/>
      <c r="N280" s="414"/>
    </row>
    <row r="281" spans="1:14">
      <c r="A281" s="414"/>
      <c r="B281" s="414"/>
      <c r="C281" s="414"/>
      <c r="D281" s="414"/>
      <c r="E281" s="414"/>
      <c r="F281" s="414"/>
      <c r="G281" s="414"/>
      <c r="H281" s="414"/>
      <c r="I281" s="414"/>
      <c r="J281" s="414"/>
      <c r="K281" s="414"/>
      <c r="L281" s="414"/>
      <c r="M281" s="414"/>
      <c r="N281" s="414"/>
    </row>
    <row r="282" spans="1:14">
      <c r="A282" s="414"/>
      <c r="B282" s="414"/>
      <c r="C282" s="414"/>
      <c r="D282" s="414"/>
      <c r="E282" s="414"/>
      <c r="F282" s="414"/>
      <c r="G282" s="414"/>
      <c r="H282" s="414"/>
      <c r="I282" s="414"/>
      <c r="J282" s="414"/>
      <c r="K282" s="414"/>
      <c r="L282" s="414"/>
      <c r="M282" s="414"/>
      <c r="N282" s="414"/>
    </row>
    <row r="283" spans="1:14">
      <c r="A283" s="414"/>
      <c r="B283" s="414"/>
      <c r="C283" s="414"/>
      <c r="D283" s="414"/>
      <c r="E283" s="414"/>
      <c r="F283" s="414"/>
      <c r="G283" s="414"/>
      <c r="H283" s="414"/>
      <c r="I283" s="414"/>
      <c r="J283" s="414"/>
      <c r="K283" s="414"/>
      <c r="L283" s="414"/>
      <c r="M283" s="414"/>
      <c r="N283" s="414"/>
    </row>
    <row r="284" spans="1:14">
      <c r="A284" s="414"/>
      <c r="B284" s="414"/>
      <c r="C284" s="414"/>
      <c r="D284" s="414"/>
      <c r="E284" s="414"/>
      <c r="F284" s="414"/>
      <c r="G284" s="414"/>
      <c r="H284" s="414"/>
      <c r="I284" s="414"/>
      <c r="J284" s="414"/>
      <c r="K284" s="414"/>
      <c r="L284" s="414"/>
      <c r="M284" s="414"/>
      <c r="N284" s="414"/>
    </row>
    <row r="285" spans="1:14">
      <c r="A285" s="414"/>
      <c r="B285" s="414"/>
      <c r="C285" s="414"/>
      <c r="D285" s="414"/>
      <c r="E285" s="414"/>
      <c r="F285" s="414"/>
      <c r="G285" s="414"/>
      <c r="H285" s="414"/>
      <c r="I285" s="414"/>
      <c r="J285" s="414"/>
      <c r="K285" s="414"/>
      <c r="L285" s="414"/>
      <c r="M285" s="414"/>
      <c r="N285" s="414"/>
    </row>
    <row r="286" spans="1:14">
      <c r="A286" s="414"/>
      <c r="B286" s="414"/>
      <c r="C286" s="414"/>
      <c r="D286" s="414"/>
      <c r="E286" s="414"/>
      <c r="F286" s="414"/>
      <c r="G286" s="414"/>
      <c r="H286" s="414"/>
      <c r="I286" s="414"/>
      <c r="J286" s="414"/>
      <c r="K286" s="414"/>
      <c r="L286" s="414"/>
      <c r="M286" s="414"/>
      <c r="N286" s="414"/>
    </row>
    <row r="287" spans="1:14">
      <c r="A287" s="414"/>
      <c r="B287" s="414"/>
      <c r="C287" s="414"/>
      <c r="D287" s="414"/>
      <c r="E287" s="414"/>
      <c r="F287" s="414"/>
      <c r="G287" s="414"/>
      <c r="H287" s="414"/>
      <c r="I287" s="414"/>
      <c r="J287" s="414"/>
      <c r="K287" s="414"/>
      <c r="L287" s="414"/>
      <c r="M287" s="414"/>
      <c r="N287" s="414"/>
    </row>
    <row r="288" spans="1:14">
      <c r="A288" s="414"/>
      <c r="B288" s="414"/>
      <c r="C288" s="414"/>
      <c r="D288" s="414"/>
      <c r="E288" s="414"/>
      <c r="F288" s="414"/>
      <c r="G288" s="414"/>
      <c r="H288" s="414"/>
      <c r="I288" s="414"/>
      <c r="J288" s="414"/>
      <c r="K288" s="414"/>
      <c r="L288" s="414"/>
      <c r="M288" s="414"/>
      <c r="N288" s="414"/>
    </row>
    <row r="289" spans="1:14">
      <c r="A289" s="414"/>
      <c r="B289" s="414"/>
      <c r="C289" s="414"/>
      <c r="D289" s="414"/>
      <c r="E289" s="414"/>
      <c r="F289" s="414"/>
      <c r="G289" s="414"/>
      <c r="H289" s="414"/>
      <c r="I289" s="414"/>
      <c r="J289" s="414"/>
      <c r="K289" s="414"/>
      <c r="L289" s="414"/>
      <c r="M289" s="414"/>
      <c r="N289" s="414"/>
    </row>
    <row r="290" spans="1:14">
      <c r="A290" s="414"/>
      <c r="B290" s="414"/>
      <c r="C290" s="414"/>
      <c r="D290" s="414"/>
      <c r="E290" s="414"/>
      <c r="F290" s="414"/>
      <c r="G290" s="414"/>
      <c r="H290" s="414"/>
      <c r="I290" s="414"/>
      <c r="J290" s="414"/>
      <c r="K290" s="414"/>
      <c r="L290" s="414"/>
      <c r="M290" s="414"/>
      <c r="N290" s="414"/>
    </row>
    <row r="291" spans="1:14">
      <c r="A291" s="414"/>
      <c r="B291" s="414"/>
      <c r="C291" s="414"/>
      <c r="D291" s="414"/>
      <c r="E291" s="414"/>
      <c r="F291" s="414"/>
      <c r="G291" s="414"/>
      <c r="H291" s="414"/>
      <c r="I291" s="414"/>
      <c r="J291" s="414"/>
      <c r="K291" s="414"/>
      <c r="L291" s="414"/>
      <c r="M291" s="414"/>
      <c r="N291" s="414"/>
    </row>
    <row r="292" spans="1:14">
      <c r="A292" s="414"/>
      <c r="B292" s="414"/>
      <c r="C292" s="414"/>
      <c r="D292" s="414"/>
      <c r="E292" s="414"/>
      <c r="F292" s="414"/>
      <c r="G292" s="414"/>
      <c r="H292" s="414"/>
      <c r="I292" s="414"/>
      <c r="J292" s="414"/>
      <c r="K292" s="414"/>
      <c r="L292" s="414"/>
      <c r="M292" s="414"/>
      <c r="N292" s="414"/>
    </row>
    <row r="293" spans="1:14">
      <c r="A293" s="414"/>
      <c r="B293" s="414"/>
      <c r="C293" s="414"/>
      <c r="D293" s="414"/>
      <c r="E293" s="414"/>
      <c r="F293" s="414"/>
      <c r="G293" s="414"/>
      <c r="H293" s="414"/>
      <c r="I293" s="414"/>
      <c r="J293" s="414"/>
      <c r="K293" s="414"/>
      <c r="L293" s="414"/>
      <c r="M293" s="414"/>
      <c r="N293" s="414"/>
    </row>
    <row r="294" spans="1:14">
      <c r="A294" s="414"/>
      <c r="B294" s="414"/>
      <c r="C294" s="414"/>
      <c r="D294" s="414"/>
      <c r="E294" s="414"/>
      <c r="F294" s="414"/>
      <c r="G294" s="414"/>
      <c r="H294" s="414"/>
      <c r="I294" s="414"/>
      <c r="J294" s="414"/>
      <c r="K294" s="414"/>
      <c r="L294" s="414"/>
      <c r="M294" s="414"/>
      <c r="N294" s="414"/>
    </row>
    <row r="295" spans="1:14">
      <c r="A295" s="414"/>
      <c r="B295" s="414"/>
      <c r="C295" s="414"/>
      <c r="D295" s="414"/>
      <c r="E295" s="414"/>
      <c r="F295" s="414"/>
      <c r="G295" s="414"/>
      <c r="H295" s="414"/>
      <c r="I295" s="414"/>
      <c r="J295" s="414"/>
      <c r="K295" s="414"/>
      <c r="L295" s="414"/>
      <c r="M295" s="414"/>
      <c r="N295" s="414"/>
    </row>
    <row r="296" spans="1:14">
      <c r="A296" s="414"/>
      <c r="B296" s="414"/>
      <c r="C296" s="414"/>
      <c r="D296" s="414"/>
      <c r="E296" s="414"/>
      <c r="F296" s="414"/>
      <c r="G296" s="414"/>
      <c r="H296" s="414"/>
      <c r="I296" s="414"/>
      <c r="J296" s="414"/>
      <c r="K296" s="414"/>
      <c r="L296" s="414"/>
      <c r="M296" s="414"/>
      <c r="N296" s="414"/>
    </row>
    <row r="297" spans="1:14">
      <c r="A297" s="414"/>
      <c r="B297" s="414"/>
      <c r="C297" s="414"/>
      <c r="D297" s="414"/>
      <c r="E297" s="414"/>
      <c r="F297" s="414"/>
      <c r="G297" s="414"/>
      <c r="H297" s="414"/>
      <c r="I297" s="414"/>
      <c r="J297" s="414"/>
      <c r="K297" s="414"/>
      <c r="L297" s="414"/>
      <c r="M297" s="414"/>
      <c r="N297" s="414"/>
    </row>
    <row r="298" spans="1:14">
      <c r="A298" s="414"/>
      <c r="B298" s="414"/>
      <c r="C298" s="414"/>
      <c r="D298" s="414"/>
      <c r="E298" s="414"/>
      <c r="F298" s="414"/>
      <c r="G298" s="414"/>
      <c r="H298" s="414"/>
      <c r="I298" s="414"/>
      <c r="J298" s="414"/>
      <c r="K298" s="414"/>
      <c r="L298" s="414"/>
      <c r="M298" s="414"/>
      <c r="N298" s="414"/>
    </row>
    <row r="299" spans="1:14">
      <c r="A299" s="414"/>
      <c r="B299" s="414"/>
      <c r="C299" s="414"/>
      <c r="D299" s="414"/>
      <c r="E299" s="414"/>
      <c r="F299" s="414"/>
      <c r="G299" s="414"/>
      <c r="H299" s="414"/>
      <c r="I299" s="414"/>
      <c r="J299" s="414"/>
      <c r="K299" s="414"/>
      <c r="L299" s="414"/>
      <c r="M299" s="414"/>
      <c r="N299" s="414"/>
    </row>
    <row r="300" spans="1:14">
      <c r="A300" s="414"/>
      <c r="B300" s="414"/>
      <c r="C300" s="414"/>
      <c r="D300" s="414"/>
      <c r="E300" s="414"/>
      <c r="F300" s="414"/>
      <c r="G300" s="414"/>
      <c r="H300" s="414"/>
      <c r="I300" s="414"/>
      <c r="J300" s="414"/>
      <c r="K300" s="414"/>
      <c r="L300" s="414"/>
      <c r="M300" s="414"/>
      <c r="N300" s="414"/>
    </row>
    <row r="301" spans="1:14">
      <c r="A301" s="414"/>
      <c r="B301" s="414"/>
      <c r="C301" s="414"/>
      <c r="D301" s="414"/>
      <c r="E301" s="414"/>
      <c r="F301" s="414"/>
      <c r="G301" s="414"/>
      <c r="H301" s="414"/>
      <c r="I301" s="414"/>
      <c r="J301" s="414"/>
      <c r="K301" s="414"/>
      <c r="L301" s="414"/>
      <c r="M301" s="414"/>
      <c r="N301" s="414"/>
    </row>
    <row r="302" spans="1:14">
      <c r="A302" s="414"/>
      <c r="B302" s="414"/>
      <c r="C302" s="414"/>
      <c r="D302" s="414"/>
      <c r="E302" s="414"/>
      <c r="F302" s="414"/>
      <c r="G302" s="414"/>
      <c r="H302" s="414"/>
      <c r="I302" s="414"/>
      <c r="J302" s="414"/>
      <c r="K302" s="414"/>
      <c r="L302" s="414"/>
      <c r="M302" s="414"/>
      <c r="N302" s="414"/>
    </row>
    <row r="303" spans="1:14">
      <c r="A303" s="414"/>
      <c r="B303" s="414"/>
      <c r="C303" s="414"/>
      <c r="D303" s="414"/>
      <c r="E303" s="414"/>
      <c r="F303" s="414"/>
      <c r="G303" s="414"/>
      <c r="H303" s="414"/>
      <c r="I303" s="414"/>
      <c r="J303" s="414"/>
      <c r="K303" s="414"/>
      <c r="L303" s="414"/>
      <c r="M303" s="414"/>
      <c r="N303" s="414"/>
    </row>
    <row r="304" spans="1:14">
      <c r="A304" s="414"/>
      <c r="B304" s="414"/>
      <c r="C304" s="414"/>
      <c r="D304" s="414"/>
      <c r="E304" s="414"/>
      <c r="F304" s="414"/>
      <c r="G304" s="414"/>
      <c r="H304" s="414"/>
      <c r="I304" s="414"/>
      <c r="J304" s="414"/>
      <c r="K304" s="414"/>
      <c r="L304" s="414"/>
      <c r="M304" s="414"/>
      <c r="N304" s="414"/>
    </row>
    <row r="305" spans="1:14">
      <c r="A305" s="414"/>
      <c r="B305" s="414"/>
      <c r="C305" s="414"/>
      <c r="D305" s="414"/>
      <c r="E305" s="414"/>
      <c r="F305" s="414"/>
      <c r="G305" s="414"/>
      <c r="H305" s="414"/>
      <c r="I305" s="414"/>
      <c r="J305" s="414"/>
      <c r="K305" s="414"/>
      <c r="L305" s="414"/>
      <c r="M305" s="414"/>
      <c r="N305" s="414"/>
    </row>
    <row r="306" spans="1:14">
      <c r="A306" s="414"/>
      <c r="B306" s="414"/>
      <c r="C306" s="414"/>
      <c r="D306" s="414"/>
      <c r="E306" s="414"/>
      <c r="F306" s="414"/>
      <c r="G306" s="414"/>
      <c r="H306" s="414"/>
      <c r="I306" s="414"/>
      <c r="J306" s="414"/>
      <c r="K306" s="414"/>
      <c r="L306" s="414"/>
      <c r="M306" s="414"/>
      <c r="N306" s="414"/>
    </row>
    <row r="307" spans="1:14">
      <c r="A307" s="414"/>
      <c r="B307" s="414"/>
      <c r="C307" s="414"/>
      <c r="D307" s="414"/>
      <c r="E307" s="414"/>
      <c r="F307" s="414"/>
      <c r="G307" s="414"/>
      <c r="H307" s="414"/>
      <c r="I307" s="414"/>
      <c r="J307" s="414"/>
      <c r="K307" s="414"/>
      <c r="L307" s="414"/>
      <c r="M307" s="414"/>
      <c r="N307" s="414"/>
    </row>
    <row r="308" spans="1:14">
      <c r="A308" s="414"/>
      <c r="B308" s="414"/>
      <c r="C308" s="414"/>
      <c r="D308" s="414"/>
      <c r="E308" s="414"/>
      <c r="F308" s="414"/>
      <c r="G308" s="414"/>
      <c r="H308" s="414"/>
      <c r="I308" s="414"/>
      <c r="J308" s="414"/>
      <c r="K308" s="414"/>
      <c r="L308" s="414"/>
      <c r="M308" s="414"/>
      <c r="N308" s="414"/>
    </row>
    <row r="309" spans="1:14">
      <c r="A309" s="414"/>
      <c r="B309" s="414"/>
      <c r="C309" s="414"/>
      <c r="D309" s="414"/>
      <c r="E309" s="414"/>
      <c r="F309" s="414"/>
      <c r="G309" s="414"/>
      <c r="H309" s="414"/>
      <c r="I309" s="414"/>
      <c r="J309" s="414"/>
      <c r="K309" s="414"/>
      <c r="L309" s="414"/>
      <c r="M309" s="414"/>
      <c r="N309" s="414"/>
    </row>
    <row r="310" spans="1:14">
      <c r="A310" s="414"/>
      <c r="B310" s="414"/>
      <c r="C310" s="414"/>
      <c r="D310" s="414"/>
      <c r="E310" s="414"/>
      <c r="F310" s="414"/>
      <c r="G310" s="414"/>
      <c r="H310" s="414"/>
      <c r="I310" s="414"/>
      <c r="J310" s="414"/>
      <c r="K310" s="414"/>
      <c r="L310" s="414"/>
      <c r="M310" s="414"/>
      <c r="N310" s="414"/>
    </row>
    <row r="311" spans="1:14">
      <c r="A311" s="414"/>
      <c r="B311" s="414"/>
      <c r="C311" s="414"/>
      <c r="D311" s="414"/>
      <c r="E311" s="414"/>
      <c r="F311" s="414"/>
      <c r="G311" s="414"/>
      <c r="H311" s="414"/>
      <c r="I311" s="414"/>
      <c r="J311" s="414"/>
      <c r="K311" s="414"/>
      <c r="L311" s="414"/>
      <c r="M311" s="414"/>
      <c r="N311" s="414"/>
    </row>
    <row r="312" spans="1:14">
      <c r="A312" s="414"/>
      <c r="B312" s="414"/>
      <c r="C312" s="414"/>
      <c r="D312" s="414"/>
      <c r="E312" s="414"/>
      <c r="F312" s="414"/>
      <c r="G312" s="414"/>
      <c r="H312" s="414"/>
      <c r="I312" s="414"/>
      <c r="J312" s="414"/>
      <c r="K312" s="414"/>
      <c r="L312" s="414"/>
      <c r="M312" s="414"/>
      <c r="N312" s="414"/>
    </row>
    <row r="313" spans="1:14">
      <c r="A313" s="414"/>
      <c r="B313" s="414"/>
      <c r="C313" s="414"/>
      <c r="D313" s="414"/>
      <c r="E313" s="414"/>
      <c r="F313" s="414"/>
      <c r="G313" s="414"/>
      <c r="H313" s="414"/>
      <c r="I313" s="414"/>
      <c r="J313" s="414"/>
      <c r="K313" s="414"/>
      <c r="L313" s="414"/>
      <c r="M313" s="414"/>
      <c r="N313" s="414"/>
    </row>
    <row r="314" spans="1:14">
      <c r="A314" s="414"/>
      <c r="B314" s="414"/>
      <c r="C314" s="414"/>
      <c r="D314" s="414"/>
      <c r="E314" s="414"/>
      <c r="F314" s="414"/>
      <c r="G314" s="414"/>
      <c r="H314" s="414"/>
      <c r="I314" s="414"/>
      <c r="J314" s="414"/>
      <c r="K314" s="414"/>
      <c r="L314" s="414"/>
      <c r="M314" s="414"/>
      <c r="N314" s="414"/>
    </row>
    <row r="315" spans="1:14">
      <c r="A315" s="414"/>
      <c r="B315" s="414"/>
      <c r="C315" s="414"/>
      <c r="D315" s="414"/>
      <c r="E315" s="414"/>
      <c r="F315" s="414"/>
      <c r="G315" s="414"/>
      <c r="H315" s="414"/>
      <c r="I315" s="414"/>
      <c r="J315" s="414"/>
      <c r="K315" s="414"/>
      <c r="L315" s="414"/>
      <c r="M315" s="414"/>
      <c r="N315" s="414"/>
    </row>
    <row r="316" spans="1:14">
      <c r="A316" s="414"/>
      <c r="B316" s="414"/>
      <c r="C316" s="414"/>
      <c r="D316" s="414"/>
      <c r="E316" s="414"/>
      <c r="F316" s="414"/>
      <c r="G316" s="414"/>
      <c r="H316" s="414"/>
      <c r="I316" s="414"/>
      <c r="J316" s="414"/>
      <c r="K316" s="414"/>
      <c r="L316" s="414"/>
      <c r="M316" s="414"/>
      <c r="N316" s="414"/>
    </row>
    <row r="317" spans="1:14">
      <c r="A317" s="414"/>
      <c r="B317" s="414"/>
      <c r="C317" s="414"/>
      <c r="D317" s="414"/>
      <c r="E317" s="414"/>
      <c r="F317" s="414"/>
      <c r="G317" s="414"/>
      <c r="H317" s="414"/>
      <c r="I317" s="414"/>
      <c r="J317" s="414"/>
      <c r="K317" s="414"/>
      <c r="L317" s="414"/>
      <c r="M317" s="414"/>
      <c r="N317" s="414"/>
    </row>
    <row r="318" spans="1:14">
      <c r="A318" s="414"/>
      <c r="B318" s="414"/>
      <c r="C318" s="414"/>
      <c r="D318" s="414"/>
      <c r="E318" s="414"/>
      <c r="F318" s="414"/>
      <c r="G318" s="414"/>
      <c r="H318" s="414"/>
      <c r="I318" s="414"/>
      <c r="J318" s="414"/>
      <c r="K318" s="414"/>
      <c r="L318" s="414"/>
      <c r="M318" s="414"/>
      <c r="N318" s="414"/>
    </row>
    <row r="319" spans="1:14">
      <c r="A319" s="414"/>
      <c r="B319" s="414"/>
      <c r="C319" s="414"/>
      <c r="D319" s="414"/>
      <c r="E319" s="414"/>
      <c r="F319" s="414"/>
      <c r="G319" s="414"/>
      <c r="H319" s="414"/>
      <c r="I319" s="414"/>
      <c r="J319" s="414"/>
      <c r="K319" s="414"/>
      <c r="L319" s="414"/>
      <c r="M319" s="414"/>
      <c r="N319" s="414"/>
    </row>
    <row r="320" spans="1:14">
      <c r="A320" s="414"/>
      <c r="B320" s="414"/>
      <c r="C320" s="414"/>
      <c r="D320" s="414"/>
      <c r="E320" s="414"/>
      <c r="F320" s="414"/>
      <c r="G320" s="414"/>
      <c r="H320" s="414"/>
      <c r="I320" s="414"/>
      <c r="J320" s="414"/>
      <c r="K320" s="414"/>
      <c r="L320" s="414"/>
      <c r="M320" s="414"/>
      <c r="N320" s="414"/>
    </row>
    <row r="321" spans="1:14">
      <c r="A321" s="414"/>
      <c r="B321" s="414"/>
      <c r="C321" s="414"/>
      <c r="D321" s="414"/>
      <c r="E321" s="414"/>
      <c r="F321" s="414"/>
      <c r="G321" s="414"/>
      <c r="H321" s="414"/>
      <c r="I321" s="414"/>
      <c r="J321" s="414"/>
      <c r="K321" s="414"/>
      <c r="L321" s="414"/>
      <c r="M321" s="414"/>
      <c r="N321" s="414"/>
    </row>
    <row r="322" spans="1:14">
      <c r="A322" s="414"/>
      <c r="B322" s="414"/>
      <c r="C322" s="414"/>
      <c r="D322" s="414"/>
      <c r="E322" s="414"/>
      <c r="F322" s="414"/>
      <c r="G322" s="414"/>
      <c r="H322" s="414"/>
      <c r="I322" s="414"/>
      <c r="J322" s="414"/>
      <c r="K322" s="414"/>
      <c r="L322" s="414"/>
      <c r="M322" s="414"/>
      <c r="N322" s="414"/>
    </row>
    <row r="323" spans="1:14">
      <c r="A323" s="414"/>
      <c r="B323" s="414"/>
      <c r="C323" s="414"/>
      <c r="D323" s="414"/>
      <c r="E323" s="414"/>
      <c r="F323" s="414"/>
      <c r="G323" s="414"/>
      <c r="H323" s="414"/>
      <c r="I323" s="414"/>
      <c r="J323" s="414"/>
      <c r="K323" s="414"/>
      <c r="L323" s="414"/>
      <c r="M323" s="414"/>
      <c r="N323" s="414"/>
    </row>
  </sheetData>
  <mergeCells count="35">
    <mergeCell ref="L45:N45"/>
    <mergeCell ref="I47:J47"/>
    <mergeCell ref="I48:J48"/>
    <mergeCell ref="C48:D48"/>
    <mergeCell ref="E48:F48"/>
    <mergeCell ref="G48:H48"/>
    <mergeCell ref="C7:D7"/>
    <mergeCell ref="A5:A8"/>
    <mergeCell ref="E5:N5"/>
    <mergeCell ref="A46:A49"/>
    <mergeCell ref="C46:D46"/>
    <mergeCell ref="E46:N46"/>
    <mergeCell ref="C5:D5"/>
    <mergeCell ref="M48:N48"/>
    <mergeCell ref="I7:J7"/>
    <mergeCell ref="K47:L47"/>
    <mergeCell ref="M47:N47"/>
    <mergeCell ref="K7:L7"/>
    <mergeCell ref="K48:L48"/>
    <mergeCell ref="C47:D47"/>
    <mergeCell ref="E47:F47"/>
    <mergeCell ref="G47:H47"/>
    <mergeCell ref="A1:N1"/>
    <mergeCell ref="B2:N2"/>
    <mergeCell ref="B3:N3"/>
    <mergeCell ref="L4:N4"/>
    <mergeCell ref="M6:N6"/>
    <mergeCell ref="G6:H6"/>
    <mergeCell ref="I6:J6"/>
    <mergeCell ref="C6:D6"/>
    <mergeCell ref="E6:F6"/>
    <mergeCell ref="K6:L6"/>
    <mergeCell ref="M7:N7"/>
    <mergeCell ref="E7:F7"/>
    <mergeCell ref="G7:H7"/>
  </mergeCells>
  <pageMargins left="0" right="0" top="0.39370078740157483" bottom="0" header="0.51181102362204722" footer="0.51181102362204722"/>
  <pageSetup paperSize="9" orientation="landscape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G43"/>
  <sheetViews>
    <sheetView zoomScaleNormal="100" workbookViewId="0">
      <selection sqref="A1:G1"/>
    </sheetView>
  </sheetViews>
  <sheetFormatPr defaultRowHeight="12.75"/>
  <cols>
    <col min="1" max="1" width="45.140625" style="830" customWidth="1"/>
    <col min="2" max="2" width="14.28515625" style="750" customWidth="1"/>
    <col min="3" max="3" width="14.140625" style="750" customWidth="1"/>
    <col min="4" max="4" width="15" style="750" customWidth="1"/>
    <col min="5" max="5" width="12.140625" style="750" customWidth="1"/>
    <col min="6" max="6" width="12.28515625" style="750" customWidth="1"/>
    <col min="7" max="7" width="15.42578125" style="303" customWidth="1"/>
    <col min="8" max="9" width="11" style="750" customWidth="1"/>
    <col min="10" max="10" width="11.85546875" style="750" customWidth="1"/>
    <col min="11" max="16384" width="9.140625" style="750"/>
  </cols>
  <sheetData>
    <row r="1" spans="1:7" ht="12.75" customHeight="1">
      <c r="A1" s="900" t="s">
        <v>611</v>
      </c>
      <c r="B1" s="900"/>
      <c r="C1" s="900"/>
      <c r="D1" s="900"/>
      <c r="E1" s="900"/>
      <c r="F1" s="900"/>
      <c r="G1" s="900"/>
    </row>
    <row r="2" spans="1:7" ht="19.5" customHeight="1">
      <c r="A2" s="901" t="s">
        <v>591</v>
      </c>
      <c r="B2" s="901"/>
      <c r="C2" s="901"/>
      <c r="D2" s="901"/>
      <c r="E2" s="901"/>
      <c r="F2" s="901"/>
      <c r="G2" s="901"/>
    </row>
    <row r="3" spans="1:7" ht="12" customHeight="1" thickBot="1">
      <c r="A3" s="751"/>
      <c r="B3" s="302"/>
      <c r="C3" s="302"/>
      <c r="D3" s="302"/>
      <c r="E3" s="902" t="s">
        <v>504</v>
      </c>
      <c r="F3" s="902"/>
      <c r="G3" s="902"/>
    </row>
    <row r="4" spans="1:7" s="752" customFormat="1" ht="16.5" customHeight="1" thickBot="1">
      <c r="A4" s="903" t="s">
        <v>349</v>
      </c>
      <c r="B4" s="905" t="s">
        <v>350</v>
      </c>
      <c r="C4" s="905" t="s">
        <v>351</v>
      </c>
      <c r="D4" s="907" t="s">
        <v>352</v>
      </c>
      <c r="E4" s="909" t="s">
        <v>222</v>
      </c>
      <c r="F4" s="910"/>
      <c r="G4" s="911" t="s">
        <v>592</v>
      </c>
    </row>
    <row r="5" spans="1:7" s="752" customFormat="1" ht="12.75" customHeight="1" thickBot="1">
      <c r="A5" s="904"/>
      <c r="B5" s="906"/>
      <c r="C5" s="906"/>
      <c r="D5" s="908"/>
      <c r="E5" s="753" t="s">
        <v>545</v>
      </c>
      <c r="F5" s="754" t="s">
        <v>438</v>
      </c>
      <c r="G5" s="912"/>
    </row>
    <row r="6" spans="1:7" s="303" customFormat="1" ht="15" customHeight="1" thickBot="1">
      <c r="A6" s="753">
        <v>1</v>
      </c>
      <c r="B6" s="755">
        <v>2</v>
      </c>
      <c r="C6" s="755">
        <v>3</v>
      </c>
      <c r="D6" s="756">
        <v>4</v>
      </c>
      <c r="E6" s="757">
        <v>5</v>
      </c>
      <c r="F6" s="758">
        <v>6</v>
      </c>
      <c r="G6" s="759" t="s">
        <v>593</v>
      </c>
    </row>
    <row r="7" spans="1:7" ht="13.5" customHeight="1" thickBot="1">
      <c r="A7" s="760" t="s">
        <v>353</v>
      </c>
      <c r="B7" s="761">
        <f>SUM(B13,B15,B8,B23,B26)</f>
        <v>158372</v>
      </c>
      <c r="C7" s="761">
        <f>SUM(C13,C15,C8)</f>
        <v>0</v>
      </c>
      <c r="D7" s="762">
        <f>SUM(D13,D15,D8)</f>
        <v>90478</v>
      </c>
      <c r="E7" s="763">
        <f>SUM(E13,E15,E8)</f>
        <v>72198</v>
      </c>
      <c r="F7" s="764">
        <f>SUM(F13,F15,F8,F23,F26)</f>
        <v>67894</v>
      </c>
      <c r="G7" s="765">
        <f>SUM(B7,-D7,-F7,)</f>
        <v>0</v>
      </c>
    </row>
    <row r="8" spans="1:7" ht="13.5" customHeight="1" thickBot="1">
      <c r="A8" s="766" t="s">
        <v>354</v>
      </c>
      <c r="B8" s="767">
        <f>SUM(B9:B12)</f>
        <v>151311</v>
      </c>
      <c r="C8" s="767">
        <f>SUM(C9:C12)</f>
        <v>0</v>
      </c>
      <c r="D8" s="768">
        <f>SUM(D9:D12)</f>
        <v>90478</v>
      </c>
      <c r="E8" s="769">
        <f>SUM(E9:E12)</f>
        <v>70938</v>
      </c>
      <c r="F8" s="770">
        <f>SUM(F9:F12)</f>
        <v>60833</v>
      </c>
      <c r="G8" s="771">
        <f t="shared" ref="G8:G41" si="0">SUM(B8,-D8,-F8,)</f>
        <v>0</v>
      </c>
    </row>
    <row r="9" spans="1:7" ht="13.5" customHeight="1">
      <c r="A9" s="772" t="s">
        <v>594</v>
      </c>
      <c r="B9" s="773">
        <v>148871</v>
      </c>
      <c r="C9" s="774" t="s">
        <v>355</v>
      </c>
      <c r="D9" s="775">
        <v>90178</v>
      </c>
      <c r="E9" s="776">
        <v>68338</v>
      </c>
      <c r="F9" s="777">
        <v>58693</v>
      </c>
      <c r="G9" s="778">
        <f t="shared" si="0"/>
        <v>0</v>
      </c>
    </row>
    <row r="10" spans="1:7" ht="13.5" customHeight="1">
      <c r="A10" s="779" t="s">
        <v>595</v>
      </c>
      <c r="B10" s="780">
        <v>600</v>
      </c>
      <c r="C10" s="781" t="s">
        <v>356</v>
      </c>
      <c r="D10" s="782"/>
      <c r="E10" s="783">
        <v>600</v>
      </c>
      <c r="F10" s="784">
        <v>600</v>
      </c>
      <c r="G10" s="785">
        <f t="shared" si="0"/>
        <v>0</v>
      </c>
    </row>
    <row r="11" spans="1:7" ht="13.5" customHeight="1">
      <c r="A11" s="786" t="s">
        <v>596</v>
      </c>
      <c r="B11" s="780">
        <v>300</v>
      </c>
      <c r="C11" s="781" t="s">
        <v>357</v>
      </c>
      <c r="D11" s="782">
        <v>300</v>
      </c>
      <c r="E11" s="783">
        <v>0</v>
      </c>
      <c r="F11" s="784"/>
      <c r="G11" s="785">
        <f t="shared" si="0"/>
        <v>0</v>
      </c>
    </row>
    <row r="12" spans="1:7" ht="13.5" customHeight="1" thickBot="1">
      <c r="A12" s="787" t="s">
        <v>597</v>
      </c>
      <c r="B12" s="788">
        <v>1540</v>
      </c>
      <c r="C12" s="789" t="s">
        <v>356</v>
      </c>
      <c r="D12" s="790"/>
      <c r="E12" s="791">
        <v>2000</v>
      </c>
      <c r="F12" s="792">
        <v>1540</v>
      </c>
      <c r="G12" s="765">
        <f t="shared" si="0"/>
        <v>0</v>
      </c>
    </row>
    <row r="13" spans="1:7" ht="13.5" customHeight="1" thickBot="1">
      <c r="A13" s="766" t="s">
        <v>358</v>
      </c>
      <c r="B13" s="767">
        <v>900</v>
      </c>
      <c r="C13" s="793"/>
      <c r="D13" s="768"/>
      <c r="E13" s="769">
        <v>500</v>
      </c>
      <c r="F13" s="770">
        <v>900</v>
      </c>
      <c r="G13" s="771">
        <f t="shared" si="0"/>
        <v>0</v>
      </c>
    </row>
    <row r="14" spans="1:7" ht="13.5" customHeight="1" thickBot="1">
      <c r="A14" s="779" t="s">
        <v>359</v>
      </c>
      <c r="B14" s="788">
        <v>900</v>
      </c>
      <c r="C14" s="789" t="s">
        <v>356</v>
      </c>
      <c r="D14" s="790"/>
      <c r="E14" s="791">
        <v>500</v>
      </c>
      <c r="F14" s="792">
        <v>900</v>
      </c>
      <c r="G14" s="794">
        <f t="shared" si="0"/>
        <v>0</v>
      </c>
    </row>
    <row r="15" spans="1:7" ht="13.5" customHeight="1" thickBot="1">
      <c r="A15" s="766" t="s">
        <v>360</v>
      </c>
      <c r="B15" s="767">
        <f>SUM(B16:B22)</f>
        <v>3048</v>
      </c>
      <c r="C15" s="767">
        <f>SUM(C16:C20)</f>
        <v>0</v>
      </c>
      <c r="D15" s="768">
        <f>SUM(D16:D20)</f>
        <v>0</v>
      </c>
      <c r="E15" s="769">
        <f>SUM(E16:E20)</f>
        <v>760</v>
      </c>
      <c r="F15" s="770">
        <f>SUM(F16:F22)</f>
        <v>3048</v>
      </c>
      <c r="G15" s="771">
        <f t="shared" si="0"/>
        <v>0</v>
      </c>
    </row>
    <row r="16" spans="1:7" ht="13.5" customHeight="1">
      <c r="A16" s="772" t="s">
        <v>361</v>
      </c>
      <c r="B16" s="773">
        <v>100</v>
      </c>
      <c r="C16" s="774" t="s">
        <v>356</v>
      </c>
      <c r="D16" s="775"/>
      <c r="E16" s="776">
        <v>100</v>
      </c>
      <c r="F16" s="777">
        <v>100</v>
      </c>
      <c r="G16" s="778">
        <f t="shared" si="0"/>
        <v>0</v>
      </c>
    </row>
    <row r="17" spans="1:7" ht="13.5" customHeight="1">
      <c r="A17" s="786" t="s">
        <v>362</v>
      </c>
      <c r="B17" s="780">
        <v>100</v>
      </c>
      <c r="C17" s="781" t="s">
        <v>356</v>
      </c>
      <c r="D17" s="782"/>
      <c r="E17" s="783">
        <v>100</v>
      </c>
      <c r="F17" s="784">
        <v>100</v>
      </c>
      <c r="G17" s="785">
        <f t="shared" si="0"/>
        <v>0</v>
      </c>
    </row>
    <row r="18" spans="1:7" ht="13.5" customHeight="1">
      <c r="A18" s="786" t="s">
        <v>363</v>
      </c>
      <c r="B18" s="780">
        <v>400</v>
      </c>
      <c r="C18" s="781" t="s">
        <v>356</v>
      </c>
      <c r="D18" s="782"/>
      <c r="E18" s="783">
        <v>400</v>
      </c>
      <c r="F18" s="784">
        <v>400</v>
      </c>
      <c r="G18" s="785">
        <f t="shared" si="0"/>
        <v>0</v>
      </c>
    </row>
    <row r="19" spans="1:7" ht="13.5" customHeight="1">
      <c r="A19" s="786" t="s">
        <v>364</v>
      </c>
      <c r="B19" s="780">
        <v>140</v>
      </c>
      <c r="C19" s="781" t="s">
        <v>365</v>
      </c>
      <c r="D19" s="782"/>
      <c r="E19" s="783">
        <v>140</v>
      </c>
      <c r="F19" s="784">
        <v>140</v>
      </c>
      <c r="G19" s="785">
        <f>SUM(B19,-D19,-F19,)</f>
        <v>0</v>
      </c>
    </row>
    <row r="20" spans="1:7" ht="13.5" customHeight="1">
      <c r="A20" s="787" t="s">
        <v>598</v>
      </c>
      <c r="B20" s="795">
        <v>208</v>
      </c>
      <c r="C20" s="796" t="s">
        <v>356</v>
      </c>
      <c r="D20" s="797"/>
      <c r="E20" s="763">
        <v>20</v>
      </c>
      <c r="F20" s="764">
        <v>208</v>
      </c>
      <c r="G20" s="785">
        <f t="shared" si="0"/>
        <v>0</v>
      </c>
    </row>
    <row r="21" spans="1:7" ht="13.5" customHeight="1">
      <c r="A21" s="787" t="s">
        <v>599</v>
      </c>
      <c r="B21" s="795">
        <v>2000</v>
      </c>
      <c r="C21" s="796" t="s">
        <v>356</v>
      </c>
      <c r="D21" s="797"/>
      <c r="E21" s="763"/>
      <c r="F21" s="764">
        <v>2000</v>
      </c>
      <c r="G21" s="785">
        <f t="shared" si="0"/>
        <v>0</v>
      </c>
    </row>
    <row r="22" spans="1:7" ht="13.5" customHeight="1" thickBot="1">
      <c r="A22" s="787" t="s">
        <v>600</v>
      </c>
      <c r="B22" s="795">
        <v>100</v>
      </c>
      <c r="C22" s="796" t="s">
        <v>356</v>
      </c>
      <c r="D22" s="797"/>
      <c r="E22" s="763">
        <v>0</v>
      </c>
      <c r="F22" s="764">
        <v>100</v>
      </c>
      <c r="G22" s="765">
        <f t="shared" si="0"/>
        <v>0</v>
      </c>
    </row>
    <row r="23" spans="1:7" ht="13.5" customHeight="1" thickBot="1">
      <c r="A23" s="766" t="s">
        <v>601</v>
      </c>
      <c r="B23" s="767">
        <v>280</v>
      </c>
      <c r="C23" s="798"/>
      <c r="D23" s="768"/>
      <c r="E23" s="769"/>
      <c r="F23" s="770">
        <v>280</v>
      </c>
      <c r="G23" s="771">
        <f t="shared" si="0"/>
        <v>0</v>
      </c>
    </row>
    <row r="24" spans="1:7" ht="13.5" customHeight="1">
      <c r="A24" s="779" t="s">
        <v>602</v>
      </c>
      <c r="B24" s="788">
        <v>140</v>
      </c>
      <c r="C24" s="799" t="s">
        <v>356</v>
      </c>
      <c r="D24" s="790"/>
      <c r="E24" s="791"/>
      <c r="F24" s="792">
        <v>140</v>
      </c>
      <c r="G24" s="778">
        <f t="shared" si="0"/>
        <v>0</v>
      </c>
    </row>
    <row r="25" spans="1:7" ht="13.5" customHeight="1" thickBot="1">
      <c r="A25" s="787" t="s">
        <v>603</v>
      </c>
      <c r="B25" s="795">
        <v>140</v>
      </c>
      <c r="C25" s="796" t="s">
        <v>356</v>
      </c>
      <c r="D25" s="797"/>
      <c r="E25" s="763"/>
      <c r="F25" s="764">
        <v>140</v>
      </c>
      <c r="G25" s="765">
        <f t="shared" si="0"/>
        <v>0</v>
      </c>
    </row>
    <row r="26" spans="1:7" ht="13.5" customHeight="1" thickBot="1">
      <c r="A26" s="766" t="s">
        <v>604</v>
      </c>
      <c r="B26" s="767">
        <v>2833</v>
      </c>
      <c r="C26" s="798" t="s">
        <v>356</v>
      </c>
      <c r="D26" s="768"/>
      <c r="E26" s="769"/>
      <c r="F26" s="770">
        <v>2833</v>
      </c>
      <c r="G26" s="771">
        <f t="shared" si="0"/>
        <v>0</v>
      </c>
    </row>
    <row r="27" spans="1:7" ht="13.5" customHeight="1">
      <c r="A27" s="800" t="s">
        <v>366</v>
      </c>
      <c r="B27" s="801">
        <f>SUM(B28:B29)</f>
        <v>21800</v>
      </c>
      <c r="C27" s="801">
        <f t="shared" ref="C27:E27" si="1">SUM(C28:C29)</f>
        <v>0</v>
      </c>
      <c r="D27" s="801">
        <f t="shared" si="1"/>
        <v>0</v>
      </c>
      <c r="E27" s="801">
        <f t="shared" si="1"/>
        <v>1800</v>
      </c>
      <c r="F27" s="801">
        <f>SUM(F28:F29)</f>
        <v>21800</v>
      </c>
      <c r="G27" s="802">
        <f t="shared" si="0"/>
        <v>0</v>
      </c>
    </row>
    <row r="28" spans="1:7" ht="13.5" customHeight="1">
      <c r="A28" s="787" t="s">
        <v>367</v>
      </c>
      <c r="B28" s="795">
        <v>1800</v>
      </c>
      <c r="C28" s="803" t="s">
        <v>356</v>
      </c>
      <c r="D28" s="797"/>
      <c r="E28" s="763">
        <v>1800</v>
      </c>
      <c r="F28" s="764">
        <v>1800</v>
      </c>
      <c r="G28" s="765">
        <f t="shared" si="0"/>
        <v>0</v>
      </c>
    </row>
    <row r="29" spans="1:7" ht="13.5" customHeight="1" thickBot="1">
      <c r="A29" s="804" t="s">
        <v>605</v>
      </c>
      <c r="B29" s="805">
        <v>20000</v>
      </c>
      <c r="C29" s="806" t="s">
        <v>356</v>
      </c>
      <c r="D29" s="807"/>
      <c r="E29" s="808">
        <v>0</v>
      </c>
      <c r="F29" s="809">
        <v>20000</v>
      </c>
      <c r="G29" s="810">
        <v>0</v>
      </c>
    </row>
    <row r="30" spans="1:7" ht="13.5" customHeight="1" thickBot="1">
      <c r="A30" s="811" t="s">
        <v>368</v>
      </c>
      <c r="B30" s="812">
        <f>SUM(B34,B31,B38)</f>
        <v>117112</v>
      </c>
      <c r="C30" s="812">
        <f>SUM(C34,C31,C38)</f>
        <v>0</v>
      </c>
      <c r="D30" s="813">
        <f>SUM(D34,D31,D38)</f>
        <v>18768</v>
      </c>
      <c r="E30" s="791">
        <f>SUM(E34,E31,E38)</f>
        <v>51539</v>
      </c>
      <c r="F30" s="792">
        <f>SUM(F34,F31,F38)</f>
        <v>58451</v>
      </c>
      <c r="G30" s="794">
        <f t="shared" si="0"/>
        <v>39893</v>
      </c>
    </row>
    <row r="31" spans="1:7" ht="13.5" customHeight="1" thickBot="1">
      <c r="A31" s="766" t="s">
        <v>369</v>
      </c>
      <c r="B31" s="767">
        <v>59974</v>
      </c>
      <c r="C31" s="793"/>
      <c r="D31" s="768">
        <v>7087</v>
      </c>
      <c r="E31" s="769">
        <v>41044</v>
      </c>
      <c r="F31" s="770">
        <v>41044</v>
      </c>
      <c r="G31" s="771">
        <f t="shared" si="0"/>
        <v>11843</v>
      </c>
    </row>
    <row r="32" spans="1:7" ht="13.5" customHeight="1">
      <c r="A32" s="814" t="s">
        <v>370</v>
      </c>
      <c r="B32" s="815"/>
      <c r="C32" s="816"/>
      <c r="D32" s="817"/>
      <c r="E32" s="818"/>
      <c r="F32" s="819"/>
      <c r="G32" s="820">
        <f t="shared" si="0"/>
        <v>0</v>
      </c>
    </row>
    <row r="33" spans="1:7" ht="13.5" customHeight="1" thickBot="1">
      <c r="A33" s="779" t="s">
        <v>606</v>
      </c>
      <c r="B33" s="788">
        <v>57217</v>
      </c>
      <c r="C33" s="789" t="s">
        <v>357</v>
      </c>
      <c r="D33" s="790">
        <v>7087</v>
      </c>
      <c r="E33" s="791">
        <v>41044</v>
      </c>
      <c r="F33" s="792">
        <v>41044</v>
      </c>
      <c r="G33" s="794">
        <f t="shared" si="0"/>
        <v>9086</v>
      </c>
    </row>
    <row r="34" spans="1:7" ht="13.5" customHeight="1" thickBot="1">
      <c r="A34" s="766" t="s">
        <v>371</v>
      </c>
      <c r="B34" s="767">
        <v>46200</v>
      </c>
      <c r="C34" s="793"/>
      <c r="D34" s="768">
        <v>8800</v>
      </c>
      <c r="E34" s="769">
        <v>9350</v>
      </c>
      <c r="F34" s="770">
        <v>9350</v>
      </c>
      <c r="G34" s="771">
        <f t="shared" si="0"/>
        <v>28050</v>
      </c>
    </row>
    <row r="35" spans="1:7" ht="13.5" customHeight="1">
      <c r="A35" s="779" t="s">
        <v>607</v>
      </c>
      <c r="B35" s="788"/>
      <c r="C35" s="789"/>
      <c r="D35" s="790"/>
      <c r="E35" s="791"/>
      <c r="F35" s="792"/>
      <c r="G35" s="794">
        <f t="shared" si="0"/>
        <v>0</v>
      </c>
    </row>
    <row r="36" spans="1:7" ht="13.5" customHeight="1" thickBot="1">
      <c r="A36" s="779" t="s">
        <v>608</v>
      </c>
      <c r="B36" s="788">
        <v>46200</v>
      </c>
      <c r="C36" s="789" t="s">
        <v>372</v>
      </c>
      <c r="D36" s="790">
        <v>8800</v>
      </c>
      <c r="E36" s="791">
        <v>9350</v>
      </c>
      <c r="F36" s="792">
        <v>9350</v>
      </c>
      <c r="G36" s="794">
        <f t="shared" si="0"/>
        <v>28050</v>
      </c>
    </row>
    <row r="37" spans="1:7" ht="13.5" customHeight="1" thickBot="1">
      <c r="A37" s="766" t="s">
        <v>373</v>
      </c>
      <c r="B37" s="767"/>
      <c r="C37" s="793"/>
      <c r="D37" s="768"/>
      <c r="E37" s="769"/>
      <c r="F37" s="770"/>
      <c r="G37" s="771">
        <f t="shared" si="0"/>
        <v>0</v>
      </c>
    </row>
    <row r="38" spans="1:7" ht="13.5" customHeight="1">
      <c r="A38" s="821" t="s">
        <v>609</v>
      </c>
      <c r="B38" s="773">
        <v>10938</v>
      </c>
      <c r="C38" s="774"/>
      <c r="D38" s="775">
        <v>2881</v>
      </c>
      <c r="E38" s="776">
        <v>1145</v>
      </c>
      <c r="F38" s="777">
        <v>8057</v>
      </c>
      <c r="G38" s="778">
        <f>SUM(B38,-D38,-F38,)</f>
        <v>0</v>
      </c>
    </row>
    <row r="39" spans="1:7" ht="13.5" customHeight="1">
      <c r="A39" s="787" t="s">
        <v>374</v>
      </c>
      <c r="B39" s="795"/>
      <c r="C39" s="803"/>
      <c r="D39" s="797"/>
      <c r="E39" s="763"/>
      <c r="F39" s="764"/>
      <c r="G39" s="765">
        <f t="shared" si="0"/>
        <v>0</v>
      </c>
    </row>
    <row r="40" spans="1:7" ht="13.5" customHeight="1" thickBot="1">
      <c r="A40" s="804" t="s">
        <v>610</v>
      </c>
      <c r="B40" s="805">
        <v>10938</v>
      </c>
      <c r="C40" s="806" t="s">
        <v>357</v>
      </c>
      <c r="D40" s="807">
        <v>2881</v>
      </c>
      <c r="E40" s="808">
        <v>1145</v>
      </c>
      <c r="F40" s="809">
        <v>8057</v>
      </c>
      <c r="G40" s="810">
        <f t="shared" si="0"/>
        <v>0</v>
      </c>
    </row>
    <row r="41" spans="1:7" s="827" customFormat="1" ht="13.5" customHeight="1" thickBot="1">
      <c r="A41" s="822" t="s">
        <v>375</v>
      </c>
      <c r="B41" s="823">
        <f>SUM(B7,B27,B30,)</f>
        <v>297284</v>
      </c>
      <c r="C41" s="823">
        <f>SUM(C7,C27,C30,)</f>
        <v>0</v>
      </c>
      <c r="D41" s="824">
        <f>SUM(D7,D27,D30,)</f>
        <v>109246</v>
      </c>
      <c r="E41" s="825">
        <f>SUM(E7,E27,E30,)</f>
        <v>125537</v>
      </c>
      <c r="F41" s="826">
        <f>SUM(F7,F27,F30,)</f>
        <v>148145</v>
      </c>
      <c r="G41" s="810">
        <f t="shared" si="0"/>
        <v>39893</v>
      </c>
    </row>
    <row r="42" spans="1:7">
      <c r="A42" s="828"/>
      <c r="B42" s="829"/>
      <c r="C42" s="829"/>
      <c r="D42" s="829"/>
      <c r="E42" s="829"/>
      <c r="F42" s="829"/>
      <c r="G42" s="302"/>
    </row>
    <row r="43" spans="1:7">
      <c r="A43" s="828"/>
      <c r="B43" s="829"/>
      <c r="C43" s="829"/>
      <c r="D43" s="829"/>
      <c r="E43" s="829"/>
      <c r="F43" s="829"/>
      <c r="G43" s="302"/>
    </row>
  </sheetData>
  <mergeCells count="9">
    <mergeCell ref="A1:G1"/>
    <mergeCell ref="A2:G2"/>
    <mergeCell ref="E3:G3"/>
    <mergeCell ref="A4:A5"/>
    <mergeCell ref="B4:B5"/>
    <mergeCell ref="C4:C5"/>
    <mergeCell ref="D4:D5"/>
    <mergeCell ref="E4:F4"/>
    <mergeCell ref="G4:G5"/>
  </mergeCells>
  <printOptions horizontalCentered="1"/>
  <pageMargins left="0.39370078740157483" right="0.39370078740157483" top="0" bottom="0" header="0.78740157480314965" footer="0.78740157480314965"/>
  <pageSetup paperSize="9" scale="10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I33"/>
  <sheetViews>
    <sheetView topLeftCell="A13" zoomScaleNormal="100" workbookViewId="0">
      <selection sqref="A1:F1"/>
    </sheetView>
  </sheetViews>
  <sheetFormatPr defaultRowHeight="12.75"/>
  <cols>
    <col min="1" max="1" width="33.140625" style="501" customWidth="1"/>
    <col min="2" max="2" width="10.140625" style="501" customWidth="1"/>
    <col min="3" max="3" width="10.42578125" style="501" customWidth="1"/>
    <col min="4" max="4" width="10.7109375" style="501" customWidth="1"/>
    <col min="5" max="5" width="10.85546875" style="501" customWidth="1"/>
    <col min="6" max="6" width="17.42578125" style="501" customWidth="1"/>
    <col min="7" max="16384" width="9.140625" style="501"/>
  </cols>
  <sheetData>
    <row r="1" spans="1:6" ht="15.75">
      <c r="A1" s="933" t="s">
        <v>612</v>
      </c>
      <c r="B1" s="933"/>
      <c r="C1" s="933"/>
      <c r="D1" s="933"/>
      <c r="E1" s="933"/>
      <c r="F1" s="933"/>
    </row>
    <row r="2" spans="1:6" ht="15.75">
      <c r="A2" s="934" t="s">
        <v>566</v>
      </c>
      <c r="B2" s="934"/>
      <c r="C2" s="934"/>
      <c r="D2" s="934"/>
      <c r="E2" s="934"/>
      <c r="F2" s="934"/>
    </row>
    <row r="3" spans="1:6" ht="15.75">
      <c r="A3" s="934" t="s">
        <v>376</v>
      </c>
      <c r="B3" s="934"/>
      <c r="C3" s="934"/>
      <c r="D3" s="934"/>
      <c r="E3" s="934"/>
      <c r="F3" s="934"/>
    </row>
    <row r="4" spans="1:6" ht="16.5" thickBot="1">
      <c r="A4" s="502"/>
      <c r="B4" s="502"/>
      <c r="C4" s="502"/>
      <c r="D4" s="502"/>
      <c r="E4" s="502"/>
      <c r="F4" s="502"/>
    </row>
    <row r="5" spans="1:6" ht="16.5" thickBot="1">
      <c r="A5" s="503" t="s">
        <v>377</v>
      </c>
      <c r="B5" s="935" t="s">
        <v>378</v>
      </c>
      <c r="C5" s="935"/>
      <c r="D5" s="935"/>
      <c r="E5" s="935"/>
      <c r="F5" s="936"/>
    </row>
    <row r="6" spans="1:6" ht="15.75">
      <c r="A6" s="503"/>
      <c r="B6" s="504"/>
      <c r="C6" s="504"/>
      <c r="D6" s="504"/>
      <c r="E6" s="504"/>
      <c r="F6" s="505"/>
    </row>
    <row r="7" spans="1:6" ht="16.5" thickBot="1">
      <c r="A7" s="506"/>
      <c r="B7" s="507"/>
      <c r="C7" s="507"/>
      <c r="D7" s="507"/>
      <c r="E7" s="937" t="s">
        <v>379</v>
      </c>
      <c r="F7" s="938"/>
    </row>
    <row r="8" spans="1:6" ht="15" customHeight="1" thickBot="1">
      <c r="A8" s="508" t="s">
        <v>380</v>
      </c>
      <c r="B8" s="509" t="s">
        <v>381</v>
      </c>
      <c r="C8" s="510" t="s">
        <v>357</v>
      </c>
      <c r="D8" s="510" t="s">
        <v>356</v>
      </c>
      <c r="E8" s="510" t="s">
        <v>382</v>
      </c>
      <c r="F8" s="511" t="s">
        <v>383</v>
      </c>
    </row>
    <row r="9" spans="1:6" ht="15.75">
      <c r="A9" s="512" t="s">
        <v>384</v>
      </c>
      <c r="B9" s="513" t="s">
        <v>385</v>
      </c>
      <c r="C9" s="514">
        <v>1421</v>
      </c>
      <c r="D9" s="514">
        <v>9911</v>
      </c>
      <c r="E9" s="514"/>
      <c r="F9" s="515">
        <f>SUM(B9:E9)</f>
        <v>11332</v>
      </c>
    </row>
    <row r="10" spans="1:6" ht="15.75">
      <c r="A10" s="516" t="s">
        <v>386</v>
      </c>
      <c r="B10" s="517"/>
      <c r="C10" s="518">
        <v>613</v>
      </c>
      <c r="D10" s="518">
        <v>9966</v>
      </c>
      <c r="E10" s="518"/>
      <c r="F10" s="519">
        <f t="shared" ref="F10:F24" si="0">SUM(B10:E10)</f>
        <v>10579</v>
      </c>
    </row>
    <row r="11" spans="1:6" ht="15.75">
      <c r="A11" s="520" t="s">
        <v>387</v>
      </c>
      <c r="B11" s="521"/>
      <c r="C11" s="522">
        <v>88167</v>
      </c>
      <c r="D11" s="522">
        <v>60612</v>
      </c>
      <c r="E11" s="522"/>
      <c r="F11" s="519">
        <f t="shared" si="0"/>
        <v>148779</v>
      </c>
    </row>
    <row r="12" spans="1:6" ht="15.75">
      <c r="A12" s="520" t="s">
        <v>388</v>
      </c>
      <c r="B12" s="521"/>
      <c r="C12" s="522"/>
      <c r="D12" s="522"/>
      <c r="E12" s="522"/>
      <c r="F12" s="519">
        <f t="shared" si="0"/>
        <v>0</v>
      </c>
    </row>
    <row r="13" spans="1:6" ht="15.75">
      <c r="A13" s="520" t="s">
        <v>389</v>
      </c>
      <c r="B13" s="521"/>
      <c r="C13" s="522"/>
      <c r="D13" s="522"/>
      <c r="E13" s="522"/>
      <c r="F13" s="519">
        <f t="shared" si="0"/>
        <v>0</v>
      </c>
    </row>
    <row r="14" spans="1:6" ht="15.75">
      <c r="A14" s="520" t="s">
        <v>567</v>
      </c>
      <c r="B14" s="521"/>
      <c r="C14" s="522"/>
      <c r="D14" s="522">
        <v>5673</v>
      </c>
      <c r="E14" s="522"/>
      <c r="F14" s="519">
        <f t="shared" si="0"/>
        <v>5673</v>
      </c>
    </row>
    <row r="15" spans="1:6" ht="16.5" thickBot="1">
      <c r="A15" s="523"/>
      <c r="B15" s="524"/>
      <c r="C15" s="525"/>
      <c r="D15" s="525"/>
      <c r="E15" s="525"/>
      <c r="F15" s="526">
        <f t="shared" si="0"/>
        <v>0</v>
      </c>
    </row>
    <row r="16" spans="1:6" ht="16.5" thickBot="1">
      <c r="A16" s="527" t="s">
        <v>390</v>
      </c>
      <c r="B16" s="528">
        <f>B9+SUM(B11:B15)</f>
        <v>5026</v>
      </c>
      <c r="C16" s="528">
        <f>C9+SUM(C11:C15)</f>
        <v>89588</v>
      </c>
      <c r="D16" s="528">
        <f>D9+SUM(D11:D15)</f>
        <v>76196</v>
      </c>
      <c r="E16" s="528">
        <f>E9+SUM(E11:E15)</f>
        <v>0</v>
      </c>
      <c r="F16" s="529">
        <f t="shared" si="0"/>
        <v>170810</v>
      </c>
    </row>
    <row r="17" spans="1:9" ht="16.5" thickBot="1">
      <c r="A17" s="530"/>
      <c r="B17" s="531"/>
      <c r="C17" s="531"/>
      <c r="D17" s="531"/>
      <c r="E17" s="531"/>
      <c r="F17" s="532">
        <f t="shared" si="0"/>
        <v>0</v>
      </c>
    </row>
    <row r="18" spans="1:9" ht="15" customHeight="1" thickBot="1">
      <c r="A18" s="508" t="s">
        <v>391</v>
      </c>
      <c r="B18" s="509" t="s">
        <v>381</v>
      </c>
      <c r="C18" s="510" t="s">
        <v>357</v>
      </c>
      <c r="D18" s="510" t="s">
        <v>356</v>
      </c>
      <c r="E18" s="510" t="s">
        <v>382</v>
      </c>
      <c r="F18" s="533">
        <f t="shared" si="0"/>
        <v>0</v>
      </c>
    </row>
    <row r="19" spans="1:9" ht="15.75">
      <c r="A19" s="512" t="s">
        <v>392</v>
      </c>
      <c r="B19" s="534"/>
      <c r="C19" s="535"/>
      <c r="D19" s="535"/>
      <c r="E19" s="535"/>
      <c r="F19" s="533">
        <f t="shared" si="0"/>
        <v>0</v>
      </c>
    </row>
    <row r="20" spans="1:9" ht="15.75">
      <c r="A20" s="536" t="s">
        <v>393</v>
      </c>
      <c r="B20" s="537"/>
      <c r="C20" s="538">
        <v>90178</v>
      </c>
      <c r="D20" s="538">
        <v>58693</v>
      </c>
      <c r="E20" s="538"/>
      <c r="F20" s="539">
        <f t="shared" si="0"/>
        <v>148871</v>
      </c>
    </row>
    <row r="21" spans="1:9" ht="15.75">
      <c r="A21" s="520" t="s">
        <v>394</v>
      </c>
      <c r="B21" s="540"/>
      <c r="C21" s="538">
        <v>4436</v>
      </c>
      <c r="D21" s="538">
        <v>2185</v>
      </c>
      <c r="E21" s="538"/>
      <c r="F21" s="539">
        <f t="shared" si="0"/>
        <v>6621</v>
      </c>
    </row>
    <row r="22" spans="1:9" ht="15.75">
      <c r="A22" s="520" t="s">
        <v>568</v>
      </c>
      <c r="B22" s="540"/>
      <c r="C22" s="538"/>
      <c r="D22" s="538">
        <v>15318</v>
      </c>
      <c r="E22" s="538"/>
      <c r="F22" s="539"/>
    </row>
    <row r="23" spans="1:9" ht="16.5" thickBot="1">
      <c r="A23" s="520" t="s">
        <v>395</v>
      </c>
      <c r="B23" s="540"/>
      <c r="C23" s="538"/>
      <c r="D23" s="538"/>
      <c r="E23" s="538"/>
      <c r="F23" s="539">
        <f t="shared" si="0"/>
        <v>0</v>
      </c>
    </row>
    <row r="24" spans="1:9" ht="16.5" thickBot="1">
      <c r="A24" s="527" t="s">
        <v>396</v>
      </c>
      <c r="B24" s="541">
        <f>SUM(B19:B23)</f>
        <v>0</v>
      </c>
      <c r="C24" s="541">
        <f>SUM(C19:C23)</f>
        <v>94614</v>
      </c>
      <c r="D24" s="541">
        <f>SUM(D19:D23)</f>
        <v>76196</v>
      </c>
      <c r="E24" s="541">
        <f>SUM(E19:E23)</f>
        <v>0</v>
      </c>
      <c r="F24" s="542">
        <f t="shared" si="0"/>
        <v>170810</v>
      </c>
    </row>
    <row r="25" spans="1:9" ht="15.75">
      <c r="A25" s="502"/>
      <c r="B25" s="502"/>
      <c r="C25" s="502"/>
      <c r="D25" s="502"/>
      <c r="E25" s="502"/>
      <c r="F25" s="502"/>
    </row>
    <row r="26" spans="1:9" ht="15.75">
      <c r="A26" s="939" t="s">
        <v>397</v>
      </c>
      <c r="B26" s="939"/>
      <c r="C26" s="939"/>
      <c r="D26" s="939"/>
      <c r="E26" s="939"/>
      <c r="F26" s="939"/>
    </row>
    <row r="27" spans="1:9" ht="16.5" thickBot="1">
      <c r="A27" s="502"/>
      <c r="B27" s="502"/>
      <c r="C27" s="502"/>
      <c r="D27" s="502"/>
      <c r="E27" s="502"/>
      <c r="F27" s="502"/>
    </row>
    <row r="28" spans="1:9" ht="16.5" thickBot="1">
      <c r="A28" s="918" t="s">
        <v>398</v>
      </c>
      <c r="B28" s="919"/>
      <c r="C28" s="919"/>
      <c r="D28" s="920"/>
      <c r="E28" s="921" t="s">
        <v>399</v>
      </c>
      <c r="F28" s="922"/>
      <c r="I28" s="543"/>
    </row>
    <row r="29" spans="1:9" ht="15.75">
      <c r="A29" s="923" t="s">
        <v>569</v>
      </c>
      <c r="B29" s="924"/>
      <c r="C29" s="924"/>
      <c r="D29" s="925"/>
      <c r="E29" s="926"/>
      <c r="F29" s="927"/>
    </row>
    <row r="30" spans="1:9" ht="15.75">
      <c r="A30" s="928" t="s">
        <v>400</v>
      </c>
      <c r="B30" s="929"/>
      <c r="C30" s="929"/>
      <c r="D30" s="930"/>
      <c r="E30" s="931">
        <v>41044</v>
      </c>
      <c r="F30" s="932"/>
    </row>
    <row r="31" spans="1:9" ht="16.5" thickBot="1">
      <c r="A31" s="544" t="s">
        <v>401</v>
      </c>
      <c r="B31" s="545"/>
      <c r="C31" s="545"/>
      <c r="D31" s="546"/>
      <c r="E31" s="547"/>
      <c r="F31" s="548">
        <v>8057</v>
      </c>
    </row>
    <row r="32" spans="1:9" ht="16.5" thickBot="1">
      <c r="A32" s="913" t="s">
        <v>396</v>
      </c>
      <c r="B32" s="914"/>
      <c r="C32" s="914"/>
      <c r="D32" s="915"/>
      <c r="E32" s="916">
        <f>SUM(E29:F31)</f>
        <v>49101</v>
      </c>
      <c r="F32" s="917"/>
    </row>
    <row r="33" spans="1:6" ht="15.75">
      <c r="A33" s="549"/>
      <c r="B33" s="549"/>
      <c r="C33" s="549"/>
      <c r="D33" s="549"/>
      <c r="E33" s="549"/>
      <c r="F33" s="549"/>
    </row>
  </sheetData>
  <mergeCells count="14">
    <mergeCell ref="A26:F26"/>
    <mergeCell ref="A1:F1"/>
    <mergeCell ref="A2:F2"/>
    <mergeCell ref="A3:F3"/>
    <mergeCell ref="B5:F5"/>
    <mergeCell ref="E7:F7"/>
    <mergeCell ref="A32:D32"/>
    <mergeCell ref="E32:F32"/>
    <mergeCell ref="A28:D28"/>
    <mergeCell ref="E28:F28"/>
    <mergeCell ref="A29:D29"/>
    <mergeCell ref="E29:F29"/>
    <mergeCell ref="A30:D30"/>
    <mergeCell ref="E30:F30"/>
  </mergeCells>
  <conditionalFormatting sqref="E32:F32 B24:F24 F9:F23 B16:E16">
    <cfRule type="cellIs" dxfId="0" priority="1" stopIfTrue="1" operator="equal">
      <formula>0</formula>
    </cfRule>
  </conditionalFormatting>
  <printOptions horizontalCentered="1"/>
  <pageMargins left="0.39370078740157483" right="0.39370078740157483" top="1.3779527559055118" bottom="0.98425196850393704" header="0.78740157480314965" footer="0.78740157480314965"/>
  <pageSetup paperSize="9" scale="95" orientation="portrait" r:id="rId1"/>
  <headerFooter alignWithMargins="0">
    <oddHeader xml:space="preserve">&amp;C&amp;"Times New Roman CE,Félkövér"&amp;12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1.1.</vt:lpstr>
      <vt:lpstr>1.2 </vt:lpstr>
      <vt:lpstr>2.1.sz.mell   </vt:lpstr>
      <vt:lpstr>2.2.sz.mell  </vt:lpstr>
      <vt:lpstr>3.sz.mell.  </vt:lpstr>
      <vt:lpstr>4.,5.</vt:lpstr>
      <vt:lpstr>6.</vt:lpstr>
      <vt:lpstr>7.</vt:lpstr>
      <vt:lpstr>8.</vt:lpstr>
      <vt:lpstr>9.1</vt:lpstr>
      <vt:lpstr>9.2.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cp:revision>0</cp:revision>
  <dcterms:modified xsi:type="dcterms:W3CDTF">2014-07-03T11:45:54Z</dcterms:modified>
</cp:coreProperties>
</file>