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3" i="1" s="1"/>
  <c r="B20" i="1"/>
  <c r="B21" i="1"/>
  <c r="B19" i="1" s="1"/>
  <c r="B24" i="1"/>
  <c r="B25" i="1"/>
  <c r="B30" i="1"/>
  <c r="B29" i="1" s="1"/>
  <c r="B31" i="1"/>
  <c r="B33" i="1"/>
  <c r="B34" i="1"/>
  <c r="B41" i="1"/>
  <c r="B46" i="1"/>
  <c r="B47" i="1"/>
  <c r="B48" i="1"/>
  <c r="B49" i="1"/>
  <c r="B11" i="1" l="1"/>
  <c r="B7" i="1" s="1"/>
</calcChain>
</file>

<file path=xl/sharedStrings.xml><?xml version="1.0" encoding="utf-8"?>
<sst xmlns="http://schemas.openxmlformats.org/spreadsheetml/2006/main" count="38" uniqueCount="36">
  <si>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</si>
  <si>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</si>
  <si>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</si>
  <si>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</si>
  <si>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</si>
  <si>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</si>
  <si>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</si>
  <si>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</si>
  <si>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természetbeni gyermekvédelmi támogatás</t>
  </si>
  <si>
    <t xml:space="preserve">   - szociális célú tüzelőanyagvásárlás (önerő)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</si>
  <si>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</si>
  <si>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</si>
  <si>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</si>
  <si>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</si>
  <si>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</si>
  <si>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</si>
  <si>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</si>
  <si>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Dél-alföldi Termálfürdők Egyesülete tagdíj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</si>
  <si>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</si>
  <si>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</si>
  <si>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</si>
  <si>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DAREH Önkormányzati Társulás  tagdíj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</si>
  <si>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</si>
  <si>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</si>
  <si>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</si>
  <si>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</si>
  <si>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</si>
  <si>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</si>
  <si>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</si>
  <si>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</si>
  <si>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</si>
  <si>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</si>
  <si>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</si>
  <si>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2018. évi  működési célú pénzeszközátadás, egyéb támogatás, ellátottak pénzbeni juttatásai (adatok Ft-ban)</t>
  </si>
  <si>
    <t>"4. melléklet az 1/2018. (II.21.) önkormányzati rendelethez</t>
  </si>
  <si>
    <t>4. melléklet a 19/2018. (XII.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</si>
</sst>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36">
    <xf numFmtId="0" fontId="0" fillId="0" borderId="0" xfId="0"/>
    <xf numFmtId="0" fontId="2" fillId="0" borderId="0" xfId="2"/>
    <xf numFmtId="3" fontId="3" fillId="0" borderId="0" xfId="2" applyNumberFormat="1" applyFont="1"/>
    <xf numFmtId="0" fontId="2" fillId="0" borderId="0" xfId="2" applyFont="1"/>
    <xf numFmtId="0" fontId="3" fillId="0" borderId="0" xfId="2" applyFont="1" applyBorder="1"/>
    <xf numFmtId="3" fontId="4" fillId="0" borderId="0" xfId="2" applyNumberFormat="1" applyFont="1"/>
    <xf numFmtId="0" fontId="5" fillId="0" borderId="0" xfId="2" applyFont="1" applyBorder="1"/>
    <xf numFmtId="3" fontId="4" fillId="0" borderId="0" xfId="2" applyNumberFormat="1" applyFont="1" applyFill="1" applyBorder="1"/>
    <xf numFmtId="0" fontId="4" fillId="0" borderId="0" xfId="2" applyFont="1" applyFill="1" applyBorder="1"/>
    <xf numFmtId="3" fontId="3" fillId="0" borderId="0" xfId="2" applyNumberFormat="1" applyFont="1" applyFill="1" applyAlignment="1">
      <alignment horizontal="center"/>
    </xf>
    <xf numFmtId="0" fontId="6" fillId="0" borderId="0" xfId="2" applyFont="1" applyFill="1"/>
    <xf numFmtId="3" fontId="7" fillId="0" borderId="0" xfId="0" applyNumberFormat="1" applyFont="1"/>
    <xf numFmtId="2" fontId="8" fillId="0" borderId="0" xfId="2" applyNumberFormat="1" applyFont="1" applyBorder="1"/>
    <xf numFmtId="3" fontId="8" fillId="0" borderId="0" xfId="2" applyNumberFormat="1" applyFont="1"/>
    <xf numFmtId="3" fontId="9" fillId="0" borderId="0" xfId="2" applyNumberFormat="1" applyFont="1"/>
    <xf numFmtId="0" fontId="5" fillId="0" borderId="0" xfId="2" applyFont="1"/>
    <xf numFmtId="0" fontId="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wrapText="1"/>
    </xf>
    <xf numFmtId="0" fontId="9" fillId="0" borderId="0" xfId="2" applyFont="1" applyBorder="1" applyAlignment="1">
      <alignment wrapText="1"/>
    </xf>
    <xf numFmtId="0" fontId="3" fillId="0" borderId="0" xfId="2" applyFont="1" applyBorder="1" applyAlignment="1">
      <alignment horizontal="left"/>
    </xf>
    <xf numFmtId="3" fontId="5" fillId="0" borderId="0" xfId="2" applyNumberFormat="1" applyFont="1"/>
    <xf numFmtId="0" fontId="8" fillId="0" borderId="0" xfId="2" applyFont="1" applyBorder="1"/>
    <xf numFmtId="3" fontId="5" fillId="0" borderId="0" xfId="2" applyNumberFormat="1" applyFont="1" applyFill="1" applyBorder="1"/>
    <xf numFmtId="165" fontId="1" fillId="0" borderId="0" xfId="1" applyNumberFormat="1"/>
    <xf numFmtId="3" fontId="2" fillId="0" borderId="0" xfId="2" applyNumberFormat="1" applyFont="1"/>
    <xf numFmtId="3" fontId="4" fillId="2" borderId="1" xfId="2" applyNumberFormat="1" applyFont="1" applyFill="1" applyBorder="1"/>
    <xf numFmtId="0" fontId="4" fillId="2" borderId="2" xfId="2" applyFont="1" applyFill="1" applyBorder="1"/>
    <xf numFmtId="3" fontId="3" fillId="0" borderId="0" xfId="2" applyNumberFormat="1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0" fillId="0" borderId="0" xfId="0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18/006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5_melléklet"/>
      <sheetName val="kisértékű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5"/>
  <sheetViews>
    <sheetView tabSelected="1" workbookViewId="0">
      <selection activeCell="A2" sqref="A2:B2"/>
    </sheetView>
  </sheetViews>
  <sheetFormatPr defaultRowHeight="12.75" x14ac:dyDescent="0.2"/>
  <cols>
    <col min="1" max="1" width="64.42578125" style="3" customWidth="1"/>
    <col min="2" max="2" width="14.140625" style="2" customWidth="1"/>
    <col min="3" max="3" width="2.42578125" style="1" customWidth="1"/>
    <col min="4" max="4" width="25.140625" style="1" customWidth="1"/>
    <col min="5" max="24" width="9.140625" style="1" customWidth="1"/>
    <col min="25" max="25" width="10.140625" style="1" customWidth="1"/>
    <col min="26" max="26" width="9.7109375" style="1" customWidth="1"/>
    <col min="27" max="217" width="9.140625" style="1" customWidth="1"/>
  </cols>
  <sheetData>
    <row r="1" spans="1:217" x14ac:dyDescent="0.2">
      <c r="A1" s="35" t="s">
        <v>35</v>
      </c>
      <c r="B1" s="35"/>
    </row>
    <row r="2" spans="1:217" x14ac:dyDescent="0.2">
      <c r="A2" s="34" t="s">
        <v>34</v>
      </c>
      <c r="B2" s="33"/>
    </row>
    <row r="4" spans="1:217" ht="25.5" customHeight="1" x14ac:dyDescent="0.2">
      <c r="A4" s="32" t="s">
        <v>33</v>
      </c>
      <c r="B4" s="3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x14ac:dyDescent="0.2">
      <c r="A5" s="30"/>
      <c r="B5" s="2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x14ac:dyDescent="0.2">
      <c r="A6" s="29"/>
      <c r="B6" s="28"/>
      <c r="C6" s="3"/>
      <c r="D6" s="2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</row>
    <row r="7" spans="1:217" x14ac:dyDescent="0.2">
      <c r="A7" s="27" t="s">
        <v>32</v>
      </c>
      <c r="B7" s="26">
        <f>B11+B46</f>
        <v>89978949</v>
      </c>
      <c r="C7" s="3"/>
      <c r="D7" s="24"/>
      <c r="E7" s="2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17" x14ac:dyDescent="0.2">
      <c r="A8" s="8"/>
      <c r="B8" s="7"/>
      <c r="C8" s="3"/>
      <c r="D8" s="2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17" x14ac:dyDescent="0.2">
      <c r="A9" s="17" t="s">
        <v>31</v>
      </c>
      <c r="B9" s="7"/>
      <c r="C9" s="3"/>
      <c r="D9" s="2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17" x14ac:dyDescent="0.2">
      <c r="A10" s="8"/>
      <c r="B10" s="7"/>
      <c r="C10" s="3"/>
      <c r="D10" s="2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17" x14ac:dyDescent="0.2">
      <c r="A11" s="15" t="s">
        <v>4</v>
      </c>
      <c r="B11" s="23">
        <f>B13+B19+B33+B29+B41</f>
        <v>86908949</v>
      </c>
      <c r="C11" s="3"/>
      <c r="D11" s="2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17" x14ac:dyDescent="0.2">
      <c r="A12" s="15"/>
      <c r="B12" s="2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17" x14ac:dyDescent="0.2">
      <c r="A13" s="6" t="s">
        <v>30</v>
      </c>
      <c r="B13" s="14">
        <f>B14+B16+B15+B17</f>
        <v>6100000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17" x14ac:dyDescent="0.2">
      <c r="A14" s="22" t="s">
        <v>29</v>
      </c>
      <c r="B14" s="13">
        <v>700000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17" x14ac:dyDescent="0.2">
      <c r="A15" s="22" t="s">
        <v>28</v>
      </c>
      <c r="B15" s="13">
        <v>200000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17" x14ac:dyDescent="0.2">
      <c r="A16" s="4" t="s">
        <v>27</v>
      </c>
      <c r="B16" s="13">
        <f>4300000+500000</f>
        <v>4800000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4" t="s">
        <v>26</v>
      </c>
      <c r="B17" s="13">
        <v>400000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6" t="s">
        <v>25</v>
      </c>
      <c r="B19" s="21">
        <f>SUM(B20:B27)</f>
        <v>63296804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20" t="s">
        <v>24</v>
      </c>
      <c r="B20" s="2">
        <f>5012*13*12</f>
        <v>781872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20" t="s">
        <v>23</v>
      </c>
      <c r="B21" s="2">
        <f>5012*43*12</f>
        <v>2586192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4" t="s">
        <v>22</v>
      </c>
      <c r="B22" s="2">
        <v>102360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4" t="s">
        <v>21</v>
      </c>
      <c r="B23" s="2">
        <v>346380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4" t="s">
        <v>20</v>
      </c>
      <c r="B24" s="2">
        <f>24600000+7400000+2000000</f>
        <v>34000000</v>
      </c>
      <c r="C24" s="3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4" t="s">
        <v>19</v>
      </c>
      <c r="B25" s="2">
        <f>24400000+600000</f>
        <v>25000000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8" t="s">
        <v>18</v>
      </c>
      <c r="B26" s="2">
        <v>30000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8" t="s">
        <v>17</v>
      </c>
      <c r="B27" s="2">
        <v>450000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6" t="s">
        <v>16</v>
      </c>
      <c r="B29" s="14">
        <f>SUM(B30:B31)</f>
        <v>9904600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4" t="s">
        <v>15</v>
      </c>
      <c r="B30" s="13">
        <f>1800000-70000-25400</f>
        <v>1704600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4" t="s">
        <v>14</v>
      </c>
      <c r="B31" s="13">
        <f>8000000+200000</f>
        <v>8200000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4"/>
      <c r="B32" s="1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6" t="s">
        <v>3</v>
      </c>
      <c r="B33" s="14">
        <f>SUM(B34:B40)</f>
        <v>7447400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4" t="s">
        <v>13</v>
      </c>
      <c r="B34" s="13">
        <f>2500000-20000</f>
        <v>2480000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2" t="s">
        <v>12</v>
      </c>
      <c r="B35" s="13">
        <v>500000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4" t="s">
        <v>11</v>
      </c>
      <c r="B36" s="13">
        <v>2000000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4" t="s">
        <v>10</v>
      </c>
      <c r="B37" s="13">
        <v>1200000</v>
      </c>
      <c r="C37" s="3"/>
      <c r="D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4" t="s">
        <v>9</v>
      </c>
      <c r="B38" s="13">
        <v>25400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4" t="s">
        <v>8</v>
      </c>
      <c r="B39" s="13">
        <v>1242000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4"/>
      <c r="B40" s="1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9" t="s">
        <v>7</v>
      </c>
      <c r="B41" s="14">
        <f>B42</f>
        <v>160145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8" t="s">
        <v>6</v>
      </c>
      <c r="B42" s="13">
        <v>160145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4"/>
      <c r="B43" s="1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7" t="s">
        <v>5</v>
      </c>
      <c r="B44" s="1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6"/>
      <c r="B45" s="1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5" t="s">
        <v>4</v>
      </c>
      <c r="B46" s="14">
        <f>+B47</f>
        <v>3070000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6" t="s">
        <v>3</v>
      </c>
      <c r="B47" s="14">
        <f>SUM(B48:B49)</f>
        <v>3070000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12" t="s">
        <v>2</v>
      </c>
      <c r="B48" s="13">
        <f>480000+70000+20000</f>
        <v>570000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12" t="s">
        <v>1</v>
      </c>
      <c r="B49" s="11">
        <f>2000000+500000</f>
        <v>2500000</v>
      </c>
      <c r="C49" s="3" t="s">
        <v>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10"/>
      <c r="B50" s="9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8"/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6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idden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idden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idden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idden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idden="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25" hidden="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3:25" hidden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3:25" hidden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3:25" hidden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3:25" hidden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3:25" hidden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3:25" hidden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3:25" hidden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3:25" hidden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3:25" hidden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3:25" hidden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3:25" hidden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3:25" hidden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3:25" hidden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3:25" hidden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3:25" hidden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3:25" hidden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3:25" hidden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3:25" hidden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3:25" hidden="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3:25" hidden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3:25" hidden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3:25" hidden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3:25" hidden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3:25" hidden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3:25" hidden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3:25" hidden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3:25" hidden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3:25" hidden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3:25" hidden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3:25" hidden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3:25" hidden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3:25" hidden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3:25" hidden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3:25" hidden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3:25" hidden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3:25" hidden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3:25" hidden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3:25" hidden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3:25" hidden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3:25" hidden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3:25" hidden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3:25" hidden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3:25" hidden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3:25" hidden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3:25" hidden="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3:25" hidden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3:25" hidden="1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3:25" hidden="1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3:25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3:25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2018-12-17T13:42:14Z</dcterms:created>
  <dcterms:modified xsi:type="dcterms:W3CDTF">2018-12-17T13:42:44Z</dcterms:modified>
</cp:coreProperties>
</file>