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2" i="1" l="1"/>
  <c r="AT31" i="1"/>
  <c r="AS31" i="1"/>
  <c r="AR31" i="1"/>
  <c r="AI31" i="1"/>
  <c r="AH31" i="1"/>
  <c r="AG31" i="1"/>
  <c r="Z31" i="1"/>
  <c r="W31" i="1"/>
  <c r="V31" i="1"/>
  <c r="U31" i="1"/>
  <c r="L31" i="1"/>
  <c r="K31" i="1"/>
  <c r="J31" i="1"/>
  <c r="AP30" i="1"/>
  <c r="AP32" i="1" s="1"/>
  <c r="AQ29" i="1"/>
  <c r="AO29" i="1"/>
  <c r="AN29" i="1"/>
  <c r="AM29" i="1"/>
  <c r="AT29" i="1" s="1"/>
  <c r="AL29" i="1"/>
  <c r="AS29" i="1" s="1"/>
  <c r="AK29" i="1"/>
  <c r="AR29" i="1" s="1"/>
  <c r="AD29" i="1"/>
  <c r="AB29" i="1"/>
  <c r="AI29" i="1" s="1"/>
  <c r="AA29" i="1"/>
  <c r="T29" i="1"/>
  <c r="S29" i="1"/>
  <c r="R29" i="1"/>
  <c r="Q29" i="1"/>
  <c r="P29" i="1"/>
  <c r="O29" i="1"/>
  <c r="N29" i="1"/>
  <c r="AT28" i="1"/>
  <c r="AS28" i="1"/>
  <c r="AI28" i="1"/>
  <c r="AH28" i="1"/>
  <c r="AG28" i="1"/>
  <c r="W28" i="1"/>
  <c r="AT27" i="1"/>
  <c r="AS27" i="1"/>
  <c r="AI27" i="1"/>
  <c r="AH27" i="1"/>
  <c r="AG27" i="1"/>
  <c r="W27" i="1"/>
  <c r="AT26" i="1"/>
  <c r="AS26" i="1"/>
  <c r="AI26" i="1"/>
  <c r="AH26" i="1"/>
  <c r="AG26" i="1"/>
  <c r="W26" i="1"/>
  <c r="L26" i="1"/>
  <c r="K26" i="1"/>
  <c r="J26" i="1"/>
  <c r="AT25" i="1"/>
  <c r="AS25" i="1"/>
  <c r="AR25" i="1"/>
  <c r="AI25" i="1"/>
  <c r="AH25" i="1"/>
  <c r="AG25" i="1"/>
  <c r="W25" i="1"/>
  <c r="V25" i="1"/>
  <c r="U25" i="1"/>
  <c r="L25" i="1"/>
  <c r="K25" i="1"/>
  <c r="J25" i="1"/>
  <c r="AT24" i="1"/>
  <c r="AS24" i="1"/>
  <c r="AR24" i="1"/>
  <c r="AI24" i="1"/>
  <c r="AH24" i="1"/>
  <c r="AG24" i="1"/>
  <c r="W24" i="1"/>
  <c r="V24" i="1"/>
  <c r="U24" i="1"/>
  <c r="L24" i="1"/>
  <c r="K24" i="1"/>
  <c r="J24" i="1"/>
  <c r="AT23" i="1"/>
  <c r="AS23" i="1"/>
  <c r="AR23" i="1"/>
  <c r="AI23" i="1"/>
  <c r="AH23" i="1"/>
  <c r="AF23" i="1"/>
  <c r="AC23" i="1"/>
  <c r="Z23" i="1"/>
  <c r="W23" i="1"/>
  <c r="V23" i="1"/>
  <c r="U23" i="1"/>
  <c r="L23" i="1"/>
  <c r="K23" i="1"/>
  <c r="I23" i="1"/>
  <c r="F23" i="1"/>
  <c r="C23" i="1"/>
  <c r="AT22" i="1"/>
  <c r="AS22" i="1"/>
  <c r="AR22" i="1"/>
  <c r="AI22" i="1"/>
  <c r="AH22" i="1"/>
  <c r="AG22" i="1"/>
  <c r="W22" i="1"/>
  <c r="V22" i="1"/>
  <c r="U22" i="1"/>
  <c r="L22" i="1"/>
  <c r="K22" i="1"/>
  <c r="J22" i="1"/>
  <c r="AT21" i="1"/>
  <c r="AS21" i="1"/>
  <c r="AR21" i="1"/>
  <c r="AI21" i="1"/>
  <c r="AH21" i="1"/>
  <c r="AG21" i="1"/>
  <c r="W21" i="1"/>
  <c r="V21" i="1"/>
  <c r="U21" i="1"/>
  <c r="L21" i="1"/>
  <c r="K21" i="1"/>
  <c r="J21" i="1"/>
  <c r="AT20" i="1"/>
  <c r="AS20" i="1"/>
  <c r="AR20" i="1"/>
  <c r="AI20" i="1"/>
  <c r="AH20" i="1"/>
  <c r="AG20" i="1"/>
  <c r="W20" i="1"/>
  <c r="V20" i="1"/>
  <c r="U20" i="1"/>
  <c r="L20" i="1"/>
  <c r="K20" i="1"/>
  <c r="J20" i="1"/>
  <c r="AT19" i="1"/>
  <c r="AS19" i="1"/>
  <c r="AR19" i="1"/>
  <c r="AI19" i="1"/>
  <c r="AH19" i="1"/>
  <c r="AG19" i="1"/>
  <c r="W19" i="1"/>
  <c r="V19" i="1"/>
  <c r="U19" i="1"/>
  <c r="L19" i="1"/>
  <c r="K19" i="1"/>
  <c r="J19" i="1"/>
  <c r="AT18" i="1"/>
  <c r="AS18" i="1"/>
  <c r="AR18" i="1"/>
  <c r="AI18" i="1"/>
  <c r="AH18" i="1"/>
  <c r="AF18" i="1"/>
  <c r="AC18" i="1"/>
  <c r="AG18" i="1" s="1"/>
  <c r="W18" i="1"/>
  <c r="V18" i="1"/>
  <c r="U18" i="1"/>
  <c r="J18" i="1"/>
  <c r="I18" i="1"/>
  <c r="H18" i="1"/>
  <c r="H29" i="1" s="1"/>
  <c r="G18" i="1"/>
  <c r="G29" i="1" s="1"/>
  <c r="F18" i="1"/>
  <c r="E18" i="1"/>
  <c r="E29" i="1" s="1"/>
  <c r="D18" i="1"/>
  <c r="D29" i="1" s="1"/>
  <c r="C18" i="1"/>
  <c r="AQ17" i="1"/>
  <c r="AO17" i="1"/>
  <c r="AO30" i="1" s="1"/>
  <c r="AN17" i="1"/>
  <c r="AN30" i="1" s="1"/>
  <c r="AM17" i="1"/>
  <c r="AM30" i="1" s="1"/>
  <c r="AL17" i="1"/>
  <c r="AK17" i="1"/>
  <c r="AF17" i="1"/>
  <c r="AD17" i="1"/>
  <c r="AC17" i="1"/>
  <c r="AB17" i="1"/>
  <c r="AI17" i="1" s="1"/>
  <c r="AA17" i="1"/>
  <c r="Z17" i="1"/>
  <c r="T17" i="1"/>
  <c r="T30" i="1" s="1"/>
  <c r="S17" i="1"/>
  <c r="S30" i="1" s="1"/>
  <c r="S32" i="1" s="1"/>
  <c r="R17" i="1"/>
  <c r="Q17" i="1"/>
  <c r="Q30" i="1" s="1"/>
  <c r="Q32" i="1" s="1"/>
  <c r="P17" i="1"/>
  <c r="P30" i="1" s="1"/>
  <c r="O17" i="1"/>
  <c r="O30" i="1" s="1"/>
  <c r="N17" i="1"/>
  <c r="I17" i="1"/>
  <c r="H17" i="1"/>
  <c r="G17" i="1"/>
  <c r="F17" i="1"/>
  <c r="E17" i="1"/>
  <c r="D17" i="1"/>
  <c r="C17" i="1"/>
  <c r="AT16" i="1"/>
  <c r="AI16" i="1"/>
  <c r="AT15" i="1"/>
  <c r="AI15" i="1"/>
  <c r="AT14" i="1"/>
  <c r="AI14" i="1"/>
  <c r="AT13" i="1"/>
  <c r="AI13" i="1"/>
  <c r="AT12" i="1"/>
  <c r="AI12" i="1"/>
  <c r="AT11" i="1"/>
  <c r="AI11" i="1"/>
  <c r="W11" i="1"/>
  <c r="V11" i="1"/>
  <c r="U11" i="1"/>
  <c r="AT10" i="1"/>
  <c r="AI10" i="1"/>
  <c r="W10" i="1"/>
  <c r="V10" i="1"/>
  <c r="U10" i="1"/>
  <c r="L10" i="1"/>
  <c r="K10" i="1"/>
  <c r="J10" i="1"/>
  <c r="AT9" i="1"/>
  <c r="AI9" i="1"/>
  <c r="AH9" i="1"/>
  <c r="AG9" i="1"/>
  <c r="W9" i="1"/>
  <c r="V9" i="1"/>
  <c r="U9" i="1"/>
  <c r="L9" i="1"/>
  <c r="K9" i="1"/>
  <c r="J9" i="1"/>
  <c r="AT8" i="1"/>
  <c r="AS8" i="1"/>
  <c r="AR8" i="1"/>
  <c r="AI8" i="1"/>
  <c r="AH8" i="1"/>
  <c r="AG8" i="1"/>
  <c r="W8" i="1"/>
  <c r="V8" i="1"/>
  <c r="U8" i="1"/>
  <c r="L8" i="1"/>
  <c r="K8" i="1"/>
  <c r="J8" i="1"/>
  <c r="AT7" i="1"/>
  <c r="AS7" i="1"/>
  <c r="AR7" i="1"/>
  <c r="AI7" i="1"/>
  <c r="AH7" i="1"/>
  <c r="AG7" i="1"/>
  <c r="W7" i="1"/>
  <c r="V7" i="1"/>
  <c r="U7" i="1"/>
  <c r="L7" i="1"/>
  <c r="K7" i="1"/>
  <c r="J7" i="1"/>
  <c r="AT6" i="1"/>
  <c r="AS6" i="1"/>
  <c r="AR6" i="1"/>
  <c r="AI6" i="1"/>
  <c r="AH6" i="1"/>
  <c r="AG6" i="1"/>
  <c r="W6" i="1"/>
  <c r="V6" i="1"/>
  <c r="U6" i="1"/>
  <c r="L6" i="1"/>
  <c r="K6" i="1"/>
  <c r="J6" i="1"/>
  <c r="F29" i="1" l="1"/>
  <c r="N30" i="1"/>
  <c r="R30" i="1"/>
  <c r="R32" i="1" s="1"/>
  <c r="K29" i="1"/>
  <c r="J23" i="1"/>
  <c r="V29" i="1"/>
  <c r="W29" i="1"/>
  <c r="AH29" i="1"/>
  <c r="G30" i="1"/>
  <c r="G32" i="1" s="1"/>
  <c r="AR17" i="1"/>
  <c r="U17" i="1"/>
  <c r="K17" i="1"/>
  <c r="AS17" i="1"/>
  <c r="I29" i="1"/>
  <c r="AD30" i="1"/>
  <c r="AD32" i="1" s="1"/>
  <c r="AT17" i="1"/>
  <c r="AG23" i="1"/>
  <c r="Z29" i="1"/>
  <c r="F30" i="1"/>
  <c r="F32" i="1" s="1"/>
  <c r="AH17" i="1"/>
  <c r="C29" i="1"/>
  <c r="C30" i="1" s="1"/>
  <c r="C32" i="1" s="1"/>
  <c r="AF29" i="1"/>
  <c r="AF30" i="1" s="1"/>
  <c r="AF32" i="1" s="1"/>
  <c r="AC29" i="1"/>
  <c r="AC30" i="1" s="1"/>
  <c r="AC32" i="1" s="1"/>
  <c r="U29" i="1"/>
  <c r="O32" i="1"/>
  <c r="V32" i="1" s="1"/>
  <c r="V30" i="1"/>
  <c r="AO32" i="1"/>
  <c r="P32" i="1"/>
  <c r="W32" i="1" s="1"/>
  <c r="W30" i="1"/>
  <c r="E30" i="1"/>
  <c r="I30" i="1"/>
  <c r="I32" i="1" s="1"/>
  <c r="AM32" i="1"/>
  <c r="AT30" i="1"/>
  <c r="J29" i="1"/>
  <c r="H30" i="1"/>
  <c r="T32" i="1"/>
  <c r="L29" i="1"/>
  <c r="N32" i="1"/>
  <c r="U30" i="1"/>
  <c r="AN32" i="1"/>
  <c r="D30" i="1"/>
  <c r="AA30" i="1"/>
  <c r="AK30" i="1"/>
  <c r="AG17" i="1"/>
  <c r="AL30" i="1"/>
  <c r="J17" i="1"/>
  <c r="W17" i="1"/>
  <c r="L18" i="1"/>
  <c r="L17" i="1"/>
  <c r="V17" i="1"/>
  <c r="K18" i="1"/>
  <c r="AB30" i="1"/>
  <c r="AG29" i="1" l="1"/>
  <c r="Z30" i="1"/>
  <c r="AK32" i="1"/>
  <c r="AR30" i="1"/>
  <c r="H32" i="1"/>
  <c r="J30" i="1"/>
  <c r="J32" i="1" s="1"/>
  <c r="AA32" i="1"/>
  <c r="AH30" i="1"/>
  <c r="E32" i="1"/>
  <c r="L30" i="1"/>
  <c r="AI30" i="1"/>
  <c r="AB32" i="1"/>
  <c r="U32" i="1"/>
  <c r="AS30" i="1"/>
  <c r="AL32" i="1"/>
  <c r="D32" i="1"/>
  <c r="K32" i="1" s="1"/>
  <c r="K30" i="1"/>
  <c r="AT32" i="1"/>
  <c r="Z32" i="1" l="1"/>
  <c r="AG32" i="1" s="1"/>
  <c r="AG30" i="1"/>
  <c r="AH32" i="1"/>
  <c r="AS32" i="1"/>
  <c r="AI32" i="1"/>
  <c r="L32" i="1"/>
  <c r="AR32" i="1"/>
</calcChain>
</file>

<file path=xl/sharedStrings.xml><?xml version="1.0" encoding="utf-8"?>
<sst xmlns="http://schemas.openxmlformats.org/spreadsheetml/2006/main" count="178" uniqueCount="103">
  <si>
    <t>zárszámadás 2015.</t>
  </si>
  <si>
    <t>adatok ezer Ft-ban</t>
  </si>
  <si>
    <t>Sorszám</t>
  </si>
  <si>
    <t>Megnevezés</t>
  </si>
  <si>
    <t>2015.eredeti ei.önként vállalt feladat</t>
  </si>
  <si>
    <t>2015.év teljesítés összesen</t>
  </si>
  <si>
    <t>1.</t>
  </si>
  <si>
    <t>Önkormányzat működési támogatása (állami)</t>
  </si>
  <si>
    <t>2.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</si>
  <si>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</si>
  <si>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</si>
  <si>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</si>
  <si>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</si>
  <si>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</si>
  <si>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</si>
  <si>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</si>
  <si>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</si>
  <si>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</si>
  <si>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</si>
  <si>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</si>
  <si>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</si>
  <si>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</si>
  <si>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</si>
  <si>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</si>
  <si>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</si>
  <si>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</si>
  <si>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</si>
  <si>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</si>
  <si>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</si>
  <si>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</si>
  <si>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Személyi juttatások</t>
  </si>
  <si>
    <t>Tartalékok</t>
  </si>
  <si>
    <t>Beruházások</t>
  </si>
  <si>
    <t>Felújítások</t>
  </si>
  <si>
    <t>Belföldi finanszírozás kiadásai</t>
  </si>
  <si>
    <t>2015.év mód.ei. kötelező feladat</t>
  </si>
  <si>
    <t>2015.év teljesítés kötelező feladat</t>
  </si>
  <si>
    <t>2015.év teljesítés önként váll. Feladat</t>
  </si>
  <si>
    <t>ssz.</t>
  </si>
  <si>
    <t>Budakeszi Város Önkormányzat összesített 2015.évi beszámolója  működési  bevételek és kiadások</t>
  </si>
  <si>
    <t>Budakeszi Város Önkormányzat összesített 2015.évi beszámolója  felhalmozási  bevételek és kiadások</t>
  </si>
  <si>
    <t>19/B melléklet a …../2016(…..)  önkormányzati rendelethez</t>
  </si>
  <si>
    <t>2015.eredeti ei. kötelező feladat</t>
  </si>
  <si>
    <t>2015.év mód.ei.   önként vállalt feladat</t>
  </si>
  <si>
    <t>2015.eredeti előirányzat állami feladat</t>
  </si>
  <si>
    <t>2015.eredeti előirányzat  összesen</t>
  </si>
  <si>
    <t>2015.év módosított előirányzat  összesen</t>
  </si>
  <si>
    <t>2015.év mód.ei.    önként vállalt feladat</t>
  </si>
  <si>
    <t>2015.év teljesítés  kötelező feladat</t>
  </si>
  <si>
    <t>2015.év mód.ei.    önként váll. feladat</t>
  </si>
  <si>
    <t>2015.év mód.ei.        önként vállalt feladat</t>
  </si>
  <si>
    <t>2015.év teljesítés önként váll. feladat</t>
  </si>
  <si>
    <t>Felhalmozási célú támogatások államháztartáson belülről</t>
  </si>
  <si>
    <t>Működési célú támogatások áll.házt.belülről</t>
  </si>
  <si>
    <t>Munkaadókat terhelő járulékok és szociális hozzájárulási adó</t>
  </si>
  <si>
    <t>Dologi kiadások</t>
  </si>
  <si>
    <t>Egyéb felhalmozási kiadások</t>
  </si>
  <si>
    <t>Ellátottak pénzbeli juttatása</t>
  </si>
  <si>
    <t>Egyéb felhalmozási célú bevételek</t>
  </si>
  <si>
    <t>Egyéb működési célú kiadások</t>
  </si>
  <si>
    <t>MŰKÖDÉSI CÉLÚ KÖLTSÉGVETÉSI BEVÉTELEK ÖSSZESEN:</t>
  </si>
  <si>
    <t>MŰKÖDÉSI CÉLÚ KÖLTSÉGVETÉSI KIADÁSOK ÖSSZESEN:</t>
  </si>
  <si>
    <t>FELHALMOZÁSI CÉLÚ KÖLTSÉGVETÉSI BEVÉTELEK ÖSSZESEN:</t>
  </si>
  <si>
    <t>FELHALMOZÁSI CÉLÚ KÖLTSÉGVETÉSI KIADÁSOK ÖSSZESEN:</t>
  </si>
  <si>
    <t>Hiány belső finanszírozásának bevételei</t>
  </si>
  <si>
    <t>Értékpapír vásárlása,visszavásárlása</t>
  </si>
  <si>
    <t>13.1</t>
  </si>
  <si>
    <t>Költségvetési maradvány igénybevétele</t>
  </si>
  <si>
    <t>Likviditási célú hitelek törlesztése</t>
  </si>
  <si>
    <t>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</si>
  <si>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</si>
  <si>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</si>
  <si>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</si>
  <si>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</si>
  <si>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</si>
  <si>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</si>
  <si>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</si>
  <si>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</si>
  <si>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</si>
  <si>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Hiány külső finanszírozásának bevételei</t>
  </si>
  <si>
    <t>Forgatási célú értékpapírok vásárlása</t>
  </si>
  <si>
    <t>Befektetési célú értékpapírok vásárlása</t>
  </si>
  <si>
    <t>14.1</t>
  </si>
  <si>
    <t>Likviditási célú hitelek kölcsönök felvétele</t>
  </si>
  <si>
    <t>Betét elhelyezése</t>
  </si>
  <si>
    <t>Hosszú lejáratú hitelek,kölcsönök felvétele</t>
  </si>
  <si>
    <t>14.2</t>
  </si>
  <si>
    <t>Értékpapírok bevételei</t>
  </si>
  <si>
    <t>Likviditási célú hitelek,kölcsönök felvétele</t>
  </si>
  <si>
    <t>Pénzügyi lizing kiadásai</t>
  </si>
  <si>
    <t>14.3</t>
  </si>
  <si>
    <t>Egyéb külső finanszírozási bevételek</t>
  </si>
  <si>
    <t>Rövid lejáratú hitelek,kölcsönök felvétele</t>
  </si>
  <si>
    <t>Értékpapírok kibocsátása</t>
  </si>
  <si>
    <t>MŰKÖDÉSI CÉLÚ FINANSZÍROZÁSI BEVÉTELEK ÖSSZESEN:</t>
  </si>
  <si>
    <t>MŰKÖDÉSI CÉLÚ FINANSZÍROZÁSI KIADÁSOK ÖSSZESEN:</t>
  </si>
  <si>
    <t>FELHALMOZÁSI CÉLÚ FINANSZÍROZÁSI BEVÉTELEK ÖSSZESEN:</t>
  </si>
  <si>
    <t>FELHALMOZÁSI CÉLÚ FINANSZÍROZÁSI KIADÁSOK ÖSSZESEN:</t>
  </si>
  <si>
    <t>BEVÉTELEK  ÖSSZESEN:</t>
  </si>
  <si>
    <t>KIADÁSOK ÖSSZESEN:</t>
  </si>
  <si>
    <t>Finanszírozás nélkül</t>
  </si>
  <si>
    <t>Mindösszesen 
(intézményfinanszírozás nélkül):</t>
  </si>
  <si>
    <t xml:space="preserve">19/A melléklet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</si>
</sst>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6" fillId="0" borderId="0" xfId="0" applyNumberFormat="1" applyFont="1" applyBorder="1"/>
    <xf numFmtId="4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6" fillId="0" borderId="1" xfId="0" applyFont="1" applyBorder="1" applyAlignment="1">
      <alignment wrapText="1"/>
    </xf>
    <xf numFmtId="3" fontId="2" fillId="0" borderId="1" xfId="0" applyNumberFormat="1" applyFont="1" applyBorder="1"/>
    <xf numFmtId="0" fontId="0" fillId="0" borderId="0" xfId="0" applyBorder="1"/>
    <xf numFmtId="3" fontId="1" fillId="0" borderId="1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0" fillId="0" borderId="0" xfId="0" applyAlignme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left" wrapText="1"/>
    </xf>
    <xf numFmtId="0" fontId="5" fillId="0" borderId="0" xfId="0" applyFont="1" applyBorder="1"/>
    <xf numFmtId="0" fontId="0" fillId="0" borderId="0" xfId="0" applyFont="1" applyBorder="1"/>
    <xf numFmtId="0" fontId="1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3" fontId="9" fillId="0" borderId="1" xfId="0" applyNumberFormat="1" applyFont="1" applyBorder="1" applyAlignment="1">
      <alignment vertical="center"/>
    </xf>
    <xf numFmtId="0" fontId="4" fillId="0" borderId="1" xfId="0" applyFont="1" applyBorder="1" applyAlignment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/>
    <xf numFmtId="3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10" fillId="0" borderId="0" xfId="0" applyNumberFormat="1" applyFont="1" applyBorder="1"/>
    <xf numFmtId="3" fontId="5" fillId="0" borderId="0" xfId="0" applyNumberFormat="1" applyFont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0" fillId="0" borderId="2" xfId="0" applyBorder="1" applyAlignme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"/>
  <sheetViews>
    <sheetView tabSelected="1" workbookViewId="0">
      <selection activeCell="D1" sqref="D1:Q3"/>
    </sheetView>
  </sheetViews>
  <sheetFormatPr defaultRowHeight="15" x14ac:dyDescent="0.25"/>
  <cols>
    <col min="1" max="1" width="4.42578125" style="24" customWidth="1"/>
    <col min="2" max="2" width="30.85546875" style="24" customWidth="1"/>
    <col min="3" max="12" width="8.7109375" style="24" customWidth="1"/>
    <col min="13" max="13" width="29.85546875" style="24" customWidth="1"/>
    <col min="14" max="16" width="8.7109375" style="71" customWidth="1"/>
    <col min="17" max="23" width="8.7109375" style="24" customWidth="1"/>
    <col min="24" max="24" width="4.85546875" style="24" customWidth="1"/>
    <col min="25" max="25" width="30" style="24" customWidth="1"/>
    <col min="26" max="35" width="8.7109375" style="24" customWidth="1"/>
    <col min="36" max="36" width="26.28515625" style="24" customWidth="1"/>
    <col min="37" max="46" width="8.7109375" style="24" customWidth="1"/>
    <col min="47" max="16384" width="9.140625" style="24"/>
  </cols>
  <sheetData>
    <row r="1" spans="1:46" x14ac:dyDescent="0.25">
      <c r="A1" s="74" t="s">
        <v>0</v>
      </c>
      <c r="B1" s="73"/>
      <c r="C1" s="73"/>
      <c r="D1" s="81" t="s">
        <v>39</v>
      </c>
      <c r="E1" s="81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22"/>
      <c r="S1" s="22"/>
      <c r="T1" s="1"/>
      <c r="U1" s="73" t="s">
        <v>102</v>
      </c>
      <c r="V1" s="73"/>
      <c r="W1" s="73"/>
      <c r="X1" s="74" t="s">
        <v>0</v>
      </c>
      <c r="Y1" s="73"/>
      <c r="Z1" s="73"/>
      <c r="AA1" s="75" t="s">
        <v>40</v>
      </c>
      <c r="AB1" s="75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30"/>
      <c r="AQ1" s="22"/>
      <c r="AR1" s="73" t="s">
        <v>41</v>
      </c>
      <c r="AS1" s="73"/>
      <c r="AT1" s="73"/>
    </row>
    <row r="2" spans="1:46" ht="15" customHeight="1" x14ac:dyDescent="0.25">
      <c r="A2" s="73"/>
      <c r="B2" s="73"/>
      <c r="C2" s="73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1"/>
      <c r="S2" s="1"/>
      <c r="T2" s="1"/>
      <c r="U2" s="73"/>
      <c r="V2" s="73"/>
      <c r="W2" s="73"/>
      <c r="X2" s="73"/>
      <c r="Y2" s="73"/>
      <c r="Z2" s="73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30"/>
      <c r="AQ2" s="15"/>
      <c r="AR2" s="73"/>
      <c r="AS2" s="73"/>
      <c r="AT2" s="73"/>
    </row>
    <row r="3" spans="1:46" ht="15" customHeight="1" x14ac:dyDescent="0.25">
      <c r="A3" s="73"/>
      <c r="B3" s="73"/>
      <c r="C3" s="73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"/>
      <c r="S3" s="1"/>
      <c r="T3" s="1"/>
      <c r="U3" s="73"/>
      <c r="V3" s="73"/>
      <c r="W3" s="73"/>
      <c r="X3" s="73"/>
      <c r="Y3" s="73"/>
      <c r="Z3" s="73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30"/>
      <c r="AQ3" s="15"/>
      <c r="AR3" s="73"/>
      <c r="AS3" s="73"/>
      <c r="AT3" s="73"/>
    </row>
    <row r="4" spans="1:46" ht="1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2"/>
      <c r="P4" s="32"/>
      <c r="T4" s="77" t="s">
        <v>1</v>
      </c>
      <c r="U4" s="77"/>
      <c r="V4" s="78"/>
      <c r="W4" s="78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Q4" s="79" t="s">
        <v>1</v>
      </c>
      <c r="AR4" s="79"/>
      <c r="AS4" s="80"/>
      <c r="AT4" s="80"/>
    </row>
    <row r="5" spans="1:46" ht="56.25" x14ac:dyDescent="0.25">
      <c r="A5" s="33" t="s">
        <v>38</v>
      </c>
      <c r="B5" s="33" t="s">
        <v>3</v>
      </c>
      <c r="C5" s="34" t="s">
        <v>42</v>
      </c>
      <c r="D5" s="34" t="s">
        <v>35</v>
      </c>
      <c r="E5" s="34" t="s">
        <v>36</v>
      </c>
      <c r="F5" s="34" t="s">
        <v>4</v>
      </c>
      <c r="G5" s="34" t="s">
        <v>43</v>
      </c>
      <c r="H5" s="34" t="s">
        <v>37</v>
      </c>
      <c r="I5" s="34" t="s">
        <v>44</v>
      </c>
      <c r="J5" s="34" t="s">
        <v>45</v>
      </c>
      <c r="K5" s="34" t="s">
        <v>46</v>
      </c>
      <c r="L5" s="34" t="s">
        <v>5</v>
      </c>
      <c r="M5" s="33" t="s">
        <v>3</v>
      </c>
      <c r="N5" s="34" t="s">
        <v>42</v>
      </c>
      <c r="O5" s="34" t="s">
        <v>35</v>
      </c>
      <c r="P5" s="34" t="s">
        <v>36</v>
      </c>
      <c r="Q5" s="34" t="s">
        <v>4</v>
      </c>
      <c r="R5" s="34" t="s">
        <v>47</v>
      </c>
      <c r="S5" s="34" t="s">
        <v>37</v>
      </c>
      <c r="T5" s="34" t="s">
        <v>44</v>
      </c>
      <c r="U5" s="34" t="s">
        <v>45</v>
      </c>
      <c r="V5" s="34" t="s">
        <v>46</v>
      </c>
      <c r="W5" s="34" t="s">
        <v>5</v>
      </c>
      <c r="X5" s="33" t="s">
        <v>2</v>
      </c>
      <c r="Y5" s="33" t="s">
        <v>3</v>
      </c>
      <c r="Z5" s="34" t="s">
        <v>42</v>
      </c>
      <c r="AA5" s="34" t="s">
        <v>35</v>
      </c>
      <c r="AB5" s="34" t="s">
        <v>48</v>
      </c>
      <c r="AC5" s="34" t="s">
        <v>4</v>
      </c>
      <c r="AD5" s="34" t="s">
        <v>49</v>
      </c>
      <c r="AE5" s="34" t="s">
        <v>37</v>
      </c>
      <c r="AF5" s="34" t="s">
        <v>44</v>
      </c>
      <c r="AG5" s="34" t="s">
        <v>45</v>
      </c>
      <c r="AH5" s="34" t="s">
        <v>46</v>
      </c>
      <c r="AI5" s="34" t="s">
        <v>5</v>
      </c>
      <c r="AJ5" s="33" t="s">
        <v>3</v>
      </c>
      <c r="AK5" s="34" t="s">
        <v>42</v>
      </c>
      <c r="AL5" s="34" t="s">
        <v>35</v>
      </c>
      <c r="AM5" s="34" t="s">
        <v>36</v>
      </c>
      <c r="AN5" s="34" t="s">
        <v>4</v>
      </c>
      <c r="AO5" s="34" t="s">
        <v>50</v>
      </c>
      <c r="AP5" s="34" t="s">
        <v>51</v>
      </c>
      <c r="AQ5" s="34" t="s">
        <v>44</v>
      </c>
      <c r="AR5" s="34" t="s">
        <v>45</v>
      </c>
      <c r="AS5" s="34" t="s">
        <v>46</v>
      </c>
      <c r="AT5" s="34" t="s">
        <v>5</v>
      </c>
    </row>
    <row r="6" spans="1:46" ht="23.25" x14ac:dyDescent="0.25">
      <c r="A6" s="6" t="s">
        <v>6</v>
      </c>
      <c r="B6" s="20" t="s">
        <v>7</v>
      </c>
      <c r="C6" s="35">
        <v>535614</v>
      </c>
      <c r="D6" s="35">
        <v>583203</v>
      </c>
      <c r="E6" s="35">
        <v>583759</v>
      </c>
      <c r="F6" s="35">
        <v>0</v>
      </c>
      <c r="G6" s="35">
        <v>0</v>
      </c>
      <c r="H6" s="35">
        <v>0</v>
      </c>
      <c r="I6" s="35">
        <v>0</v>
      </c>
      <c r="J6" s="36">
        <f>C6+F6+I6</f>
        <v>535614</v>
      </c>
      <c r="K6" s="36">
        <f>D6+G6</f>
        <v>583203</v>
      </c>
      <c r="L6" s="36">
        <f>E6+H6</f>
        <v>583759</v>
      </c>
      <c r="M6" s="37" t="s">
        <v>30</v>
      </c>
      <c r="N6" s="36">
        <v>532198</v>
      </c>
      <c r="O6" s="36">
        <v>551954</v>
      </c>
      <c r="P6" s="36">
        <v>534776</v>
      </c>
      <c r="Q6" s="38">
        <v>0</v>
      </c>
      <c r="R6" s="38"/>
      <c r="S6" s="38"/>
      <c r="T6" s="38">
        <v>0</v>
      </c>
      <c r="U6" s="39">
        <f t="shared" ref="U6:U11" si="0">N6+Q6+T6</f>
        <v>532198</v>
      </c>
      <c r="V6" s="39">
        <f>O6+R6</f>
        <v>551954</v>
      </c>
      <c r="W6" s="39">
        <f>P6+S6</f>
        <v>534776</v>
      </c>
      <c r="X6" s="6" t="s">
        <v>6</v>
      </c>
      <c r="Y6" s="20" t="s">
        <v>52</v>
      </c>
      <c r="Z6" s="35">
        <v>0</v>
      </c>
      <c r="AA6" s="35">
        <v>1699663</v>
      </c>
      <c r="AB6" s="35">
        <v>1824897</v>
      </c>
      <c r="AC6" s="35">
        <v>0</v>
      </c>
      <c r="AD6" s="35">
        <v>0</v>
      </c>
      <c r="AE6" s="35"/>
      <c r="AF6" s="35">
        <v>0</v>
      </c>
      <c r="AG6" s="36">
        <f>Z6+AC6+AF6</f>
        <v>0</v>
      </c>
      <c r="AH6" s="36">
        <f>AA6+AD6</f>
        <v>1699663</v>
      </c>
      <c r="AI6" s="36">
        <f>AB6</f>
        <v>1824897</v>
      </c>
      <c r="AJ6" s="37" t="s">
        <v>32</v>
      </c>
      <c r="AK6" s="36">
        <v>337550</v>
      </c>
      <c r="AL6" s="36">
        <v>2023106</v>
      </c>
      <c r="AM6" s="36">
        <v>1964709</v>
      </c>
      <c r="AN6" s="38">
        <v>0</v>
      </c>
      <c r="AO6" s="38">
        <v>0</v>
      </c>
      <c r="AP6" s="38"/>
      <c r="AQ6" s="38">
        <v>0</v>
      </c>
      <c r="AR6" s="39">
        <f>AK6+AN6+AQ6</f>
        <v>337550</v>
      </c>
      <c r="AS6" s="40">
        <f>AL6+AO6</f>
        <v>2023106</v>
      </c>
      <c r="AT6" s="40">
        <f>AM6</f>
        <v>1964709</v>
      </c>
    </row>
    <row r="7" spans="1:46" ht="23.25" x14ac:dyDescent="0.25">
      <c r="A7" s="6" t="s">
        <v>8</v>
      </c>
      <c r="B7" s="20" t="s">
        <v>53</v>
      </c>
      <c r="C7" s="35">
        <v>33371</v>
      </c>
      <c r="D7" s="35">
        <v>53757</v>
      </c>
      <c r="E7" s="35">
        <v>61953</v>
      </c>
      <c r="F7" s="35">
        <v>0</v>
      </c>
      <c r="G7" s="35">
        <v>0</v>
      </c>
      <c r="H7" s="35"/>
      <c r="I7" s="35">
        <v>0</v>
      </c>
      <c r="J7" s="36">
        <f t="shared" ref="J7:J17" si="1">C7+F7+I7</f>
        <v>33371</v>
      </c>
      <c r="K7" s="36">
        <f t="shared" ref="K7:L22" si="2">D7+G7</f>
        <v>53757</v>
      </c>
      <c r="L7" s="36">
        <f t="shared" si="2"/>
        <v>61953</v>
      </c>
      <c r="M7" s="26" t="s">
        <v>54</v>
      </c>
      <c r="N7" s="38">
        <v>144848</v>
      </c>
      <c r="O7" s="38">
        <v>148868</v>
      </c>
      <c r="P7" s="38">
        <v>141769</v>
      </c>
      <c r="Q7" s="38">
        <v>0</v>
      </c>
      <c r="R7" s="38"/>
      <c r="S7" s="38"/>
      <c r="T7" s="38">
        <v>0</v>
      </c>
      <c r="U7" s="39">
        <f t="shared" si="0"/>
        <v>144848</v>
      </c>
      <c r="V7" s="39">
        <f t="shared" ref="V7:W22" si="3">O7+R7</f>
        <v>148868</v>
      </c>
      <c r="W7" s="39">
        <f t="shared" si="3"/>
        <v>141769</v>
      </c>
      <c r="X7" s="6" t="s">
        <v>8</v>
      </c>
      <c r="Y7" s="20" t="s">
        <v>15</v>
      </c>
      <c r="Z7" s="35">
        <v>60000</v>
      </c>
      <c r="AA7" s="35">
        <v>60000</v>
      </c>
      <c r="AB7" s="35">
        <v>25318</v>
      </c>
      <c r="AC7" s="35">
        <v>0</v>
      </c>
      <c r="AD7" s="35">
        <v>0</v>
      </c>
      <c r="AE7" s="35"/>
      <c r="AF7" s="35">
        <v>0</v>
      </c>
      <c r="AG7" s="36">
        <f t="shared" ref="AG7:AG9" si="4">Z7+AC7+AF7</f>
        <v>60000</v>
      </c>
      <c r="AH7" s="36">
        <f t="shared" ref="AH7:AH9" si="5">AA7+AD7</f>
        <v>60000</v>
      </c>
      <c r="AI7" s="36">
        <f t="shared" ref="AI7:AI32" si="6">AB7</f>
        <v>25318</v>
      </c>
      <c r="AJ7" s="26" t="s">
        <v>33</v>
      </c>
      <c r="AK7" s="38">
        <v>0</v>
      </c>
      <c r="AL7" s="38">
        <v>7000</v>
      </c>
      <c r="AM7" s="38"/>
      <c r="AN7" s="38">
        <v>0</v>
      </c>
      <c r="AO7" s="38">
        <v>0</v>
      </c>
      <c r="AP7" s="38"/>
      <c r="AQ7" s="38">
        <v>0</v>
      </c>
      <c r="AR7" s="39">
        <f t="shared" ref="AR7:AR32" si="7">AK7+AN7+AQ7</f>
        <v>0</v>
      </c>
      <c r="AS7" s="40">
        <f t="shared" ref="AS7:AS8" si="8">AL7+AO7</f>
        <v>7000</v>
      </c>
      <c r="AT7" s="40">
        <f t="shared" ref="AT7:AT32" si="9">AM7</f>
        <v>0</v>
      </c>
    </row>
    <row r="8" spans="1:46" x14ac:dyDescent="0.25">
      <c r="A8" s="6" t="s">
        <v>9</v>
      </c>
      <c r="B8" s="20" t="s">
        <v>11</v>
      </c>
      <c r="C8" s="35">
        <v>772901</v>
      </c>
      <c r="D8" s="35">
        <v>777669</v>
      </c>
      <c r="E8" s="35">
        <v>849942</v>
      </c>
      <c r="F8" s="35">
        <v>47799</v>
      </c>
      <c r="G8" s="35">
        <v>43031</v>
      </c>
      <c r="H8" s="35">
        <v>33461</v>
      </c>
      <c r="I8" s="35">
        <v>0</v>
      </c>
      <c r="J8" s="36">
        <f t="shared" si="1"/>
        <v>820700</v>
      </c>
      <c r="K8" s="36">
        <f t="shared" si="2"/>
        <v>820700</v>
      </c>
      <c r="L8" s="36">
        <f t="shared" si="2"/>
        <v>883403</v>
      </c>
      <c r="M8" s="37" t="s">
        <v>55</v>
      </c>
      <c r="N8" s="36">
        <v>573653</v>
      </c>
      <c r="O8" s="36">
        <v>646167</v>
      </c>
      <c r="P8" s="36">
        <v>583670</v>
      </c>
      <c r="Q8" s="38">
        <v>13316</v>
      </c>
      <c r="R8" s="38">
        <v>7606</v>
      </c>
      <c r="S8" s="38">
        <v>7606</v>
      </c>
      <c r="T8" s="38">
        <v>0</v>
      </c>
      <c r="U8" s="39">
        <f t="shared" si="0"/>
        <v>586969</v>
      </c>
      <c r="V8" s="39">
        <f t="shared" si="3"/>
        <v>653773</v>
      </c>
      <c r="W8" s="39">
        <f t="shared" si="3"/>
        <v>591276</v>
      </c>
      <c r="X8" s="6" t="s">
        <v>9</v>
      </c>
      <c r="Y8" s="20" t="s">
        <v>19</v>
      </c>
      <c r="Z8" s="35">
        <v>29991</v>
      </c>
      <c r="AA8" s="35">
        <v>29991</v>
      </c>
      <c r="AB8" s="35">
        <v>33099</v>
      </c>
      <c r="AC8" s="35">
        <v>0</v>
      </c>
      <c r="AD8" s="35">
        <v>0</v>
      </c>
      <c r="AE8" s="35"/>
      <c r="AF8" s="35">
        <v>0</v>
      </c>
      <c r="AG8" s="36">
        <f t="shared" si="4"/>
        <v>29991</v>
      </c>
      <c r="AH8" s="36">
        <f t="shared" si="5"/>
        <v>29991</v>
      </c>
      <c r="AI8" s="36">
        <f t="shared" si="6"/>
        <v>33099</v>
      </c>
      <c r="AJ8" s="37" t="s">
        <v>56</v>
      </c>
      <c r="AK8" s="36">
        <v>0</v>
      </c>
      <c r="AL8" s="36">
        <v>0</v>
      </c>
      <c r="AM8" s="36"/>
      <c r="AN8" s="38">
        <v>0</v>
      </c>
      <c r="AO8" s="38">
        <v>0</v>
      </c>
      <c r="AP8" s="38"/>
      <c r="AQ8" s="38">
        <v>0</v>
      </c>
      <c r="AR8" s="39">
        <f t="shared" si="7"/>
        <v>0</v>
      </c>
      <c r="AS8" s="40">
        <f t="shared" si="8"/>
        <v>0</v>
      </c>
      <c r="AT8" s="40">
        <f t="shared" si="9"/>
        <v>0</v>
      </c>
    </row>
    <row r="9" spans="1:46" x14ac:dyDescent="0.25">
      <c r="A9" s="6" t="s">
        <v>10</v>
      </c>
      <c r="B9" s="20" t="s">
        <v>17</v>
      </c>
      <c r="C9" s="35">
        <v>0</v>
      </c>
      <c r="D9" s="35">
        <v>1291</v>
      </c>
      <c r="E9" s="35">
        <v>2816</v>
      </c>
      <c r="F9" s="35">
        <v>0</v>
      </c>
      <c r="G9" s="35"/>
      <c r="H9" s="35"/>
      <c r="I9" s="35">
        <v>0</v>
      </c>
      <c r="J9" s="36">
        <f t="shared" si="1"/>
        <v>0</v>
      </c>
      <c r="K9" s="36">
        <f t="shared" si="2"/>
        <v>1291</v>
      </c>
      <c r="L9" s="36">
        <f t="shared" si="2"/>
        <v>2816</v>
      </c>
      <c r="M9" s="26" t="s">
        <v>57</v>
      </c>
      <c r="N9" s="38">
        <v>0</v>
      </c>
      <c r="O9" s="38">
        <v>20</v>
      </c>
      <c r="P9" s="38">
        <v>20</v>
      </c>
      <c r="Q9" s="38">
        <v>30000</v>
      </c>
      <c r="R9" s="38">
        <v>32617</v>
      </c>
      <c r="S9" s="38">
        <v>20379</v>
      </c>
      <c r="T9" s="38">
        <v>0</v>
      </c>
      <c r="U9" s="39">
        <f t="shared" si="0"/>
        <v>30000</v>
      </c>
      <c r="V9" s="39">
        <f t="shared" si="3"/>
        <v>32637</v>
      </c>
      <c r="W9" s="39">
        <f t="shared" si="3"/>
        <v>20399</v>
      </c>
      <c r="X9" s="6" t="s">
        <v>10</v>
      </c>
      <c r="Y9" s="20" t="s">
        <v>58</v>
      </c>
      <c r="Z9" s="35">
        <v>0</v>
      </c>
      <c r="AA9" s="35">
        <v>0</v>
      </c>
      <c r="AB9" s="35"/>
      <c r="AC9" s="35">
        <v>0</v>
      </c>
      <c r="AD9" s="35">
        <v>0</v>
      </c>
      <c r="AE9" s="35"/>
      <c r="AF9" s="35">
        <v>0</v>
      </c>
      <c r="AG9" s="36">
        <f t="shared" si="4"/>
        <v>0</v>
      </c>
      <c r="AH9" s="36">
        <f t="shared" si="5"/>
        <v>0</v>
      </c>
      <c r="AI9" s="36">
        <f t="shared" si="6"/>
        <v>0</v>
      </c>
      <c r="AJ9" s="26"/>
      <c r="AK9" s="38"/>
      <c r="AL9" s="38"/>
      <c r="AM9" s="38"/>
      <c r="AN9" s="38"/>
      <c r="AO9" s="38"/>
      <c r="AP9" s="38"/>
      <c r="AQ9" s="38"/>
      <c r="AR9" s="39"/>
      <c r="AS9" s="29"/>
      <c r="AT9" s="40">
        <f t="shared" si="9"/>
        <v>0</v>
      </c>
    </row>
    <row r="10" spans="1:46" x14ac:dyDescent="0.25">
      <c r="A10" s="6" t="s">
        <v>12</v>
      </c>
      <c r="B10" s="20" t="s">
        <v>13</v>
      </c>
      <c r="C10" s="35">
        <v>243748</v>
      </c>
      <c r="D10" s="35">
        <v>243013</v>
      </c>
      <c r="E10" s="35">
        <v>197062</v>
      </c>
      <c r="F10" s="35">
        <v>4827</v>
      </c>
      <c r="G10" s="35">
        <v>7162</v>
      </c>
      <c r="H10" s="35">
        <v>3800</v>
      </c>
      <c r="I10" s="35">
        <v>0</v>
      </c>
      <c r="J10" s="36">
        <f t="shared" si="1"/>
        <v>248575</v>
      </c>
      <c r="K10" s="36">
        <f t="shared" si="2"/>
        <v>250175</v>
      </c>
      <c r="L10" s="36">
        <f t="shared" si="2"/>
        <v>200862</v>
      </c>
      <c r="M10" s="26" t="s">
        <v>59</v>
      </c>
      <c r="N10" s="38">
        <v>314424</v>
      </c>
      <c r="O10" s="38">
        <v>335268</v>
      </c>
      <c r="P10" s="38">
        <v>333234</v>
      </c>
      <c r="Q10" s="38">
        <v>9310</v>
      </c>
      <c r="R10" s="38">
        <v>11621</v>
      </c>
      <c r="S10" s="38">
        <v>10669</v>
      </c>
      <c r="T10" s="38">
        <v>0</v>
      </c>
      <c r="U10" s="39">
        <f t="shared" si="0"/>
        <v>323734</v>
      </c>
      <c r="V10" s="39">
        <f t="shared" si="3"/>
        <v>346889</v>
      </c>
      <c r="W10" s="39">
        <f t="shared" si="3"/>
        <v>343903</v>
      </c>
      <c r="X10" s="6" t="s">
        <v>12</v>
      </c>
      <c r="Y10" s="20"/>
      <c r="Z10" s="35"/>
      <c r="AA10" s="35"/>
      <c r="AB10" s="35"/>
      <c r="AC10" s="41"/>
      <c r="AD10" s="41"/>
      <c r="AE10" s="41"/>
      <c r="AF10" s="41"/>
      <c r="AG10" s="18"/>
      <c r="AH10" s="18"/>
      <c r="AI10" s="36">
        <f t="shared" si="6"/>
        <v>0</v>
      </c>
      <c r="AJ10" s="26"/>
      <c r="AK10" s="38"/>
      <c r="AL10" s="38"/>
      <c r="AM10" s="38"/>
      <c r="AN10" s="38"/>
      <c r="AO10" s="38"/>
      <c r="AP10" s="38"/>
      <c r="AQ10" s="38"/>
      <c r="AR10" s="39"/>
      <c r="AS10" s="29"/>
      <c r="AT10" s="40">
        <f t="shared" si="9"/>
        <v>0</v>
      </c>
    </row>
    <row r="11" spans="1:46" x14ac:dyDescent="0.25">
      <c r="A11" s="6" t="s">
        <v>14</v>
      </c>
      <c r="B11" s="9"/>
      <c r="C11" s="35"/>
      <c r="D11" s="35"/>
      <c r="E11" s="35"/>
      <c r="F11" s="41"/>
      <c r="G11" s="41"/>
      <c r="H11" s="41"/>
      <c r="I11" s="35"/>
      <c r="J11" s="36"/>
      <c r="K11" s="36"/>
      <c r="L11" s="36"/>
      <c r="M11" s="26" t="s">
        <v>31</v>
      </c>
      <c r="N11" s="38">
        <v>143000</v>
      </c>
      <c r="O11" s="38">
        <v>121615</v>
      </c>
      <c r="P11" s="38"/>
      <c r="Q11" s="38">
        <v>0</v>
      </c>
      <c r="R11" s="38"/>
      <c r="S11" s="38"/>
      <c r="T11" s="38">
        <v>0</v>
      </c>
      <c r="U11" s="39">
        <f t="shared" si="0"/>
        <v>143000</v>
      </c>
      <c r="V11" s="39">
        <f t="shared" si="3"/>
        <v>121615</v>
      </c>
      <c r="W11" s="39">
        <f t="shared" si="3"/>
        <v>0</v>
      </c>
      <c r="X11" s="6" t="s">
        <v>14</v>
      </c>
      <c r="Y11" s="9"/>
      <c r="Z11" s="35"/>
      <c r="AA11" s="35"/>
      <c r="AB11" s="35"/>
      <c r="AC11" s="41"/>
      <c r="AD11" s="41"/>
      <c r="AE11" s="41"/>
      <c r="AF11" s="41"/>
      <c r="AG11" s="18"/>
      <c r="AH11" s="18"/>
      <c r="AI11" s="36">
        <f t="shared" si="6"/>
        <v>0</v>
      </c>
      <c r="AJ11" s="26"/>
      <c r="AK11" s="38"/>
      <c r="AL11" s="38"/>
      <c r="AM11" s="38"/>
      <c r="AN11" s="38"/>
      <c r="AO11" s="38"/>
      <c r="AP11" s="38"/>
      <c r="AQ11" s="38"/>
      <c r="AR11" s="39"/>
      <c r="AS11" s="29"/>
      <c r="AT11" s="40">
        <f t="shared" si="9"/>
        <v>0</v>
      </c>
    </row>
    <row r="12" spans="1:46" x14ac:dyDescent="0.25">
      <c r="A12" s="6" t="s">
        <v>16</v>
      </c>
      <c r="B12" s="9"/>
      <c r="C12" s="35"/>
      <c r="D12" s="35"/>
      <c r="E12" s="35"/>
      <c r="F12" s="41"/>
      <c r="G12" s="41"/>
      <c r="H12" s="41"/>
      <c r="I12" s="35"/>
      <c r="J12" s="36"/>
      <c r="K12" s="36"/>
      <c r="L12" s="36"/>
      <c r="M12" s="26"/>
      <c r="N12" s="38"/>
      <c r="O12" s="38"/>
      <c r="P12" s="38"/>
      <c r="Q12" s="38"/>
      <c r="R12" s="38"/>
      <c r="S12" s="38"/>
      <c r="T12" s="38"/>
      <c r="U12" s="39"/>
      <c r="V12" s="39"/>
      <c r="W12" s="39"/>
      <c r="X12" s="6" t="s">
        <v>16</v>
      </c>
      <c r="Y12" s="9"/>
      <c r="Z12" s="35"/>
      <c r="AA12" s="35"/>
      <c r="AB12" s="35"/>
      <c r="AC12" s="41"/>
      <c r="AD12" s="41"/>
      <c r="AE12" s="41"/>
      <c r="AF12" s="41"/>
      <c r="AG12" s="18"/>
      <c r="AH12" s="18"/>
      <c r="AI12" s="36">
        <f t="shared" si="6"/>
        <v>0</v>
      </c>
      <c r="AJ12" s="26"/>
      <c r="AK12" s="38"/>
      <c r="AL12" s="38"/>
      <c r="AM12" s="38"/>
      <c r="AN12" s="38"/>
      <c r="AO12" s="38"/>
      <c r="AP12" s="38"/>
      <c r="AQ12" s="38"/>
      <c r="AR12" s="39"/>
      <c r="AS12" s="29"/>
      <c r="AT12" s="40">
        <f t="shared" si="9"/>
        <v>0</v>
      </c>
    </row>
    <row r="13" spans="1:46" x14ac:dyDescent="0.25">
      <c r="A13" s="6" t="s">
        <v>18</v>
      </c>
      <c r="B13" s="9"/>
      <c r="C13" s="41"/>
      <c r="D13" s="41"/>
      <c r="E13" s="41"/>
      <c r="F13" s="41"/>
      <c r="G13" s="41"/>
      <c r="H13" s="41"/>
      <c r="I13" s="35"/>
      <c r="J13" s="36"/>
      <c r="K13" s="36"/>
      <c r="L13" s="36"/>
      <c r="M13" s="26"/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6" t="s">
        <v>18</v>
      </c>
      <c r="Y13" s="9"/>
      <c r="Z13" s="41"/>
      <c r="AA13" s="41"/>
      <c r="AB13" s="41"/>
      <c r="AC13" s="41"/>
      <c r="AD13" s="41"/>
      <c r="AE13" s="41"/>
      <c r="AF13" s="41"/>
      <c r="AG13" s="36"/>
      <c r="AH13" s="36"/>
      <c r="AI13" s="36">
        <f t="shared" si="6"/>
        <v>0</v>
      </c>
      <c r="AJ13" s="26"/>
      <c r="AK13" s="38"/>
      <c r="AL13" s="38"/>
      <c r="AM13" s="38"/>
      <c r="AN13" s="38"/>
      <c r="AO13" s="38"/>
      <c r="AP13" s="38"/>
      <c r="AQ13" s="38"/>
      <c r="AR13" s="39"/>
      <c r="AS13" s="29"/>
      <c r="AT13" s="40">
        <f t="shared" si="9"/>
        <v>0</v>
      </c>
    </row>
    <row r="14" spans="1:46" x14ac:dyDescent="0.25">
      <c r="A14" s="6" t="s">
        <v>20</v>
      </c>
      <c r="B14" s="9"/>
      <c r="C14" s="35"/>
      <c r="D14" s="35"/>
      <c r="E14" s="35"/>
      <c r="F14" s="41"/>
      <c r="G14" s="41"/>
      <c r="H14" s="41"/>
      <c r="I14" s="35"/>
      <c r="J14" s="36"/>
      <c r="K14" s="36"/>
      <c r="L14" s="36"/>
      <c r="M14" s="26"/>
      <c r="N14" s="38"/>
      <c r="O14" s="38"/>
      <c r="P14" s="38"/>
      <c r="Q14" s="38"/>
      <c r="R14" s="38"/>
      <c r="S14" s="38"/>
      <c r="T14" s="38"/>
      <c r="U14" s="39"/>
      <c r="V14" s="39"/>
      <c r="W14" s="39"/>
      <c r="X14" s="6" t="s">
        <v>20</v>
      </c>
      <c r="Y14" s="9"/>
      <c r="Z14" s="35"/>
      <c r="AA14" s="35"/>
      <c r="AB14" s="35"/>
      <c r="AC14" s="41"/>
      <c r="AD14" s="41"/>
      <c r="AE14" s="41"/>
      <c r="AF14" s="41"/>
      <c r="AG14" s="18"/>
      <c r="AH14" s="18"/>
      <c r="AI14" s="36">
        <f t="shared" si="6"/>
        <v>0</v>
      </c>
      <c r="AJ14" s="26"/>
      <c r="AK14" s="38"/>
      <c r="AL14" s="38"/>
      <c r="AM14" s="38"/>
      <c r="AN14" s="38"/>
      <c r="AO14" s="38"/>
      <c r="AP14" s="38"/>
      <c r="AQ14" s="38"/>
      <c r="AR14" s="39"/>
      <c r="AS14" s="29"/>
      <c r="AT14" s="40">
        <f t="shared" si="9"/>
        <v>0</v>
      </c>
    </row>
    <row r="15" spans="1:46" x14ac:dyDescent="0.25">
      <c r="A15" s="6" t="s">
        <v>21</v>
      </c>
      <c r="B15" s="9"/>
      <c r="C15" s="41"/>
      <c r="D15" s="41"/>
      <c r="E15" s="41"/>
      <c r="F15" s="41"/>
      <c r="G15" s="41"/>
      <c r="H15" s="41"/>
      <c r="I15" s="35"/>
      <c r="J15" s="36"/>
      <c r="K15" s="36"/>
      <c r="L15" s="36"/>
      <c r="M15" s="26"/>
      <c r="N15" s="38"/>
      <c r="O15" s="38"/>
      <c r="P15" s="38"/>
      <c r="Q15" s="38"/>
      <c r="R15" s="38"/>
      <c r="S15" s="38"/>
      <c r="T15" s="38"/>
      <c r="U15" s="39"/>
      <c r="V15" s="39"/>
      <c r="W15" s="39"/>
      <c r="X15" s="6" t="s">
        <v>21</v>
      </c>
      <c r="Y15" s="9"/>
      <c r="Z15" s="41"/>
      <c r="AA15" s="41"/>
      <c r="AB15" s="41"/>
      <c r="AC15" s="41"/>
      <c r="AD15" s="41"/>
      <c r="AE15" s="41"/>
      <c r="AF15" s="41"/>
      <c r="AG15" s="36"/>
      <c r="AH15" s="36"/>
      <c r="AI15" s="36">
        <f t="shared" si="6"/>
        <v>0</v>
      </c>
      <c r="AJ15" s="26"/>
      <c r="AK15" s="38"/>
      <c r="AL15" s="38"/>
      <c r="AM15" s="38"/>
      <c r="AN15" s="38"/>
      <c r="AO15" s="38"/>
      <c r="AP15" s="38"/>
      <c r="AQ15" s="38"/>
      <c r="AR15" s="39"/>
      <c r="AS15" s="29"/>
      <c r="AT15" s="40">
        <f t="shared" si="9"/>
        <v>0</v>
      </c>
    </row>
    <row r="16" spans="1:46" x14ac:dyDescent="0.25">
      <c r="A16" s="6" t="s">
        <v>22</v>
      </c>
      <c r="B16" s="42"/>
      <c r="C16" s="43"/>
      <c r="D16" s="43"/>
      <c r="E16" s="43"/>
      <c r="F16" s="43"/>
      <c r="G16" s="43"/>
      <c r="H16" s="43"/>
      <c r="I16" s="44"/>
      <c r="J16" s="36"/>
      <c r="K16" s="36"/>
      <c r="L16" s="36"/>
      <c r="M16" s="45"/>
      <c r="N16" s="46"/>
      <c r="O16" s="46"/>
      <c r="P16" s="46"/>
      <c r="Q16" s="46"/>
      <c r="R16" s="46"/>
      <c r="S16" s="46"/>
      <c r="T16" s="46"/>
      <c r="U16" s="39"/>
      <c r="V16" s="39"/>
      <c r="W16" s="39"/>
      <c r="X16" s="6" t="s">
        <v>22</v>
      </c>
      <c r="Y16" s="42"/>
      <c r="Z16" s="43"/>
      <c r="AA16" s="43"/>
      <c r="AB16" s="43"/>
      <c r="AC16" s="43"/>
      <c r="AD16" s="43"/>
      <c r="AE16" s="43"/>
      <c r="AF16" s="43"/>
      <c r="AG16" s="18"/>
      <c r="AH16" s="18"/>
      <c r="AI16" s="36">
        <f t="shared" si="6"/>
        <v>0</v>
      </c>
      <c r="AJ16" s="45"/>
      <c r="AK16" s="46"/>
      <c r="AL16" s="46"/>
      <c r="AM16" s="46"/>
      <c r="AN16" s="46"/>
      <c r="AO16" s="46"/>
      <c r="AP16" s="46"/>
      <c r="AQ16" s="46"/>
      <c r="AR16" s="39"/>
      <c r="AS16" s="29"/>
      <c r="AT16" s="40">
        <f t="shared" si="9"/>
        <v>0</v>
      </c>
    </row>
    <row r="17" spans="1:46" s="23" customFormat="1" ht="23.25" x14ac:dyDescent="0.25">
      <c r="A17" s="6" t="s">
        <v>23</v>
      </c>
      <c r="B17" s="9" t="s">
        <v>60</v>
      </c>
      <c r="C17" s="35">
        <f>C6+C7+C8+C9+C10+C11+C12+C13+C14+C15+C16</f>
        <v>1585634</v>
      </c>
      <c r="D17" s="35">
        <f t="shared" ref="D17:I17" si="10">D6+D7+D8+D9+D10+D11+D12+D13+D14+D15+D16</f>
        <v>1658933</v>
      </c>
      <c r="E17" s="35">
        <f t="shared" si="10"/>
        <v>1695532</v>
      </c>
      <c r="F17" s="35">
        <f t="shared" si="10"/>
        <v>52626</v>
      </c>
      <c r="G17" s="35">
        <f t="shared" si="10"/>
        <v>50193</v>
      </c>
      <c r="H17" s="35">
        <f t="shared" si="10"/>
        <v>37261</v>
      </c>
      <c r="I17" s="35">
        <f t="shared" si="10"/>
        <v>0</v>
      </c>
      <c r="J17" s="36">
        <f t="shared" si="1"/>
        <v>1638260</v>
      </c>
      <c r="K17" s="36">
        <f>D17+G17</f>
        <v>1709126</v>
      </c>
      <c r="L17" s="36">
        <f t="shared" si="2"/>
        <v>1732793</v>
      </c>
      <c r="M17" s="9" t="s">
        <v>61</v>
      </c>
      <c r="N17" s="38">
        <f>N6+N7+N8+N9+N10+N11</f>
        <v>1708123</v>
      </c>
      <c r="O17" s="38">
        <f t="shared" ref="O17:U17" si="11">O6+O7+O8+O9+O10+O11</f>
        <v>1803892</v>
      </c>
      <c r="P17" s="38">
        <f t="shared" si="11"/>
        <v>1593469</v>
      </c>
      <c r="Q17" s="38">
        <f t="shared" si="11"/>
        <v>52626</v>
      </c>
      <c r="R17" s="38">
        <f t="shared" si="11"/>
        <v>51844</v>
      </c>
      <c r="S17" s="38">
        <f t="shared" si="11"/>
        <v>38654</v>
      </c>
      <c r="T17" s="38">
        <f t="shared" si="11"/>
        <v>0</v>
      </c>
      <c r="U17" s="38">
        <f t="shared" si="11"/>
        <v>1760749</v>
      </c>
      <c r="V17" s="38">
        <f>O17+R17</f>
        <v>1855736</v>
      </c>
      <c r="W17" s="39">
        <f t="shared" si="3"/>
        <v>1632123</v>
      </c>
      <c r="X17" s="6" t="s">
        <v>23</v>
      </c>
      <c r="Y17" s="9" t="s">
        <v>62</v>
      </c>
      <c r="Z17" s="35">
        <f>Z6+Z7+Z8+Z9</f>
        <v>89991</v>
      </c>
      <c r="AA17" s="35">
        <f t="shared" ref="AA17:AF17" si="12">AA6+AA7+AA8+AA9</f>
        <v>1789654</v>
      </c>
      <c r="AB17" s="35">
        <f t="shared" si="12"/>
        <v>1883314</v>
      </c>
      <c r="AC17" s="35">
        <f t="shared" si="12"/>
        <v>0</v>
      </c>
      <c r="AD17" s="35">
        <f t="shared" si="12"/>
        <v>0</v>
      </c>
      <c r="AE17" s="35"/>
      <c r="AF17" s="35">
        <f t="shared" si="12"/>
        <v>0</v>
      </c>
      <c r="AG17" s="36">
        <f>Z17+AC17+AF17</f>
        <v>89991</v>
      </c>
      <c r="AH17" s="36">
        <f>AA17+AD17</f>
        <v>1789654</v>
      </c>
      <c r="AI17" s="36">
        <f t="shared" si="6"/>
        <v>1883314</v>
      </c>
      <c r="AJ17" s="9" t="s">
        <v>63</v>
      </c>
      <c r="AK17" s="38">
        <f>AK6+AK7+AK8</f>
        <v>337550</v>
      </c>
      <c r="AL17" s="38">
        <f t="shared" ref="AL17:AQ17" si="13">AL6+AL7+AL8</f>
        <v>2030106</v>
      </c>
      <c r="AM17" s="38">
        <f t="shared" si="13"/>
        <v>1964709</v>
      </c>
      <c r="AN17" s="38">
        <f t="shared" si="13"/>
        <v>0</v>
      </c>
      <c r="AO17" s="38">
        <f t="shared" si="13"/>
        <v>0</v>
      </c>
      <c r="AP17" s="38"/>
      <c r="AQ17" s="38">
        <f t="shared" si="13"/>
        <v>0</v>
      </c>
      <c r="AR17" s="39">
        <f t="shared" si="7"/>
        <v>337550</v>
      </c>
      <c r="AS17" s="36">
        <f>AL17+AO17</f>
        <v>2030106</v>
      </c>
      <c r="AT17" s="40">
        <f t="shared" si="9"/>
        <v>1964709</v>
      </c>
    </row>
    <row r="18" spans="1:46" s="23" customFormat="1" ht="23.25" x14ac:dyDescent="0.25">
      <c r="A18" s="2" t="s">
        <v>24</v>
      </c>
      <c r="B18" s="9" t="s">
        <v>64</v>
      </c>
      <c r="C18" s="35">
        <f>C19+C20+C21+C22</f>
        <v>844479</v>
      </c>
      <c r="D18" s="35">
        <f t="shared" ref="D18:J18" si="14">D19+D20+D21+D22</f>
        <v>895498</v>
      </c>
      <c r="E18" s="35">
        <f t="shared" si="14"/>
        <v>884687</v>
      </c>
      <c r="F18" s="35">
        <f t="shared" si="14"/>
        <v>1651</v>
      </c>
      <c r="G18" s="35">
        <f t="shared" si="14"/>
        <v>1651</v>
      </c>
      <c r="H18" s="35">
        <f t="shared" si="14"/>
        <v>1393</v>
      </c>
      <c r="I18" s="35">
        <f t="shared" si="14"/>
        <v>0</v>
      </c>
      <c r="J18" s="35">
        <f t="shared" si="14"/>
        <v>846130</v>
      </c>
      <c r="K18" s="36">
        <f t="shared" ref="K18:L32" si="15">D18+G18</f>
        <v>897149</v>
      </c>
      <c r="L18" s="36">
        <f t="shared" si="2"/>
        <v>886080</v>
      </c>
      <c r="M18" s="20" t="s">
        <v>65</v>
      </c>
      <c r="N18" s="38">
        <v>0</v>
      </c>
      <c r="O18" s="38"/>
      <c r="P18" s="38"/>
      <c r="Q18" s="38">
        <v>0</v>
      </c>
      <c r="R18" s="38"/>
      <c r="S18" s="38"/>
      <c r="T18" s="38">
        <v>0</v>
      </c>
      <c r="U18" s="39">
        <f t="shared" ref="U18:U25" si="16">N18+Q18+T18</f>
        <v>0</v>
      </c>
      <c r="V18" s="38">
        <f t="shared" ref="V18:W32" si="17">O18+R18</f>
        <v>0</v>
      </c>
      <c r="W18" s="39">
        <f t="shared" si="3"/>
        <v>0</v>
      </c>
      <c r="X18" s="2" t="s">
        <v>24</v>
      </c>
      <c r="Y18" s="9" t="s">
        <v>64</v>
      </c>
      <c r="Z18" s="35">
        <v>247559</v>
      </c>
      <c r="AA18" s="35">
        <v>240452</v>
      </c>
      <c r="AB18" s="35">
        <v>240452</v>
      </c>
      <c r="AC18" s="35">
        <f t="shared" ref="AC18:AF18" si="18">AC19+AC20+AC21+AC22</f>
        <v>0</v>
      </c>
      <c r="AD18" s="35">
        <v>0</v>
      </c>
      <c r="AE18" s="35"/>
      <c r="AF18" s="35">
        <f t="shared" si="18"/>
        <v>0</v>
      </c>
      <c r="AG18" s="36">
        <f t="shared" ref="AG18:AG32" si="19">Z18+AC18+AF18</f>
        <v>247559</v>
      </c>
      <c r="AH18" s="36">
        <f t="shared" ref="AH18:AH32" si="20">AA18+AD18</f>
        <v>240452</v>
      </c>
      <c r="AI18" s="36">
        <f t="shared" si="6"/>
        <v>240452</v>
      </c>
      <c r="AJ18" s="20" t="s">
        <v>65</v>
      </c>
      <c r="AK18" s="38">
        <v>0</v>
      </c>
      <c r="AL18" s="38">
        <v>0</v>
      </c>
      <c r="AM18" s="38"/>
      <c r="AN18" s="38">
        <v>0</v>
      </c>
      <c r="AO18" s="38">
        <v>0</v>
      </c>
      <c r="AP18" s="38"/>
      <c r="AQ18" s="38">
        <v>0</v>
      </c>
      <c r="AR18" s="39">
        <f t="shared" si="7"/>
        <v>0</v>
      </c>
      <c r="AS18" s="36">
        <f t="shared" ref="AS18:AS32" si="21">AL18+AO18</f>
        <v>0</v>
      </c>
      <c r="AT18" s="40">
        <f t="shared" si="9"/>
        <v>0</v>
      </c>
    </row>
    <row r="19" spans="1:46" s="23" customFormat="1" x14ac:dyDescent="0.25">
      <c r="A19" s="2" t="s">
        <v>66</v>
      </c>
      <c r="B19" s="20" t="s">
        <v>67</v>
      </c>
      <c r="C19" s="35">
        <v>122489</v>
      </c>
      <c r="D19" s="35">
        <v>164466</v>
      </c>
      <c r="E19" s="35">
        <v>164466</v>
      </c>
      <c r="F19" s="35">
        <v>0</v>
      </c>
      <c r="G19" s="35">
        <v>0</v>
      </c>
      <c r="H19" s="35"/>
      <c r="I19" s="35">
        <v>0</v>
      </c>
      <c r="J19" s="36">
        <f>C19+F19+I19</f>
        <v>122489</v>
      </c>
      <c r="K19" s="36">
        <f t="shared" si="15"/>
        <v>164466</v>
      </c>
      <c r="L19" s="36">
        <f t="shared" si="2"/>
        <v>164466</v>
      </c>
      <c r="M19" s="20" t="s">
        <v>68</v>
      </c>
      <c r="N19" s="38">
        <v>0</v>
      </c>
      <c r="O19" s="38"/>
      <c r="P19" s="38"/>
      <c r="Q19" s="38">
        <v>0</v>
      </c>
      <c r="R19" s="38"/>
      <c r="S19" s="38"/>
      <c r="T19" s="38">
        <v>0</v>
      </c>
      <c r="U19" s="39">
        <f t="shared" si="16"/>
        <v>0</v>
      </c>
      <c r="V19" s="38">
        <f t="shared" si="17"/>
        <v>0</v>
      </c>
      <c r="W19" s="39">
        <f t="shared" si="3"/>
        <v>0</v>
      </c>
      <c r="X19" s="2" t="s">
        <v>66</v>
      </c>
      <c r="Y19" s="20" t="s">
        <v>67</v>
      </c>
      <c r="Z19" s="35">
        <v>247559</v>
      </c>
      <c r="AA19" s="35">
        <v>240452</v>
      </c>
      <c r="AB19" s="35">
        <v>240452</v>
      </c>
      <c r="AC19" s="35">
        <v>0</v>
      </c>
      <c r="AD19" s="35">
        <v>0</v>
      </c>
      <c r="AE19" s="35"/>
      <c r="AF19" s="35">
        <v>0</v>
      </c>
      <c r="AG19" s="36">
        <f t="shared" si="19"/>
        <v>247559</v>
      </c>
      <c r="AH19" s="36">
        <f t="shared" si="20"/>
        <v>240452</v>
      </c>
      <c r="AI19" s="36">
        <f t="shared" si="6"/>
        <v>240452</v>
      </c>
      <c r="AJ19" s="20" t="s">
        <v>69</v>
      </c>
      <c r="AK19" s="38">
        <v>0</v>
      </c>
      <c r="AL19" s="38">
        <v>0</v>
      </c>
      <c r="AM19" s="38"/>
      <c r="AN19" s="38">
        <v>0</v>
      </c>
      <c r="AO19" s="38">
        <v>0</v>
      </c>
      <c r="AP19" s="38"/>
      <c r="AQ19" s="38">
        <v>0</v>
      </c>
      <c r="AR19" s="39">
        <f t="shared" si="7"/>
        <v>0</v>
      </c>
      <c r="AS19" s="36">
        <f t="shared" si="21"/>
        <v>0</v>
      </c>
      <c r="AT19" s="40">
        <f t="shared" si="9"/>
        <v>0</v>
      </c>
    </row>
    <row r="20" spans="1:46" s="23" customFormat="1" x14ac:dyDescent="0.25">
      <c r="A20" s="2" t="s">
        <v>70</v>
      </c>
      <c r="B20" s="20" t="s">
        <v>71</v>
      </c>
      <c r="C20" s="35">
        <v>0</v>
      </c>
      <c r="D20" s="35">
        <v>0</v>
      </c>
      <c r="E20" s="35"/>
      <c r="F20" s="35">
        <v>0</v>
      </c>
      <c r="G20" s="35">
        <v>0</v>
      </c>
      <c r="H20" s="35"/>
      <c r="I20" s="35">
        <v>0</v>
      </c>
      <c r="J20" s="36">
        <f t="shared" ref="J20:J22" si="22">C20+F20+I20</f>
        <v>0</v>
      </c>
      <c r="K20" s="36">
        <f t="shared" si="15"/>
        <v>0</v>
      </c>
      <c r="L20" s="36">
        <f t="shared" si="2"/>
        <v>0</v>
      </c>
      <c r="M20" s="20" t="s">
        <v>72</v>
      </c>
      <c r="N20" s="38">
        <v>0</v>
      </c>
      <c r="O20" s="38"/>
      <c r="P20" s="38"/>
      <c r="Q20" s="38">
        <v>0</v>
      </c>
      <c r="R20" s="38"/>
      <c r="S20" s="38"/>
      <c r="T20" s="38">
        <v>0</v>
      </c>
      <c r="U20" s="39">
        <f t="shared" si="16"/>
        <v>0</v>
      </c>
      <c r="V20" s="38">
        <f t="shared" si="17"/>
        <v>0</v>
      </c>
      <c r="W20" s="39">
        <f t="shared" si="3"/>
        <v>0</v>
      </c>
      <c r="X20" s="2" t="s">
        <v>70</v>
      </c>
      <c r="Y20" s="20" t="s">
        <v>71</v>
      </c>
      <c r="Z20" s="35">
        <v>0</v>
      </c>
      <c r="AA20" s="35">
        <v>0</v>
      </c>
      <c r="AB20" s="35"/>
      <c r="AC20" s="35">
        <v>0</v>
      </c>
      <c r="AD20" s="35">
        <v>0</v>
      </c>
      <c r="AE20" s="35"/>
      <c r="AF20" s="35">
        <v>0</v>
      </c>
      <c r="AG20" s="36">
        <f t="shared" si="19"/>
        <v>0</v>
      </c>
      <c r="AH20" s="36">
        <f t="shared" si="20"/>
        <v>0</v>
      </c>
      <c r="AI20" s="36">
        <f t="shared" si="6"/>
        <v>0</v>
      </c>
      <c r="AJ20" s="20" t="s">
        <v>72</v>
      </c>
      <c r="AK20" s="38">
        <v>0</v>
      </c>
      <c r="AL20" s="38">
        <v>0</v>
      </c>
      <c r="AM20" s="38"/>
      <c r="AN20" s="38">
        <v>0</v>
      </c>
      <c r="AO20" s="38">
        <v>0</v>
      </c>
      <c r="AP20" s="38"/>
      <c r="AQ20" s="38">
        <v>0</v>
      </c>
      <c r="AR20" s="39">
        <f t="shared" si="7"/>
        <v>0</v>
      </c>
      <c r="AS20" s="36">
        <f t="shared" si="21"/>
        <v>0</v>
      </c>
      <c r="AT20" s="40">
        <f t="shared" si="9"/>
        <v>0</v>
      </c>
    </row>
    <row r="21" spans="1:46" s="23" customFormat="1" x14ac:dyDescent="0.25">
      <c r="A21" s="2" t="s">
        <v>73</v>
      </c>
      <c r="B21" s="20" t="s">
        <v>74</v>
      </c>
      <c r="C21" s="35">
        <v>0</v>
      </c>
      <c r="D21" s="35">
        <v>0</v>
      </c>
      <c r="E21" s="35"/>
      <c r="F21" s="35">
        <v>0</v>
      </c>
      <c r="G21" s="35">
        <v>0</v>
      </c>
      <c r="H21" s="35"/>
      <c r="I21" s="35">
        <v>0</v>
      </c>
      <c r="J21" s="36">
        <f t="shared" si="22"/>
        <v>0</v>
      </c>
      <c r="K21" s="36">
        <f t="shared" si="15"/>
        <v>0</v>
      </c>
      <c r="L21" s="36">
        <f t="shared" si="2"/>
        <v>0</v>
      </c>
      <c r="M21" s="20" t="s">
        <v>75</v>
      </c>
      <c r="N21" s="38">
        <v>0</v>
      </c>
      <c r="O21" s="38"/>
      <c r="P21" s="38"/>
      <c r="Q21" s="38">
        <v>0</v>
      </c>
      <c r="R21" s="38"/>
      <c r="S21" s="38"/>
      <c r="T21" s="38">
        <v>0</v>
      </c>
      <c r="U21" s="39">
        <f t="shared" si="16"/>
        <v>0</v>
      </c>
      <c r="V21" s="38">
        <f t="shared" si="17"/>
        <v>0</v>
      </c>
      <c r="W21" s="39">
        <f t="shared" si="3"/>
        <v>0</v>
      </c>
      <c r="X21" s="2" t="s">
        <v>73</v>
      </c>
      <c r="Y21" s="20" t="s">
        <v>74</v>
      </c>
      <c r="Z21" s="35">
        <v>0</v>
      </c>
      <c r="AA21" s="35">
        <v>0</v>
      </c>
      <c r="AB21" s="35"/>
      <c r="AC21" s="35">
        <v>0</v>
      </c>
      <c r="AD21" s="35">
        <v>0</v>
      </c>
      <c r="AE21" s="35"/>
      <c r="AF21" s="35">
        <v>0</v>
      </c>
      <c r="AG21" s="36">
        <f t="shared" si="19"/>
        <v>0</v>
      </c>
      <c r="AH21" s="36">
        <f t="shared" si="20"/>
        <v>0</v>
      </c>
      <c r="AI21" s="36">
        <f t="shared" si="6"/>
        <v>0</v>
      </c>
      <c r="AJ21" s="20" t="s">
        <v>75</v>
      </c>
      <c r="AK21" s="38">
        <v>0</v>
      </c>
      <c r="AL21" s="38">
        <v>0</v>
      </c>
      <c r="AM21" s="38"/>
      <c r="AN21" s="38">
        <v>0</v>
      </c>
      <c r="AO21" s="38">
        <v>0</v>
      </c>
      <c r="AP21" s="38"/>
      <c r="AQ21" s="38">
        <v>0</v>
      </c>
      <c r="AR21" s="39">
        <f t="shared" si="7"/>
        <v>0</v>
      </c>
      <c r="AS21" s="36">
        <f t="shared" si="21"/>
        <v>0</v>
      </c>
      <c r="AT21" s="40">
        <f t="shared" si="9"/>
        <v>0</v>
      </c>
    </row>
    <row r="22" spans="1:46" s="23" customFormat="1" x14ac:dyDescent="0.25">
      <c r="A22" s="2" t="s">
        <v>76</v>
      </c>
      <c r="B22" s="20" t="s">
        <v>77</v>
      </c>
      <c r="C22" s="35">
        <v>721990</v>
      </c>
      <c r="D22" s="35">
        <v>731032</v>
      </c>
      <c r="E22" s="35">
        <v>720221</v>
      </c>
      <c r="F22" s="35">
        <v>1651</v>
      </c>
      <c r="G22" s="35">
        <v>1651</v>
      </c>
      <c r="H22" s="35">
        <v>1393</v>
      </c>
      <c r="I22" s="41">
        <v>0</v>
      </c>
      <c r="J22" s="36">
        <f t="shared" si="22"/>
        <v>723641</v>
      </c>
      <c r="K22" s="36">
        <f t="shared" si="15"/>
        <v>732683</v>
      </c>
      <c r="L22" s="36">
        <f t="shared" si="2"/>
        <v>721614</v>
      </c>
      <c r="M22" s="20" t="s">
        <v>78</v>
      </c>
      <c r="N22" s="38">
        <v>0</v>
      </c>
      <c r="O22" s="38"/>
      <c r="P22" s="38"/>
      <c r="Q22" s="38">
        <v>0</v>
      </c>
      <c r="R22" s="38"/>
      <c r="S22" s="38"/>
      <c r="T22" s="38">
        <v>0</v>
      </c>
      <c r="U22" s="39">
        <f t="shared" si="16"/>
        <v>0</v>
      </c>
      <c r="V22" s="38">
        <f t="shared" si="17"/>
        <v>0</v>
      </c>
      <c r="W22" s="39">
        <f t="shared" si="3"/>
        <v>0</v>
      </c>
      <c r="X22" s="2" t="s">
        <v>76</v>
      </c>
      <c r="Y22" s="20" t="s">
        <v>77</v>
      </c>
      <c r="Z22" s="35">
        <v>0</v>
      </c>
      <c r="AA22" s="35">
        <v>0</v>
      </c>
      <c r="AB22" s="35"/>
      <c r="AC22" s="35">
        <v>0</v>
      </c>
      <c r="AD22" s="35">
        <v>0</v>
      </c>
      <c r="AE22" s="35"/>
      <c r="AF22" s="35">
        <v>0</v>
      </c>
      <c r="AG22" s="36">
        <f t="shared" si="19"/>
        <v>0</v>
      </c>
      <c r="AH22" s="36">
        <f t="shared" si="20"/>
        <v>0</v>
      </c>
      <c r="AI22" s="36">
        <f t="shared" si="6"/>
        <v>0</v>
      </c>
      <c r="AJ22" s="20" t="s">
        <v>78</v>
      </c>
      <c r="AK22" s="38">
        <v>0</v>
      </c>
      <c r="AL22" s="38">
        <v>0</v>
      </c>
      <c r="AM22" s="38"/>
      <c r="AN22" s="38">
        <v>0</v>
      </c>
      <c r="AO22" s="38">
        <v>0</v>
      </c>
      <c r="AP22" s="38"/>
      <c r="AQ22" s="38">
        <v>0</v>
      </c>
      <c r="AR22" s="39">
        <f t="shared" si="7"/>
        <v>0</v>
      </c>
      <c r="AS22" s="36">
        <f t="shared" si="21"/>
        <v>0</v>
      </c>
      <c r="AT22" s="40">
        <f t="shared" si="9"/>
        <v>0</v>
      </c>
    </row>
    <row r="23" spans="1:46" s="23" customFormat="1" ht="23.25" x14ac:dyDescent="0.25">
      <c r="A23" s="2" t="s">
        <v>25</v>
      </c>
      <c r="B23" s="9" t="s">
        <v>79</v>
      </c>
      <c r="C23" s="35">
        <f>C24+C25+C26</f>
        <v>0</v>
      </c>
      <c r="D23" s="35">
        <v>0</v>
      </c>
      <c r="E23" s="35"/>
      <c r="F23" s="35">
        <f t="shared" ref="F23:I23" si="23">F24+F25+F26</f>
        <v>0</v>
      </c>
      <c r="G23" s="35">
        <v>0</v>
      </c>
      <c r="H23" s="35"/>
      <c r="I23" s="35">
        <f t="shared" si="23"/>
        <v>0</v>
      </c>
      <c r="J23" s="36">
        <f>C23+F23+I23</f>
        <v>0</v>
      </c>
      <c r="K23" s="36">
        <f t="shared" si="15"/>
        <v>0</v>
      </c>
      <c r="L23" s="36">
        <f t="shared" si="15"/>
        <v>0</v>
      </c>
      <c r="M23" s="20" t="s">
        <v>80</v>
      </c>
      <c r="N23" s="38">
        <v>0</v>
      </c>
      <c r="O23" s="38"/>
      <c r="P23" s="38"/>
      <c r="Q23" s="38">
        <v>0</v>
      </c>
      <c r="R23" s="38"/>
      <c r="S23" s="38"/>
      <c r="T23" s="38">
        <v>0</v>
      </c>
      <c r="U23" s="39">
        <f t="shared" si="16"/>
        <v>0</v>
      </c>
      <c r="V23" s="38">
        <f t="shared" si="17"/>
        <v>0</v>
      </c>
      <c r="W23" s="39">
        <f t="shared" si="17"/>
        <v>0</v>
      </c>
      <c r="X23" s="2" t="s">
        <v>25</v>
      </c>
      <c r="Y23" s="9" t="s">
        <v>79</v>
      </c>
      <c r="Z23" s="35">
        <f>Z24+Z25+Z26+Z27+Z28</f>
        <v>0</v>
      </c>
      <c r="AA23" s="35">
        <v>0</v>
      </c>
      <c r="AB23" s="35"/>
      <c r="AC23" s="35">
        <f t="shared" ref="AC23:AF23" si="24">AC24+AC25+AC26+AC27+AC28</f>
        <v>0</v>
      </c>
      <c r="AD23" s="35">
        <v>0</v>
      </c>
      <c r="AE23" s="35"/>
      <c r="AF23" s="35">
        <f t="shared" si="24"/>
        <v>0</v>
      </c>
      <c r="AG23" s="36">
        <f t="shared" si="19"/>
        <v>0</v>
      </c>
      <c r="AH23" s="36">
        <f t="shared" si="20"/>
        <v>0</v>
      </c>
      <c r="AI23" s="36">
        <f t="shared" si="6"/>
        <v>0</v>
      </c>
      <c r="AJ23" s="20" t="s">
        <v>81</v>
      </c>
      <c r="AK23" s="38">
        <v>0</v>
      </c>
      <c r="AL23" s="38">
        <v>0</v>
      </c>
      <c r="AM23" s="38"/>
      <c r="AN23" s="38">
        <v>0</v>
      </c>
      <c r="AO23" s="38">
        <v>0</v>
      </c>
      <c r="AP23" s="38"/>
      <c r="AQ23" s="38">
        <v>0</v>
      </c>
      <c r="AR23" s="39">
        <f t="shared" si="7"/>
        <v>0</v>
      </c>
      <c r="AS23" s="36">
        <f t="shared" si="21"/>
        <v>0</v>
      </c>
      <c r="AT23" s="40">
        <f t="shared" si="9"/>
        <v>0</v>
      </c>
    </row>
    <row r="24" spans="1:46" s="23" customFormat="1" ht="23.25" x14ac:dyDescent="0.25">
      <c r="A24" s="2" t="s">
        <v>82</v>
      </c>
      <c r="B24" s="20" t="s">
        <v>83</v>
      </c>
      <c r="C24" s="35">
        <v>0</v>
      </c>
      <c r="D24" s="35">
        <v>0</v>
      </c>
      <c r="E24" s="35"/>
      <c r="F24" s="35">
        <v>0</v>
      </c>
      <c r="G24" s="35">
        <v>0</v>
      </c>
      <c r="H24" s="35"/>
      <c r="I24" s="35">
        <v>0</v>
      </c>
      <c r="J24" s="36">
        <f t="shared" ref="J24:J26" si="25">C24+F24+I24</f>
        <v>0</v>
      </c>
      <c r="K24" s="36">
        <f t="shared" si="15"/>
        <v>0</v>
      </c>
      <c r="L24" s="36">
        <f t="shared" si="15"/>
        <v>0</v>
      </c>
      <c r="M24" s="20" t="s">
        <v>84</v>
      </c>
      <c r="N24" s="38">
        <v>0</v>
      </c>
      <c r="O24" s="38"/>
      <c r="P24" s="38"/>
      <c r="Q24" s="38">
        <v>0</v>
      </c>
      <c r="R24" s="38"/>
      <c r="S24" s="38"/>
      <c r="T24" s="38">
        <v>0</v>
      </c>
      <c r="U24" s="39">
        <f t="shared" si="16"/>
        <v>0</v>
      </c>
      <c r="V24" s="38">
        <f t="shared" si="17"/>
        <v>0</v>
      </c>
      <c r="W24" s="39">
        <f t="shared" si="17"/>
        <v>0</v>
      </c>
      <c r="X24" s="2" t="s">
        <v>82</v>
      </c>
      <c r="Y24" s="20" t="s">
        <v>85</v>
      </c>
      <c r="Z24" s="35">
        <v>0</v>
      </c>
      <c r="AA24" s="35">
        <v>0</v>
      </c>
      <c r="AB24" s="35"/>
      <c r="AC24" s="35">
        <v>0</v>
      </c>
      <c r="AD24" s="35">
        <v>0</v>
      </c>
      <c r="AE24" s="35"/>
      <c r="AF24" s="35">
        <v>0</v>
      </c>
      <c r="AG24" s="36">
        <f t="shared" si="19"/>
        <v>0</v>
      </c>
      <c r="AH24" s="36">
        <f t="shared" si="20"/>
        <v>0</v>
      </c>
      <c r="AI24" s="36">
        <f t="shared" si="6"/>
        <v>0</v>
      </c>
      <c r="AJ24" s="20" t="s">
        <v>84</v>
      </c>
      <c r="AK24" s="38">
        <v>0</v>
      </c>
      <c r="AL24" s="38">
        <v>0</v>
      </c>
      <c r="AM24" s="38"/>
      <c r="AN24" s="38">
        <v>0</v>
      </c>
      <c r="AO24" s="38">
        <v>0</v>
      </c>
      <c r="AP24" s="38"/>
      <c r="AQ24" s="38">
        <v>0</v>
      </c>
      <c r="AR24" s="39">
        <f t="shared" si="7"/>
        <v>0</v>
      </c>
      <c r="AS24" s="36">
        <f t="shared" si="21"/>
        <v>0</v>
      </c>
      <c r="AT24" s="40">
        <f t="shared" si="9"/>
        <v>0</v>
      </c>
    </row>
    <row r="25" spans="1:46" s="23" customFormat="1" ht="23.25" x14ac:dyDescent="0.25">
      <c r="A25" s="2" t="s">
        <v>86</v>
      </c>
      <c r="B25" s="47" t="s">
        <v>87</v>
      </c>
      <c r="C25" s="44">
        <v>0</v>
      </c>
      <c r="D25" s="44">
        <v>0</v>
      </c>
      <c r="E25" s="44"/>
      <c r="F25" s="44">
        <v>0</v>
      </c>
      <c r="G25" s="44">
        <v>0</v>
      </c>
      <c r="H25" s="44"/>
      <c r="I25" s="44">
        <v>0</v>
      </c>
      <c r="J25" s="36">
        <f t="shared" si="25"/>
        <v>0</v>
      </c>
      <c r="K25" s="36">
        <f t="shared" si="15"/>
        <v>0</v>
      </c>
      <c r="L25" s="36">
        <f t="shared" si="15"/>
        <v>0</v>
      </c>
      <c r="M25" s="47" t="s">
        <v>34</v>
      </c>
      <c r="N25" s="48">
        <v>723641</v>
      </c>
      <c r="O25" s="48">
        <v>750539</v>
      </c>
      <c r="P25" s="48">
        <v>717627</v>
      </c>
      <c r="Q25" s="48">
        <v>0</v>
      </c>
      <c r="R25" s="48"/>
      <c r="S25" s="48"/>
      <c r="T25" s="49">
        <v>0</v>
      </c>
      <c r="U25" s="39">
        <f t="shared" si="16"/>
        <v>723641</v>
      </c>
      <c r="V25" s="38">
        <f t="shared" si="17"/>
        <v>750539</v>
      </c>
      <c r="W25" s="39">
        <f t="shared" si="17"/>
        <v>717627</v>
      </c>
      <c r="X25" s="2" t="s">
        <v>86</v>
      </c>
      <c r="Y25" s="47" t="s">
        <v>88</v>
      </c>
      <c r="Z25" s="44">
        <v>0</v>
      </c>
      <c r="AA25" s="44">
        <v>0</v>
      </c>
      <c r="AB25" s="44"/>
      <c r="AC25" s="44">
        <v>0</v>
      </c>
      <c r="AD25" s="44">
        <v>0</v>
      </c>
      <c r="AE25" s="44"/>
      <c r="AF25" s="44">
        <v>0</v>
      </c>
      <c r="AG25" s="36">
        <f t="shared" si="19"/>
        <v>0</v>
      </c>
      <c r="AH25" s="36">
        <f t="shared" si="20"/>
        <v>0</v>
      </c>
      <c r="AI25" s="36">
        <f t="shared" si="6"/>
        <v>0</v>
      </c>
      <c r="AJ25" s="47" t="s">
        <v>89</v>
      </c>
      <c r="AK25" s="48">
        <v>0</v>
      </c>
      <c r="AL25" s="48">
        <v>0</v>
      </c>
      <c r="AM25" s="48"/>
      <c r="AN25" s="48">
        <v>0</v>
      </c>
      <c r="AO25" s="48">
        <v>0</v>
      </c>
      <c r="AP25" s="48"/>
      <c r="AQ25" s="48">
        <v>0</v>
      </c>
      <c r="AR25" s="39">
        <f t="shared" si="7"/>
        <v>0</v>
      </c>
      <c r="AS25" s="36">
        <f t="shared" si="21"/>
        <v>0</v>
      </c>
      <c r="AT25" s="40">
        <f t="shared" si="9"/>
        <v>0</v>
      </c>
    </row>
    <row r="26" spans="1:46" s="23" customFormat="1" x14ac:dyDescent="0.25">
      <c r="A26" s="2" t="s">
        <v>90</v>
      </c>
      <c r="B26" s="20" t="s">
        <v>91</v>
      </c>
      <c r="C26" s="35">
        <v>0</v>
      </c>
      <c r="D26" s="35">
        <v>0</v>
      </c>
      <c r="E26" s="35"/>
      <c r="F26" s="35">
        <v>0</v>
      </c>
      <c r="G26" s="35">
        <v>0</v>
      </c>
      <c r="H26" s="35"/>
      <c r="I26" s="35">
        <v>0</v>
      </c>
      <c r="J26" s="36">
        <f t="shared" si="25"/>
        <v>0</v>
      </c>
      <c r="K26" s="36">
        <f t="shared" si="15"/>
        <v>0</v>
      </c>
      <c r="L26" s="36">
        <f t="shared" si="15"/>
        <v>0</v>
      </c>
      <c r="M26" s="9"/>
      <c r="N26" s="19"/>
      <c r="O26" s="19"/>
      <c r="P26" s="19"/>
      <c r="Q26" s="19"/>
      <c r="R26" s="19"/>
      <c r="S26" s="19"/>
      <c r="T26" s="19"/>
      <c r="U26" s="39"/>
      <c r="V26" s="39"/>
      <c r="W26" s="39">
        <f t="shared" si="17"/>
        <v>0</v>
      </c>
      <c r="X26" s="2" t="s">
        <v>90</v>
      </c>
      <c r="Y26" s="20" t="s">
        <v>92</v>
      </c>
      <c r="Z26" s="35">
        <v>0</v>
      </c>
      <c r="AA26" s="35">
        <v>0</v>
      </c>
      <c r="AB26" s="35"/>
      <c r="AC26" s="35">
        <v>0</v>
      </c>
      <c r="AD26" s="35">
        <v>0</v>
      </c>
      <c r="AE26" s="35"/>
      <c r="AF26" s="35">
        <v>0</v>
      </c>
      <c r="AG26" s="36">
        <f t="shared" si="19"/>
        <v>0</v>
      </c>
      <c r="AH26" s="36">
        <f t="shared" si="20"/>
        <v>0</v>
      </c>
      <c r="AI26" s="36">
        <f t="shared" si="6"/>
        <v>0</v>
      </c>
      <c r="AJ26" s="9"/>
      <c r="AK26" s="19"/>
      <c r="AL26" s="19"/>
      <c r="AM26" s="19"/>
      <c r="AN26" s="19"/>
      <c r="AO26" s="19"/>
      <c r="AP26" s="19"/>
      <c r="AQ26" s="19"/>
      <c r="AR26" s="39"/>
      <c r="AS26" s="36">
        <f t="shared" si="21"/>
        <v>0</v>
      </c>
      <c r="AT26" s="40">
        <f t="shared" si="9"/>
        <v>0</v>
      </c>
    </row>
    <row r="27" spans="1:46" x14ac:dyDescent="0.25">
      <c r="A27" s="2"/>
      <c r="B27" s="16"/>
      <c r="C27" s="38"/>
      <c r="D27" s="38"/>
      <c r="E27" s="38"/>
      <c r="F27" s="38"/>
      <c r="G27" s="38"/>
      <c r="H27" s="38"/>
      <c r="I27" s="38"/>
      <c r="J27" s="36"/>
      <c r="K27" s="36"/>
      <c r="L27" s="36"/>
      <c r="M27" s="16"/>
      <c r="N27" s="36"/>
      <c r="O27" s="36"/>
      <c r="P27" s="36"/>
      <c r="Q27" s="39"/>
      <c r="R27" s="39"/>
      <c r="S27" s="39"/>
      <c r="T27" s="39"/>
      <c r="U27" s="39"/>
      <c r="V27" s="39"/>
      <c r="W27" s="39">
        <f t="shared" si="17"/>
        <v>0</v>
      </c>
      <c r="X27" s="2"/>
      <c r="Y27" s="16" t="s">
        <v>93</v>
      </c>
      <c r="Z27" s="38">
        <v>0</v>
      </c>
      <c r="AA27" s="38">
        <v>0</v>
      </c>
      <c r="AB27" s="38"/>
      <c r="AC27" s="38">
        <v>0</v>
      </c>
      <c r="AD27" s="38">
        <v>0</v>
      </c>
      <c r="AE27" s="38"/>
      <c r="AF27" s="38">
        <v>0</v>
      </c>
      <c r="AG27" s="36">
        <f t="shared" si="19"/>
        <v>0</v>
      </c>
      <c r="AH27" s="36">
        <f t="shared" si="20"/>
        <v>0</v>
      </c>
      <c r="AI27" s="36">
        <f t="shared" si="6"/>
        <v>0</v>
      </c>
      <c r="AJ27" s="16"/>
      <c r="AK27" s="36"/>
      <c r="AL27" s="36"/>
      <c r="AM27" s="36"/>
      <c r="AN27" s="50"/>
      <c r="AO27" s="50"/>
      <c r="AP27" s="50"/>
      <c r="AQ27" s="50"/>
      <c r="AR27" s="39"/>
      <c r="AS27" s="36">
        <f t="shared" si="21"/>
        <v>0</v>
      </c>
      <c r="AT27" s="40">
        <f t="shared" si="9"/>
        <v>0</v>
      </c>
    </row>
    <row r="28" spans="1:46" x14ac:dyDescent="0.25">
      <c r="A28" s="2"/>
      <c r="B28" s="51"/>
      <c r="C28" s="38"/>
      <c r="D28" s="38"/>
      <c r="E28" s="38"/>
      <c r="F28" s="38"/>
      <c r="G28" s="38"/>
      <c r="H28" s="38"/>
      <c r="I28" s="38"/>
      <c r="J28" s="36"/>
      <c r="K28" s="36"/>
      <c r="L28" s="36"/>
      <c r="M28" s="51"/>
      <c r="N28" s="19"/>
      <c r="O28" s="19"/>
      <c r="P28" s="19"/>
      <c r="Q28" s="19"/>
      <c r="R28" s="19"/>
      <c r="S28" s="19"/>
      <c r="T28" s="19"/>
      <c r="U28" s="39"/>
      <c r="V28" s="39"/>
      <c r="W28" s="39">
        <f t="shared" si="17"/>
        <v>0</v>
      </c>
      <c r="X28" s="2"/>
      <c r="Y28" s="16" t="s">
        <v>91</v>
      </c>
      <c r="Z28" s="52">
        <v>0</v>
      </c>
      <c r="AA28" s="52">
        <v>0</v>
      </c>
      <c r="AB28" s="52"/>
      <c r="AC28" s="38">
        <v>0</v>
      </c>
      <c r="AD28" s="38">
        <v>0</v>
      </c>
      <c r="AE28" s="38"/>
      <c r="AF28" s="38">
        <v>0</v>
      </c>
      <c r="AG28" s="36">
        <f t="shared" si="19"/>
        <v>0</v>
      </c>
      <c r="AH28" s="36">
        <f t="shared" si="20"/>
        <v>0</v>
      </c>
      <c r="AI28" s="36">
        <f t="shared" si="6"/>
        <v>0</v>
      </c>
      <c r="AJ28" s="51"/>
      <c r="AK28" s="19"/>
      <c r="AL28" s="19"/>
      <c r="AM28" s="19"/>
      <c r="AN28" s="19"/>
      <c r="AO28" s="19"/>
      <c r="AP28" s="19"/>
      <c r="AQ28" s="19"/>
      <c r="AR28" s="39"/>
      <c r="AS28" s="36">
        <f t="shared" si="21"/>
        <v>0</v>
      </c>
      <c r="AT28" s="40">
        <f t="shared" si="9"/>
        <v>0</v>
      </c>
    </row>
    <row r="29" spans="1:46" ht="23.25" x14ac:dyDescent="0.25">
      <c r="A29" s="53" t="s">
        <v>26</v>
      </c>
      <c r="B29" s="9" t="s">
        <v>94</v>
      </c>
      <c r="C29" s="3">
        <f>C18+C23</f>
        <v>844479</v>
      </c>
      <c r="D29" s="3">
        <f t="shared" ref="D29:J29" si="26">D18+D23</f>
        <v>895498</v>
      </c>
      <c r="E29" s="3">
        <f t="shared" si="26"/>
        <v>884687</v>
      </c>
      <c r="F29" s="3">
        <f t="shared" si="26"/>
        <v>1651</v>
      </c>
      <c r="G29" s="3">
        <f t="shared" si="26"/>
        <v>1651</v>
      </c>
      <c r="H29" s="3">
        <f t="shared" si="26"/>
        <v>1393</v>
      </c>
      <c r="I29" s="3">
        <f t="shared" si="26"/>
        <v>0</v>
      </c>
      <c r="J29" s="3">
        <f t="shared" si="26"/>
        <v>846130</v>
      </c>
      <c r="K29" s="3">
        <f>D29+G29</f>
        <v>897149</v>
      </c>
      <c r="L29" s="21">
        <f t="shared" si="15"/>
        <v>886080</v>
      </c>
      <c r="M29" s="9" t="s">
        <v>95</v>
      </c>
      <c r="N29" s="38">
        <f>N18+N19+N20+N21+N22+N23+N24+N25</f>
        <v>723641</v>
      </c>
      <c r="O29" s="38">
        <f t="shared" ref="O29:T29" si="27">O18+O19+O20+O21+O22+O23+O24+O25</f>
        <v>750539</v>
      </c>
      <c r="P29" s="38">
        <f t="shared" si="27"/>
        <v>717627</v>
      </c>
      <c r="Q29" s="38">
        <f t="shared" si="27"/>
        <v>0</v>
      </c>
      <c r="R29" s="38">
        <f t="shared" si="27"/>
        <v>0</v>
      </c>
      <c r="S29" s="38">
        <f t="shared" si="27"/>
        <v>0</v>
      </c>
      <c r="T29" s="38">
        <f t="shared" si="27"/>
        <v>0</v>
      </c>
      <c r="U29" s="39">
        <f>N29+Q29+T29</f>
        <v>723641</v>
      </c>
      <c r="V29" s="39">
        <f>O29+R29</f>
        <v>750539</v>
      </c>
      <c r="W29" s="39">
        <f t="shared" si="17"/>
        <v>717627</v>
      </c>
      <c r="X29" s="53" t="s">
        <v>26</v>
      </c>
      <c r="Y29" s="9" t="s">
        <v>96</v>
      </c>
      <c r="Z29" s="3">
        <f>Z18+Z23</f>
        <v>247559</v>
      </c>
      <c r="AA29" s="3">
        <f t="shared" ref="AA29:AF29" si="28">AA18+AA23</f>
        <v>240452</v>
      </c>
      <c r="AB29" s="3">
        <f t="shared" si="28"/>
        <v>240452</v>
      </c>
      <c r="AC29" s="3">
        <f t="shared" si="28"/>
        <v>0</v>
      </c>
      <c r="AD29" s="3">
        <f t="shared" si="28"/>
        <v>0</v>
      </c>
      <c r="AE29" s="3"/>
      <c r="AF29" s="3">
        <f t="shared" si="28"/>
        <v>0</v>
      </c>
      <c r="AG29" s="36">
        <f t="shared" si="19"/>
        <v>247559</v>
      </c>
      <c r="AH29" s="36">
        <f t="shared" si="20"/>
        <v>240452</v>
      </c>
      <c r="AI29" s="36">
        <f t="shared" si="6"/>
        <v>240452</v>
      </c>
      <c r="AJ29" s="9" t="s">
        <v>97</v>
      </c>
      <c r="AK29" s="3">
        <f>AK18+AK19+AK20+AK21+AK22+AK23+AK24+AK25+AK26+AK27+AK28</f>
        <v>0</v>
      </c>
      <c r="AL29" s="3">
        <f t="shared" ref="AL29:AQ29" si="29">AL18+AL19+AL20+AL21+AL22+AL23+AL24+AL25+AL26+AL27+AL28</f>
        <v>0</v>
      </c>
      <c r="AM29" s="3">
        <f t="shared" si="29"/>
        <v>0</v>
      </c>
      <c r="AN29" s="3">
        <f t="shared" si="29"/>
        <v>0</v>
      </c>
      <c r="AO29" s="3">
        <f t="shared" si="29"/>
        <v>0</v>
      </c>
      <c r="AP29" s="3"/>
      <c r="AQ29" s="3">
        <f t="shared" si="29"/>
        <v>0</v>
      </c>
      <c r="AR29" s="39">
        <f t="shared" si="7"/>
        <v>0</v>
      </c>
      <c r="AS29" s="36">
        <f t="shared" si="21"/>
        <v>0</v>
      </c>
      <c r="AT29" s="40">
        <f t="shared" si="9"/>
        <v>0</v>
      </c>
    </row>
    <row r="30" spans="1:46" x14ac:dyDescent="0.25">
      <c r="A30" s="54" t="s">
        <v>27</v>
      </c>
      <c r="B30" s="25" t="s">
        <v>98</v>
      </c>
      <c r="C30" s="12">
        <f>C17+C29</f>
        <v>2430113</v>
      </c>
      <c r="D30" s="12">
        <f t="shared" ref="D30:J30" si="30">D17+D29</f>
        <v>2554431</v>
      </c>
      <c r="E30" s="12">
        <f t="shared" si="30"/>
        <v>2580219</v>
      </c>
      <c r="F30" s="12">
        <f t="shared" si="30"/>
        <v>54277</v>
      </c>
      <c r="G30" s="12">
        <f t="shared" si="30"/>
        <v>51844</v>
      </c>
      <c r="H30" s="12">
        <f t="shared" si="30"/>
        <v>38654</v>
      </c>
      <c r="I30" s="12">
        <f t="shared" si="30"/>
        <v>0</v>
      </c>
      <c r="J30" s="12">
        <f t="shared" si="30"/>
        <v>2484390</v>
      </c>
      <c r="K30" s="3">
        <f t="shared" ref="K30:K32" si="31">D30+G30</f>
        <v>2606275</v>
      </c>
      <c r="L30" s="36">
        <f t="shared" si="15"/>
        <v>2618873</v>
      </c>
      <c r="M30" s="25" t="s">
        <v>99</v>
      </c>
      <c r="N30" s="38">
        <f>N17+N29</f>
        <v>2431764</v>
      </c>
      <c r="O30" s="38">
        <f t="shared" ref="O30:T30" si="32">O17+O29</f>
        <v>2554431</v>
      </c>
      <c r="P30" s="38">
        <f t="shared" si="32"/>
        <v>2311096</v>
      </c>
      <c r="Q30" s="38">
        <f t="shared" si="32"/>
        <v>52626</v>
      </c>
      <c r="R30" s="38">
        <f t="shared" si="32"/>
        <v>51844</v>
      </c>
      <c r="S30" s="38">
        <f t="shared" si="32"/>
        <v>38654</v>
      </c>
      <c r="T30" s="38">
        <f t="shared" si="32"/>
        <v>0</v>
      </c>
      <c r="U30" s="39">
        <f>N30+Q30+T30</f>
        <v>2484390</v>
      </c>
      <c r="V30" s="39">
        <f t="shared" ref="V30:V32" si="33">O30+R30</f>
        <v>2606275</v>
      </c>
      <c r="W30" s="39">
        <f t="shared" si="17"/>
        <v>2349750</v>
      </c>
      <c r="X30" s="54" t="s">
        <v>27</v>
      </c>
      <c r="Y30" s="25" t="s">
        <v>98</v>
      </c>
      <c r="Z30" s="12">
        <f>Z17+Z29</f>
        <v>337550</v>
      </c>
      <c r="AA30" s="12">
        <f t="shared" ref="AA30:AF30" si="34">AA17+AA29</f>
        <v>2030106</v>
      </c>
      <c r="AB30" s="12">
        <f t="shared" si="34"/>
        <v>2123766</v>
      </c>
      <c r="AC30" s="12">
        <f t="shared" si="34"/>
        <v>0</v>
      </c>
      <c r="AD30" s="12">
        <f t="shared" si="34"/>
        <v>0</v>
      </c>
      <c r="AE30" s="12"/>
      <c r="AF30" s="12">
        <f t="shared" si="34"/>
        <v>0</v>
      </c>
      <c r="AG30" s="36">
        <f t="shared" si="19"/>
        <v>337550</v>
      </c>
      <c r="AH30" s="36">
        <f t="shared" si="20"/>
        <v>2030106</v>
      </c>
      <c r="AI30" s="36">
        <f t="shared" si="6"/>
        <v>2123766</v>
      </c>
      <c r="AJ30" s="25" t="s">
        <v>99</v>
      </c>
      <c r="AK30" s="3">
        <f>AK17+AK29</f>
        <v>337550</v>
      </c>
      <c r="AL30" s="3">
        <f t="shared" ref="AL30:AP30" si="35">AL17+AL29</f>
        <v>2030106</v>
      </c>
      <c r="AM30" s="3">
        <f t="shared" si="35"/>
        <v>1964709</v>
      </c>
      <c r="AN30" s="3">
        <f t="shared" si="35"/>
        <v>0</v>
      </c>
      <c r="AO30" s="3">
        <f t="shared" si="35"/>
        <v>0</v>
      </c>
      <c r="AP30" s="3">
        <f t="shared" si="35"/>
        <v>0</v>
      </c>
      <c r="AQ30" s="3">
        <v>0</v>
      </c>
      <c r="AR30" s="39">
        <f t="shared" si="7"/>
        <v>337550</v>
      </c>
      <c r="AS30" s="36">
        <f t="shared" si="21"/>
        <v>2030106</v>
      </c>
      <c r="AT30" s="40">
        <f t="shared" si="9"/>
        <v>1964709</v>
      </c>
    </row>
    <row r="31" spans="1:46" x14ac:dyDescent="0.25">
      <c r="A31" s="55" t="s">
        <v>28</v>
      </c>
      <c r="B31" s="17" t="s">
        <v>100</v>
      </c>
      <c r="C31" s="21">
        <v>721990</v>
      </c>
      <c r="D31" s="21">
        <v>732683</v>
      </c>
      <c r="E31" s="21">
        <v>699771</v>
      </c>
      <c r="F31" s="21">
        <v>1651</v>
      </c>
      <c r="G31" s="21">
        <v>0</v>
      </c>
      <c r="H31" s="21">
        <v>0</v>
      </c>
      <c r="I31" s="21">
        <v>0</v>
      </c>
      <c r="J31" s="12">
        <f>C31+F31+I31</f>
        <v>723641</v>
      </c>
      <c r="K31" s="3">
        <f t="shared" si="31"/>
        <v>732683</v>
      </c>
      <c r="L31" s="36">
        <f t="shared" si="15"/>
        <v>699771</v>
      </c>
      <c r="M31" s="17" t="s">
        <v>100</v>
      </c>
      <c r="N31" s="36">
        <v>723641</v>
      </c>
      <c r="O31" s="36">
        <v>732683</v>
      </c>
      <c r="P31" s="36">
        <v>699771</v>
      </c>
      <c r="Q31" s="56">
        <v>0</v>
      </c>
      <c r="R31" s="56"/>
      <c r="S31" s="56"/>
      <c r="T31" s="56">
        <v>0</v>
      </c>
      <c r="U31" s="39">
        <f>N31+Q31+T31</f>
        <v>723641</v>
      </c>
      <c r="V31" s="39">
        <f t="shared" si="33"/>
        <v>732683</v>
      </c>
      <c r="W31" s="39">
        <f t="shared" si="17"/>
        <v>699771</v>
      </c>
      <c r="X31" s="55" t="s">
        <v>28</v>
      </c>
      <c r="Y31" s="17" t="s">
        <v>100</v>
      </c>
      <c r="Z31" s="57">
        <f>0</f>
        <v>0</v>
      </c>
      <c r="AA31" s="57">
        <v>0</v>
      </c>
      <c r="AB31" s="57"/>
      <c r="AC31" s="57">
        <v>0</v>
      </c>
      <c r="AD31" s="57">
        <v>0</v>
      </c>
      <c r="AE31" s="57"/>
      <c r="AF31" s="57">
        <v>0</v>
      </c>
      <c r="AG31" s="36">
        <f t="shared" si="19"/>
        <v>0</v>
      </c>
      <c r="AH31" s="36">
        <f t="shared" si="20"/>
        <v>0</v>
      </c>
      <c r="AI31" s="36">
        <f t="shared" si="6"/>
        <v>0</v>
      </c>
      <c r="AJ31" s="17" t="s">
        <v>100</v>
      </c>
      <c r="AK31" s="57">
        <v>0</v>
      </c>
      <c r="AL31" s="57">
        <v>0</v>
      </c>
      <c r="AM31" s="57"/>
      <c r="AN31" s="58">
        <v>0</v>
      </c>
      <c r="AO31" s="58">
        <v>0</v>
      </c>
      <c r="AP31" s="58"/>
      <c r="AQ31" s="58">
        <v>0</v>
      </c>
      <c r="AR31" s="39">
        <f t="shared" si="7"/>
        <v>0</v>
      </c>
      <c r="AS31" s="36">
        <f t="shared" si="21"/>
        <v>0</v>
      </c>
      <c r="AT31" s="40">
        <f t="shared" si="9"/>
        <v>0</v>
      </c>
    </row>
    <row r="32" spans="1:46" ht="23.25" x14ac:dyDescent="0.25">
      <c r="A32" s="59" t="s">
        <v>29</v>
      </c>
      <c r="B32" s="5" t="s">
        <v>101</v>
      </c>
      <c r="C32" s="10">
        <f>C30-C31</f>
        <v>1708123</v>
      </c>
      <c r="D32" s="10">
        <f t="shared" ref="D32:J32" si="36">D30-D31</f>
        <v>1821748</v>
      </c>
      <c r="E32" s="10">
        <f t="shared" si="36"/>
        <v>1880448</v>
      </c>
      <c r="F32" s="10">
        <f t="shared" si="36"/>
        <v>52626</v>
      </c>
      <c r="G32" s="10">
        <f t="shared" si="36"/>
        <v>51844</v>
      </c>
      <c r="H32" s="10">
        <f t="shared" si="36"/>
        <v>38654</v>
      </c>
      <c r="I32" s="10">
        <f t="shared" si="36"/>
        <v>0</v>
      </c>
      <c r="J32" s="10">
        <f t="shared" si="36"/>
        <v>1760749</v>
      </c>
      <c r="K32" s="3">
        <f t="shared" si="31"/>
        <v>1873592</v>
      </c>
      <c r="L32" s="36">
        <f t="shared" si="15"/>
        <v>1919102</v>
      </c>
      <c r="M32" s="5" t="s">
        <v>101</v>
      </c>
      <c r="N32" s="60">
        <f>N30-N31</f>
        <v>1708123</v>
      </c>
      <c r="O32" s="60">
        <f t="shared" ref="O32:T32" si="37">O30-O31</f>
        <v>1821748</v>
      </c>
      <c r="P32" s="60">
        <f t="shared" si="37"/>
        <v>1611325</v>
      </c>
      <c r="Q32" s="60">
        <f t="shared" si="37"/>
        <v>52626</v>
      </c>
      <c r="R32" s="60">
        <f t="shared" si="37"/>
        <v>51844</v>
      </c>
      <c r="S32" s="60">
        <f t="shared" si="37"/>
        <v>38654</v>
      </c>
      <c r="T32" s="60">
        <f t="shared" si="37"/>
        <v>0</v>
      </c>
      <c r="U32" s="60">
        <f>N32+Q32+T32</f>
        <v>1760749</v>
      </c>
      <c r="V32" s="39">
        <f t="shared" si="33"/>
        <v>1873592</v>
      </c>
      <c r="W32" s="39">
        <f t="shared" si="17"/>
        <v>1649979</v>
      </c>
      <c r="X32" s="59" t="s">
        <v>29</v>
      </c>
      <c r="Y32" s="5" t="s">
        <v>101</v>
      </c>
      <c r="Z32" s="10">
        <f>Z30-Z31</f>
        <v>337550</v>
      </c>
      <c r="AA32" s="10">
        <f t="shared" ref="AA32:AF32" si="38">AA30-AA31</f>
        <v>2030106</v>
      </c>
      <c r="AB32" s="10">
        <f t="shared" si="38"/>
        <v>2123766</v>
      </c>
      <c r="AC32" s="10">
        <f t="shared" si="38"/>
        <v>0</v>
      </c>
      <c r="AD32" s="10">
        <f t="shared" si="38"/>
        <v>0</v>
      </c>
      <c r="AE32" s="10"/>
      <c r="AF32" s="10">
        <f t="shared" si="38"/>
        <v>0</v>
      </c>
      <c r="AG32" s="18">
        <f t="shared" si="19"/>
        <v>337550</v>
      </c>
      <c r="AH32" s="36">
        <f t="shared" si="20"/>
        <v>2030106</v>
      </c>
      <c r="AI32" s="36">
        <f t="shared" si="6"/>
        <v>2123766</v>
      </c>
      <c r="AJ32" s="5" t="s">
        <v>101</v>
      </c>
      <c r="AK32" s="10">
        <f>AK30-AK31</f>
        <v>337550</v>
      </c>
      <c r="AL32" s="10">
        <f t="shared" ref="AL32:AQ32" si="39">AL30-AL31</f>
        <v>2030106</v>
      </c>
      <c r="AM32" s="10">
        <f t="shared" si="39"/>
        <v>1964709</v>
      </c>
      <c r="AN32" s="10">
        <f t="shared" si="39"/>
        <v>0</v>
      </c>
      <c r="AO32" s="10">
        <f t="shared" si="39"/>
        <v>0</v>
      </c>
      <c r="AP32" s="10">
        <f t="shared" si="39"/>
        <v>0</v>
      </c>
      <c r="AQ32" s="10">
        <f t="shared" si="39"/>
        <v>0</v>
      </c>
      <c r="AR32" s="60">
        <f t="shared" si="7"/>
        <v>337550</v>
      </c>
      <c r="AS32" s="36">
        <f t="shared" si="21"/>
        <v>2030106</v>
      </c>
      <c r="AT32" s="40">
        <f t="shared" si="9"/>
        <v>1964709</v>
      </c>
    </row>
    <row r="33" spans="1:32" x14ac:dyDescent="0.25">
      <c r="A33" s="7"/>
      <c r="B33" s="14"/>
      <c r="C33" s="63"/>
      <c r="D33" s="63"/>
      <c r="E33" s="63"/>
      <c r="F33" s="63"/>
      <c r="G33" s="63"/>
      <c r="H33" s="63"/>
      <c r="I33" s="63"/>
      <c r="J33" s="8"/>
      <c r="K33" s="8"/>
      <c r="L33" s="8"/>
      <c r="M33" s="14"/>
      <c r="N33" s="64"/>
      <c r="O33" s="64"/>
      <c r="P33" s="64"/>
      <c r="Q33" s="8"/>
      <c r="R33" s="8"/>
      <c r="S33" s="8"/>
      <c r="T33" s="8"/>
      <c r="U33" s="66"/>
      <c r="V33" s="66"/>
      <c r="W33" s="66"/>
      <c r="Y33" s="72"/>
      <c r="Z33" s="72"/>
      <c r="AA33" s="72"/>
      <c r="AB33" s="72"/>
      <c r="AC33" s="72"/>
      <c r="AD33" s="72"/>
      <c r="AE33" s="72"/>
      <c r="AF33" s="72"/>
    </row>
    <row r="34" spans="1:32" x14ac:dyDescent="0.25">
      <c r="A34" s="7"/>
      <c r="B34" s="14"/>
      <c r="C34" s="63"/>
      <c r="D34" s="63"/>
      <c r="E34" s="63"/>
      <c r="F34" s="63"/>
      <c r="G34" s="63"/>
      <c r="H34" s="63"/>
      <c r="I34" s="63"/>
      <c r="J34" s="8"/>
      <c r="K34" s="8"/>
      <c r="L34" s="8"/>
      <c r="M34" s="14"/>
      <c r="N34" s="64"/>
      <c r="O34" s="64"/>
      <c r="P34" s="64"/>
      <c r="Q34" s="8"/>
      <c r="R34" s="8"/>
      <c r="S34" s="8"/>
      <c r="T34" s="8"/>
      <c r="U34" s="66"/>
      <c r="V34" s="66"/>
      <c r="W34" s="66"/>
    </row>
    <row r="35" spans="1:32" x14ac:dyDescent="0.25">
      <c r="A35" s="7"/>
      <c r="B35" s="61"/>
      <c r="C35" s="62"/>
      <c r="D35" s="62"/>
      <c r="E35" s="62"/>
      <c r="F35" s="63"/>
      <c r="G35" s="63"/>
      <c r="H35" s="63"/>
      <c r="I35" s="63"/>
      <c r="J35" s="8"/>
      <c r="K35" s="8"/>
      <c r="L35" s="8"/>
      <c r="M35" s="14"/>
      <c r="N35" s="64"/>
      <c r="O35" s="64"/>
      <c r="P35" s="64"/>
      <c r="Q35" s="8"/>
      <c r="R35" s="8"/>
      <c r="S35" s="8"/>
      <c r="T35" s="8"/>
      <c r="U35" s="66"/>
      <c r="V35" s="66"/>
      <c r="W35" s="66"/>
    </row>
    <row r="36" spans="1:32" x14ac:dyDescent="0.25">
      <c r="A36" s="7"/>
      <c r="B36" s="61"/>
      <c r="C36" s="62"/>
      <c r="D36" s="62"/>
      <c r="E36" s="62"/>
      <c r="F36" s="63"/>
      <c r="G36" s="63"/>
      <c r="H36" s="63"/>
      <c r="I36" s="63"/>
      <c r="J36" s="8"/>
      <c r="K36" s="8"/>
      <c r="L36" s="8"/>
      <c r="M36" s="14"/>
      <c r="N36" s="64"/>
      <c r="O36" s="64"/>
      <c r="P36" s="64"/>
      <c r="Q36" s="8"/>
      <c r="R36" s="8"/>
      <c r="S36" s="8"/>
      <c r="T36" s="8"/>
      <c r="U36" s="66"/>
      <c r="V36" s="66"/>
      <c r="W36" s="66"/>
    </row>
    <row r="37" spans="1:32" x14ac:dyDescent="0.25">
      <c r="A37" s="7"/>
      <c r="B37" s="61"/>
      <c r="C37" s="62"/>
      <c r="D37" s="62"/>
      <c r="E37" s="62"/>
      <c r="F37" s="63"/>
      <c r="G37" s="63"/>
      <c r="H37" s="63"/>
      <c r="I37" s="63"/>
      <c r="J37" s="8"/>
      <c r="K37" s="8"/>
      <c r="L37" s="8"/>
      <c r="M37" s="14"/>
      <c r="N37" s="64"/>
      <c r="O37" s="64"/>
      <c r="P37" s="64"/>
      <c r="Q37" s="8"/>
      <c r="R37" s="8"/>
      <c r="S37" s="8"/>
      <c r="T37" s="8"/>
      <c r="U37" s="66"/>
      <c r="V37" s="66"/>
      <c r="W37" s="66"/>
    </row>
    <row r="38" spans="1:32" x14ac:dyDescent="0.25">
      <c r="A38" s="7"/>
      <c r="B38" s="61"/>
      <c r="C38" s="62"/>
      <c r="D38" s="62"/>
      <c r="E38" s="62"/>
      <c r="F38" s="63"/>
      <c r="G38" s="63"/>
      <c r="H38" s="63"/>
      <c r="I38" s="63"/>
      <c r="J38" s="8"/>
      <c r="K38" s="8"/>
      <c r="L38" s="8"/>
      <c r="M38" s="14"/>
      <c r="N38" s="64"/>
      <c r="O38" s="64"/>
      <c r="P38" s="64"/>
      <c r="Q38" s="8"/>
      <c r="R38" s="8"/>
      <c r="S38" s="8"/>
      <c r="T38" s="8"/>
      <c r="U38" s="66"/>
      <c r="V38" s="66"/>
      <c r="W38" s="66"/>
    </row>
    <row r="39" spans="1:32" x14ac:dyDescent="0.25">
      <c r="A39" s="7"/>
      <c r="B39" s="27"/>
      <c r="C39" s="67"/>
      <c r="D39" s="67"/>
      <c r="E39" s="67"/>
      <c r="F39" s="62"/>
      <c r="G39" s="62"/>
      <c r="H39" s="62"/>
      <c r="I39" s="62"/>
      <c r="J39" s="11"/>
      <c r="K39" s="11"/>
      <c r="L39" s="11"/>
      <c r="M39" s="27"/>
      <c r="N39" s="68"/>
      <c r="O39" s="68"/>
      <c r="P39" s="68"/>
      <c r="Q39" s="4"/>
      <c r="R39" s="4"/>
      <c r="S39" s="4"/>
      <c r="T39" s="4"/>
      <c r="U39" s="66"/>
      <c r="V39" s="66"/>
      <c r="W39" s="66"/>
    </row>
    <row r="40" spans="1:32" x14ac:dyDescent="0.25">
      <c r="A40" s="7"/>
      <c r="B40" s="61"/>
      <c r="C40" s="62"/>
      <c r="D40" s="62"/>
      <c r="E40" s="62"/>
      <c r="F40" s="63"/>
      <c r="G40" s="63"/>
      <c r="H40" s="63"/>
      <c r="I40" s="63"/>
      <c r="J40" s="4"/>
      <c r="K40" s="4"/>
      <c r="L40" s="4"/>
      <c r="M40" s="61"/>
      <c r="N40" s="68"/>
      <c r="O40" s="68"/>
      <c r="P40" s="68"/>
      <c r="Q40" s="8"/>
      <c r="R40" s="8"/>
      <c r="S40" s="8"/>
      <c r="T40" s="8"/>
      <c r="U40" s="66"/>
      <c r="V40" s="66"/>
      <c r="W40" s="66"/>
    </row>
    <row r="41" spans="1:32" x14ac:dyDescent="0.25">
      <c r="A41" s="7"/>
      <c r="B41" s="13"/>
      <c r="C41" s="8"/>
      <c r="D41" s="8"/>
      <c r="E41" s="8"/>
      <c r="F41" s="63"/>
      <c r="G41" s="63"/>
      <c r="H41" s="63"/>
      <c r="I41" s="63"/>
      <c r="J41" s="28"/>
      <c r="K41" s="28"/>
      <c r="L41" s="28"/>
      <c r="M41" s="13"/>
      <c r="N41" s="69"/>
      <c r="O41" s="69"/>
      <c r="P41" s="69"/>
      <c r="Q41" s="8"/>
      <c r="R41" s="8"/>
      <c r="S41" s="8"/>
      <c r="T41" s="8"/>
      <c r="U41" s="28"/>
      <c r="V41" s="28"/>
      <c r="W41" s="28"/>
    </row>
    <row r="42" spans="1:32" x14ac:dyDescent="0.25">
      <c r="A42" s="7"/>
      <c r="B42" s="27"/>
      <c r="C42" s="67"/>
      <c r="D42" s="67"/>
      <c r="E42" s="67"/>
      <c r="F42" s="63"/>
      <c r="G42" s="63"/>
      <c r="H42" s="63"/>
      <c r="I42" s="63"/>
      <c r="J42" s="28"/>
      <c r="K42" s="28"/>
      <c r="L42" s="28"/>
      <c r="M42" s="27"/>
      <c r="N42" s="65"/>
      <c r="O42" s="65"/>
      <c r="P42" s="65"/>
      <c r="Q42" s="8"/>
      <c r="R42" s="8"/>
      <c r="S42" s="8"/>
      <c r="T42" s="8"/>
      <c r="U42" s="28"/>
      <c r="V42" s="28"/>
      <c r="W42" s="28"/>
    </row>
    <row r="43" spans="1:32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70"/>
      <c r="O43" s="70"/>
      <c r="P43" s="70"/>
      <c r="Q43" s="28"/>
      <c r="R43" s="28"/>
      <c r="S43" s="28"/>
      <c r="T43" s="28"/>
      <c r="U43" s="28"/>
      <c r="V43" s="28"/>
      <c r="W43" s="28"/>
    </row>
    <row r="44" spans="1:32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70"/>
      <c r="O44" s="70"/>
      <c r="P44" s="70"/>
      <c r="Q44" s="28"/>
      <c r="R44" s="28"/>
      <c r="S44" s="28"/>
      <c r="T44" s="28"/>
      <c r="U44" s="28"/>
      <c r="V44" s="28"/>
      <c r="W44" s="28"/>
    </row>
  </sheetData>
  <mergeCells count="9">
    <mergeCell ref="A1:C3"/>
    <mergeCell ref="D1:Q3"/>
    <mergeCell ref="Y33:AF33"/>
    <mergeCell ref="U1:W3"/>
    <mergeCell ref="X1:Z3"/>
    <mergeCell ref="AA1:AO3"/>
    <mergeCell ref="AR1:AT3"/>
    <mergeCell ref="T4:W4"/>
    <mergeCell ref="AQ4:A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2016-06-03T07:23:50Z</dcterms:modified>
</cp:coreProperties>
</file>