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.m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B12"/>
  <c r="B17" s="1"/>
  <c r="B70" s="1"/>
  <c r="B77" s="1"/>
  <c r="C12"/>
  <c r="D12"/>
  <c r="E12" s="1"/>
  <c r="E13"/>
  <c r="E14"/>
  <c r="E15"/>
  <c r="B16"/>
  <c r="C16"/>
  <c r="D16"/>
  <c r="E16"/>
  <c r="C17"/>
  <c r="E18"/>
  <c r="E19"/>
  <c r="E20"/>
  <c r="B21"/>
  <c r="C21"/>
  <c r="D21"/>
  <c r="E21" s="1"/>
  <c r="E22"/>
  <c r="E23"/>
  <c r="B24"/>
  <c r="C24"/>
  <c r="D24"/>
  <c r="E24" s="1"/>
  <c r="E25"/>
  <c r="E26"/>
  <c r="E27"/>
  <c r="E28"/>
  <c r="E29"/>
  <c r="E30"/>
  <c r="E31"/>
  <c r="E32"/>
  <c r="B33"/>
  <c r="C33"/>
  <c r="D33"/>
  <c r="E33" s="1"/>
  <c r="E34"/>
  <c r="B35"/>
  <c r="C35"/>
  <c r="C41" s="1"/>
  <c r="D35"/>
  <c r="E35"/>
  <c r="E36"/>
  <c r="E37"/>
  <c r="E39"/>
  <c r="B40"/>
  <c r="C40"/>
  <c r="D40"/>
  <c r="E40" s="1"/>
  <c r="B41"/>
  <c r="D41"/>
  <c r="E41" s="1"/>
  <c r="E42"/>
  <c r="E43"/>
  <c r="E44"/>
  <c r="B45"/>
  <c r="C45"/>
  <c r="C50" s="1"/>
  <c r="D45"/>
  <c r="E45"/>
  <c r="E47"/>
  <c r="E48"/>
  <c r="E49"/>
  <c r="B50"/>
  <c r="D50"/>
  <c r="E53"/>
  <c r="E54"/>
  <c r="E55"/>
  <c r="B57"/>
  <c r="C57"/>
  <c r="D57"/>
  <c r="E57"/>
  <c r="E58"/>
  <c r="E59"/>
  <c r="E60"/>
  <c r="E61"/>
  <c r="E62"/>
  <c r="B63"/>
  <c r="C63"/>
  <c r="D63"/>
  <c r="E63" s="1"/>
  <c r="E64"/>
  <c r="E65"/>
  <c r="B66"/>
  <c r="C66"/>
  <c r="D66"/>
  <c r="E66" s="1"/>
  <c r="E73"/>
  <c r="E74"/>
  <c r="B75"/>
  <c r="C75"/>
  <c r="D75"/>
  <c r="E75" s="1"/>
  <c r="C70" l="1"/>
  <c r="C77" s="1"/>
  <c r="E50"/>
  <c r="D17"/>
  <c r="E17" l="1"/>
  <c r="D70"/>
  <c r="E70" l="1"/>
  <c r="D77"/>
  <c r="E77" s="1"/>
</calcChain>
</file>

<file path=xl/sharedStrings.xml><?xml version="1.0" encoding="utf-8"?>
<sst xmlns="http://schemas.openxmlformats.org/spreadsheetml/2006/main" count="79" uniqueCount="79">
  <si>
    <t>KIADÁSOK MINDÖSSZESEN</t>
  </si>
  <si>
    <t>Finanszírozási kiadások  (K9)</t>
  </si>
  <si>
    <t>Központi, irányító szervi támogatások folyósítása (K915)</t>
  </si>
  <si>
    <t>Államháztartáson belüli megelőlegezések visszafizetése (K914)</t>
  </si>
  <si>
    <t>Belföldi értékpapírok kiadásai   (K912)</t>
  </si>
  <si>
    <t>Költségvetési kiadások  (K1-K8)</t>
  </si>
  <si>
    <t>Egyéb felhalmozási célú kiadások (K8)</t>
  </si>
  <si>
    <t>Egyéb felhalmozási célú támogatások államháztartáson kívülre  (K89)</t>
  </si>
  <si>
    <t>Egyéb felhalmozási célú támogatások államháztartáson belülre  (K84)</t>
  </si>
  <si>
    <t>Felújítások (=211+...+214)  (K7)</t>
  </si>
  <si>
    <t>Felújítási célú előzetesen felszámított ÁFA        (K74)</t>
  </si>
  <si>
    <t>Ingatlanok felújítása        (K71)</t>
  </si>
  <si>
    <t>Beruházások (=202+203+205+…+209) (K6)</t>
  </si>
  <si>
    <t>Beruházási célú előzetesen felszámított ÁFA        (K67)</t>
  </si>
  <si>
    <t>Egyéb tárgyi eszközök beszerzése, létesítése        (K64)</t>
  </si>
  <si>
    <t>Informatikai eszközök beszerzése, létesítése  (K63)</t>
  </si>
  <si>
    <t>Ingatlanok beszerzése, létesítése  (K62)</t>
  </si>
  <si>
    <t>Immateriális javak beszerzése, létesítése   (K61)</t>
  </si>
  <si>
    <t>Egyéb működési célú kiadások (K5)</t>
  </si>
  <si>
    <t>Tartalékok        (K513)</t>
  </si>
  <si>
    <t>Egyéb működési célú támogatások államháztartáson kívülre          ( Civil szervezeteknek) (K512)</t>
  </si>
  <si>
    <t>ebből: társulások és költségvetési szerveik        (K506)</t>
  </si>
  <si>
    <t>Egyéb működési célú támogatások államháztartáson belülre (K506)</t>
  </si>
  <si>
    <t>Egyéb elvonások és befizetések   (K502)</t>
  </si>
  <si>
    <t>helyi önkorm. előző évi elszámolásából szárm.kiadások (K5021)</t>
  </si>
  <si>
    <t>Ellátottak pénzbeli juttatásai (K4)</t>
  </si>
  <si>
    <t>ebből: települési támogatás [Szoctv. 45.§] (K48)</t>
  </si>
  <si>
    <t>ebből: önkormányzat által saját hatáskörben (nem szociális és gyermekvédelmi előírások alapján) adott pénzügyi ellátás  (K48)</t>
  </si>
  <si>
    <t>ebből: köztemetés [Szoctv. 48.§]        (K48)</t>
  </si>
  <si>
    <t>ebből: rendszeres szociális segély [Szoctv. 37. § (1) bek. a) - d) pontja] (K48)</t>
  </si>
  <si>
    <t>Egyéb nem intézményi ellátások (K48)</t>
  </si>
  <si>
    <t>ebből: oktatásban résztvevők pénzbeli juttatásai        (K47)</t>
  </si>
  <si>
    <t>Intézményi ellátottak pénzbeli juttatásai (K47)</t>
  </si>
  <si>
    <t>Családi támogatások       (K42)</t>
  </si>
  <si>
    <t>Dologi kiadások      (K3)</t>
  </si>
  <si>
    <t>Különféle befizetések és egyéb dologi kiadások       (K35)</t>
  </si>
  <si>
    <t>Egyéb dologi kiadások        (K355)</t>
  </si>
  <si>
    <t>Kamatkiadások     (K353)</t>
  </si>
  <si>
    <t>Fizetendő általános forgalmi adó         (K352)</t>
  </si>
  <si>
    <t>Működési célú előzetesen felszámított ÁFA    (K351)</t>
  </si>
  <si>
    <t>Kiküldetések, reklám- és propagandakiadások   (K34)</t>
  </si>
  <si>
    <t>Kiküldetések kiadásai        (K341)</t>
  </si>
  <si>
    <t>Szolgáltatási kiadások (=36+37+38+40+41+43+44)        (K33)</t>
  </si>
  <si>
    <t>Egyéb szolgáltatások         (K337)</t>
  </si>
  <si>
    <t>Szakmai tevékenységet segítő szolgáltatások         (K336)</t>
  </si>
  <si>
    <t>ebből: államháztartáson belül        (K335)</t>
  </si>
  <si>
    <t>Közvetített szolgáltatások          (K335)</t>
  </si>
  <si>
    <t>Karbantartási, kisjavítási szolgáltatások        (K334)</t>
  </si>
  <si>
    <t>Bérleti és lízing díjak   (K333)</t>
  </si>
  <si>
    <t>Vásárolt élelmezés        (K332)</t>
  </si>
  <si>
    <t>Közüzemi díjak        (K331)</t>
  </si>
  <si>
    <t>Kommunikációs szolgáltatások (=33+34)        (K32)</t>
  </si>
  <si>
    <t>Egyéb kommunikációs szolgáltatások        (K322)</t>
  </si>
  <si>
    <t>Informatikai szolgáltatások igénybevétele        (K321)</t>
  </si>
  <si>
    <t>Készletbeszerzés       (K31)</t>
  </si>
  <si>
    <t>Üzemeltetési anyagok beszerzése        (K312)</t>
  </si>
  <si>
    <t>Szakmai anyagok beszerzése        (K311)</t>
  </si>
  <si>
    <t>Munkaadókat terhelő járulékok és szoc. hozzájárulási adó   (K2)</t>
  </si>
  <si>
    <t>Személyi juttatások (=15+19) (K1)</t>
  </si>
  <si>
    <t>Külső személyi juttatások (=16+17+18)        (K12)</t>
  </si>
  <si>
    <t>Egyéb külső személyi juttatások   (K123)</t>
  </si>
  <si>
    <t>Munkavégz.irányuló egyéb jogv. nem saját fogl.jutt.(K122)</t>
  </si>
  <si>
    <t>Választott tisztségviselők juttatásai        (K121)</t>
  </si>
  <si>
    <t>Foglalkoztatottak személyi juttatásai      (K11)</t>
  </si>
  <si>
    <t>Foglalkoztatottak egyéb személyi juttatásai(K1113)</t>
  </si>
  <si>
    <t>Egyéb költségtérítések        (K1110)</t>
  </si>
  <si>
    <t>Közlekedési költségtérítés    (K1109)</t>
  </si>
  <si>
    <t>Béren kívüli juttatások        (K1107)</t>
  </si>
  <si>
    <t>Végkielégítés  (K1105)</t>
  </si>
  <si>
    <t>Készenléti, ügyeleti hely. Díj, túlóra    (K1104)</t>
  </si>
  <si>
    <t>Normatív jutalmak        (K1102)</t>
  </si>
  <si>
    <t>Törvény szerinti illetmények, munkabérek        (K1101)</t>
  </si>
  <si>
    <t>Teljesítés %-a</t>
  </si>
  <si>
    <t>Teljesítés</t>
  </si>
  <si>
    <t>Módosított előirányzat</t>
  </si>
  <si>
    <t>Eredeti előirányzat</t>
  </si>
  <si>
    <t>Megnevezés</t>
  </si>
  <si>
    <t>ÖSKÜ KÖZSÉG ÖNKORMÁNYZATA KIADÁSOK 2016. DECEMBER 31-ÉN</t>
  </si>
  <si>
    <t>7.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</si>
</sst>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2" fillId="9" borderId="0" applyNumberFormat="0" applyBorder="0" applyAlignment="0" applyProtection="0"/>
    <xf numFmtId="0" fontId="13" fillId="29" borderId="1" applyNumberFormat="0" applyAlignment="0" applyProtection="0"/>
    <xf numFmtId="0" fontId="14" fillId="30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2" borderId="7" applyNumberFormat="0" applyFont="0" applyAlignment="0" applyProtection="0"/>
    <xf numFmtId="0" fontId="24" fillId="29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4" fillId="2" borderId="0" xfId="2" applyFill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9" fontId="4" fillId="0" borderId="0" xfId="2" applyAlignment="1">
      <alignment vertical="center"/>
    </xf>
    <xf numFmtId="9" fontId="4" fillId="3" borderId="0" xfId="2" applyFill="1" applyAlignment="1">
      <alignment vertical="center"/>
    </xf>
    <xf numFmtId="3" fontId="5" fillId="3" borderId="0" xfId="1" applyNumberFormat="1" applyFont="1" applyFill="1" applyAlignment="1">
      <alignment horizontal="right" vertical="center" wrapText="1"/>
    </xf>
    <xf numFmtId="0" fontId="5" fillId="3" borderId="0" xfId="1" applyFont="1" applyFill="1" applyAlignment="1">
      <alignment horizontal="left" vertical="center" wrapText="1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4" borderId="0" xfId="1" applyFont="1" applyFill="1"/>
    <xf numFmtId="9" fontId="4" fillId="4" borderId="0" xfId="2" applyFont="1" applyFill="1" applyBorder="1" applyAlignment="1">
      <alignment vertical="center"/>
    </xf>
    <xf numFmtId="3" fontId="3" fillId="4" borderId="0" xfId="1" applyNumberFormat="1" applyFont="1" applyFill="1" applyBorder="1" applyAlignment="1">
      <alignment horizontal="right" vertical="center" wrapText="1"/>
    </xf>
    <xf numFmtId="0" fontId="3" fillId="4" borderId="0" xfId="1" applyFont="1" applyFill="1" applyBorder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9" fontId="4" fillId="5" borderId="0" xfId="2" applyFill="1" applyAlignment="1">
      <alignment vertical="center"/>
    </xf>
    <xf numFmtId="9" fontId="6" fillId="0" borderId="0" xfId="2" applyFont="1" applyAlignment="1">
      <alignment vertical="center"/>
    </xf>
    <xf numFmtId="0" fontId="3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3" applyFont="1" applyAlignment="1">
      <alignment horizontal="left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workbookViewId="0">
      <selection activeCell="G9" sqref="G9"/>
    </sheetView>
  </sheetViews>
  <sheetFormatPr defaultRowHeight="12.75"/>
  <cols>
    <col min="1" max="1" width="47.140625" style="2" customWidth="1"/>
    <col min="2" max="2" width="9.7109375" style="2" customWidth="1"/>
    <col min="3" max="3" width="11.42578125" style="2" customWidth="1"/>
    <col min="4" max="4" width="9.5703125" style="2" customWidth="1"/>
    <col min="5" max="5" width="8.28515625" style="2" customWidth="1"/>
    <col min="6" max="16384" width="9.140625" style="1"/>
  </cols>
  <sheetData>
    <row r="1" spans="1:5" ht="17.45" customHeight="1">
      <c r="A1" s="22" t="s">
        <v>78</v>
      </c>
      <c r="B1" s="22"/>
      <c r="C1" s="22"/>
      <c r="D1" s="22"/>
      <c r="E1" s="22"/>
    </row>
    <row r="2" spans="1:5" ht="18" customHeight="1">
      <c r="A2" s="21" t="s">
        <v>77</v>
      </c>
      <c r="B2" s="21"/>
      <c r="C2" s="21"/>
      <c r="D2" s="21"/>
      <c r="E2" s="21"/>
    </row>
    <row r="3" spans="1:5" ht="25.5">
      <c r="A3" s="20" t="s">
        <v>76</v>
      </c>
      <c r="B3" s="20" t="s">
        <v>75</v>
      </c>
      <c r="C3" s="20" t="s">
        <v>74</v>
      </c>
      <c r="D3" s="20" t="s">
        <v>73</v>
      </c>
      <c r="E3" s="20" t="s">
        <v>72</v>
      </c>
    </row>
    <row r="4" spans="1:5">
      <c r="A4" s="11" t="s">
        <v>71</v>
      </c>
      <c r="B4" s="10">
        <v>22393489</v>
      </c>
      <c r="C4" s="10">
        <v>33413651</v>
      </c>
      <c r="D4" s="10">
        <v>33042688</v>
      </c>
      <c r="E4" s="6">
        <f>D4/C4</f>
        <v>0.98889786093713616</v>
      </c>
    </row>
    <row r="5" spans="1:5">
      <c r="A5" s="11" t="s">
        <v>70</v>
      </c>
      <c r="B5" s="10">
        <v>960000</v>
      </c>
      <c r="C5" s="10">
        <v>1917600</v>
      </c>
      <c r="D5" s="10">
        <v>1917600</v>
      </c>
      <c r="E5" s="6">
        <f>D5/C5</f>
        <v>1</v>
      </c>
    </row>
    <row r="6" spans="1:5">
      <c r="A6" s="11" t="s">
        <v>69</v>
      </c>
      <c r="B6" s="10">
        <v>313000</v>
      </c>
      <c r="C6" s="10">
        <v>604326</v>
      </c>
      <c r="D6" s="10">
        <v>604326</v>
      </c>
      <c r="E6" s="6">
        <f>D6/C6</f>
        <v>1</v>
      </c>
    </row>
    <row r="7" spans="1:5">
      <c r="A7" s="11" t="s">
        <v>68</v>
      </c>
      <c r="B7" s="10"/>
      <c r="C7" s="10">
        <v>111000</v>
      </c>
      <c r="D7" s="10">
        <v>111000</v>
      </c>
      <c r="E7" s="6">
        <f>D7/C7</f>
        <v>1</v>
      </c>
    </row>
    <row r="8" spans="1:5">
      <c r="A8" s="11" t="s">
        <v>67</v>
      </c>
      <c r="B8" s="10">
        <v>966000</v>
      </c>
      <c r="C8" s="10">
        <v>813720</v>
      </c>
      <c r="D8" s="10">
        <v>813720</v>
      </c>
      <c r="E8" s="6">
        <f>D8/C8</f>
        <v>1</v>
      </c>
    </row>
    <row r="9" spans="1:5">
      <c r="A9" s="11" t="s">
        <v>66</v>
      </c>
      <c r="B9" s="10">
        <v>279000</v>
      </c>
      <c r="C9" s="10">
        <v>367252</v>
      </c>
      <c r="D9" s="10">
        <v>367252</v>
      </c>
      <c r="E9" s="6">
        <f>D9/C9</f>
        <v>1</v>
      </c>
    </row>
    <row r="10" spans="1:5">
      <c r="A10" s="11" t="s">
        <v>65</v>
      </c>
      <c r="B10" s="10">
        <v>131000</v>
      </c>
      <c r="C10" s="10">
        <v>131920</v>
      </c>
      <c r="D10" s="10">
        <v>131920</v>
      </c>
      <c r="E10" s="6">
        <f>D10/C10</f>
        <v>1</v>
      </c>
    </row>
    <row r="11" spans="1:5">
      <c r="A11" s="11" t="s">
        <v>64</v>
      </c>
      <c r="B11" s="10">
        <v>0</v>
      </c>
      <c r="C11" s="10">
        <v>465675</v>
      </c>
      <c r="D11" s="10">
        <v>465675</v>
      </c>
      <c r="E11" s="6">
        <f>D11/C11</f>
        <v>1</v>
      </c>
    </row>
    <row r="12" spans="1:5">
      <c r="A12" s="17" t="s">
        <v>63</v>
      </c>
      <c r="B12" s="16">
        <f>SUM(B4:B11)</f>
        <v>25042489</v>
      </c>
      <c r="C12" s="16">
        <f>SUM(C4:C11)</f>
        <v>37825144</v>
      </c>
      <c r="D12" s="16">
        <f>SUM(D4:D11)</f>
        <v>37454181</v>
      </c>
      <c r="E12" s="19">
        <f>D12/C12</f>
        <v>0.99019268770001245</v>
      </c>
    </row>
    <row r="13" spans="1:5">
      <c r="A13" s="11" t="s">
        <v>62</v>
      </c>
      <c r="B13" s="10">
        <v>11281000</v>
      </c>
      <c r="C13" s="10">
        <v>11350076</v>
      </c>
      <c r="D13" s="10">
        <v>11350076</v>
      </c>
      <c r="E13" s="6">
        <f>D13/C13</f>
        <v>1</v>
      </c>
    </row>
    <row r="14" spans="1:5">
      <c r="A14" s="11" t="s">
        <v>61</v>
      </c>
      <c r="B14" s="10">
        <v>240000</v>
      </c>
      <c r="C14" s="10">
        <v>1553168</v>
      </c>
      <c r="D14" s="10">
        <v>1553168</v>
      </c>
      <c r="E14" s="6">
        <f>D14/C14</f>
        <v>1</v>
      </c>
    </row>
    <row r="15" spans="1:5">
      <c r="A15" s="11" t="s">
        <v>60</v>
      </c>
      <c r="B15" s="10">
        <v>0</v>
      </c>
      <c r="C15" s="10">
        <v>100000</v>
      </c>
      <c r="D15" s="10">
        <v>100000</v>
      </c>
      <c r="E15" s="6">
        <f>D15/C15</f>
        <v>1</v>
      </c>
    </row>
    <row r="16" spans="1:5">
      <c r="A16" s="17" t="s">
        <v>59</v>
      </c>
      <c r="B16" s="16">
        <f>SUM(B13:B15)</f>
        <v>11521000</v>
      </c>
      <c r="C16" s="16">
        <f>SUM(C13:C15)</f>
        <v>13003244</v>
      </c>
      <c r="D16" s="16">
        <f>SUM(D13:D15)</f>
        <v>13003244</v>
      </c>
      <c r="E16" s="6">
        <f>D16/C16</f>
        <v>1</v>
      </c>
    </row>
    <row r="17" spans="1:5">
      <c r="A17" s="9" t="s">
        <v>58</v>
      </c>
      <c r="B17" s="8">
        <f>B12+B16</f>
        <v>36563489</v>
      </c>
      <c r="C17" s="8">
        <f>C12+C16</f>
        <v>50828388</v>
      </c>
      <c r="D17" s="8">
        <f>D12+D16</f>
        <v>50457425</v>
      </c>
      <c r="E17" s="18">
        <f>D17/C17</f>
        <v>0.99270165719203995</v>
      </c>
    </row>
    <row r="18" spans="1:5" ht="24.75" customHeight="1">
      <c r="A18" s="9" t="s">
        <v>57</v>
      </c>
      <c r="B18" s="8">
        <v>9116000</v>
      </c>
      <c r="C18" s="8">
        <v>12315421</v>
      </c>
      <c r="D18" s="8">
        <v>12315421</v>
      </c>
      <c r="E18" s="7">
        <f>D18/C18</f>
        <v>1</v>
      </c>
    </row>
    <row r="19" spans="1:5">
      <c r="A19" s="11" t="s">
        <v>56</v>
      </c>
      <c r="B19" s="10">
        <v>40000</v>
      </c>
      <c r="C19" s="10">
        <v>87248</v>
      </c>
      <c r="D19" s="10">
        <v>47248</v>
      </c>
      <c r="E19" s="6">
        <f>D19/C19</f>
        <v>0.5415367687511462</v>
      </c>
    </row>
    <row r="20" spans="1:5">
      <c r="A20" s="11" t="s">
        <v>55</v>
      </c>
      <c r="B20" s="10">
        <v>13080000</v>
      </c>
      <c r="C20" s="10">
        <v>16555641</v>
      </c>
      <c r="D20" s="10">
        <v>16545914</v>
      </c>
      <c r="E20" s="6">
        <f>D20/C20</f>
        <v>0.99941246611955403</v>
      </c>
    </row>
    <row r="21" spans="1:5">
      <c r="A21" s="17" t="s">
        <v>54</v>
      </c>
      <c r="B21" s="16">
        <f>SUM(B19:B20)</f>
        <v>13120000</v>
      </c>
      <c r="C21" s="16">
        <f>SUM(C19:C20)</f>
        <v>16642889</v>
      </c>
      <c r="D21" s="16">
        <f>SUM(D19:D20)</f>
        <v>16593162</v>
      </c>
      <c r="E21" s="6">
        <f>D21/C21</f>
        <v>0.99701211730727757</v>
      </c>
    </row>
    <row r="22" spans="1:5">
      <c r="A22" s="11" t="s">
        <v>53</v>
      </c>
      <c r="B22" s="10">
        <v>175000</v>
      </c>
      <c r="C22" s="10">
        <v>378420</v>
      </c>
      <c r="D22" s="10">
        <v>378420</v>
      </c>
      <c r="E22" s="6">
        <f>D22/C22</f>
        <v>1</v>
      </c>
    </row>
    <row r="23" spans="1:5">
      <c r="A23" s="11" t="s">
        <v>52</v>
      </c>
      <c r="B23" s="10">
        <v>205000</v>
      </c>
      <c r="C23" s="10">
        <v>110932</v>
      </c>
      <c r="D23" s="10">
        <v>110932</v>
      </c>
      <c r="E23" s="6">
        <f>D23/C23</f>
        <v>1</v>
      </c>
    </row>
    <row r="24" spans="1:5">
      <c r="A24" s="17" t="s">
        <v>51</v>
      </c>
      <c r="B24" s="16">
        <f>SUM(B22:B23)</f>
        <v>380000</v>
      </c>
      <c r="C24" s="16">
        <f>SUM(C22:C23)</f>
        <v>489352</v>
      </c>
      <c r="D24" s="16">
        <f>SUM(D22:D23)</f>
        <v>489352</v>
      </c>
      <c r="E24" s="6">
        <f>D24/C24</f>
        <v>1</v>
      </c>
    </row>
    <row r="25" spans="1:5">
      <c r="A25" s="11" t="s">
        <v>50</v>
      </c>
      <c r="B25" s="10">
        <v>6389000</v>
      </c>
      <c r="C25" s="10">
        <v>9784956</v>
      </c>
      <c r="D25" s="10">
        <v>9174808</v>
      </c>
      <c r="E25" s="6">
        <f>D25/C25</f>
        <v>0.93764427760329228</v>
      </c>
    </row>
    <row r="26" spans="1:5">
      <c r="A26" s="11" t="s">
        <v>49</v>
      </c>
      <c r="B26" s="10">
        <v>2000</v>
      </c>
      <c r="C26" s="10">
        <v>2000</v>
      </c>
      <c r="D26" s="10">
        <v>0</v>
      </c>
      <c r="E26" s="6">
        <f>D26/C26</f>
        <v>0</v>
      </c>
    </row>
    <row r="27" spans="1:5">
      <c r="A27" s="11" t="s">
        <v>48</v>
      </c>
      <c r="B27" s="10">
        <v>0</v>
      </c>
      <c r="C27" s="10">
        <v>17922</v>
      </c>
      <c r="D27" s="10">
        <v>17922</v>
      </c>
      <c r="E27" s="6">
        <f>D27/C27</f>
        <v>1</v>
      </c>
    </row>
    <row r="28" spans="1:5">
      <c r="A28" s="11" t="s">
        <v>47</v>
      </c>
      <c r="B28" s="10">
        <v>3050000</v>
      </c>
      <c r="C28" s="10">
        <v>3400705</v>
      </c>
      <c r="D28" s="10">
        <v>3400705</v>
      </c>
      <c r="E28" s="6">
        <f>D28/C28</f>
        <v>1</v>
      </c>
    </row>
    <row r="29" spans="1:5">
      <c r="A29" s="11" t="s">
        <v>46</v>
      </c>
      <c r="B29" s="10">
        <v>0</v>
      </c>
      <c r="C29" s="10">
        <v>1203609</v>
      </c>
      <c r="D29" s="10">
        <v>874710</v>
      </c>
      <c r="E29" s="6">
        <f>D29/C29</f>
        <v>0.72673933146063219</v>
      </c>
    </row>
    <row r="30" spans="1:5">
      <c r="A30" s="11" t="s">
        <v>45</v>
      </c>
      <c r="B30" s="10">
        <v>0</v>
      </c>
      <c r="C30" s="10">
        <v>32688</v>
      </c>
      <c r="D30" s="10">
        <v>32688</v>
      </c>
      <c r="E30" s="6">
        <f>D30/C30</f>
        <v>1</v>
      </c>
    </row>
    <row r="31" spans="1:5">
      <c r="A31" s="11" t="s">
        <v>44</v>
      </c>
      <c r="B31" s="10">
        <v>3920000</v>
      </c>
      <c r="C31" s="10">
        <v>4102118</v>
      </c>
      <c r="D31" s="10">
        <v>4102118</v>
      </c>
      <c r="E31" s="6">
        <f>D31/C31</f>
        <v>1</v>
      </c>
    </row>
    <row r="32" spans="1:5">
      <c r="A32" s="11" t="s">
        <v>43</v>
      </c>
      <c r="B32" s="10">
        <v>7628000</v>
      </c>
      <c r="C32" s="10">
        <v>8667513</v>
      </c>
      <c r="D32" s="10">
        <v>8015854</v>
      </c>
      <c r="E32" s="6">
        <f>D32/C32</f>
        <v>0.92481591893776216</v>
      </c>
    </row>
    <row r="33" spans="1:5" ht="25.5">
      <c r="A33" s="17" t="s">
        <v>42</v>
      </c>
      <c r="B33" s="16">
        <f>B25+B26+B27+B28+B29+B31+B32</f>
        <v>20989000</v>
      </c>
      <c r="C33" s="16">
        <f>C25+C26+C27+C28+C29+C31+C32</f>
        <v>27178823</v>
      </c>
      <c r="D33" s="16">
        <f>D25+D26+D27+D28+D29+D31+D32</f>
        <v>25586117</v>
      </c>
      <c r="E33" s="6">
        <f>D33/C33</f>
        <v>0.94139900760235273</v>
      </c>
    </row>
    <row r="34" spans="1:5">
      <c r="A34" s="11" t="s">
        <v>41</v>
      </c>
      <c r="B34" s="10">
        <v>291000</v>
      </c>
      <c r="C34" s="10">
        <v>345220</v>
      </c>
      <c r="D34" s="10">
        <v>345220</v>
      </c>
      <c r="E34" s="6">
        <f>D34/C34</f>
        <v>1</v>
      </c>
    </row>
    <row r="35" spans="1:5">
      <c r="A35" s="17" t="s">
        <v>40</v>
      </c>
      <c r="B35" s="16">
        <f>SUM(B34)</f>
        <v>291000</v>
      </c>
      <c r="C35" s="16">
        <f>SUM(C34)</f>
        <v>345220</v>
      </c>
      <c r="D35" s="16">
        <f>SUM(D34)</f>
        <v>345220</v>
      </c>
      <c r="E35" s="6">
        <f>D35/C35</f>
        <v>1</v>
      </c>
    </row>
    <row r="36" spans="1:5">
      <c r="A36" s="11" t="s">
        <v>39</v>
      </c>
      <c r="B36" s="10">
        <v>9754000</v>
      </c>
      <c r="C36" s="10">
        <v>8477981</v>
      </c>
      <c r="D36" s="10">
        <v>8258523</v>
      </c>
      <c r="E36" s="6">
        <f>D36/C36</f>
        <v>0.97411435576465666</v>
      </c>
    </row>
    <row r="37" spans="1:5">
      <c r="A37" s="11" t="s">
        <v>38</v>
      </c>
      <c r="B37" s="10">
        <v>333000</v>
      </c>
      <c r="C37" s="10">
        <v>1835000</v>
      </c>
      <c r="D37" s="10">
        <v>1835000</v>
      </c>
      <c r="E37" s="6">
        <f>D37/C37</f>
        <v>1</v>
      </c>
    </row>
    <row r="38" spans="1:5">
      <c r="A38" s="11" t="s">
        <v>37</v>
      </c>
      <c r="B38" s="10"/>
      <c r="C38" s="10"/>
      <c r="D38" s="10"/>
      <c r="E38" s="6"/>
    </row>
    <row r="39" spans="1:5">
      <c r="A39" s="11" t="s">
        <v>36</v>
      </c>
      <c r="B39" s="10">
        <v>0</v>
      </c>
      <c r="C39" s="10">
        <v>5575763</v>
      </c>
      <c r="D39" s="10">
        <v>5500763</v>
      </c>
      <c r="E39" s="6">
        <f>D39/C39</f>
        <v>0.98654892612903378</v>
      </c>
    </row>
    <row r="40" spans="1:5" ht="23.25" customHeight="1">
      <c r="A40" s="17" t="s">
        <v>35</v>
      </c>
      <c r="B40" s="16">
        <f>SUM(B36:B39)</f>
        <v>10087000</v>
      </c>
      <c r="C40" s="16">
        <f>SUM(C36:C39)</f>
        <v>15888744</v>
      </c>
      <c r="D40" s="16">
        <f>SUM(D36:D39)</f>
        <v>15594286</v>
      </c>
      <c r="E40" s="6">
        <f>D40/C40</f>
        <v>0.98146750932609905</v>
      </c>
    </row>
    <row r="41" spans="1:5">
      <c r="A41" s="9" t="s">
        <v>34</v>
      </c>
      <c r="B41" s="8">
        <f>B21+B24+B33+B35+B40</f>
        <v>44867000</v>
      </c>
      <c r="C41" s="8">
        <f>C21+C24+C33+C35+C40</f>
        <v>60545028</v>
      </c>
      <c r="D41" s="8">
        <f>D21+D24+D33+D35+D40</f>
        <v>58608137</v>
      </c>
      <c r="E41" s="7">
        <f>D41/C41</f>
        <v>0.96800908243035255</v>
      </c>
    </row>
    <row r="42" spans="1:5">
      <c r="A42" s="11" t="s">
        <v>33</v>
      </c>
      <c r="B42" s="10">
        <v>0</v>
      </c>
      <c r="C42" s="10">
        <v>313200</v>
      </c>
      <c r="D42" s="10">
        <v>313200</v>
      </c>
      <c r="E42" s="6">
        <f>D42/C42</f>
        <v>1</v>
      </c>
    </row>
    <row r="43" spans="1:5">
      <c r="A43" s="11" t="s">
        <v>32</v>
      </c>
      <c r="B43" s="10">
        <v>0</v>
      </c>
      <c r="C43" s="10">
        <v>60000</v>
      </c>
      <c r="D43" s="10">
        <v>60000</v>
      </c>
      <c r="E43" s="6">
        <f>D43/C43</f>
        <v>1</v>
      </c>
    </row>
    <row r="44" spans="1:5">
      <c r="A44" s="11" t="s">
        <v>31</v>
      </c>
      <c r="B44" s="10">
        <v>0</v>
      </c>
      <c r="C44" s="10">
        <v>60000</v>
      </c>
      <c r="D44" s="10">
        <v>60000</v>
      </c>
      <c r="E44" s="6">
        <f>D44/C44</f>
        <v>1</v>
      </c>
    </row>
    <row r="45" spans="1:5">
      <c r="A45" s="11" t="s">
        <v>30</v>
      </c>
      <c r="B45" s="10">
        <f>SUM(B46:B49)</f>
        <v>14260000</v>
      </c>
      <c r="C45" s="10">
        <f>SUM(C46:C49)</f>
        <v>15519727</v>
      </c>
      <c r="D45" s="10">
        <f>SUM(D46:D49)</f>
        <v>11644660</v>
      </c>
      <c r="E45" s="6">
        <f>D45/C45</f>
        <v>0.75031345590035181</v>
      </c>
    </row>
    <row r="46" spans="1:5" ht="25.5">
      <c r="A46" s="11" t="s">
        <v>29</v>
      </c>
      <c r="B46" s="10"/>
      <c r="C46" s="10"/>
      <c r="D46" s="10"/>
      <c r="E46" s="6"/>
    </row>
    <row r="47" spans="1:5">
      <c r="A47" s="11" t="s">
        <v>28</v>
      </c>
      <c r="B47" s="10">
        <v>550000</v>
      </c>
      <c r="C47" s="10">
        <v>188500</v>
      </c>
      <c r="D47" s="10">
        <v>0</v>
      </c>
      <c r="E47" s="6">
        <f>D47/C47</f>
        <v>0</v>
      </c>
    </row>
    <row r="48" spans="1:5" ht="27.6" customHeight="1">
      <c r="A48" s="11" t="s">
        <v>27</v>
      </c>
      <c r="B48" s="10">
        <v>0</v>
      </c>
      <c r="C48" s="10">
        <v>5000</v>
      </c>
      <c r="D48" s="10">
        <v>5000</v>
      </c>
      <c r="E48" s="6">
        <f>D48/C48</f>
        <v>1</v>
      </c>
    </row>
    <row r="49" spans="1:5" ht="21" customHeight="1">
      <c r="A49" s="11" t="s">
        <v>26</v>
      </c>
      <c r="B49" s="10">
        <v>13710000</v>
      </c>
      <c r="C49" s="10">
        <v>15326227</v>
      </c>
      <c r="D49" s="10">
        <v>11639660</v>
      </c>
      <c r="E49" s="6">
        <f>D49/C49</f>
        <v>0.75946023766971482</v>
      </c>
    </row>
    <row r="50" spans="1:5">
      <c r="A50" s="9" t="s">
        <v>25</v>
      </c>
      <c r="B50" s="8">
        <f>B42+B43+B45</f>
        <v>14260000</v>
      </c>
      <c r="C50" s="8">
        <f>C42+C43+C45</f>
        <v>15892927</v>
      </c>
      <c r="D50" s="8">
        <f>D42+D43+D45</f>
        <v>12017860</v>
      </c>
      <c r="E50" s="7">
        <f>D50/C50</f>
        <v>0.75617663127754886</v>
      </c>
    </row>
    <row r="51" spans="1:5" ht="25.5">
      <c r="A51" s="11" t="s">
        <v>24</v>
      </c>
      <c r="B51" s="10"/>
      <c r="C51" s="10"/>
      <c r="D51" s="10"/>
      <c r="E51" s="6"/>
    </row>
    <row r="52" spans="1:5">
      <c r="A52" s="11" t="s">
        <v>23</v>
      </c>
      <c r="B52" s="10"/>
      <c r="C52" s="10"/>
      <c r="D52" s="10"/>
      <c r="E52" s="6"/>
    </row>
    <row r="53" spans="1:5" ht="25.5">
      <c r="A53" s="11" t="s">
        <v>22</v>
      </c>
      <c r="B53" s="10">
        <v>3463000</v>
      </c>
      <c r="C53" s="10">
        <v>3463000</v>
      </c>
      <c r="D53" s="10">
        <v>1964906</v>
      </c>
      <c r="E53" s="6">
        <f>D53/C53</f>
        <v>0.56739994224660695</v>
      </c>
    </row>
    <row r="54" spans="1:5">
      <c r="A54" s="11" t="s">
        <v>21</v>
      </c>
      <c r="B54" s="10">
        <v>3463000</v>
      </c>
      <c r="C54" s="10">
        <v>3463000</v>
      </c>
      <c r="D54" s="10">
        <v>1964906</v>
      </c>
      <c r="E54" s="6">
        <f>D54/C54</f>
        <v>0.56739994224660695</v>
      </c>
    </row>
    <row r="55" spans="1:5" ht="25.5">
      <c r="A55" s="11" t="s">
        <v>20</v>
      </c>
      <c r="B55" s="10">
        <v>2000000</v>
      </c>
      <c r="C55" s="10">
        <v>3409871</v>
      </c>
      <c r="D55" s="10">
        <v>3409871</v>
      </c>
      <c r="E55" s="6">
        <f>D55/C55</f>
        <v>1</v>
      </c>
    </row>
    <row r="56" spans="1:5" ht="17.25" customHeight="1">
      <c r="A56" s="11" t="s">
        <v>19</v>
      </c>
      <c r="B56" s="10">
        <v>9397000</v>
      </c>
      <c r="C56" s="10">
        <v>70035717</v>
      </c>
      <c r="D56" s="10">
        <v>0</v>
      </c>
      <c r="E56" s="6"/>
    </row>
    <row r="57" spans="1:5">
      <c r="A57" s="9" t="s">
        <v>18</v>
      </c>
      <c r="B57" s="8">
        <f>B53+B55+B56</f>
        <v>14860000</v>
      </c>
      <c r="C57" s="8">
        <f>C53+C55+C56</f>
        <v>76908588</v>
      </c>
      <c r="D57" s="8">
        <f>D53+D55+D56</f>
        <v>5374777</v>
      </c>
      <c r="E57" s="7">
        <f>D57/C57</f>
        <v>6.9885264308844161E-2</v>
      </c>
    </row>
    <row r="58" spans="1:5" s="12" customFormat="1">
      <c r="A58" s="15" t="s">
        <v>17</v>
      </c>
      <c r="B58" s="14"/>
      <c r="C58" s="14">
        <v>20000</v>
      </c>
      <c r="D58" s="14">
        <v>20000</v>
      </c>
      <c r="E58" s="13">
        <f>D58/C58</f>
        <v>1</v>
      </c>
    </row>
    <row r="59" spans="1:5">
      <c r="A59" s="11" t="s">
        <v>16</v>
      </c>
      <c r="B59" s="10">
        <v>700000</v>
      </c>
      <c r="C59" s="10">
        <v>4200000</v>
      </c>
      <c r="D59" s="10">
        <v>4200000</v>
      </c>
      <c r="E59" s="6">
        <f>D59/C59</f>
        <v>1</v>
      </c>
    </row>
    <row r="60" spans="1:5">
      <c r="A60" s="11" t="s">
        <v>15</v>
      </c>
      <c r="B60" s="10">
        <v>450000</v>
      </c>
      <c r="C60" s="10">
        <v>1947769</v>
      </c>
      <c r="D60" s="10">
        <v>1947769</v>
      </c>
      <c r="E60" s="6">
        <f>D60/C60</f>
        <v>1</v>
      </c>
    </row>
    <row r="61" spans="1:5">
      <c r="A61" s="11" t="s">
        <v>14</v>
      </c>
      <c r="B61" s="10">
        <v>2020000</v>
      </c>
      <c r="C61" s="10">
        <v>4891859</v>
      </c>
      <c r="D61" s="10">
        <v>4891859</v>
      </c>
      <c r="E61" s="6">
        <f>D61/C61</f>
        <v>1</v>
      </c>
    </row>
    <row r="62" spans="1:5" ht="19.5" customHeight="1">
      <c r="A62" s="11" t="s">
        <v>13</v>
      </c>
      <c r="B62" s="10">
        <v>667000</v>
      </c>
      <c r="C62" s="10">
        <v>1716727</v>
      </c>
      <c r="D62" s="10">
        <v>1673182</v>
      </c>
      <c r="E62" s="6">
        <f>D62/C62</f>
        <v>0.97463487205595301</v>
      </c>
    </row>
    <row r="63" spans="1:5">
      <c r="A63" s="9" t="s">
        <v>12</v>
      </c>
      <c r="B63" s="8">
        <f>SUM(B58:B62)</f>
        <v>3837000</v>
      </c>
      <c r="C63" s="8">
        <f>SUM(C58:C62)</f>
        <v>12776355</v>
      </c>
      <c r="D63" s="8">
        <f>SUM(D58:D62)</f>
        <v>12732810</v>
      </c>
      <c r="E63" s="7">
        <f>D63/C63</f>
        <v>0.99659175093365826</v>
      </c>
    </row>
    <row r="64" spans="1:5">
      <c r="A64" s="11" t="s">
        <v>11</v>
      </c>
      <c r="B64" s="10">
        <v>2046000</v>
      </c>
      <c r="C64" s="10">
        <v>10584645</v>
      </c>
      <c r="D64" s="10">
        <v>9752674</v>
      </c>
      <c r="E64" s="6">
        <f>D64/C64</f>
        <v>0.92139830858758132</v>
      </c>
    </row>
    <row r="65" spans="1:5" ht="21.75" customHeight="1">
      <c r="A65" s="11" t="s">
        <v>10</v>
      </c>
      <c r="B65" s="10">
        <v>525000</v>
      </c>
      <c r="C65" s="10">
        <v>2873810</v>
      </c>
      <c r="D65" s="10">
        <v>2612531</v>
      </c>
      <c r="E65" s="6">
        <f>D65/C65</f>
        <v>0.90908271597635193</v>
      </c>
    </row>
    <row r="66" spans="1:5">
      <c r="A66" s="9" t="s">
        <v>9</v>
      </c>
      <c r="B66" s="8">
        <f>SUM(B64:B65)</f>
        <v>2571000</v>
      </c>
      <c r="C66" s="8">
        <f>SUM(C64:C65)</f>
        <v>13458455</v>
      </c>
      <c r="D66" s="8">
        <f>SUM(D64:D65)</f>
        <v>12365205</v>
      </c>
      <c r="E66" s="7">
        <f>D66/C66</f>
        <v>0.9187685362101371</v>
      </c>
    </row>
    <row r="67" spans="1:5" ht="25.5">
      <c r="A67" s="11" t="s">
        <v>8</v>
      </c>
      <c r="B67" s="10"/>
      <c r="C67" s="10"/>
      <c r="D67" s="10"/>
      <c r="E67" s="6"/>
    </row>
    <row r="68" spans="1:5" ht="16.5" customHeight="1">
      <c r="A68" s="11" t="s">
        <v>7</v>
      </c>
      <c r="B68" s="10"/>
      <c r="C68" s="10"/>
      <c r="D68" s="10"/>
      <c r="E68" s="6"/>
    </row>
    <row r="69" spans="1:5" ht="21" customHeight="1">
      <c r="A69" s="9" t="s">
        <v>6</v>
      </c>
      <c r="B69" s="8"/>
      <c r="C69" s="8"/>
      <c r="D69" s="8"/>
      <c r="E69" s="7"/>
    </row>
    <row r="70" spans="1:5">
      <c r="A70" s="9" t="s">
        <v>5</v>
      </c>
      <c r="B70" s="8">
        <f>B17+B18+B41+B50+B57+B63+B66+B69</f>
        <v>126074489</v>
      </c>
      <c r="C70" s="8">
        <f>C17+C18+C41+C50+C57+C63+C66+C69</f>
        <v>242725162</v>
      </c>
      <c r="D70" s="8">
        <f>D17+D18+D41+D50+D57+D63+D66+D69</f>
        <v>163871635</v>
      </c>
      <c r="E70" s="7">
        <f>D70/C70</f>
        <v>0.67513245701325353</v>
      </c>
    </row>
    <row r="71" spans="1:5">
      <c r="E71" s="6"/>
    </row>
    <row r="72" spans="1:5" ht="24.95" customHeight="1">
      <c r="A72" s="11" t="s">
        <v>4</v>
      </c>
      <c r="B72" s="10"/>
      <c r="C72" s="10"/>
      <c r="D72" s="10"/>
      <c r="E72" s="6"/>
    </row>
    <row r="73" spans="1:5" ht="18" customHeight="1">
      <c r="A73" s="11" t="s">
        <v>3</v>
      </c>
      <c r="B73" s="10">
        <v>5465911</v>
      </c>
      <c r="C73" s="10">
        <v>15111969</v>
      </c>
      <c r="D73" s="10">
        <v>15111969</v>
      </c>
      <c r="E73" s="6">
        <f>D73/C73</f>
        <v>1</v>
      </c>
    </row>
    <row r="74" spans="1:5" ht="16.5" customHeight="1">
      <c r="A74" s="11" t="s">
        <v>2</v>
      </c>
      <c r="B74" s="10">
        <v>101587600</v>
      </c>
      <c r="C74" s="10">
        <v>105428497</v>
      </c>
      <c r="D74" s="10">
        <v>105428497</v>
      </c>
      <c r="E74" s="6">
        <f>D74/C74</f>
        <v>1</v>
      </c>
    </row>
    <row r="75" spans="1:5">
      <c r="A75" s="9" t="s">
        <v>1</v>
      </c>
      <c r="B75" s="8">
        <f>SUM(B72:B74)</f>
        <v>107053511</v>
      </c>
      <c r="C75" s="8">
        <f>SUM(C72:C74)</f>
        <v>120540466</v>
      </c>
      <c r="D75" s="8">
        <f>SUM(D72:D74)</f>
        <v>120540466</v>
      </c>
      <c r="E75" s="7">
        <f>D75/C75</f>
        <v>1</v>
      </c>
    </row>
    <row r="76" spans="1:5" ht="8.1" customHeight="1">
      <c r="E76" s="6"/>
    </row>
    <row r="77" spans="1:5">
      <c r="A77" s="5" t="s">
        <v>0</v>
      </c>
      <c r="B77" s="4">
        <f>B70+B75</f>
        <v>233128000</v>
      </c>
      <c r="C77" s="4">
        <f>C70+C75</f>
        <v>363265628</v>
      </c>
      <c r="D77" s="4">
        <f>D70+D75</f>
        <v>284412101</v>
      </c>
      <c r="E77" s="3">
        <f>D77/C77</f>
        <v>0.78293149441598142</v>
      </c>
    </row>
  </sheetData>
  <mergeCells count="2">
    <mergeCell ref="A2:E2"/>
    <mergeCell ref="A1:E1"/>
  </mergeCells>
  <printOptions gridLines="1"/>
  <pageMargins left="0.94488188976377963" right="0.94488188976377963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2017-06-01T10:30:21Z</dcterms:created>
  <dcterms:modified xsi:type="dcterms:W3CDTF">2017-06-01T10:30:36Z</dcterms:modified>
</cp:coreProperties>
</file>