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5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>
    <definedName name="_xlfn.IFERROR" hidden="1">#NAME?</definedName>
    <definedName name="_xlnm.Print_Titles" localSheetId="0">'1'!$4:$5</definedName>
    <definedName name="_xlnm.Print_Titles" localSheetId="15">'13'!$4:$5</definedName>
    <definedName name="_xlnm.Print_Titles" localSheetId="1">'2'!$3:$6</definedName>
    <definedName name="_xlnm.Print_Titles" localSheetId="4">'3'!$3:$7</definedName>
    <definedName name="_xlnm.Print_Area" localSheetId="0">'1'!$A$1:$BT$32</definedName>
    <definedName name="_xlnm.Print_Area" localSheetId="15">'13'!$A$1:$BO$35</definedName>
    <definedName name="_xlnm.Print_Area" localSheetId="1">'2'!$A$1:$AJ$96</definedName>
    <definedName name="_xlnm.Print_Area" localSheetId="4">'3'!$A$1:$AJ$66</definedName>
  </definedNames>
  <calcPr fullCalcOnLoad="1"/>
</workbook>
</file>

<file path=xl/sharedStrings.xml><?xml version="1.0" encoding="utf-8"?>
<sst xmlns="http://schemas.openxmlformats.org/spreadsheetml/2006/main" count="954" uniqueCount="727">
  <si>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</si>
  <si>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</si>
  <si>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</si>
  <si>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</si>
  <si>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</si>
  <si>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</si>
  <si>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</si>
  <si>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</si>
  <si>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</si>
  <si>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</si>
  <si>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</si>
  <si>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</si>
  <si>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</si>
  <si>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</si>
  <si>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</si>
  <si>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</si>
  <si>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</si>
  <si>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</si>
  <si>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</si>
  <si>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</si>
  <si>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</si>
  <si>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</si>
  <si>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</si>
  <si>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</si>
  <si>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</si>
  <si>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</si>
  <si>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</si>
  <si>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</si>
  <si>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</si>
  <si>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</si>
  <si>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</si>
  <si>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</si>
  <si>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</si>
  <si>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</si>
  <si>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</si>
  <si>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</si>
  <si>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</si>
  <si>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</si>
  <si>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</si>
  <si>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</si>
  <si>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</si>
  <si>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</si>
  <si>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</si>
  <si>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</si>
  <si>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</si>
  <si>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</si>
  <si>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</si>
  <si>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</si>
  <si>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</si>
  <si>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</si>
  <si>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</si>
  <si>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</si>
  <si>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</si>
  <si>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</si>
  <si>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</si>
  <si>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</si>
  <si>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</si>
  <si>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</si>
  <si>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</si>
  <si>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</si>
  <si>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</si>
  <si>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</si>
  <si>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</si>
  <si>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</si>
  <si>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</si>
  <si>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</si>
  <si>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</si>
  <si>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</si>
  <si>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</si>
  <si>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</si>
  <si>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</si>
  <si>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</si>
  <si>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</si>
  <si>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</si>
  <si>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</si>
  <si>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</si>
  <si>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</si>
  <si>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</si>
  <si>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</si>
  <si>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</si>
  <si>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</si>
  <si>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</si>
  <si>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</si>
  <si>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</si>
  <si>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</si>
  <si>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</si>
  <si>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</si>
  <si>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</si>
  <si>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</si>
  <si>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</si>
  <si>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</si>
  <si>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</si>
  <si>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</si>
  <si>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</si>
  <si>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</si>
  <si>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</si>
  <si>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</si>
  <si>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</si>
  <si>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</si>
  <si>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</si>
  <si>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</si>
  <si>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</si>
  <si>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</si>
  <si>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</si>
  <si>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</si>
  <si>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</si>
  <si>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</si>
  <si>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</si>
  <si>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</si>
  <si>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</si>
  <si>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</si>
  <si>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</si>
  <si>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</si>
  <si>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</si>
  <si>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</si>
  <si>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</si>
  <si>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</si>
  <si>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</si>
  <si>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</si>
  <si>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</si>
  <si>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</si>
  <si>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</si>
  <si>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</si>
  <si>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</si>
  <si>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</si>
  <si>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</si>
  <si>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</si>
  <si>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</si>
  <si>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</si>
  <si>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</si>
  <si>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</si>
  <si>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</si>
  <si>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</si>
  <si>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</si>
  <si>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</si>
  <si>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</si>
  <si>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</si>
  <si>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</si>
  <si>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</si>
  <si>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</si>
  <si>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</si>
  <si>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</si>
  <si>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</si>
  <si>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</si>
  <si>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</si>
  <si>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</si>
  <si>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</si>
  <si>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</si>
  <si>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</si>
  <si>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</si>
  <si>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</si>
  <si>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</si>
  <si>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</si>
  <si>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</si>
  <si>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</si>
  <si>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</si>
  <si>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</si>
  <si>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</si>
  <si>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</si>
  <si>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</si>
  <si>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</si>
  <si>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</si>
  <si>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</si>
  <si>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</si>
  <si>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</si>
  <si>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</si>
  <si>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</si>
  <si>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</si>
  <si>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</si>
  <si>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</si>
  <si>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</si>
  <si>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</si>
  <si>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</si>
  <si>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</si>
  <si>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</si>
  <si>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</si>
  <si>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</si>
  <si>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</si>
  <si>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</si>
  <si>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</si>
  <si>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</si>
  <si>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</si>
  <si>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</si>
  <si>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</si>
  <si>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</si>
  <si>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</si>
  <si>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</si>
  <si>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</si>
  <si>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</si>
  <si>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</si>
  <si>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</si>
  <si>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</si>
  <si>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</si>
  <si>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</si>
  <si>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</si>
  <si>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</si>
  <si>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</si>
  <si>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</si>
  <si>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</si>
  <si>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</si>
  <si>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</si>
  <si>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</si>
  <si>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</si>
  <si>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</si>
  <si>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</si>
  <si>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</si>
  <si>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</si>
  <si>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</si>
  <si>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</si>
  <si>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</si>
  <si>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</si>
  <si>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</si>
  <si>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</si>
  <si>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</si>
  <si>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</si>
  <si>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</si>
  <si>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</si>
  <si>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</si>
  <si>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</si>
  <si>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</si>
  <si>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</si>
  <si>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</si>
  <si>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</si>
  <si>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</si>
  <si>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</si>
  <si>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</si>
  <si>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</si>
  <si>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</si>
  <si>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</si>
  <si>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</si>
  <si>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</si>
  <si>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</si>
  <si>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</si>
  <si>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</si>
  <si>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</si>
  <si>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</si>
  <si>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</si>
  <si>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</si>
  <si>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</si>
  <si>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</si>
  <si>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</si>
  <si>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</si>
  <si>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</si>
  <si>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</si>
  <si>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</si>
  <si>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</si>
  <si>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</si>
  <si>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</si>
  <si>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</si>
  <si>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</si>
  <si>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</si>
  <si>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</si>
  <si>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</si>
  <si>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</si>
  <si>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</si>
  <si>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</si>
  <si>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</si>
  <si>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</si>
  <si>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</si>
  <si>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</si>
  <si>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</si>
  <si>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</si>
  <si>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</si>
  <si>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</si>
  <si>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</si>
  <si>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</si>
  <si>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</si>
  <si>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</si>
  <si>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</si>
  <si>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</si>
  <si>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</si>
  <si>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</si>
  <si>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</si>
  <si>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</si>
  <si>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</si>
  <si>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</si>
  <si>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</si>
  <si>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</si>
  <si>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</si>
  <si>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</si>
  <si>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</si>
  <si>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</si>
  <si>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</si>
  <si>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</si>
  <si>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</si>
  <si>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</si>
  <si>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</si>
  <si>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</si>
  <si>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</si>
  <si>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</si>
  <si>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</si>
  <si>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</si>
  <si>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</si>
  <si>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</si>
  <si>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</si>
  <si>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</si>
  <si>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</si>
  <si>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</si>
  <si>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</si>
  <si>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</si>
  <si>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</si>
  <si>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</si>
  <si>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</si>
  <si>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</si>
  <si>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</si>
  <si>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</si>
  <si>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</si>
  <si>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</si>
  <si>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</si>
  <si>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</si>
  <si>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</si>
  <si>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</si>
  <si>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</si>
  <si>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</si>
  <si>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</si>
  <si>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</si>
  <si>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</si>
  <si>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</si>
  <si>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</si>
  <si>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</si>
  <si>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</si>
  <si>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</si>
  <si>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</si>
  <si>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</si>
  <si>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</si>
  <si>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</si>
  <si>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</si>
  <si>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</si>
  <si>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</si>
  <si>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</si>
  <si>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</si>
  <si>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</si>
  <si>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</si>
  <si>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</si>
  <si>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</si>
  <si>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</si>
  <si>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</si>
  <si>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</si>
  <si>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</si>
  <si>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</si>
  <si>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</si>
  <si>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</si>
  <si>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</si>
  <si>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</si>
  <si>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</si>
  <si>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</si>
  <si>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</si>
  <si>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</si>
  <si>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</si>
  <si>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</si>
  <si>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</si>
  <si>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</si>
  <si>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</si>
  <si>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</si>
  <si>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</si>
  <si>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</si>
  <si>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</si>
  <si>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</si>
  <si>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</si>
  <si>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</si>
  <si>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</si>
  <si>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</si>
  <si>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</si>
  <si>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</si>
  <si>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</si>
  <si>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</si>
  <si>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</si>
  <si>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</si>
  <si>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</si>
  <si>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</si>
  <si>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</si>
  <si>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</si>
  <si>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</si>
  <si>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</si>
  <si>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</si>
  <si>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</si>
  <si>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</si>
  <si>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</si>
  <si>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</si>
  <si>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</si>
  <si>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</si>
  <si>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</si>
  <si>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</si>
  <si>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</si>
  <si>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</si>
  <si>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</si>
  <si>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</si>
  <si>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</si>
  <si>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</si>
  <si>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</si>
  <si>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</si>
  <si>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</si>
  <si>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</si>
  <si>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</si>
  <si>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</si>
  <si>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</si>
  <si>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</si>
  <si>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</si>
  <si>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</si>
  <si>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</si>
  <si>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</si>
  <si>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</si>
  <si>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</si>
  <si>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</si>
  <si>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</si>
  <si>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</si>
  <si>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</si>
  <si>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</si>
  <si>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</si>
  <si>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</si>
  <si>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</si>
  <si>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</si>
  <si>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</si>
  <si>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</si>
  <si>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</si>
  <si>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</si>
  <si>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</si>
  <si>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</si>
  <si>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</si>
  <si>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</si>
  <si>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</si>
  <si>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</si>
  <si>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</si>
  <si>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</si>
  <si>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</si>
  <si>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</si>
  <si>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</si>
  <si>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</si>
  <si>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</si>
  <si>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</si>
  <si>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</si>
  <si>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</si>
  <si>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</si>
  <si>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</si>
  <si>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</si>
  <si>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</si>
  <si>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</si>
  <si>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</si>
  <si>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</si>
  <si>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</si>
  <si>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</si>
  <si>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</si>
  <si>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</si>
  <si>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</si>
  <si>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</si>
  <si>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</si>
  <si>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</si>
  <si>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</si>
  <si>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</si>
  <si>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</si>
  <si>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</si>
  <si>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</si>
  <si>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</si>
  <si>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</si>
  <si>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</si>
  <si>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</si>
  <si>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</si>
  <si>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</si>
  <si>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</si>
  <si>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</si>
  <si>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</si>
  <si>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</si>
  <si>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</si>
  <si>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</si>
  <si>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</si>
  <si>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</si>
  <si>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</si>
  <si>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</si>
  <si>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</si>
  <si>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</si>
  <si>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</si>
  <si>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</si>
  <si>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</si>
  <si>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</si>
  <si>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</si>
  <si>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</si>
  <si>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</si>
  <si>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</si>
  <si>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</si>
  <si>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</si>
  <si>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</si>
  <si>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</si>
  <si>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</si>
  <si>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</si>
  <si>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</si>
  <si>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</si>
  <si>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</si>
  <si>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</si>
  <si>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</si>
  <si>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</si>
  <si>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</si>
  <si>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</si>
  <si>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</si>
  <si>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</si>
  <si>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</si>
  <si>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</si>
  <si>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</si>
  <si>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</si>
  <si>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</si>
  <si>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</si>
  <si>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</si>
  <si>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</si>
  <si>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</si>
  <si>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</si>
  <si>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</si>
  <si>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</si>
  <si>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</si>
  <si>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</si>
  <si>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</si>
  <si>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</si>
  <si>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</si>
  <si>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</si>
  <si>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</si>
  <si>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</si>
  <si>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</si>
  <si>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</si>
  <si>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</si>
  <si>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</si>
  <si>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</si>
  <si>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</si>
  <si>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</si>
  <si>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</si>
  <si>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</si>
  <si>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</si>
  <si>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</si>
  <si>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</si>
  <si>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</si>
  <si>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</si>
  <si>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</si>
  <si>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</si>
  <si>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</si>
  <si>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</si>
  <si>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</si>
  <si>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</si>
  <si>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</si>
  <si>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</si>
  <si>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</si>
  <si>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</si>
  <si>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</si>
  <si>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</si>
  <si>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</si>
  <si>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</si>
  <si>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</si>
  <si>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</si>
  <si>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</si>
  <si>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</si>
  <si>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</si>
  <si>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</si>
  <si>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</si>
  <si>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</si>
  <si>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</si>
  <si>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</si>
  <si>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</si>
  <si>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</si>
  <si>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</si>
  <si>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</si>
  <si>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</si>
  <si>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</si>
  <si>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</si>
  <si>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</si>
  <si>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</si>
  <si>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</si>
  <si>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</si>
  <si>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</si>
  <si>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</si>
  <si>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</si>
  <si>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</si>
  <si>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</si>
  <si>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</si>
  <si>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</si>
  <si>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</si>
  <si>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</si>
  <si>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</si>
  <si>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</si>
  <si>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</si>
  <si>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</si>
  <si>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</si>
  <si>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</si>
  <si>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</si>
  <si>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</si>
  <si>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</si>
  <si>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</si>
  <si>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</si>
  <si>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</si>
  <si>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</si>
  <si>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</si>
  <si>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</si>
  <si>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</si>
  <si>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</si>
  <si>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</si>
  <si>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</si>
  <si>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</si>
  <si>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</si>
  <si>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</si>
  <si>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</si>
  <si>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</si>
  <si>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</si>
  <si>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</si>
  <si>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</si>
  <si>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</si>
  <si>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</si>
  <si>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</si>
  <si>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</si>
  <si>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</si>
  <si>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</si>
  <si>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</si>
  <si>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</si>
  <si>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</si>
  <si>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</si>
  <si>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</si>
  <si>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</si>
  <si>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</si>
  <si>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</si>
  <si>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</si>
  <si>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</si>
  <si>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</si>
  <si>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</si>
  <si>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</si>
  <si>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</si>
  <si>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</si>
  <si>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</si>
  <si>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</si>
  <si>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</si>
  <si>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</si>
  <si>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</si>
  <si>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</si>
  <si>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</si>
  <si>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</si>
  <si>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</si>
  <si>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ZALASZENTJAKAB  KÖZSÉG ÖNKORMÁNYZATA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</si>
  <si>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</si>
  <si>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</si>
  <si>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</si>
  <si>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</si>
  <si>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</si>
  <si>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</si>
  <si>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</si>
  <si>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</si>
  <si>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</si>
  <si>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</si>
  <si>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</si>
  <si>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</si>
  <si>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</si>
  <si>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</si>
  <si>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</si>
  <si>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</si>
  <si>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</si>
  <si>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</si>
  <si>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</si>
  <si>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</si>
  <si>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</si>
  <si>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</si>
  <si>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</si>
  <si>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</si>
  <si>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</si>
  <si>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</si>
  <si>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</si>
  <si>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</si>
  <si>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</si>
  <si>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</si>
  <si>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</si>
  <si>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2016. évi terv</t>
  </si>
  <si>
    <t>Költségvetési, finanszírozási bevételek és kiadások egyenlege (költségvetéi hiány, költségvetési többlet)</t>
  </si>
  <si>
    <t>Költsévetési hiány belső finanszírozása - pénzmaradvány felhasználáa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</si>
  <si>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</si>
  <si>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</si>
  <si>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</si>
  <si>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</si>
  <si>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</si>
  <si>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</si>
  <si>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</si>
  <si>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</si>
  <si>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</si>
  <si>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</si>
  <si>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</si>
  <si>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Faluszövetség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</si>
  <si>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</si>
  <si>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</si>
  <si>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</si>
  <si>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</si>
  <si>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</si>
  <si>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</si>
  <si>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</si>
  <si>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</si>
  <si>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</si>
  <si>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</si>
  <si>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Zalakoaros Kistérség Többcélú Társulása belső ellenőrzés</t>
  </si>
  <si>
    <t>KÖTELEZŐ, ÖNKÉNT VÁLLALT ÉS ÁLLAMIGAZGATÁSI T FELADATOK BEMUTATÁSA</t>
  </si>
  <si>
    <t>Zalaszentjakab Község Önkormányzata</t>
  </si>
  <si>
    <t>AZ önkormányzat által adott közvetett támogatások, kedvezmények</t>
  </si>
  <si>
    <t>Zalaszentjakab Község Önkormányzat saját bevételeinek részletezése az adósságot keletkeztető ügyletből származó tárgyévi fizetési kötelezettség megállapításához</t>
  </si>
  <si>
    <t>Költségvetési kiadások</t>
  </si>
  <si>
    <t xml:space="preserve">Finanszírozási kiadások </t>
  </si>
  <si>
    <t>A költségvetési évet követő három év tervezett előirányzatai főbb csoportokban</t>
  </si>
  <si>
    <t>2017. évi terv</t>
  </si>
  <si>
    <t>2015. ÉVI KÖLTSÉGVETÉSÉNEK ÖSSZEVONT MÉRLEGE</t>
  </si>
  <si>
    <t>2015. évi eredeti
előirányzat</t>
  </si>
  <si>
    <t>2015. ÉVI KÖLTSÉGVETÉSE</t>
  </si>
  <si>
    <t>2015. ÉVI KÖLTSÉGVETÉS</t>
  </si>
  <si>
    <t>2018. évi terv</t>
  </si>
  <si>
    <t>2014. évi eredeti ei.</t>
  </si>
  <si>
    <t xml:space="preserve">Egyéb nem intézményi ellátások - települési támogatás </t>
  </si>
  <si>
    <t>Ellátottak pénzbeli juttatásai összesen</t>
  </si>
  <si>
    <t>2015. évi előirányzat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</si>
  <si>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</si>
  <si>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</si>
  <si>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</si>
  <si>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2015. év utáni szükséglet
(6=2 - 4 - 5)</t>
  </si>
  <si>
    <t>Start mezőgazdasági mintaprogram - eszközbeszerzés</t>
  </si>
  <si>
    <t>Mezőgazdasági utak karbantartása - eszközbeszerzés</t>
  </si>
  <si>
    <t>Közművelődési érdekeltségnövelő támogatás önerő</t>
  </si>
  <si>
    <t>I.1.d)</t>
  </si>
  <si>
    <t>Lakott külterülettel kapcsolatos feladatok támogatása</t>
  </si>
  <si>
    <t>A települési önkormányzatok szociális feladatainak egyéb támogatása</t>
  </si>
  <si>
    <t>V.</t>
  </si>
  <si>
    <t>Beszámítás, kiegészítés</t>
  </si>
  <si>
    <t>V.I.1.</t>
  </si>
  <si>
    <t>Kiegészítés I.1. jogcímekhez kapcsolódó kiegészítés</t>
  </si>
  <si>
    <t>A 2015. évi költségvetési támogatások jogcímenként a 2014. évi C. törvény 2. számú melléklete alapján</t>
  </si>
  <si>
    <t>2015. ÉVI ELŐIRÁNYZAT-FELHASZNÁLÁSI TERV</t>
  </si>
  <si>
    <t>2015. évi költségvetés</t>
  </si>
  <si>
    <t>Éves létszám-előirányzat</t>
  </si>
  <si>
    <t>COFOG                 (Kormányzati funkció)</t>
  </si>
  <si>
    <t>COFOG megnevezése</t>
  </si>
  <si>
    <t>Létszám előirányzat (fő)</t>
  </si>
  <si>
    <t>Hosszabb időtartamú közfoglalkoztatás</t>
  </si>
  <si>
    <t>Felhasználás
2015. XII.31-ig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</si>
</sst>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13" xfId="62" applyNumberFormat="1" applyFont="1" applyFill="1" applyBorder="1" applyAlignment="1" applyProtection="1">
      <alignment horizontal="center" vertical="center" wrapText="1"/>
      <protection/>
    </xf>
    <xf numFmtId="167" fontId="18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7" fontId="24" fillId="0" borderId="18" xfId="62" applyNumberFormat="1" applyFont="1" applyFill="1" applyBorder="1" applyAlignment="1" applyProtection="1">
      <alignment vertical="center" wrapText="1"/>
      <protection/>
    </xf>
    <xf numFmtId="16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7" fontId="18" fillId="0" borderId="14" xfId="62" applyNumberFormat="1" applyFont="1" applyFill="1" applyBorder="1" applyAlignment="1">
      <alignment vertical="center" wrapText="1"/>
      <protection/>
    </xf>
    <xf numFmtId="16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0" fontId="27" fillId="0" borderId="17" xfId="64" applyNumberFormat="1" applyFont="1" applyBorder="1" applyAlignment="1">
      <alignment vertical="center"/>
      <protection/>
    </xf>
    <xf numFmtId="17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0" fontId="27" fillId="32" borderId="17" xfId="64" applyNumberFormat="1" applyFont="1" applyFill="1" applyBorder="1" applyAlignment="1">
      <alignment vertical="center"/>
      <protection/>
    </xf>
    <xf numFmtId="17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3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8" fillId="0" borderId="0" xfId="59" applyNumberFormat="1" applyFont="1" applyFill="1" applyAlignment="1" applyProtection="1">
      <alignment horizontal="center" vertical="center" wrapText="1"/>
      <protection/>
    </xf>
    <xf numFmtId="167" fontId="16" fillId="0" borderId="24" xfId="59" applyNumberForma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5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7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3" xfId="59" applyNumberFormat="1" applyFill="1" applyBorder="1" applyAlignment="1" applyProtection="1">
      <alignment horizontal="lef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4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0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2" fillId="0" borderId="0" xfId="60" applyFon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3" fillId="0" borderId="0" xfId="60" applyFont="1" applyBorder="1">
      <alignment/>
      <protection/>
    </xf>
    <xf numFmtId="3" fontId="41" fillId="0" borderId="0" xfId="60" applyNumberFormat="1" applyFont="1" applyBorder="1">
      <alignment/>
      <protection/>
    </xf>
    <xf numFmtId="0" fontId="8" fillId="0" borderId="0" xfId="60" applyFont="1">
      <alignment/>
      <protection/>
    </xf>
    <xf numFmtId="0" fontId="44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8" fillId="0" borderId="40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7" fillId="0" borderId="17" xfId="59" applyFont="1" applyBorder="1" applyAlignment="1">
      <alignment horizontal="justify" wrapText="1"/>
      <protection/>
    </xf>
    <xf numFmtId="168" fontId="19" fillId="0" borderId="42" xfId="43" applyNumberFormat="1" applyFont="1" applyFill="1" applyBorder="1" applyAlignment="1" applyProtection="1">
      <alignment/>
      <protection locked="0"/>
    </xf>
    <xf numFmtId="0" fontId="47" fillId="0" borderId="17" xfId="59" applyFont="1" applyBorder="1" applyAlignment="1">
      <alignment wrapText="1"/>
      <protection/>
    </xf>
    <xf numFmtId="0" fontId="19" fillId="0" borderId="30" xfId="63" applyFont="1" applyFill="1" applyBorder="1" applyAlignment="1" applyProtection="1">
      <alignment horizontal="center" vertical="center"/>
      <protection/>
    </xf>
    <xf numFmtId="168" fontId="19" fillId="0" borderId="43" xfId="43" applyNumberFormat="1" applyFont="1" applyFill="1" applyBorder="1" applyAlignment="1" applyProtection="1">
      <alignment/>
      <protection locked="0"/>
    </xf>
    <xf numFmtId="0" fontId="47" fillId="0" borderId="44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164" fontId="13" fillId="0" borderId="0" xfId="58" applyNumberFormat="1" applyFont="1" applyFill="1" applyBorder="1" applyAlignment="1">
      <alignment/>
      <protection/>
    </xf>
    <xf numFmtId="164" fontId="5" fillId="0" borderId="0" xfId="58" applyNumberFormat="1" applyFont="1" applyFill="1" applyBorder="1" applyAlignment="1">
      <alignment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>
      <alignment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3" fontId="11" fillId="0" borderId="17" xfId="60" applyNumberFormat="1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35" xfId="60" applyFont="1" applyFill="1" applyBorder="1">
      <alignment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5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68" fontId="12" fillId="0" borderId="17" xfId="42" applyNumberFormat="1" applyFont="1" applyBorder="1" applyAlignment="1">
      <alignment/>
    </xf>
    <xf numFmtId="168" fontId="11" fillId="0" borderId="45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7" xfId="42" applyNumberFormat="1" applyFont="1" applyBorder="1" applyAlignment="1">
      <alignment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Alignment="1">
      <alignment horizont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5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68" fontId="11" fillId="0" borderId="45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45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7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7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3" fontId="7" fillId="0" borderId="17" xfId="58" applyNumberFormat="1" applyFont="1" applyFill="1" applyBorder="1" applyAlignment="1">
      <alignment horizontal="center"/>
      <protection/>
    </xf>
    <xf numFmtId="3" fontId="7" fillId="0" borderId="29" xfId="58" applyNumberFormat="1" applyFont="1" applyFill="1" applyBorder="1" applyAlignment="1">
      <alignment horizontal="center"/>
      <protection/>
    </xf>
    <xf numFmtId="3" fontId="7" fillId="0" borderId="46" xfId="58" applyNumberFormat="1" applyFont="1" applyFill="1" applyBorder="1" applyAlignment="1">
      <alignment horizontal="center"/>
      <protection/>
    </xf>
    <xf numFmtId="3" fontId="7" fillId="0" borderId="22" xfId="58" applyNumberFormat="1" applyFont="1" applyFill="1" applyBorder="1" applyAlignment="1">
      <alignment horizontal="center"/>
      <protection/>
    </xf>
    <xf numFmtId="164" fontId="7" fillId="0" borderId="17" xfId="58" applyNumberFormat="1" applyFont="1" applyFill="1" applyBorder="1" applyAlignment="1">
      <alignment horizontal="left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6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164" fontId="35" fillId="0" borderId="0" xfId="58" applyNumberFormat="1" applyFont="1" applyFill="1" applyAlignment="1">
      <alignment horizontal="center"/>
      <protection/>
    </xf>
    <xf numFmtId="0" fontId="7" fillId="0" borderId="47" xfId="58" applyFont="1" applyFill="1" applyBorder="1" applyAlignment="1">
      <alignment horizontal="right"/>
      <protection/>
    </xf>
    <xf numFmtId="0" fontId="6" fillId="0" borderId="47" xfId="58" applyFont="1" applyBorder="1" applyAlignment="1">
      <alignment/>
      <protection/>
    </xf>
    <xf numFmtId="164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center" vertical="center"/>
      <protection/>
    </xf>
    <xf numFmtId="164" fontId="5" fillId="0" borderId="0" xfId="58" applyNumberFormat="1" applyFont="1" applyFill="1" applyBorder="1" applyAlignment="1">
      <alignment horizont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6" xfId="58" applyFont="1" applyFill="1" applyBorder="1" applyAlignment="1">
      <alignment vertical="center" wrapText="1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6" xfId="58" applyFont="1" applyFill="1" applyBorder="1" applyAlignment="1">
      <alignment horizontal="left" vertical="center" wrapText="1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6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6" xfId="58" applyFont="1" applyFill="1" applyBorder="1" applyAlignment="1">
      <alignment horizontal="left" vertic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6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3" fontId="10" fillId="0" borderId="29" xfId="58" applyNumberFormat="1" applyFont="1" applyFill="1" applyBorder="1" applyAlignment="1">
      <alignment horizontal="center" vertical="center" wrapText="1"/>
      <protection/>
    </xf>
    <xf numFmtId="3" fontId="10" fillId="0" borderId="46" xfId="58" applyNumberFormat="1" applyFont="1" applyFill="1" applyBorder="1" applyAlignment="1">
      <alignment horizontal="center" vertical="center" wrapText="1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5" fillId="0" borderId="0" xfId="58" applyFont="1" applyFill="1" applyAlignment="1">
      <alignment horizontal="center"/>
      <protection/>
    </xf>
    <xf numFmtId="3" fontId="5" fillId="0" borderId="0" xfId="58" applyNumberFormat="1" applyFont="1" applyFill="1" applyAlignment="1">
      <alignment horizontal="center"/>
      <protection/>
    </xf>
    <xf numFmtId="164" fontId="10" fillId="0" borderId="29" xfId="58" applyNumberFormat="1" applyFont="1" applyFill="1" applyBorder="1" applyAlignment="1">
      <alignment horizontal="center"/>
      <protection/>
    </xf>
    <xf numFmtId="164" fontId="10" fillId="0" borderId="46" xfId="58" applyNumberFormat="1" applyFont="1" applyFill="1" applyBorder="1" applyAlignment="1">
      <alignment horizontal="center"/>
      <protection/>
    </xf>
    <xf numFmtId="164" fontId="10" fillId="0" borderId="22" xfId="58" applyNumberFormat="1" applyFont="1" applyFill="1" applyBorder="1" applyAlignment="1">
      <alignment horizont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1" fontId="5" fillId="0" borderId="29" xfId="58" applyNumberFormat="1" applyFont="1" applyFill="1" applyBorder="1" applyAlignment="1">
      <alignment horizontal="center" vertical="center"/>
      <protection/>
    </xf>
    <xf numFmtId="1" fontId="5" fillId="0" borderId="22" xfId="58" applyNumberFormat="1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>
      <alignment horizontal="center" vertical="center"/>
      <protection/>
    </xf>
    <xf numFmtId="0" fontId="5" fillId="0" borderId="46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6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6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64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164" fontId="5" fillId="0" borderId="29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6" xfId="58" applyFont="1" applyFill="1" applyBorder="1" applyAlignment="1">
      <alignment vertical="center" wrapText="1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6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6" xfId="58" applyFont="1" applyFill="1" applyBorder="1" applyAlignment="1">
      <alignment vertical="center"/>
      <protection/>
    </xf>
    <xf numFmtId="165" fontId="5" fillId="0" borderId="29" xfId="58" applyNumberFormat="1" applyFont="1" applyFill="1" applyBorder="1" applyAlignment="1">
      <alignment vertical="center"/>
      <protection/>
    </xf>
    <xf numFmtId="165" fontId="5" fillId="0" borderId="46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6" xfId="58" applyFont="1" applyFill="1" applyBorder="1" applyAlignment="1">
      <alignment horizontal="left" vertical="center" wrapText="1"/>
      <protection/>
    </xf>
    <xf numFmtId="164" fontId="7" fillId="0" borderId="29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6" xfId="58" applyFont="1" applyFill="1" applyBorder="1" applyAlignment="1">
      <alignment vertical="center" wrapText="1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6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6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6" xfId="58" applyFont="1" applyFill="1" applyBorder="1" applyAlignment="1">
      <alignment horizontal="left" vertical="center"/>
      <protection/>
    </xf>
    <xf numFmtId="0" fontId="5" fillId="33" borderId="29" xfId="58" applyFont="1" applyFill="1" applyBorder="1" applyAlignment="1">
      <alignment horizontal="left" vertical="center" wrapText="1"/>
      <protection/>
    </xf>
    <xf numFmtId="0" fontId="5" fillId="33" borderId="46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6" xfId="58" applyFont="1" applyFill="1" applyBorder="1" applyAlignment="1">
      <alignment horizontal="left" vertical="center" wrapText="1"/>
      <protection/>
    </xf>
    <xf numFmtId="0" fontId="6" fillId="33" borderId="29" xfId="58" applyFont="1" applyFill="1" applyBorder="1" applyAlignment="1">
      <alignment horizontal="left" vertical="center" wrapText="1"/>
      <protection/>
    </xf>
    <xf numFmtId="0" fontId="6" fillId="33" borderId="46" xfId="58" applyFont="1" applyFill="1" applyBorder="1" applyAlignment="1">
      <alignment horizontal="left" vertical="center" wrapText="1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6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6" xfId="58" applyFont="1" applyFill="1" applyBorder="1" applyAlignment="1">
      <alignment vertical="center" wrapText="1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6" xfId="58" applyFont="1" applyFill="1" applyBorder="1" applyAlignment="1">
      <alignment vertical="center"/>
      <protection/>
    </xf>
    <xf numFmtId="166" fontId="5" fillId="0" borderId="29" xfId="58" applyNumberFormat="1" applyFont="1" applyFill="1" applyBorder="1" applyAlignment="1">
      <alignment horizontal="left" vertical="center"/>
      <protection/>
    </xf>
    <xf numFmtId="166" fontId="5" fillId="0" borderId="46" xfId="58" applyNumberFormat="1" applyFont="1" applyFill="1" applyBorder="1" applyAlignment="1">
      <alignment horizontal="left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6" xfId="58" applyFont="1" applyFill="1" applyBorder="1" applyAlignment="1">
      <alignment horizontal="left" vertical="center"/>
      <protection/>
    </xf>
    <xf numFmtId="165" fontId="7" fillId="0" borderId="29" xfId="58" applyNumberFormat="1" applyFont="1" applyFill="1" applyBorder="1" applyAlignment="1">
      <alignment vertical="center"/>
      <protection/>
    </xf>
    <xf numFmtId="165" fontId="7" fillId="0" borderId="46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43" fillId="0" borderId="0" xfId="60" applyFont="1" applyAlignment="1">
      <alignment horizontal="right"/>
      <protection/>
    </xf>
    <xf numFmtId="0" fontId="6" fillId="0" borderId="0" xfId="60" applyAlignment="1">
      <alignment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6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6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6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167" fontId="17" fillId="0" borderId="48" xfId="59" applyNumberFormat="1" applyFont="1" applyFill="1" applyBorder="1" applyAlignment="1" applyProtection="1">
      <alignment horizontal="center" vertical="center" wrapText="1"/>
      <protection/>
    </xf>
    <xf numFmtId="167" fontId="17" fillId="0" borderId="49" xfId="59" applyNumberFormat="1" applyFont="1" applyFill="1" applyBorder="1" applyAlignment="1" applyProtection="1">
      <alignment horizontal="center" vertical="center" wrapText="1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50" xfId="59" applyNumberFormat="1" applyFont="1" applyFill="1" applyBorder="1" applyAlignment="1" applyProtection="1">
      <alignment horizontal="center" vertical="center" wrapText="1"/>
      <protection/>
    </xf>
    <xf numFmtId="167" fontId="17" fillId="0" borderId="51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8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52" xfId="62" applyFont="1" applyFill="1" applyBorder="1" applyAlignment="1">
      <alignment horizontal="justify" vertical="center" wrapText="1"/>
      <protection/>
    </xf>
    <xf numFmtId="0" fontId="48" fillId="0" borderId="0" xfId="62" applyFont="1" applyFill="1" applyAlignment="1">
      <alignment horizontal="center" vertical="center" wrapText="1"/>
      <protection/>
    </xf>
    <xf numFmtId="0" fontId="11" fillId="0" borderId="47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2" xfId="63" applyFont="1" applyFill="1" applyBorder="1" applyAlignment="1">
      <alignment horizontal="justify" vertical="center" wrapText="1"/>
      <protection/>
    </xf>
    <xf numFmtId="3" fontId="10" fillId="32" borderId="53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7" xfId="5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2"/>
  <sheetViews>
    <sheetView view="pageBreakPreview" zoomScaleSheetLayoutView="100" zoomScalePageLayoutView="0" workbookViewId="0" topLeftCell="A1">
      <selection activeCell="BM5" sqref="BM5:BP5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125" style="1" customWidth="1"/>
    <col min="37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71" width="2.7109375" style="1" customWidth="1"/>
    <col min="72" max="72" width="5.7109375" style="1" customWidth="1"/>
    <col min="73" max="220" width="9.140625" style="1" customWidth="1"/>
    <col min="221" max="16384" width="2.7109375" style="1" customWidth="1"/>
  </cols>
  <sheetData>
    <row r="1" spans="1:72" ht="35.25" customHeight="1">
      <c r="A1" s="275" t="s">
        <v>569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</row>
    <row r="2" spans="1:72" ht="35.25" customHeight="1">
      <c r="A2" s="275" t="s">
        <v>695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</row>
    <row r="3" spans="1:72" ht="33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</row>
    <row r="4" spans="1:72" ht="15.75" customHeight="1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6" t="s">
        <v>2</v>
      </c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</row>
    <row r="5" spans="1:72" ht="49.5" customHeight="1">
      <c r="A5" s="278" t="s">
        <v>3</v>
      </c>
      <c r="B5" s="279"/>
      <c r="C5" s="280" t="s">
        <v>4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0" t="s">
        <v>700</v>
      </c>
      <c r="AD5" s="271"/>
      <c r="AE5" s="271"/>
      <c r="AF5" s="271"/>
      <c r="AG5" s="279" t="s">
        <v>696</v>
      </c>
      <c r="AH5" s="271"/>
      <c r="AI5" s="271"/>
      <c r="AJ5" s="271"/>
      <c r="AK5" s="278" t="s">
        <v>3</v>
      </c>
      <c r="AL5" s="279"/>
      <c r="AM5" s="280" t="s">
        <v>4</v>
      </c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0" t="s">
        <v>700</v>
      </c>
      <c r="BN5" s="271"/>
      <c r="BO5" s="271"/>
      <c r="BP5" s="271"/>
      <c r="BQ5" s="272" t="s">
        <v>696</v>
      </c>
      <c r="BR5" s="273"/>
      <c r="BS5" s="273"/>
      <c r="BT5" s="274"/>
    </row>
    <row r="6" spans="1:72" s="2" customFormat="1" ht="19.5" customHeight="1">
      <c r="A6" s="282">
        <v>1</v>
      </c>
      <c r="B6" s="283"/>
      <c r="C6" s="284" t="s">
        <v>400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6">
        <v>19923</v>
      </c>
      <c r="AD6" s="286"/>
      <c r="AE6" s="286"/>
      <c r="AF6" s="286"/>
      <c r="AG6" s="287">
        <v>31320</v>
      </c>
      <c r="AH6" s="288"/>
      <c r="AI6" s="288"/>
      <c r="AJ6" s="289"/>
      <c r="AK6" s="290">
        <v>1</v>
      </c>
      <c r="AL6" s="291"/>
      <c r="AM6" s="292" t="s">
        <v>409</v>
      </c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304"/>
      <c r="BM6" s="287">
        <v>40720</v>
      </c>
      <c r="BN6" s="288"/>
      <c r="BO6" s="288"/>
      <c r="BP6" s="289"/>
      <c r="BQ6" s="287">
        <v>54460</v>
      </c>
      <c r="BR6" s="288"/>
      <c r="BS6" s="288"/>
      <c r="BT6" s="289"/>
    </row>
    <row r="7" spans="1:72" ht="19.5" customHeight="1">
      <c r="A7" s="282">
        <v>2</v>
      </c>
      <c r="B7" s="283"/>
      <c r="C7" s="292" t="s">
        <v>401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86">
        <v>3406</v>
      </c>
      <c r="AD7" s="286"/>
      <c r="AE7" s="286"/>
      <c r="AF7" s="286"/>
      <c r="AG7" s="287">
        <v>3035</v>
      </c>
      <c r="AH7" s="288"/>
      <c r="AI7" s="288"/>
      <c r="AJ7" s="289"/>
      <c r="AK7" s="290">
        <v>2</v>
      </c>
      <c r="AL7" s="291"/>
      <c r="AM7" s="292" t="s">
        <v>410</v>
      </c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304"/>
      <c r="BM7" s="287">
        <v>720</v>
      </c>
      <c r="BN7" s="288"/>
      <c r="BO7" s="288"/>
      <c r="BP7" s="289"/>
      <c r="BQ7" s="287"/>
      <c r="BR7" s="288"/>
      <c r="BS7" s="288"/>
      <c r="BT7" s="289"/>
    </row>
    <row r="8" spans="1:72" ht="19.5" customHeight="1">
      <c r="A8" s="282">
        <v>3</v>
      </c>
      <c r="B8" s="283"/>
      <c r="C8" s="284" t="s">
        <v>427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6">
        <f>SUM(AC6:AF7)</f>
        <v>23329</v>
      </c>
      <c r="AD8" s="286"/>
      <c r="AE8" s="286"/>
      <c r="AF8" s="286"/>
      <c r="AG8" s="287">
        <f>SUM(AG6:AJ7)</f>
        <v>34355</v>
      </c>
      <c r="AH8" s="288"/>
      <c r="AI8" s="288"/>
      <c r="AJ8" s="289"/>
      <c r="AK8" s="290">
        <v>3</v>
      </c>
      <c r="AL8" s="291"/>
      <c r="AM8" s="292" t="s">
        <v>411</v>
      </c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304"/>
      <c r="BM8" s="287">
        <v>2137</v>
      </c>
      <c r="BN8" s="288"/>
      <c r="BO8" s="288"/>
      <c r="BP8" s="289"/>
      <c r="BQ8" s="287">
        <v>3106</v>
      </c>
      <c r="BR8" s="288"/>
      <c r="BS8" s="288"/>
      <c r="BT8" s="289"/>
    </row>
    <row r="9" spans="1:72" s="3" customFormat="1" ht="33" customHeight="1">
      <c r="A9" s="282">
        <v>4</v>
      </c>
      <c r="B9" s="283"/>
      <c r="C9" s="292" t="s">
        <v>69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86">
        <v>3872</v>
      </c>
      <c r="AD9" s="286"/>
      <c r="AE9" s="286"/>
      <c r="AF9" s="286"/>
      <c r="AG9" s="287">
        <v>5360</v>
      </c>
      <c r="AH9" s="288"/>
      <c r="AI9" s="288"/>
      <c r="AJ9" s="289"/>
      <c r="AK9" s="290">
        <v>4</v>
      </c>
      <c r="AL9" s="291"/>
      <c r="AM9" s="294" t="s">
        <v>412</v>
      </c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305"/>
      <c r="BM9" s="287">
        <v>1030</v>
      </c>
      <c r="BN9" s="288"/>
      <c r="BO9" s="288"/>
      <c r="BP9" s="289"/>
      <c r="BQ9" s="287">
        <v>166</v>
      </c>
      <c r="BR9" s="288"/>
      <c r="BS9" s="288"/>
      <c r="BT9" s="289"/>
    </row>
    <row r="10" spans="1:72" ht="27.75" customHeight="1">
      <c r="A10" s="282">
        <v>5</v>
      </c>
      <c r="B10" s="283"/>
      <c r="C10" s="292" t="s">
        <v>403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86">
        <v>5677</v>
      </c>
      <c r="AD10" s="286"/>
      <c r="AE10" s="286"/>
      <c r="AF10" s="286"/>
      <c r="AG10" s="287">
        <v>12480</v>
      </c>
      <c r="AH10" s="288"/>
      <c r="AI10" s="288"/>
      <c r="AJ10" s="289"/>
      <c r="AK10" s="290">
        <v>5</v>
      </c>
      <c r="AL10" s="291"/>
      <c r="AM10" s="292" t="s">
        <v>413</v>
      </c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304"/>
      <c r="BM10" s="287"/>
      <c r="BN10" s="288"/>
      <c r="BO10" s="288"/>
      <c r="BP10" s="289"/>
      <c r="BQ10" s="287"/>
      <c r="BR10" s="288"/>
      <c r="BS10" s="288"/>
      <c r="BT10" s="289"/>
    </row>
    <row r="11" spans="1:72" ht="19.5" customHeight="1">
      <c r="A11" s="282">
        <v>6</v>
      </c>
      <c r="B11" s="283"/>
      <c r="C11" s="294" t="s">
        <v>404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86">
        <v>11438</v>
      </c>
      <c r="AD11" s="286"/>
      <c r="AE11" s="286"/>
      <c r="AF11" s="286"/>
      <c r="AG11" s="287">
        <v>4227</v>
      </c>
      <c r="AH11" s="288"/>
      <c r="AI11" s="288"/>
      <c r="AJ11" s="289"/>
      <c r="AK11" s="290">
        <v>6</v>
      </c>
      <c r="AL11" s="291"/>
      <c r="AM11" s="292" t="s">
        <v>414</v>
      </c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304"/>
      <c r="BM11" s="287">
        <v>50</v>
      </c>
      <c r="BN11" s="288"/>
      <c r="BO11" s="288"/>
      <c r="BP11" s="289"/>
      <c r="BQ11" s="287">
        <v>100</v>
      </c>
      <c r="BR11" s="288"/>
      <c r="BS11" s="288"/>
      <c r="BT11" s="289"/>
    </row>
    <row r="12" spans="1:72" ht="19.5" customHeight="1">
      <c r="A12" s="282">
        <v>7</v>
      </c>
      <c r="B12" s="283"/>
      <c r="C12" s="294" t="s">
        <v>405</v>
      </c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86">
        <v>2323</v>
      </c>
      <c r="AD12" s="286"/>
      <c r="AE12" s="286"/>
      <c r="AF12" s="286"/>
      <c r="AG12" s="287">
        <v>4286</v>
      </c>
      <c r="AH12" s="288"/>
      <c r="AI12" s="288"/>
      <c r="AJ12" s="289"/>
      <c r="AK12" s="290">
        <v>7</v>
      </c>
      <c r="AL12" s="291"/>
      <c r="AM12" s="292" t="s">
        <v>568</v>
      </c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304"/>
      <c r="BM12" s="287">
        <v>0</v>
      </c>
      <c r="BN12" s="288"/>
      <c r="BO12" s="288"/>
      <c r="BP12" s="289"/>
      <c r="BQ12" s="287">
        <v>100</v>
      </c>
      <c r="BR12" s="288"/>
      <c r="BS12" s="288"/>
      <c r="BT12" s="289"/>
    </row>
    <row r="13" spans="1:72" s="3" customFormat="1" ht="19.5" customHeight="1">
      <c r="A13" s="282">
        <v>8</v>
      </c>
      <c r="B13" s="283"/>
      <c r="C13" s="296" t="s">
        <v>406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86">
        <v>1028</v>
      </c>
      <c r="AD13" s="286"/>
      <c r="AE13" s="286"/>
      <c r="AF13" s="286"/>
      <c r="AG13" s="287">
        <v>2796</v>
      </c>
      <c r="AH13" s="288"/>
      <c r="AI13" s="288"/>
      <c r="AJ13" s="289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244"/>
      <c r="BN13" s="244"/>
      <c r="BO13" s="244"/>
      <c r="BP13" s="244"/>
      <c r="BQ13" s="91"/>
      <c r="BR13" s="91"/>
      <c r="BS13" s="91"/>
      <c r="BT13" s="91"/>
    </row>
    <row r="14" spans="1:72" s="3" customFormat="1" ht="19.5" customHeight="1">
      <c r="A14" s="282">
        <v>9</v>
      </c>
      <c r="B14" s="283"/>
      <c r="C14" s="294" t="s">
        <v>407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86">
        <v>0</v>
      </c>
      <c r="AD14" s="286"/>
      <c r="AE14" s="286"/>
      <c r="AF14" s="286"/>
      <c r="AG14" s="287"/>
      <c r="AH14" s="288"/>
      <c r="AI14" s="288"/>
      <c r="AJ14" s="289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0"/>
      <c r="BN14" s="90"/>
      <c r="BO14" s="90"/>
      <c r="BP14" s="90"/>
      <c r="BQ14" s="91"/>
      <c r="BR14" s="91"/>
      <c r="BS14" s="91"/>
      <c r="BT14" s="91"/>
    </row>
    <row r="15" spans="1:72" ht="19.5" customHeight="1">
      <c r="A15" s="282">
        <v>10</v>
      </c>
      <c r="B15" s="283"/>
      <c r="C15" s="294" t="s">
        <v>408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86">
        <v>0</v>
      </c>
      <c r="AD15" s="286"/>
      <c r="AE15" s="286"/>
      <c r="AF15" s="286"/>
      <c r="AG15" s="287"/>
      <c r="AH15" s="288"/>
      <c r="AI15" s="288"/>
      <c r="AJ15" s="289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90"/>
      <c r="BN15" s="90"/>
      <c r="BO15" s="90"/>
      <c r="BP15" s="90"/>
      <c r="BQ15" s="91"/>
      <c r="BR15" s="91"/>
      <c r="BS15" s="91"/>
      <c r="BT15" s="91"/>
    </row>
    <row r="16" spans="1:72" s="3" customFormat="1" ht="19.5" customHeight="1">
      <c r="A16" s="282">
        <v>11</v>
      </c>
      <c r="B16" s="283"/>
      <c r="C16" s="296" t="s">
        <v>428</v>
      </c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87">
        <f>SUM(AC8:AF15)</f>
        <v>47667</v>
      </c>
      <c r="AD16" s="288"/>
      <c r="AE16" s="288"/>
      <c r="AF16" s="289"/>
      <c r="AG16" s="287">
        <f>SUM(AG8:AJ15)</f>
        <v>63504</v>
      </c>
      <c r="AH16" s="288"/>
      <c r="AI16" s="288"/>
      <c r="AJ16" s="289"/>
      <c r="AK16" s="290">
        <v>8</v>
      </c>
      <c r="AL16" s="291"/>
      <c r="AM16" s="294" t="s">
        <v>566</v>
      </c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305"/>
      <c r="BM16" s="287">
        <f>SUM(BM6:BP12)</f>
        <v>44657</v>
      </c>
      <c r="BN16" s="288"/>
      <c r="BO16" s="288"/>
      <c r="BP16" s="289"/>
      <c r="BQ16" s="287">
        <f>SUM(BQ6:BT15)</f>
        <v>57932</v>
      </c>
      <c r="BR16" s="288"/>
      <c r="BS16" s="288"/>
      <c r="BT16" s="289"/>
    </row>
    <row r="17" spans="1:72" s="9" customFormat="1" ht="19.5" customHeight="1">
      <c r="A17" s="290">
        <v>12</v>
      </c>
      <c r="B17" s="303"/>
      <c r="C17" s="294" t="s">
        <v>416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305"/>
      <c r="AC17" s="301"/>
      <c r="AD17" s="302"/>
      <c r="AE17" s="302"/>
      <c r="AF17" s="302"/>
      <c r="AG17" s="286"/>
      <c r="AH17" s="286"/>
      <c r="AI17" s="286"/>
      <c r="AJ17" s="286"/>
      <c r="AK17" s="290">
        <v>9</v>
      </c>
      <c r="AL17" s="291"/>
      <c r="AM17" s="294" t="s">
        <v>421</v>
      </c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305"/>
      <c r="BM17" s="301"/>
      <c r="BN17" s="302"/>
      <c r="BO17" s="302"/>
      <c r="BP17" s="302"/>
      <c r="BQ17" s="287"/>
      <c r="BR17" s="288"/>
      <c r="BS17" s="288"/>
      <c r="BT17" s="289"/>
    </row>
    <row r="18" spans="1:72" s="9" customFormat="1" ht="19.5" customHeight="1">
      <c r="A18" s="290">
        <v>13</v>
      </c>
      <c r="B18" s="303"/>
      <c r="C18" s="298" t="s">
        <v>417</v>
      </c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300"/>
      <c r="AC18" s="301"/>
      <c r="AD18" s="302"/>
      <c r="AE18" s="302"/>
      <c r="AF18" s="302"/>
      <c r="AG18" s="286"/>
      <c r="AH18" s="286"/>
      <c r="AI18" s="286"/>
      <c r="AJ18" s="286"/>
      <c r="AK18" s="290">
        <v>10</v>
      </c>
      <c r="AL18" s="291"/>
      <c r="AM18" s="298" t="s">
        <v>422</v>
      </c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300"/>
      <c r="BM18" s="301"/>
      <c r="BN18" s="302"/>
      <c r="BO18" s="302"/>
      <c r="BP18" s="302"/>
      <c r="BQ18" s="287"/>
      <c r="BR18" s="288"/>
      <c r="BS18" s="288"/>
      <c r="BT18" s="289"/>
    </row>
    <row r="19" spans="1:72" s="9" customFormat="1" ht="19.5" customHeight="1">
      <c r="A19" s="290">
        <v>14</v>
      </c>
      <c r="B19" s="303"/>
      <c r="C19" s="298" t="s">
        <v>418</v>
      </c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300"/>
      <c r="AC19" s="301"/>
      <c r="AD19" s="302"/>
      <c r="AE19" s="302"/>
      <c r="AF19" s="302"/>
      <c r="AG19" s="286"/>
      <c r="AH19" s="286"/>
      <c r="AI19" s="286"/>
      <c r="AJ19" s="286"/>
      <c r="AK19" s="290">
        <v>11</v>
      </c>
      <c r="AL19" s="291"/>
      <c r="AM19" s="292" t="s">
        <v>423</v>
      </c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304"/>
      <c r="BM19" s="301">
        <v>3010</v>
      </c>
      <c r="BN19" s="302"/>
      <c r="BO19" s="302"/>
      <c r="BP19" s="302"/>
      <c r="BQ19" s="287">
        <v>5572</v>
      </c>
      <c r="BR19" s="288"/>
      <c r="BS19" s="288"/>
      <c r="BT19" s="289"/>
    </row>
    <row r="20" spans="1:72" s="9" customFormat="1" ht="19.5" customHeight="1">
      <c r="A20" s="290">
        <v>15</v>
      </c>
      <c r="B20" s="303"/>
      <c r="C20" s="298" t="s">
        <v>419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300"/>
      <c r="AC20" s="301"/>
      <c r="AD20" s="302"/>
      <c r="AE20" s="302"/>
      <c r="AF20" s="302"/>
      <c r="AG20" s="286"/>
      <c r="AH20" s="286"/>
      <c r="AI20" s="286"/>
      <c r="AJ20" s="286"/>
      <c r="AK20" s="290">
        <v>12</v>
      </c>
      <c r="AL20" s="291"/>
      <c r="AM20" s="294" t="s">
        <v>424</v>
      </c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305"/>
      <c r="BM20" s="301"/>
      <c r="BN20" s="302"/>
      <c r="BO20" s="302"/>
      <c r="BP20" s="302"/>
      <c r="BQ20" s="287"/>
      <c r="BR20" s="288"/>
      <c r="BS20" s="288"/>
      <c r="BT20" s="289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290">
        <v>13</v>
      </c>
      <c r="AL21" s="291"/>
      <c r="AM21" s="298" t="s">
        <v>425</v>
      </c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300"/>
      <c r="BM21" s="301"/>
      <c r="BN21" s="302"/>
      <c r="BO21" s="302"/>
      <c r="BP21" s="302"/>
      <c r="BQ21" s="287"/>
      <c r="BR21" s="288"/>
      <c r="BS21" s="288"/>
      <c r="BT21" s="289"/>
    </row>
    <row r="22" spans="1:72" s="9" customFormat="1" ht="19.5" customHeight="1">
      <c r="A22" s="290">
        <v>16</v>
      </c>
      <c r="B22" s="303"/>
      <c r="C22" s="298" t="s">
        <v>429</v>
      </c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300"/>
      <c r="AC22" s="301">
        <v>0</v>
      </c>
      <c r="AD22" s="302"/>
      <c r="AE22" s="302"/>
      <c r="AF22" s="302"/>
      <c r="AG22" s="286">
        <f>SUM(AG17:AJ20)</f>
        <v>0</v>
      </c>
      <c r="AH22" s="286"/>
      <c r="AI22" s="286"/>
      <c r="AJ22" s="286"/>
      <c r="AK22" s="290">
        <v>14</v>
      </c>
      <c r="AL22" s="291"/>
      <c r="AM22" s="298" t="s">
        <v>567</v>
      </c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300"/>
      <c r="BM22" s="301"/>
      <c r="BN22" s="302"/>
      <c r="BO22" s="302"/>
      <c r="BP22" s="302"/>
      <c r="BQ22" s="287">
        <f>SUM(BQ17:BT21)</f>
        <v>5572</v>
      </c>
      <c r="BR22" s="288"/>
      <c r="BS22" s="288"/>
      <c r="BT22" s="289"/>
    </row>
    <row r="23" spans="1:72" s="9" customFormat="1" ht="19.5" customHeight="1">
      <c r="A23" s="290">
        <v>17</v>
      </c>
      <c r="B23" s="303"/>
      <c r="C23" s="298" t="s">
        <v>430</v>
      </c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300"/>
      <c r="AC23" s="286">
        <f>AC16+AC22</f>
        <v>47667</v>
      </c>
      <c r="AD23" s="286"/>
      <c r="AE23" s="286"/>
      <c r="AF23" s="286"/>
      <c r="AG23" s="286">
        <f>AG16+AG22</f>
        <v>63504</v>
      </c>
      <c r="AH23" s="286"/>
      <c r="AI23" s="286"/>
      <c r="AJ23" s="286"/>
      <c r="AK23" s="290">
        <v>15</v>
      </c>
      <c r="AL23" s="291"/>
      <c r="AM23" s="298" t="s">
        <v>431</v>
      </c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300"/>
      <c r="BM23" s="301">
        <f>SUM(BM16:BP22)</f>
        <v>47667</v>
      </c>
      <c r="BN23" s="302"/>
      <c r="BO23" s="302"/>
      <c r="BP23" s="302"/>
      <c r="BQ23" s="287">
        <f>BQ16+BQ22</f>
        <v>63504</v>
      </c>
      <c r="BR23" s="288"/>
      <c r="BS23" s="288"/>
      <c r="BT23" s="289"/>
    </row>
    <row r="24" spans="1:72" s="9" customFormat="1" ht="19.5" customHeight="1">
      <c r="A24" s="197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199"/>
      <c r="AE24" s="199"/>
      <c r="AF24" s="199"/>
      <c r="AG24" s="200"/>
      <c r="AH24" s="200"/>
      <c r="AI24" s="200"/>
      <c r="AJ24" s="200"/>
      <c r="AK24" s="197"/>
      <c r="AL24" s="201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9"/>
      <c r="BN24" s="199"/>
      <c r="BO24" s="199"/>
      <c r="BP24" s="199"/>
      <c r="BQ24" s="200"/>
      <c r="BR24" s="200"/>
      <c r="BS24" s="200"/>
      <c r="BT24" s="200"/>
    </row>
    <row r="25" spans="29:32" ht="19.5" customHeight="1">
      <c r="AC25" s="5"/>
      <c r="AD25" s="5"/>
      <c r="AE25" s="5"/>
      <c r="AF25" s="5"/>
    </row>
    <row r="26" spans="1:72" ht="30.75" customHeight="1">
      <c r="A26" s="308" t="s">
        <v>662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10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</row>
    <row r="27" spans="1:72" ht="35.25" customHeight="1">
      <c r="A27" s="266">
        <f>BQ16-AG16</f>
        <v>-5572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8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</row>
    <row r="28" spans="1:55" ht="33" customHeight="1">
      <c r="A28" s="269" t="s">
        <v>663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5">
        <v>5572</v>
      </c>
      <c r="AG28" s="265"/>
      <c r="AH28" s="265"/>
      <c r="AI28" s="265"/>
      <c r="AJ28" s="265"/>
      <c r="AK28" s="265"/>
      <c r="AL28" s="265"/>
      <c r="AM28" s="265"/>
      <c r="AN28" s="265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</row>
    <row r="29" spans="46:55" ht="12.75"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</row>
    <row r="30" spans="46:55" ht="12.75"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</row>
    <row r="31" spans="46:55" ht="12.75"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</row>
    <row r="32" spans="46:55" ht="12.75"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</row>
  </sheetData>
  <sheetProtection/>
  <mergeCells count="150">
    <mergeCell ref="AK22:AL22"/>
    <mergeCell ref="AT32:BC32"/>
    <mergeCell ref="AT28:BC28"/>
    <mergeCell ref="AT29:BC29"/>
    <mergeCell ref="AK23:AL23"/>
    <mergeCell ref="AM23:BL23"/>
    <mergeCell ref="AM22:BL22"/>
    <mergeCell ref="A26:AN26"/>
    <mergeCell ref="A22:B22"/>
    <mergeCell ref="C22:AB22"/>
    <mergeCell ref="BM23:BP23"/>
    <mergeCell ref="BQ23:BT23"/>
    <mergeCell ref="AT30:BC30"/>
    <mergeCell ref="AT31:BC31"/>
    <mergeCell ref="BM22:BP22"/>
    <mergeCell ref="BQ22:BT22"/>
    <mergeCell ref="BQ16:BT16"/>
    <mergeCell ref="AM20:BL20"/>
    <mergeCell ref="BM20:BP20"/>
    <mergeCell ref="BQ20:BT20"/>
    <mergeCell ref="AK18:AL18"/>
    <mergeCell ref="AK17:AL17"/>
    <mergeCell ref="AM17:BL17"/>
    <mergeCell ref="AM18:BL18"/>
    <mergeCell ref="BM18:BP18"/>
    <mergeCell ref="AK19:AL19"/>
    <mergeCell ref="BQ11:BT11"/>
    <mergeCell ref="BQ9:BT9"/>
    <mergeCell ref="AK10:AL10"/>
    <mergeCell ref="AM10:BL10"/>
    <mergeCell ref="BM10:BP10"/>
    <mergeCell ref="BQ10:BT10"/>
    <mergeCell ref="AK11:AL11"/>
    <mergeCell ref="AK7:AL7"/>
    <mergeCell ref="AM7:BL7"/>
    <mergeCell ref="BM7:BP7"/>
    <mergeCell ref="BQ7:BT7"/>
    <mergeCell ref="AM6:BL6"/>
    <mergeCell ref="BM6:BP6"/>
    <mergeCell ref="BQ8:BT8"/>
    <mergeCell ref="BQ12:BT12"/>
    <mergeCell ref="AK21:AL21"/>
    <mergeCell ref="AM21:BL21"/>
    <mergeCell ref="BM21:BP21"/>
    <mergeCell ref="BQ21:BT21"/>
    <mergeCell ref="AK20:AL20"/>
    <mergeCell ref="AK12:AL12"/>
    <mergeCell ref="AM12:BL12"/>
    <mergeCell ref="BM12:BP12"/>
    <mergeCell ref="AK8:AL8"/>
    <mergeCell ref="AM8:BL8"/>
    <mergeCell ref="BM8:BP8"/>
    <mergeCell ref="AK9:AL9"/>
    <mergeCell ref="AM9:BL9"/>
    <mergeCell ref="BM9:BP9"/>
    <mergeCell ref="AK16:AL16"/>
    <mergeCell ref="AM16:BL16"/>
    <mergeCell ref="BM16:BP16"/>
    <mergeCell ref="C17:AB17"/>
    <mergeCell ref="BM17:BP17"/>
    <mergeCell ref="AM11:BL11"/>
    <mergeCell ref="BM11:BP11"/>
    <mergeCell ref="AG11:AJ11"/>
    <mergeCell ref="BQ17:BT17"/>
    <mergeCell ref="A19:B19"/>
    <mergeCell ref="C19:AB19"/>
    <mergeCell ref="AC19:AF19"/>
    <mergeCell ref="AG19:AJ19"/>
    <mergeCell ref="BQ18:BT18"/>
    <mergeCell ref="A13:B13"/>
    <mergeCell ref="AM19:BL19"/>
    <mergeCell ref="BM19:BP19"/>
    <mergeCell ref="BQ19:BT19"/>
    <mergeCell ref="AG15:AJ15"/>
    <mergeCell ref="A18:B18"/>
    <mergeCell ref="C18:AB18"/>
    <mergeCell ref="AC18:AF18"/>
    <mergeCell ref="AG18:AJ18"/>
    <mergeCell ref="A17:B17"/>
    <mergeCell ref="A20:B20"/>
    <mergeCell ref="AC17:AF17"/>
    <mergeCell ref="A10:B10"/>
    <mergeCell ref="C10:AB10"/>
    <mergeCell ref="AC10:AF10"/>
    <mergeCell ref="A15:B15"/>
    <mergeCell ref="C15:AB15"/>
    <mergeCell ref="AC15:AF15"/>
    <mergeCell ref="A14:B14"/>
    <mergeCell ref="A11:B11"/>
    <mergeCell ref="AC22:AF22"/>
    <mergeCell ref="AG22:AJ22"/>
    <mergeCell ref="A23:B23"/>
    <mergeCell ref="C23:AB23"/>
    <mergeCell ref="AC23:AF23"/>
    <mergeCell ref="AG23:AJ23"/>
    <mergeCell ref="C20:AB20"/>
    <mergeCell ref="AC20:AF20"/>
    <mergeCell ref="C11:AB11"/>
    <mergeCell ref="AC11:AF11"/>
    <mergeCell ref="A16:B16"/>
    <mergeCell ref="C16:AB16"/>
    <mergeCell ref="AC16:AF16"/>
    <mergeCell ref="C14:AB14"/>
    <mergeCell ref="A12:B12"/>
    <mergeCell ref="AC13:AF13"/>
    <mergeCell ref="AG20:AJ20"/>
    <mergeCell ref="C12:AB12"/>
    <mergeCell ref="AC12:AF12"/>
    <mergeCell ref="AG12:AJ12"/>
    <mergeCell ref="AG16:AJ16"/>
    <mergeCell ref="AC14:AF14"/>
    <mergeCell ref="AG14:AJ14"/>
    <mergeCell ref="AG13:AJ13"/>
    <mergeCell ref="AG17:AJ17"/>
    <mergeCell ref="C13:AB13"/>
    <mergeCell ref="AG8:AJ8"/>
    <mergeCell ref="AG9:AJ9"/>
    <mergeCell ref="AG10:AJ10"/>
    <mergeCell ref="A8:B8"/>
    <mergeCell ref="C8:AB8"/>
    <mergeCell ref="AC8:AF8"/>
    <mergeCell ref="A9:B9"/>
    <mergeCell ref="C9:AB9"/>
    <mergeCell ref="AC9:AF9"/>
    <mergeCell ref="A7:B7"/>
    <mergeCell ref="C7:AB7"/>
    <mergeCell ref="AC7:AF7"/>
    <mergeCell ref="AG7:AJ7"/>
    <mergeCell ref="C5:AB5"/>
    <mergeCell ref="AC5:AF5"/>
    <mergeCell ref="AG5:AJ5"/>
    <mergeCell ref="A3:BT3"/>
    <mergeCell ref="A4:AJ4"/>
    <mergeCell ref="A5:B5"/>
    <mergeCell ref="A6:B6"/>
    <mergeCell ref="C6:AB6"/>
    <mergeCell ref="AC6:AF6"/>
    <mergeCell ref="AG6:AJ6"/>
    <mergeCell ref="AK6:AL6"/>
    <mergeCell ref="BQ6:BT6"/>
    <mergeCell ref="AF28:AN28"/>
    <mergeCell ref="A27:AN27"/>
    <mergeCell ref="A28:AE28"/>
    <mergeCell ref="BM5:BP5"/>
    <mergeCell ref="BQ5:BT5"/>
    <mergeCell ref="A1:BT1"/>
    <mergeCell ref="A2:BT2"/>
    <mergeCell ref="AK4:BT4"/>
    <mergeCell ref="AK5:AL5"/>
    <mergeCell ref="AM5:BL5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  <headerFooter alignWithMargins="0">
    <oddHeader xml:space="preserve">&amp;R1.  sz.  melléklet a 2/2015.(II.12.)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275" t="s">
        <v>569</v>
      </c>
      <c r="B1" s="275"/>
      <c r="C1" s="275"/>
      <c r="D1" s="275"/>
      <c r="E1" s="275"/>
      <c r="F1" s="275"/>
    </row>
    <row r="2" spans="1:6" s="257" customFormat="1" ht="21" customHeight="1">
      <c r="A2" s="372" t="s">
        <v>697</v>
      </c>
      <c r="B2" s="372"/>
      <c r="C2" s="372"/>
      <c r="D2" s="372"/>
      <c r="E2" s="372"/>
      <c r="F2" s="372"/>
    </row>
    <row r="3" spans="1:6" ht="26.25" customHeight="1">
      <c r="A3" s="411" t="s">
        <v>550</v>
      </c>
      <c r="B3" s="412"/>
      <c r="C3" s="412"/>
      <c r="D3" s="412"/>
      <c r="E3" s="412"/>
      <c r="F3" s="412"/>
    </row>
    <row r="4" ht="14.25" thickBot="1">
      <c r="F4" s="18" t="s">
        <v>557</v>
      </c>
    </row>
    <row r="5" spans="1:6" ht="36.75" thickBot="1">
      <c r="A5" s="12" t="s">
        <v>474</v>
      </c>
      <c r="B5" s="13" t="s">
        <v>475</v>
      </c>
      <c r="C5" s="13" t="s">
        <v>476</v>
      </c>
      <c r="D5" s="13" t="s">
        <v>726</v>
      </c>
      <c r="E5" s="13" t="s">
        <v>703</v>
      </c>
      <c r="F5" s="19" t="s">
        <v>707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</row>
    <row r="7" spans="1:6" ht="20.25" customHeight="1">
      <c r="A7" s="23" t="s">
        <v>477</v>
      </c>
      <c r="B7" s="24"/>
      <c r="C7" s="25"/>
      <c r="D7" s="24"/>
      <c r="E7" s="24"/>
      <c r="F7" s="26">
        <f>B7-D7-E7</f>
        <v>0</v>
      </c>
    </row>
    <row r="8" spans="1:6" ht="20.25" customHeight="1">
      <c r="A8" s="27"/>
      <c r="B8" s="24"/>
      <c r="C8" s="28"/>
      <c r="D8" s="24"/>
      <c r="E8" s="24"/>
      <c r="F8" s="26">
        <f>B8-D8-E8</f>
        <v>0</v>
      </c>
    </row>
    <row r="9" spans="1:6" ht="20.25" customHeight="1">
      <c r="A9" s="23" t="s">
        <v>478</v>
      </c>
      <c r="B9" s="24"/>
      <c r="C9" s="28"/>
      <c r="D9" s="24"/>
      <c r="E9" s="24"/>
      <c r="F9" s="26">
        <f>B9-D9-E9</f>
        <v>0</v>
      </c>
    </row>
    <row r="10" spans="1:6" ht="32.25" customHeight="1">
      <c r="A10" s="27" t="s">
        <v>708</v>
      </c>
      <c r="B10" s="24">
        <v>1290</v>
      </c>
      <c r="C10" s="28">
        <v>2015</v>
      </c>
      <c r="D10" s="24">
        <v>0</v>
      </c>
      <c r="E10" s="24">
        <v>1290</v>
      </c>
      <c r="F10" s="26"/>
    </row>
    <row r="11" spans="1:6" ht="27" customHeight="1">
      <c r="A11" s="27" t="s">
        <v>709</v>
      </c>
      <c r="B11" s="24">
        <v>1406</v>
      </c>
      <c r="C11" s="28">
        <v>2015</v>
      </c>
      <c r="D11" s="24"/>
      <c r="E11" s="24">
        <v>1406</v>
      </c>
      <c r="F11" s="26"/>
    </row>
    <row r="12" spans="1:6" ht="20.25" customHeight="1" thickBot="1">
      <c r="A12" s="27" t="s">
        <v>710</v>
      </c>
      <c r="B12" s="24">
        <v>100</v>
      </c>
      <c r="C12" s="28">
        <v>2015</v>
      </c>
      <c r="D12" s="24"/>
      <c r="E12" s="24">
        <v>100</v>
      </c>
      <c r="F12" s="26"/>
    </row>
    <row r="13" spans="1:6" ht="19.5" customHeight="1" thickBot="1">
      <c r="A13" s="29" t="s">
        <v>479</v>
      </c>
      <c r="B13" s="30">
        <f>SUM(B8:B12)</f>
        <v>2796</v>
      </c>
      <c r="C13" s="31"/>
      <c r="D13" s="30">
        <f>SUM(D8:D12)</f>
        <v>0</v>
      </c>
      <c r="E13" s="30">
        <f>SUM(E8:E12)</f>
        <v>2796</v>
      </c>
      <c r="F13" s="32">
        <f>SUM(F7:F12)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2/2015.(II.12.) számú önkomrányzati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414" t="s">
        <v>688</v>
      </c>
      <c r="B1" s="414"/>
      <c r="C1" s="414"/>
      <c r="D1" s="414"/>
    </row>
    <row r="2" spans="1:4" ht="21.75" customHeight="1">
      <c r="A2" s="414" t="s">
        <v>698</v>
      </c>
      <c r="B2" s="414"/>
      <c r="C2" s="414"/>
      <c r="D2" s="414"/>
    </row>
    <row r="3" spans="1:4" ht="28.5" customHeight="1">
      <c r="A3" s="414" t="s">
        <v>689</v>
      </c>
      <c r="B3" s="414"/>
      <c r="C3" s="414"/>
      <c r="D3" s="414"/>
    </row>
    <row r="4" spans="1:4" s="34" customFormat="1" ht="15.75" thickBot="1">
      <c r="A4" s="33"/>
      <c r="D4" s="35" t="s">
        <v>473</v>
      </c>
    </row>
    <row r="5" spans="1:4" s="39" customFormat="1" ht="48" customHeight="1" thickBot="1">
      <c r="A5" s="36" t="s">
        <v>480</v>
      </c>
      <c r="B5" s="37" t="s">
        <v>481</v>
      </c>
      <c r="C5" s="37" t="s">
        <v>482</v>
      </c>
      <c r="D5" s="38" t="s">
        <v>483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484</v>
      </c>
      <c r="C7" s="45"/>
      <c r="D7" s="46"/>
    </row>
    <row r="8" spans="1:4" ht="18" customHeight="1">
      <c r="A8" s="48" t="s">
        <v>8</v>
      </c>
      <c r="B8" s="49" t="s">
        <v>485</v>
      </c>
      <c r="C8" s="50"/>
      <c r="D8" s="51"/>
    </row>
    <row r="9" spans="1:4" ht="18" customHeight="1">
      <c r="A9" s="48" t="s">
        <v>9</v>
      </c>
      <c r="B9" s="49" t="s">
        <v>486</v>
      </c>
      <c r="C9" s="50"/>
      <c r="D9" s="51"/>
    </row>
    <row r="10" spans="1:4" ht="18" customHeight="1">
      <c r="A10" s="48" t="s">
        <v>10</v>
      </c>
      <c r="B10" s="49" t="s">
        <v>487</v>
      </c>
      <c r="C10" s="50"/>
      <c r="D10" s="51"/>
    </row>
    <row r="11" spans="1:4" ht="18" customHeight="1">
      <c r="A11" s="48" t="s">
        <v>434</v>
      </c>
      <c r="B11" s="49" t="s">
        <v>488</v>
      </c>
      <c r="C11" s="50">
        <f>SUM(C12:C18)</f>
        <v>2820</v>
      </c>
      <c r="D11" s="51">
        <f>SUM(D12:D18)</f>
        <v>1200</v>
      </c>
    </row>
    <row r="12" spans="1:4" ht="18" customHeight="1">
      <c r="A12" s="48" t="s">
        <v>435</v>
      </c>
      <c r="B12" s="49" t="s">
        <v>489</v>
      </c>
      <c r="C12" s="50"/>
      <c r="D12" s="51"/>
    </row>
    <row r="13" spans="1:4" ht="18" customHeight="1">
      <c r="A13" s="48" t="s">
        <v>436</v>
      </c>
      <c r="B13" s="52" t="s">
        <v>490</v>
      </c>
      <c r="C13" s="50"/>
      <c r="D13" s="51"/>
    </row>
    <row r="14" spans="1:4" ht="18" customHeight="1">
      <c r="A14" s="48" t="s">
        <v>437</v>
      </c>
      <c r="B14" s="52" t="s">
        <v>491</v>
      </c>
      <c r="C14" s="50"/>
      <c r="D14" s="51"/>
    </row>
    <row r="15" spans="1:4" ht="18" customHeight="1">
      <c r="A15" s="48" t="s">
        <v>438</v>
      </c>
      <c r="B15" s="52" t="s">
        <v>492</v>
      </c>
      <c r="C15" s="50">
        <v>2820</v>
      </c>
      <c r="D15" s="51">
        <v>1200</v>
      </c>
    </row>
    <row r="16" spans="1:4" ht="18" customHeight="1">
      <c r="A16" s="48" t="s">
        <v>439</v>
      </c>
      <c r="B16" s="52" t="s">
        <v>493</v>
      </c>
      <c r="C16" s="50"/>
      <c r="D16" s="51"/>
    </row>
    <row r="17" spans="1:4" ht="18" customHeight="1">
      <c r="A17" s="48" t="s">
        <v>440</v>
      </c>
      <c r="B17" s="52" t="s">
        <v>494</v>
      </c>
      <c r="C17" s="50"/>
      <c r="D17" s="51"/>
    </row>
    <row r="18" spans="1:4" ht="22.5" customHeight="1">
      <c r="A18" s="48" t="s">
        <v>441</v>
      </c>
      <c r="B18" s="52" t="s">
        <v>495</v>
      </c>
      <c r="C18" s="50"/>
      <c r="D18" s="51"/>
    </row>
    <row r="19" spans="1:4" ht="18" customHeight="1">
      <c r="A19" s="48" t="s">
        <v>443</v>
      </c>
      <c r="B19" s="49" t="s">
        <v>496</v>
      </c>
      <c r="C19" s="50">
        <v>511</v>
      </c>
      <c r="D19" s="51">
        <v>116</v>
      </c>
    </row>
    <row r="20" spans="1:4" ht="18" customHeight="1">
      <c r="A20" s="48" t="s">
        <v>444</v>
      </c>
      <c r="B20" s="49" t="s">
        <v>497</v>
      </c>
      <c r="C20" s="50"/>
      <c r="D20" s="51"/>
    </row>
    <row r="21" spans="1:4" ht="18" customHeight="1">
      <c r="A21" s="48" t="s">
        <v>445</v>
      </c>
      <c r="B21" s="49" t="s">
        <v>498</v>
      </c>
      <c r="C21" s="50"/>
      <c r="D21" s="51"/>
    </row>
    <row r="22" spans="1:4" ht="18" customHeight="1">
      <c r="A22" s="48" t="s">
        <v>446</v>
      </c>
      <c r="B22" s="49" t="s">
        <v>499</v>
      </c>
      <c r="C22" s="50">
        <v>0</v>
      </c>
      <c r="D22" s="51">
        <v>0</v>
      </c>
    </row>
    <row r="23" spans="1:4" ht="18" customHeight="1" thickBot="1">
      <c r="A23" s="48" t="s">
        <v>447</v>
      </c>
      <c r="B23" s="49" t="s">
        <v>500</v>
      </c>
      <c r="C23" s="50"/>
      <c r="D23" s="51"/>
    </row>
    <row r="24" spans="1:4" ht="18" customHeight="1" thickBot="1">
      <c r="A24" s="53" t="s">
        <v>448</v>
      </c>
      <c r="B24" s="54" t="s">
        <v>472</v>
      </c>
      <c r="C24" s="55">
        <f>SUM(C7:C23)</f>
        <v>6151</v>
      </c>
      <c r="D24" s="56">
        <f>SUM(D7:D23)</f>
        <v>2516</v>
      </c>
    </row>
    <row r="25" spans="1:4" ht="8.25" customHeight="1">
      <c r="A25" s="57"/>
      <c r="B25" s="413"/>
      <c r="C25" s="413"/>
      <c r="D25" s="413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2/2015.(II.12.)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A1">
      <selection activeCell="D14" sqref="D14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275" t="s">
        <v>569</v>
      </c>
      <c r="B1" s="275"/>
      <c r="C1" s="27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s="159" customFormat="1" ht="39.75" customHeight="1">
      <c r="A2" s="372" t="s">
        <v>697</v>
      </c>
      <c r="B2" s="372"/>
      <c r="C2" s="372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3" ht="47.25" customHeight="1">
      <c r="A3" s="415" t="s">
        <v>718</v>
      </c>
      <c r="B3" s="415"/>
      <c r="C3" s="415"/>
    </row>
    <row r="4" spans="1:3" s="60" customFormat="1" ht="24" customHeight="1">
      <c r="A4" s="416"/>
      <c r="B4" s="417" t="s">
        <v>501</v>
      </c>
      <c r="C4" s="417" t="s">
        <v>502</v>
      </c>
    </row>
    <row r="5" spans="1:3" s="61" customFormat="1" ht="16.5" customHeight="1">
      <c r="A5" s="416"/>
      <c r="B5" s="417"/>
      <c r="C5" s="417"/>
    </row>
    <row r="6" spans="1:3" s="62" customFormat="1" ht="12.75">
      <c r="A6" s="416"/>
      <c r="B6" s="417"/>
      <c r="C6" s="417"/>
    </row>
    <row r="7" spans="1:3" s="61" customFormat="1" ht="16.5" customHeight="1">
      <c r="A7" s="416"/>
      <c r="B7" s="417"/>
      <c r="C7" s="63" t="s">
        <v>503</v>
      </c>
    </row>
    <row r="8" spans="1:3" ht="12.75">
      <c r="A8" s="64"/>
      <c r="B8" s="65"/>
      <c r="C8" s="66"/>
    </row>
    <row r="9" spans="1:3" ht="12.75" customHeight="1">
      <c r="A9" s="67" t="s">
        <v>504</v>
      </c>
      <c r="B9" s="68" t="s">
        <v>505</v>
      </c>
      <c r="C9" s="66"/>
    </row>
    <row r="10" spans="1:3" ht="12.75">
      <c r="A10" s="69" t="s">
        <v>506</v>
      </c>
      <c r="B10" s="65" t="s">
        <v>507</v>
      </c>
      <c r="C10" s="66"/>
    </row>
    <row r="11" spans="1:3" ht="12.75">
      <c r="A11" s="69" t="s">
        <v>508</v>
      </c>
      <c r="B11" s="65" t="s">
        <v>509</v>
      </c>
      <c r="C11" s="66"/>
    </row>
    <row r="12" spans="1:3" ht="22.5">
      <c r="A12" s="69" t="s">
        <v>510</v>
      </c>
      <c r="B12" s="65" t="s">
        <v>511</v>
      </c>
      <c r="C12" s="66">
        <v>1443035</v>
      </c>
    </row>
    <row r="13" spans="1:3" ht="12.75">
      <c r="A13" s="69" t="s">
        <v>512</v>
      </c>
      <c r="B13" s="65" t="s">
        <v>513</v>
      </c>
      <c r="C13" s="66">
        <v>1472000</v>
      </c>
    </row>
    <row r="14" spans="1:3" ht="12.75">
      <c r="A14" s="69" t="s">
        <v>514</v>
      </c>
      <c r="B14" s="65" t="s">
        <v>515</v>
      </c>
      <c r="C14" s="66">
        <v>100000</v>
      </c>
    </row>
    <row r="15" spans="1:3" ht="12.75">
      <c r="A15" s="69" t="s">
        <v>516</v>
      </c>
      <c r="B15" s="65" t="s">
        <v>517</v>
      </c>
      <c r="C15" s="66">
        <v>442650</v>
      </c>
    </row>
    <row r="16" spans="1:3" ht="12.75">
      <c r="A16" s="69" t="s">
        <v>518</v>
      </c>
      <c r="B16" s="65" t="s">
        <v>519</v>
      </c>
      <c r="C16" s="66">
        <v>4000000</v>
      </c>
    </row>
    <row r="17" spans="1:3" ht="12.75">
      <c r="A17" s="69" t="s">
        <v>711</v>
      </c>
      <c r="B17" s="65" t="s">
        <v>712</v>
      </c>
      <c r="C17" s="66">
        <v>2550</v>
      </c>
    </row>
    <row r="18" spans="1:3" ht="12.75">
      <c r="A18" s="69"/>
      <c r="B18" s="65"/>
      <c r="C18" s="66"/>
    </row>
    <row r="19" spans="1:3" ht="25.5" customHeight="1">
      <c r="A19" s="67" t="s">
        <v>520</v>
      </c>
      <c r="B19" s="68" t="s">
        <v>521</v>
      </c>
      <c r="C19" s="66"/>
    </row>
    <row r="20" spans="1:3" ht="22.5">
      <c r="A20" s="69" t="s">
        <v>522</v>
      </c>
      <c r="B20" s="65" t="s">
        <v>523</v>
      </c>
      <c r="C20" s="66"/>
    </row>
    <row r="21" spans="1:3" ht="12.75">
      <c r="A21" s="69" t="s">
        <v>524</v>
      </c>
      <c r="B21" s="65" t="s">
        <v>525</v>
      </c>
      <c r="C21" s="66"/>
    </row>
    <row r="22" spans="1:3" ht="12.75">
      <c r="A22" s="69" t="s">
        <v>526</v>
      </c>
      <c r="B22" s="65" t="s">
        <v>527</v>
      </c>
      <c r="C22" s="66"/>
    </row>
    <row r="23" spans="1:3" ht="12.75">
      <c r="A23" s="69"/>
      <c r="B23" s="65"/>
      <c r="C23" s="66"/>
    </row>
    <row r="24" spans="1:3" ht="21">
      <c r="A24" s="67" t="s">
        <v>528</v>
      </c>
      <c r="B24" s="68" t="s">
        <v>529</v>
      </c>
      <c r="C24" s="66"/>
    </row>
    <row r="25" spans="1:3" ht="22.5">
      <c r="A25" s="69" t="s">
        <v>530</v>
      </c>
      <c r="B25" s="65" t="s">
        <v>713</v>
      </c>
      <c r="C25" s="66">
        <v>3071940</v>
      </c>
    </row>
    <row r="26" spans="1:3" ht="12.75">
      <c r="A26" s="69" t="s">
        <v>627</v>
      </c>
      <c r="B26" s="65" t="s">
        <v>628</v>
      </c>
      <c r="C26" s="66">
        <v>2500000</v>
      </c>
    </row>
    <row r="27" spans="1:3" ht="21">
      <c r="A27" s="67" t="s">
        <v>531</v>
      </c>
      <c r="B27" s="68" t="s">
        <v>532</v>
      </c>
      <c r="C27" s="66"/>
    </row>
    <row r="28" spans="1:3" ht="22.5">
      <c r="A28" s="69" t="s">
        <v>533</v>
      </c>
      <c r="B28" s="65" t="s">
        <v>534</v>
      </c>
      <c r="C28" s="66">
        <v>1200000</v>
      </c>
    </row>
    <row r="29" spans="1:3" ht="12.75">
      <c r="A29" s="67" t="s">
        <v>714</v>
      </c>
      <c r="B29" s="68" t="s">
        <v>715</v>
      </c>
      <c r="C29" s="66"/>
    </row>
    <row r="30" spans="1:3" ht="12.75">
      <c r="A30" s="69" t="s">
        <v>716</v>
      </c>
      <c r="B30" s="65" t="s">
        <v>717</v>
      </c>
      <c r="C30" s="66">
        <v>1865059</v>
      </c>
    </row>
    <row r="31" spans="1:3" s="73" customFormat="1" ht="19.5" customHeight="1">
      <c r="A31" s="70"/>
      <c r="B31" s="71" t="s">
        <v>472</v>
      </c>
      <c r="C31" s="72">
        <f>SUM(C9:C30)</f>
        <v>16097234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2/2015.(II.12.) számú önkormányzati rendelethez&amp;"Times New Roman CE,Normál"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6384" width="9.140625" style="74" customWidth="1"/>
  </cols>
  <sheetData>
    <row r="1" spans="1:14" ht="24" customHeight="1">
      <c r="A1" s="418" t="s">
        <v>629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</row>
    <row r="2" spans="1:14" ht="23.25" customHeight="1">
      <c r="A2" s="418" t="s">
        <v>719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4" ht="12.75" customHeight="1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ht="11.25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19" t="s">
        <v>535</v>
      </c>
      <c r="N5" s="419"/>
    </row>
    <row r="6" spans="1:14" ht="18" customHeight="1">
      <c r="A6" s="76" t="s">
        <v>1</v>
      </c>
      <c r="B6" s="77" t="s">
        <v>536</v>
      </c>
      <c r="C6" s="77" t="s">
        <v>537</v>
      </c>
      <c r="D6" s="77" t="s">
        <v>538</v>
      </c>
      <c r="E6" s="77" t="s">
        <v>539</v>
      </c>
      <c r="F6" s="77" t="s">
        <v>540</v>
      </c>
      <c r="G6" s="77" t="s">
        <v>541</v>
      </c>
      <c r="H6" s="77" t="s">
        <v>542</v>
      </c>
      <c r="I6" s="77" t="s">
        <v>543</v>
      </c>
      <c r="J6" s="77" t="s">
        <v>544</v>
      </c>
      <c r="K6" s="77" t="s">
        <v>545</v>
      </c>
      <c r="L6" s="77" t="s">
        <v>546</v>
      </c>
      <c r="M6" s="77" t="s">
        <v>547</v>
      </c>
      <c r="N6" s="76" t="s">
        <v>548</v>
      </c>
    </row>
    <row r="7" spans="1:14" ht="18" customHeight="1">
      <c r="A7" s="78" t="s">
        <v>402</v>
      </c>
      <c r="B7" s="79">
        <v>2465</v>
      </c>
      <c r="C7" s="79">
        <v>2465</v>
      </c>
      <c r="D7" s="79">
        <v>2871</v>
      </c>
      <c r="E7" s="79">
        <v>2874</v>
      </c>
      <c r="F7" s="79">
        <v>2874</v>
      </c>
      <c r="G7" s="79">
        <v>2874</v>
      </c>
      <c r="H7" s="79">
        <v>2874</v>
      </c>
      <c r="I7" s="79">
        <v>2874</v>
      </c>
      <c r="J7" s="79">
        <v>2874</v>
      </c>
      <c r="K7" s="79">
        <v>2874</v>
      </c>
      <c r="L7" s="79">
        <v>3562</v>
      </c>
      <c r="M7" s="79">
        <v>2874</v>
      </c>
      <c r="N7" s="80">
        <f aca="true" t="shared" si="0" ref="N7:N13">SUM(B7:M7)</f>
        <v>34355</v>
      </c>
    </row>
    <row r="8" spans="1:14" ht="18" customHeight="1">
      <c r="A8" s="78" t="s">
        <v>549</v>
      </c>
      <c r="B8" s="79">
        <v>385</v>
      </c>
      <c r="C8" s="79">
        <v>385</v>
      </c>
      <c r="D8" s="79">
        <v>440</v>
      </c>
      <c r="E8" s="79">
        <v>440</v>
      </c>
      <c r="F8" s="79">
        <v>440</v>
      </c>
      <c r="G8" s="79">
        <v>440</v>
      </c>
      <c r="H8" s="79">
        <v>440</v>
      </c>
      <c r="I8" s="79">
        <v>440</v>
      </c>
      <c r="J8" s="79">
        <v>440</v>
      </c>
      <c r="K8" s="79">
        <v>440</v>
      </c>
      <c r="L8" s="79">
        <v>627</v>
      </c>
      <c r="M8" s="79">
        <v>443</v>
      </c>
      <c r="N8" s="80">
        <f t="shared" si="0"/>
        <v>5360</v>
      </c>
    </row>
    <row r="9" spans="1:14" ht="18" customHeight="1">
      <c r="A9" s="78" t="s">
        <v>559</v>
      </c>
      <c r="B9" s="79">
        <v>256</v>
      </c>
      <c r="C9" s="79">
        <v>275</v>
      </c>
      <c r="D9" s="79">
        <v>956</v>
      </c>
      <c r="E9" s="79">
        <v>2010</v>
      </c>
      <c r="F9" s="79">
        <v>1050</v>
      </c>
      <c r="G9" s="79">
        <v>1250</v>
      </c>
      <c r="H9" s="79">
        <v>1310</v>
      </c>
      <c r="I9" s="79">
        <v>1318</v>
      </c>
      <c r="J9" s="79">
        <v>825</v>
      </c>
      <c r="K9" s="79">
        <v>1015</v>
      </c>
      <c r="L9" s="79">
        <v>1250</v>
      </c>
      <c r="M9" s="79">
        <v>965</v>
      </c>
      <c r="N9" s="80">
        <f t="shared" si="0"/>
        <v>12480</v>
      </c>
    </row>
    <row r="10" spans="1:14" ht="18" customHeight="1">
      <c r="A10" s="78" t="s">
        <v>553</v>
      </c>
      <c r="B10" s="79">
        <v>295</v>
      </c>
      <c r="C10" s="79">
        <v>982</v>
      </c>
      <c r="D10" s="79">
        <v>295</v>
      </c>
      <c r="E10" s="79">
        <v>295</v>
      </c>
      <c r="F10" s="79">
        <v>295</v>
      </c>
      <c r="G10" s="79">
        <v>295</v>
      </c>
      <c r="H10" s="79">
        <v>295</v>
      </c>
      <c r="I10" s="79">
        <v>295</v>
      </c>
      <c r="J10" s="79">
        <v>295</v>
      </c>
      <c r="K10" s="79">
        <v>295</v>
      </c>
      <c r="L10" s="79">
        <v>295</v>
      </c>
      <c r="M10" s="79">
        <v>295</v>
      </c>
      <c r="N10" s="80">
        <f t="shared" si="0"/>
        <v>4227</v>
      </c>
    </row>
    <row r="11" spans="1:14" ht="18" customHeight="1">
      <c r="A11" s="78" t="s">
        <v>405</v>
      </c>
      <c r="B11" s="79">
        <v>125</v>
      </c>
      <c r="C11" s="79">
        <v>973</v>
      </c>
      <c r="D11" s="79">
        <v>1667</v>
      </c>
      <c r="E11" s="79">
        <v>125</v>
      </c>
      <c r="F11" s="79">
        <v>125</v>
      </c>
      <c r="G11" s="79">
        <v>125</v>
      </c>
      <c r="H11" s="79">
        <v>125</v>
      </c>
      <c r="I11" s="79">
        <v>125</v>
      </c>
      <c r="J11" s="79">
        <v>520</v>
      </c>
      <c r="K11" s="79">
        <v>126</v>
      </c>
      <c r="L11" s="79">
        <v>125</v>
      </c>
      <c r="M11" s="79">
        <v>125</v>
      </c>
      <c r="N11" s="80">
        <f t="shared" si="0"/>
        <v>4286</v>
      </c>
    </row>
    <row r="12" spans="1:14" ht="18" customHeight="1">
      <c r="A12" s="78" t="s">
        <v>550</v>
      </c>
      <c r="B12" s="79"/>
      <c r="C12" s="79"/>
      <c r="D12" s="79"/>
      <c r="E12" s="79">
        <v>1398</v>
      </c>
      <c r="F12" s="79">
        <v>1398</v>
      </c>
      <c r="G12" s="79"/>
      <c r="H12" s="79"/>
      <c r="I12" s="79"/>
      <c r="J12" s="79"/>
      <c r="K12" s="79"/>
      <c r="L12" s="79"/>
      <c r="M12" s="79"/>
      <c r="N12" s="80">
        <f t="shared" si="0"/>
        <v>2796</v>
      </c>
    </row>
    <row r="13" spans="1:14" ht="18" customHeight="1">
      <c r="A13" s="78" t="s">
        <v>420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>
        <f t="shared" si="0"/>
        <v>0</v>
      </c>
    </row>
    <row r="14" spans="1:14" ht="18" customHeight="1">
      <c r="A14" s="81" t="s">
        <v>551</v>
      </c>
      <c r="B14" s="79">
        <f>SUM(B7:B13)</f>
        <v>3526</v>
      </c>
      <c r="C14" s="79">
        <f aca="true" t="shared" si="1" ref="C14:M14">SUM(C7:C13)</f>
        <v>5080</v>
      </c>
      <c r="D14" s="79">
        <f t="shared" si="1"/>
        <v>6229</v>
      </c>
      <c r="E14" s="79">
        <f t="shared" si="1"/>
        <v>7142</v>
      </c>
      <c r="F14" s="79">
        <f t="shared" si="1"/>
        <v>6182</v>
      </c>
      <c r="G14" s="79">
        <f t="shared" si="1"/>
        <v>4984</v>
      </c>
      <c r="H14" s="79">
        <f t="shared" si="1"/>
        <v>5044</v>
      </c>
      <c r="I14" s="79">
        <f t="shared" si="1"/>
        <v>5052</v>
      </c>
      <c r="J14" s="79">
        <f t="shared" si="1"/>
        <v>4954</v>
      </c>
      <c r="K14" s="79">
        <f t="shared" si="1"/>
        <v>4750</v>
      </c>
      <c r="L14" s="79">
        <f t="shared" si="1"/>
        <v>5859</v>
      </c>
      <c r="M14" s="79">
        <f t="shared" si="1"/>
        <v>4702</v>
      </c>
      <c r="N14" s="80">
        <f>SUM(N7:N13)</f>
        <v>63504</v>
      </c>
    </row>
    <row r="15" spans="1:14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8" customHeight="1">
      <c r="A16" s="78" t="s">
        <v>554</v>
      </c>
      <c r="B16" s="79">
        <v>4522</v>
      </c>
      <c r="C16" s="79">
        <v>4522</v>
      </c>
      <c r="D16" s="79">
        <v>4522</v>
      </c>
      <c r="E16" s="79">
        <v>4522</v>
      </c>
      <c r="F16" s="79">
        <v>4522</v>
      </c>
      <c r="G16" s="79">
        <v>4522</v>
      </c>
      <c r="H16" s="79">
        <v>4522</v>
      </c>
      <c r="I16" s="79">
        <v>4522</v>
      </c>
      <c r="J16" s="79">
        <v>4522</v>
      </c>
      <c r="K16" s="79">
        <v>4522</v>
      </c>
      <c r="L16" s="79">
        <v>4721</v>
      </c>
      <c r="M16" s="79">
        <v>4519</v>
      </c>
      <c r="N16" s="80">
        <f aca="true" t="shared" si="2" ref="N16:N22">SUM(B16:M16)</f>
        <v>54460</v>
      </c>
    </row>
    <row r="17" spans="1:14" ht="24" customHeight="1">
      <c r="A17" s="85" t="s">
        <v>555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>
        <f t="shared" si="2"/>
        <v>0</v>
      </c>
    </row>
    <row r="18" spans="1:14" ht="18" customHeight="1">
      <c r="A18" s="78" t="s">
        <v>411</v>
      </c>
      <c r="B18" s="79">
        <v>10</v>
      </c>
      <c r="C18" s="79">
        <v>20</v>
      </c>
      <c r="D18" s="79">
        <v>1553</v>
      </c>
      <c r="E18" s="79">
        <v>10</v>
      </c>
      <c r="F18" s="79">
        <v>10</v>
      </c>
      <c r="G18" s="79">
        <v>25</v>
      </c>
      <c r="H18" s="79">
        <v>20</v>
      </c>
      <c r="I18" s="79">
        <v>15</v>
      </c>
      <c r="J18" s="79">
        <v>1388</v>
      </c>
      <c r="K18" s="79">
        <v>10</v>
      </c>
      <c r="L18" s="79">
        <v>20</v>
      </c>
      <c r="M18" s="79">
        <v>25</v>
      </c>
      <c r="N18" s="80">
        <f t="shared" si="2"/>
        <v>3106</v>
      </c>
    </row>
    <row r="19" spans="1:14" ht="18" customHeight="1">
      <c r="A19" s="78" t="s">
        <v>630</v>
      </c>
      <c r="B19" s="79">
        <v>11</v>
      </c>
      <c r="C19" s="79">
        <v>36</v>
      </c>
      <c r="D19" s="79">
        <v>11</v>
      </c>
      <c r="E19" s="79">
        <v>11</v>
      </c>
      <c r="F19" s="79">
        <v>11</v>
      </c>
      <c r="G19" s="79">
        <v>11</v>
      </c>
      <c r="H19" s="79">
        <v>11</v>
      </c>
      <c r="I19" s="79">
        <v>11</v>
      </c>
      <c r="J19" s="79">
        <v>11</v>
      </c>
      <c r="K19" s="79">
        <v>20</v>
      </c>
      <c r="L19" s="79">
        <v>11</v>
      </c>
      <c r="M19" s="79">
        <v>11</v>
      </c>
      <c r="N19" s="80">
        <f t="shared" si="2"/>
        <v>166</v>
      </c>
    </row>
    <row r="20" spans="1:14" ht="18" customHeight="1">
      <c r="A20" s="78" t="s">
        <v>413</v>
      </c>
      <c r="B20" s="79"/>
      <c r="C20" s="79"/>
      <c r="D20" s="79">
        <v>10</v>
      </c>
      <c r="E20" s="79">
        <v>10</v>
      </c>
      <c r="F20" s="79">
        <v>10</v>
      </c>
      <c r="G20" s="79">
        <v>10</v>
      </c>
      <c r="H20" s="79">
        <v>10</v>
      </c>
      <c r="I20" s="79">
        <v>10</v>
      </c>
      <c r="J20" s="79">
        <v>10</v>
      </c>
      <c r="K20" s="79">
        <v>10</v>
      </c>
      <c r="L20" s="79">
        <v>10</v>
      </c>
      <c r="M20" s="79">
        <v>10</v>
      </c>
      <c r="N20" s="80">
        <f t="shared" si="2"/>
        <v>100</v>
      </c>
    </row>
    <row r="21" spans="1:14" ht="18" customHeight="1">
      <c r="A21" s="78" t="s">
        <v>556</v>
      </c>
      <c r="B21" s="79"/>
      <c r="C21" s="86"/>
      <c r="D21" s="79">
        <v>10</v>
      </c>
      <c r="E21" s="79">
        <v>10</v>
      </c>
      <c r="F21" s="79">
        <v>10</v>
      </c>
      <c r="G21" s="79">
        <v>10</v>
      </c>
      <c r="H21" s="79">
        <v>10</v>
      </c>
      <c r="I21" s="79">
        <v>10</v>
      </c>
      <c r="J21" s="79">
        <v>10</v>
      </c>
      <c r="K21" s="79">
        <v>10</v>
      </c>
      <c r="L21" s="79">
        <v>10</v>
      </c>
      <c r="M21" s="79">
        <v>10</v>
      </c>
      <c r="N21" s="80">
        <f t="shared" si="2"/>
        <v>100</v>
      </c>
    </row>
    <row r="22" spans="1:14" ht="18" customHeight="1">
      <c r="A22" s="78" t="s">
        <v>426</v>
      </c>
      <c r="B22" s="79">
        <v>5572</v>
      </c>
      <c r="C22" s="79">
        <v>0</v>
      </c>
      <c r="D22" s="79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80">
        <f t="shared" si="2"/>
        <v>5572</v>
      </c>
    </row>
    <row r="23" spans="1:14" ht="18" customHeight="1">
      <c r="A23" s="87" t="s">
        <v>552</v>
      </c>
      <c r="B23" s="86">
        <f>SUM(B16:B22)</f>
        <v>10115</v>
      </c>
      <c r="C23" s="86">
        <f>SUM(C16:C21)</f>
        <v>4578</v>
      </c>
      <c r="D23" s="86">
        <f>SUM(D16:D22)</f>
        <v>6106</v>
      </c>
      <c r="E23" s="86">
        <f>SUM(E16:E21)</f>
        <v>4563</v>
      </c>
      <c r="F23" s="86">
        <f>SUM(F16:F21)</f>
        <v>4563</v>
      </c>
      <c r="G23" s="86">
        <f aca="true" t="shared" si="3" ref="G23:N23">SUM(G16:G22)</f>
        <v>4578</v>
      </c>
      <c r="H23" s="86">
        <f t="shared" si="3"/>
        <v>4573</v>
      </c>
      <c r="I23" s="86">
        <f t="shared" si="3"/>
        <v>4568</v>
      </c>
      <c r="J23" s="86">
        <f t="shared" si="3"/>
        <v>5941</v>
      </c>
      <c r="K23" s="86">
        <f t="shared" si="3"/>
        <v>4572</v>
      </c>
      <c r="L23" s="86">
        <f t="shared" si="3"/>
        <v>4772</v>
      </c>
      <c r="M23" s="86">
        <f t="shared" si="3"/>
        <v>4575</v>
      </c>
      <c r="N23" s="80">
        <f t="shared" si="3"/>
        <v>63504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számú melléklet a 2/2015.(II.12.)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23.57421875" style="0" customWidth="1"/>
    <col min="4" max="4" width="17.8515625" style="0" customWidth="1"/>
  </cols>
  <sheetData>
    <row r="1" ht="15">
      <c r="C1" s="260"/>
    </row>
    <row r="3" spans="1:7" ht="15">
      <c r="A3" s="420" t="s">
        <v>569</v>
      </c>
      <c r="B3" s="420"/>
      <c r="C3" s="420"/>
      <c r="D3" s="420"/>
      <c r="E3" s="420"/>
      <c r="F3" s="264"/>
      <c r="G3" s="264"/>
    </row>
    <row r="4" spans="1:7" ht="15">
      <c r="A4" s="420"/>
      <c r="B4" s="420"/>
      <c r="C4" s="420"/>
      <c r="D4" s="420"/>
      <c r="E4" s="420"/>
      <c r="F4" s="264"/>
      <c r="G4" s="264"/>
    </row>
    <row r="5" spans="1:7" ht="21" customHeight="1">
      <c r="A5" s="420" t="s">
        <v>720</v>
      </c>
      <c r="B5" s="420"/>
      <c r="C5" s="420"/>
      <c r="D5" s="420"/>
      <c r="E5" s="420"/>
      <c r="F5" s="264"/>
      <c r="G5" s="264"/>
    </row>
    <row r="6" spans="1:7" ht="24" customHeight="1">
      <c r="A6" s="420" t="s">
        <v>721</v>
      </c>
      <c r="B6" s="420"/>
      <c r="C6" s="420"/>
      <c r="D6" s="420"/>
      <c r="E6" s="420"/>
      <c r="F6" s="264"/>
      <c r="G6" s="264"/>
    </row>
    <row r="7" ht="23.25" customHeight="1"/>
    <row r="8" spans="2:4" ht="35.25" customHeight="1">
      <c r="B8" s="262" t="s">
        <v>722</v>
      </c>
      <c r="C8" s="262" t="s">
        <v>723</v>
      </c>
      <c r="D8" s="262" t="s">
        <v>724</v>
      </c>
    </row>
    <row r="9" spans="2:4" ht="23.25" customHeight="1">
      <c r="B9" s="263">
        <v>107055</v>
      </c>
      <c r="C9" s="261" t="s">
        <v>683</v>
      </c>
      <c r="D9" s="263">
        <v>1</v>
      </c>
    </row>
    <row r="10" spans="2:4" ht="23.25" customHeight="1">
      <c r="B10" s="263">
        <v>41233</v>
      </c>
      <c r="C10" s="261" t="s">
        <v>725</v>
      </c>
      <c r="D10" s="263">
        <v>29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&amp;R11. számú melléklet a 2/2015.(II.12.)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140625" defaultRowHeight="15"/>
  <cols>
    <col min="1" max="1" width="4.8515625" style="175" customWidth="1"/>
    <col min="2" max="2" width="58.8515625" style="175" customWidth="1"/>
    <col min="3" max="3" width="16.7109375" style="175" customWidth="1"/>
    <col min="4" max="16384" width="9.140625" style="175" customWidth="1"/>
  </cols>
  <sheetData>
    <row r="1" spans="1:3" ht="33" customHeight="1">
      <c r="A1" s="421" t="s">
        <v>690</v>
      </c>
      <c r="B1" s="421"/>
      <c r="C1" s="421"/>
    </row>
    <row r="2" spans="1:4" ht="15.75" customHeight="1" thickBot="1">
      <c r="A2" s="176"/>
      <c r="B2" s="176"/>
      <c r="C2" s="177" t="s">
        <v>650</v>
      </c>
      <c r="D2" s="178"/>
    </row>
    <row r="3" spans="1:3" ht="26.25" customHeight="1" thickBot="1">
      <c r="A3" s="179" t="s">
        <v>480</v>
      </c>
      <c r="B3" s="180" t="s">
        <v>651</v>
      </c>
      <c r="C3" s="181" t="s">
        <v>703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7</v>
      </c>
      <c r="B5" s="186" t="s">
        <v>652</v>
      </c>
      <c r="C5" s="187">
        <v>3106</v>
      </c>
    </row>
    <row r="6" spans="1:3" ht="24.75">
      <c r="A6" s="188" t="s">
        <v>8</v>
      </c>
      <c r="B6" s="189" t="s">
        <v>653</v>
      </c>
      <c r="C6" s="190">
        <v>36</v>
      </c>
    </row>
    <row r="7" spans="1:3" ht="15">
      <c r="A7" s="188" t="s">
        <v>9</v>
      </c>
      <c r="B7" s="191" t="s">
        <v>654</v>
      </c>
      <c r="C7" s="190"/>
    </row>
    <row r="8" spans="1:3" ht="24.75">
      <c r="A8" s="188" t="s">
        <v>10</v>
      </c>
      <c r="B8" s="191" t="s">
        <v>655</v>
      </c>
      <c r="C8" s="190"/>
    </row>
    <row r="9" spans="1:3" ht="15">
      <c r="A9" s="192" t="s">
        <v>434</v>
      </c>
      <c r="B9" s="191" t="s">
        <v>656</v>
      </c>
      <c r="C9" s="193">
        <v>255</v>
      </c>
    </row>
    <row r="10" spans="1:3" ht="15.75" thickBot="1">
      <c r="A10" s="188" t="s">
        <v>435</v>
      </c>
      <c r="B10" s="194" t="s">
        <v>657</v>
      </c>
      <c r="C10" s="190"/>
    </row>
    <row r="11" spans="1:3" ht="15.75" thickBot="1">
      <c r="A11" s="422" t="s">
        <v>658</v>
      </c>
      <c r="B11" s="423"/>
      <c r="C11" s="195">
        <f>SUM(C5:C10)</f>
        <v>3397</v>
      </c>
    </row>
    <row r="12" spans="1:3" ht="23.25" customHeight="1">
      <c r="A12" s="424" t="s">
        <v>659</v>
      </c>
      <c r="B12" s="424"/>
      <c r="C12" s="42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2/2015.(II.12.)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1">
      <selection activeCell="A3" sqref="A3:BO3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275" t="s">
        <v>688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</row>
    <row r="2" spans="1:67" ht="35.25" customHeight="1">
      <c r="A2" s="275" t="s">
        <v>697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</row>
    <row r="3" spans="1:67" ht="33" customHeight="1">
      <c r="A3" s="275" t="s">
        <v>693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</row>
    <row r="4" spans="1:66" ht="15.75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58"/>
      <c r="AF4" s="258"/>
      <c r="AG4" s="276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1" t="s">
        <v>2</v>
      </c>
    </row>
    <row r="5" spans="1:67" ht="49.5" customHeight="1">
      <c r="A5" s="280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9" t="s">
        <v>661</v>
      </c>
      <c r="AB5" s="271"/>
      <c r="AC5" s="271"/>
      <c r="AD5" s="271"/>
      <c r="AE5" s="279" t="s">
        <v>694</v>
      </c>
      <c r="AF5" s="271"/>
      <c r="AG5" s="271"/>
      <c r="AH5" s="271"/>
      <c r="AI5" s="196" t="s">
        <v>699</v>
      </c>
      <c r="AJ5" s="280" t="s">
        <v>4</v>
      </c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2" t="s">
        <v>661</v>
      </c>
      <c r="BK5" s="273"/>
      <c r="BL5" s="273"/>
      <c r="BM5" s="274"/>
      <c r="BN5" s="196" t="s">
        <v>694</v>
      </c>
      <c r="BO5" s="196" t="s">
        <v>699</v>
      </c>
    </row>
    <row r="6" spans="1:67" s="2" customFormat="1" ht="19.5" customHeight="1">
      <c r="A6" s="284" t="s">
        <v>400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7">
        <v>19923</v>
      </c>
      <c r="AB6" s="288"/>
      <c r="AC6" s="288"/>
      <c r="AD6" s="289"/>
      <c r="AE6" s="287">
        <v>19923</v>
      </c>
      <c r="AF6" s="288"/>
      <c r="AG6" s="288"/>
      <c r="AH6" s="289"/>
      <c r="AI6" s="242">
        <v>19923</v>
      </c>
      <c r="AJ6" s="292" t="s">
        <v>409</v>
      </c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304"/>
      <c r="BJ6" s="287">
        <v>40720</v>
      </c>
      <c r="BK6" s="288"/>
      <c r="BL6" s="288"/>
      <c r="BM6" s="288"/>
      <c r="BN6" s="232">
        <v>41808</v>
      </c>
      <c r="BO6" s="232">
        <v>38211</v>
      </c>
    </row>
    <row r="7" spans="1:67" ht="19.5" customHeight="1">
      <c r="A7" s="292" t="s">
        <v>401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87">
        <v>3406</v>
      </c>
      <c r="AB7" s="288"/>
      <c r="AC7" s="288"/>
      <c r="AD7" s="289"/>
      <c r="AE7" s="287">
        <v>3200</v>
      </c>
      <c r="AF7" s="288"/>
      <c r="AG7" s="288"/>
      <c r="AH7" s="289"/>
      <c r="AI7" s="242">
        <v>2500</v>
      </c>
      <c r="AJ7" s="292" t="s">
        <v>410</v>
      </c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304"/>
      <c r="BJ7" s="287">
        <v>720</v>
      </c>
      <c r="BK7" s="288"/>
      <c r="BL7" s="288"/>
      <c r="BM7" s="288"/>
      <c r="BN7" s="232">
        <v>1500</v>
      </c>
      <c r="BO7" s="232">
        <v>2000</v>
      </c>
    </row>
    <row r="8" spans="1:67" ht="19.5" customHeight="1">
      <c r="A8" s="284" t="s">
        <v>402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7">
        <f>SUM(AA6:AD7)</f>
        <v>23329</v>
      </c>
      <c r="AB8" s="288"/>
      <c r="AC8" s="288"/>
      <c r="AD8" s="289"/>
      <c r="AE8" s="287">
        <f>SUM(AE6:AH7)</f>
        <v>23123</v>
      </c>
      <c r="AF8" s="288"/>
      <c r="AG8" s="288"/>
      <c r="AH8" s="289"/>
      <c r="AI8" s="242">
        <f>SUM(AI6:AI7)</f>
        <v>22423</v>
      </c>
      <c r="AJ8" s="292" t="s">
        <v>411</v>
      </c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304"/>
      <c r="BJ8" s="287">
        <v>2310</v>
      </c>
      <c r="BK8" s="288"/>
      <c r="BL8" s="288"/>
      <c r="BM8" s="288"/>
      <c r="BN8" s="232">
        <v>2200</v>
      </c>
      <c r="BO8" s="232">
        <v>2300</v>
      </c>
    </row>
    <row r="9" spans="1:67" s="3" customFormat="1" ht="33" customHeight="1">
      <c r="A9" s="292" t="s">
        <v>69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87">
        <v>3872</v>
      </c>
      <c r="AB9" s="288"/>
      <c r="AC9" s="288"/>
      <c r="AD9" s="289"/>
      <c r="AE9" s="287">
        <v>3872</v>
      </c>
      <c r="AF9" s="288"/>
      <c r="AG9" s="288"/>
      <c r="AH9" s="289"/>
      <c r="AI9" s="242">
        <v>2875</v>
      </c>
      <c r="AJ9" s="294" t="s">
        <v>412</v>
      </c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305"/>
      <c r="BJ9" s="287">
        <v>1030</v>
      </c>
      <c r="BK9" s="288"/>
      <c r="BL9" s="288"/>
      <c r="BM9" s="288"/>
      <c r="BN9" s="232">
        <v>1030</v>
      </c>
      <c r="BO9" s="232">
        <v>1030</v>
      </c>
    </row>
    <row r="10" spans="1:67" ht="27.75" customHeight="1">
      <c r="A10" s="292" t="s">
        <v>403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87">
        <v>5850</v>
      </c>
      <c r="AB10" s="288"/>
      <c r="AC10" s="288"/>
      <c r="AD10" s="289"/>
      <c r="AE10" s="287">
        <v>5900</v>
      </c>
      <c r="AF10" s="288"/>
      <c r="AG10" s="288"/>
      <c r="AH10" s="289"/>
      <c r="AI10" s="242">
        <v>6100</v>
      </c>
      <c r="AJ10" s="292" t="s">
        <v>413</v>
      </c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304"/>
      <c r="BJ10" s="287"/>
      <c r="BK10" s="288"/>
      <c r="BL10" s="288"/>
      <c r="BM10" s="288"/>
      <c r="BN10" s="232"/>
      <c r="BO10" s="232"/>
    </row>
    <row r="11" spans="1:67" ht="19.5" customHeight="1">
      <c r="A11" s="294" t="s">
        <v>404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87">
        <v>11438</v>
      </c>
      <c r="AB11" s="288"/>
      <c r="AC11" s="288"/>
      <c r="AD11" s="289"/>
      <c r="AE11" s="287">
        <v>11438</v>
      </c>
      <c r="AF11" s="288"/>
      <c r="AG11" s="288"/>
      <c r="AH11" s="289"/>
      <c r="AI11" s="242">
        <v>11438</v>
      </c>
      <c r="AJ11" s="292" t="s">
        <v>414</v>
      </c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304"/>
      <c r="BJ11" s="287">
        <v>50</v>
      </c>
      <c r="BK11" s="288"/>
      <c r="BL11" s="288"/>
      <c r="BM11" s="288"/>
      <c r="BN11" s="232">
        <v>50</v>
      </c>
      <c r="BO11" s="232">
        <v>50</v>
      </c>
    </row>
    <row r="12" spans="1:67" ht="19.5" customHeight="1">
      <c r="A12" s="294" t="s">
        <v>405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87">
        <v>2323</v>
      </c>
      <c r="AB12" s="288"/>
      <c r="AC12" s="288"/>
      <c r="AD12" s="289"/>
      <c r="AE12" s="287">
        <v>2255</v>
      </c>
      <c r="AF12" s="288"/>
      <c r="AG12" s="288"/>
      <c r="AH12" s="289"/>
      <c r="AI12" s="242">
        <v>2255</v>
      </c>
      <c r="AJ12" s="292" t="s">
        <v>568</v>
      </c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304"/>
      <c r="BJ12" s="287">
        <v>0</v>
      </c>
      <c r="BK12" s="288"/>
      <c r="BL12" s="288"/>
      <c r="BM12" s="288"/>
      <c r="BN12" s="232"/>
      <c r="BO12" s="232"/>
    </row>
    <row r="13" spans="1:67" s="3" customFormat="1" ht="19.5" customHeight="1">
      <c r="A13" s="296" t="s">
        <v>406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87">
        <v>1028</v>
      </c>
      <c r="AB13" s="288"/>
      <c r="AC13" s="288"/>
      <c r="AD13" s="289"/>
      <c r="AE13" s="287">
        <v>1500</v>
      </c>
      <c r="AF13" s="288"/>
      <c r="AG13" s="288"/>
      <c r="AH13" s="289"/>
      <c r="AI13" s="242">
        <v>2000</v>
      </c>
      <c r="AJ13" s="425"/>
      <c r="AK13" s="425"/>
      <c r="AL13" s="425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32"/>
      <c r="BO13" s="232"/>
    </row>
    <row r="14" spans="1:67" s="3" customFormat="1" ht="19.5" customHeight="1">
      <c r="A14" s="294" t="s">
        <v>407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87"/>
      <c r="AB14" s="288"/>
      <c r="AC14" s="288"/>
      <c r="AD14" s="289"/>
      <c r="AE14" s="287"/>
      <c r="AF14" s="288"/>
      <c r="AG14" s="288"/>
      <c r="AH14" s="289"/>
      <c r="AI14" s="242"/>
      <c r="AJ14" s="426"/>
      <c r="AK14" s="426"/>
      <c r="AL14" s="426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32"/>
      <c r="BO14" s="232"/>
    </row>
    <row r="15" spans="1:67" ht="19.5" customHeight="1">
      <c r="A15" s="294" t="s">
        <v>408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87"/>
      <c r="AB15" s="288"/>
      <c r="AC15" s="288"/>
      <c r="AD15" s="289"/>
      <c r="AE15" s="287"/>
      <c r="AF15" s="288"/>
      <c r="AG15" s="288"/>
      <c r="AH15" s="289"/>
      <c r="AI15" s="242"/>
      <c r="AJ15" s="427"/>
      <c r="AK15" s="427"/>
      <c r="AL15" s="427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32"/>
      <c r="BO15" s="232"/>
    </row>
    <row r="16" spans="1:67" s="3" customFormat="1" ht="19.5" customHeight="1">
      <c r="A16" s="296" t="s">
        <v>691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87">
        <f>SUM(AA8:AD15)</f>
        <v>47840</v>
      </c>
      <c r="AB16" s="288"/>
      <c r="AC16" s="288"/>
      <c r="AD16" s="289"/>
      <c r="AE16" s="287">
        <f>AE8+AE9+AE10+AE11+AE12+AE13</f>
        <v>48088</v>
      </c>
      <c r="AF16" s="288"/>
      <c r="AG16" s="288"/>
      <c r="AH16" s="289"/>
      <c r="AI16" s="242">
        <f>AI8+AI9+AI10+AI11+AI12</f>
        <v>45091</v>
      </c>
      <c r="AJ16" s="294" t="s">
        <v>684</v>
      </c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305"/>
      <c r="BJ16" s="287">
        <f>SUM(BJ6:BM15)</f>
        <v>44830</v>
      </c>
      <c r="BK16" s="288"/>
      <c r="BL16" s="288"/>
      <c r="BM16" s="288"/>
      <c r="BN16" s="232">
        <f>SUM(BN6:BN15)</f>
        <v>46588</v>
      </c>
      <c r="BO16" s="232">
        <f>SUM(BO6:BO15)</f>
        <v>43591</v>
      </c>
    </row>
    <row r="17" spans="1:67" s="9" customFormat="1" ht="19.5" customHeight="1">
      <c r="A17" s="294" t="s">
        <v>416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305"/>
      <c r="AA17" s="286"/>
      <c r="AB17" s="286"/>
      <c r="AC17" s="286"/>
      <c r="AD17" s="286"/>
      <c r="AE17" s="286"/>
      <c r="AF17" s="286"/>
      <c r="AG17" s="286"/>
      <c r="AH17" s="286"/>
      <c r="AI17" s="243"/>
      <c r="AJ17" s="294" t="s">
        <v>421</v>
      </c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305"/>
      <c r="BJ17" s="287"/>
      <c r="BK17" s="288"/>
      <c r="BL17" s="288"/>
      <c r="BM17" s="288"/>
      <c r="BN17" s="232"/>
      <c r="BO17" s="232"/>
    </row>
    <row r="18" spans="1:67" s="9" customFormat="1" ht="19.5" customHeight="1">
      <c r="A18" s="298" t="s">
        <v>417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300"/>
      <c r="AA18" s="286"/>
      <c r="AB18" s="286"/>
      <c r="AC18" s="286"/>
      <c r="AD18" s="286"/>
      <c r="AE18" s="286"/>
      <c r="AF18" s="286"/>
      <c r="AG18" s="286"/>
      <c r="AH18" s="286"/>
      <c r="AI18" s="243"/>
      <c r="AJ18" s="298" t="s">
        <v>422</v>
      </c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300"/>
      <c r="BJ18" s="287"/>
      <c r="BK18" s="288"/>
      <c r="BL18" s="288"/>
      <c r="BM18" s="288"/>
      <c r="BN18" s="232"/>
      <c r="BO18" s="232"/>
    </row>
    <row r="19" spans="1:67" s="9" customFormat="1" ht="19.5" customHeight="1">
      <c r="A19" s="298" t="s">
        <v>418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300"/>
      <c r="AA19" s="286"/>
      <c r="AB19" s="286"/>
      <c r="AC19" s="286"/>
      <c r="AD19" s="286"/>
      <c r="AE19" s="286"/>
      <c r="AF19" s="286"/>
      <c r="AG19" s="286"/>
      <c r="AH19" s="286"/>
      <c r="AI19" s="243"/>
      <c r="AJ19" s="292" t="s">
        <v>423</v>
      </c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304"/>
      <c r="BJ19" s="287">
        <v>3010</v>
      </c>
      <c r="BK19" s="288"/>
      <c r="BL19" s="288"/>
      <c r="BM19" s="288"/>
      <c r="BN19" s="232">
        <v>1500</v>
      </c>
      <c r="BO19" s="232">
        <v>1500</v>
      </c>
    </row>
    <row r="20" spans="1:67" s="9" customFormat="1" ht="19.5" customHeight="1">
      <c r="A20" s="298" t="s">
        <v>419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300"/>
      <c r="AA20" s="286"/>
      <c r="AB20" s="286"/>
      <c r="AC20" s="286"/>
      <c r="AD20" s="286"/>
      <c r="AE20" s="286"/>
      <c r="AF20" s="286"/>
      <c r="AG20" s="286"/>
      <c r="AH20" s="286"/>
      <c r="AI20" s="243"/>
      <c r="AJ20" s="294" t="s">
        <v>424</v>
      </c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305"/>
      <c r="BJ20" s="287"/>
      <c r="BK20" s="288"/>
      <c r="BL20" s="288"/>
      <c r="BM20" s="288"/>
      <c r="BN20" s="232"/>
      <c r="BO20" s="232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298" t="s">
        <v>425</v>
      </c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300"/>
      <c r="BJ21" s="287"/>
      <c r="BK21" s="288"/>
      <c r="BL21" s="288"/>
      <c r="BM21" s="289"/>
      <c r="BN21" s="90"/>
      <c r="BO21" s="90"/>
    </row>
    <row r="22" spans="1:67" s="9" customFormat="1" ht="19.5" customHeight="1">
      <c r="A22" s="298" t="s">
        <v>692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300"/>
      <c r="AA22" s="286">
        <f>SUM(AA17:AD20)</f>
        <v>0</v>
      </c>
      <c r="AB22" s="286"/>
      <c r="AC22" s="286"/>
      <c r="AD22" s="286"/>
      <c r="AE22" s="286">
        <f>SUM(AE17:AH20)</f>
        <v>0</v>
      </c>
      <c r="AF22" s="286"/>
      <c r="AG22" s="286"/>
      <c r="AH22" s="286"/>
      <c r="AI22" s="243">
        <v>0</v>
      </c>
      <c r="AJ22" s="298" t="s">
        <v>685</v>
      </c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300"/>
      <c r="BJ22" s="287">
        <f>SUM(BJ17:BM21)</f>
        <v>3010</v>
      </c>
      <c r="BK22" s="288"/>
      <c r="BL22" s="288"/>
      <c r="BM22" s="289"/>
      <c r="BN22" s="243">
        <f>SUM(BN17:BN20)</f>
        <v>1500</v>
      </c>
      <c r="BO22" s="243">
        <v>1500</v>
      </c>
    </row>
    <row r="23" spans="1:67" s="9" customFormat="1" ht="19.5" customHeight="1">
      <c r="A23" s="298" t="s">
        <v>551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300"/>
      <c r="AA23" s="286">
        <f>AA16+AA22</f>
        <v>47840</v>
      </c>
      <c r="AB23" s="286"/>
      <c r="AC23" s="286"/>
      <c r="AD23" s="286"/>
      <c r="AE23" s="286">
        <f>AE16+AE22</f>
        <v>48088</v>
      </c>
      <c r="AF23" s="286"/>
      <c r="AG23" s="286"/>
      <c r="AH23" s="286"/>
      <c r="AI23" s="243">
        <f>AI16+AI22</f>
        <v>45091</v>
      </c>
      <c r="AJ23" s="298" t="s">
        <v>552</v>
      </c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300"/>
      <c r="BJ23" s="287">
        <f>BJ16+BJ22</f>
        <v>47840</v>
      </c>
      <c r="BK23" s="288"/>
      <c r="BL23" s="288"/>
      <c r="BM23" s="289"/>
      <c r="BN23" s="243">
        <f>BN16+BN22</f>
        <v>48088</v>
      </c>
      <c r="BO23" s="243">
        <f>BO16+BO22</f>
        <v>45091</v>
      </c>
    </row>
    <row r="24" spans="1:67" s="9" customFormat="1" ht="19.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200"/>
      <c r="BK24" s="200"/>
      <c r="BL24" s="200"/>
      <c r="BM24" s="200"/>
      <c r="BN24" s="200"/>
      <c r="BO24" s="200"/>
    </row>
    <row r="25" ht="19.5" customHeight="1"/>
    <row r="26" spans="43:52" ht="12.75"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</row>
    <row r="27" spans="43:52" ht="12.75"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</row>
    <row r="28" spans="43:52" ht="12.75"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</row>
    <row r="29" spans="43:52" ht="12.75"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</row>
  </sheetData>
  <sheetProtection/>
  <mergeCells count="98"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  <mergeCell ref="AA7:AD7"/>
    <mergeCell ref="A23:Z23"/>
    <mergeCell ref="AA23:AD23"/>
    <mergeCell ref="A20:Z20"/>
    <mergeCell ref="A11:Z11"/>
    <mergeCell ref="A16:Z16"/>
    <mergeCell ref="A14:Z14"/>
    <mergeCell ref="AA20:AD20"/>
    <mergeCell ref="A12:Z12"/>
    <mergeCell ref="AA12:AD12"/>
    <mergeCell ref="AA16:AD16"/>
    <mergeCell ref="A10:Z10"/>
    <mergeCell ref="A15:Z15"/>
    <mergeCell ref="AA11:AD11"/>
    <mergeCell ref="AA10:AD10"/>
    <mergeCell ref="A19:Z19"/>
    <mergeCell ref="AA19:AD19"/>
    <mergeCell ref="A22:Z22"/>
    <mergeCell ref="AA22:AD22"/>
    <mergeCell ref="AA14:AD14"/>
    <mergeCell ref="AA13:AD13"/>
    <mergeCell ref="AA17:AD17"/>
    <mergeCell ref="A13:Z13"/>
    <mergeCell ref="AA15:AD15"/>
    <mergeCell ref="A18:Z18"/>
    <mergeCell ref="AA18:AD18"/>
    <mergeCell ref="A17:Z17"/>
    <mergeCell ref="BJ19:BM19"/>
    <mergeCell ref="AJ18:BI18"/>
    <mergeCell ref="AE12:AH12"/>
    <mergeCell ref="AE13:AH13"/>
    <mergeCell ref="AE14:AH14"/>
    <mergeCell ref="AE15:AH15"/>
    <mergeCell ref="BJ12:BM12"/>
    <mergeCell ref="BJ21:BM21"/>
    <mergeCell ref="AJ12:BI12"/>
    <mergeCell ref="AJ17:BI17"/>
    <mergeCell ref="BJ17:BM17"/>
    <mergeCell ref="AJ16:BI16"/>
    <mergeCell ref="BJ16:BM16"/>
    <mergeCell ref="AJ20:BI20"/>
    <mergeCell ref="BJ20:BM20"/>
    <mergeCell ref="BJ18:BM18"/>
    <mergeCell ref="AJ19:BI19"/>
    <mergeCell ref="AE9:AH9"/>
    <mergeCell ref="AE10:AH10"/>
    <mergeCell ref="AE11:AH11"/>
    <mergeCell ref="BJ6:BM6"/>
    <mergeCell ref="AJ7:BI7"/>
    <mergeCell ref="BJ7:BM7"/>
    <mergeCell ref="AJ6:BI6"/>
    <mergeCell ref="BJ8:BM8"/>
    <mergeCell ref="AJ8:BI8"/>
    <mergeCell ref="AJ9:BI9"/>
    <mergeCell ref="BJ11:BM11"/>
    <mergeCell ref="BJ9:BM9"/>
    <mergeCell ref="AJ10:BI10"/>
    <mergeCell ref="BJ10:BM10"/>
    <mergeCell ref="AJ11:BI11"/>
    <mergeCell ref="BJ23:BM23"/>
    <mergeCell ref="AJ13:AL13"/>
    <mergeCell ref="AJ14:AL14"/>
    <mergeCell ref="AJ15:AL15"/>
    <mergeCell ref="AJ21:BI21"/>
    <mergeCell ref="AQ27:AZ27"/>
    <mergeCell ref="AQ28:AZ28"/>
    <mergeCell ref="BJ22:BM22"/>
    <mergeCell ref="AQ29:AZ29"/>
    <mergeCell ref="AQ26:AZ26"/>
    <mergeCell ref="AJ23:BI23"/>
    <mergeCell ref="AJ22:BI22"/>
    <mergeCell ref="AE20:AH20"/>
    <mergeCell ref="AE22:AH22"/>
    <mergeCell ref="AE23:AH23"/>
    <mergeCell ref="AE16:AH16"/>
    <mergeCell ref="AE17:AH17"/>
    <mergeCell ref="AE18:AH18"/>
    <mergeCell ref="AE19:AH19"/>
    <mergeCell ref="AE8:AH8"/>
    <mergeCell ref="A1:BO1"/>
    <mergeCell ref="A2:BO2"/>
    <mergeCell ref="A3:BO3"/>
    <mergeCell ref="AE5:AH5"/>
    <mergeCell ref="AE6:AH6"/>
    <mergeCell ref="AE7:AH7"/>
    <mergeCell ref="A6:Z6"/>
    <mergeCell ref="AA6:AD6"/>
    <mergeCell ref="A7:Z7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2/2015.(II.12.)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4"/>
  <sheetViews>
    <sheetView view="pageBreakPreview" zoomScaleSheetLayoutView="100" zoomScalePageLayoutView="0" workbookViewId="0" topLeftCell="A1">
      <selection activeCell="AG22" sqref="AG22:AJ22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275" t="s">
        <v>569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72" t="s">
        <v>697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311" t="s">
        <v>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</row>
    <row r="4" spans="1:36" ht="15.75" customHeight="1">
      <c r="A4" s="276" t="s">
        <v>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</row>
    <row r="5" spans="1:36" ht="34.5" customHeight="1">
      <c r="A5" s="325" t="s">
        <v>3</v>
      </c>
      <c r="B5" s="320"/>
      <c r="C5" s="326" t="s">
        <v>4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8" t="s">
        <v>5</v>
      </c>
      <c r="AD5" s="319"/>
      <c r="AE5" s="319"/>
      <c r="AF5" s="319"/>
      <c r="AG5" s="320" t="s">
        <v>6</v>
      </c>
      <c r="AH5" s="319"/>
      <c r="AI5" s="319"/>
      <c r="AJ5" s="319"/>
    </row>
    <row r="6" spans="1:36" ht="12.75">
      <c r="A6" s="313" t="s">
        <v>7</v>
      </c>
      <c r="B6" s="314"/>
      <c r="C6" s="315" t="s">
        <v>8</v>
      </c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5" t="s">
        <v>9</v>
      </c>
      <c r="AD6" s="316"/>
      <c r="AE6" s="316"/>
      <c r="AF6" s="317"/>
      <c r="AG6" s="315" t="s">
        <v>10</v>
      </c>
      <c r="AH6" s="316"/>
      <c r="AI6" s="316"/>
      <c r="AJ6" s="317"/>
    </row>
    <row r="7" spans="1:36" ht="19.5" customHeight="1">
      <c r="A7" s="327" t="s">
        <v>11</v>
      </c>
      <c r="B7" s="328"/>
      <c r="C7" s="334" t="s">
        <v>12</v>
      </c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1" t="s">
        <v>13</v>
      </c>
      <c r="AD7" s="332"/>
      <c r="AE7" s="332"/>
      <c r="AF7" s="333"/>
      <c r="AG7" s="322">
        <v>31199</v>
      </c>
      <c r="AH7" s="323"/>
      <c r="AI7" s="323"/>
      <c r="AJ7" s="324"/>
    </row>
    <row r="8" spans="1:36" ht="19.5" customHeight="1">
      <c r="A8" s="327" t="s">
        <v>14</v>
      </c>
      <c r="B8" s="328"/>
      <c r="C8" s="334" t="s">
        <v>15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21" t="s">
        <v>16</v>
      </c>
      <c r="AD8" s="321"/>
      <c r="AE8" s="321"/>
      <c r="AF8" s="321"/>
      <c r="AG8" s="322">
        <v>0</v>
      </c>
      <c r="AH8" s="323"/>
      <c r="AI8" s="323"/>
      <c r="AJ8" s="324"/>
    </row>
    <row r="9" spans="1:36" ht="19.5" customHeight="1">
      <c r="A9" s="327" t="s">
        <v>17</v>
      </c>
      <c r="B9" s="328"/>
      <c r="C9" s="334" t="s">
        <v>18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21" t="s">
        <v>19</v>
      </c>
      <c r="AD9" s="321"/>
      <c r="AE9" s="321"/>
      <c r="AF9" s="321"/>
      <c r="AG9" s="322"/>
      <c r="AH9" s="323"/>
      <c r="AI9" s="323"/>
      <c r="AJ9" s="324"/>
    </row>
    <row r="10" spans="1:36" ht="19.5" customHeight="1">
      <c r="A10" s="327" t="s">
        <v>20</v>
      </c>
      <c r="B10" s="328"/>
      <c r="C10" s="329" t="s">
        <v>21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21" t="s">
        <v>22</v>
      </c>
      <c r="AD10" s="321"/>
      <c r="AE10" s="321"/>
      <c r="AF10" s="321"/>
      <c r="AG10" s="322"/>
      <c r="AH10" s="323"/>
      <c r="AI10" s="323"/>
      <c r="AJ10" s="324"/>
    </row>
    <row r="11" spans="1:36" ht="19.5" customHeight="1">
      <c r="A11" s="327" t="s">
        <v>23</v>
      </c>
      <c r="B11" s="328"/>
      <c r="C11" s="329" t="s">
        <v>24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21" t="s">
        <v>25</v>
      </c>
      <c r="AD11" s="321"/>
      <c r="AE11" s="321"/>
      <c r="AF11" s="321"/>
      <c r="AG11" s="322"/>
      <c r="AH11" s="323"/>
      <c r="AI11" s="323"/>
      <c r="AJ11" s="324"/>
    </row>
    <row r="12" spans="1:36" ht="19.5" customHeight="1">
      <c r="A12" s="327" t="s">
        <v>26</v>
      </c>
      <c r="B12" s="328"/>
      <c r="C12" s="329" t="s">
        <v>27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21" t="s">
        <v>28</v>
      </c>
      <c r="AD12" s="321"/>
      <c r="AE12" s="321"/>
      <c r="AF12" s="321"/>
      <c r="AG12" s="322"/>
      <c r="AH12" s="323"/>
      <c r="AI12" s="323"/>
      <c r="AJ12" s="324"/>
    </row>
    <row r="13" spans="1:36" ht="19.5" customHeight="1">
      <c r="A13" s="327" t="s">
        <v>29</v>
      </c>
      <c r="B13" s="328"/>
      <c r="C13" s="329" t="s">
        <v>30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21" t="s">
        <v>31</v>
      </c>
      <c r="AD13" s="321"/>
      <c r="AE13" s="321"/>
      <c r="AF13" s="321"/>
      <c r="AG13" s="322">
        <v>96</v>
      </c>
      <c r="AH13" s="323"/>
      <c r="AI13" s="323"/>
      <c r="AJ13" s="324"/>
    </row>
    <row r="14" spans="1:36" ht="19.5" customHeight="1">
      <c r="A14" s="327" t="s">
        <v>32</v>
      </c>
      <c r="B14" s="328"/>
      <c r="C14" s="329" t="s">
        <v>33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6" t="s">
        <v>34</v>
      </c>
      <c r="AD14" s="337"/>
      <c r="AE14" s="337"/>
      <c r="AF14" s="338"/>
      <c r="AG14" s="322">
        <v>25</v>
      </c>
      <c r="AH14" s="323"/>
      <c r="AI14" s="323"/>
      <c r="AJ14" s="324"/>
    </row>
    <row r="15" spans="1:36" ht="19.5" customHeight="1">
      <c r="A15" s="327" t="s">
        <v>35</v>
      </c>
      <c r="B15" s="328"/>
      <c r="C15" s="339" t="s">
        <v>36</v>
      </c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21" t="s">
        <v>37</v>
      </c>
      <c r="AD15" s="321"/>
      <c r="AE15" s="321"/>
      <c r="AF15" s="321"/>
      <c r="AG15" s="322"/>
      <c r="AH15" s="323"/>
      <c r="AI15" s="323"/>
      <c r="AJ15" s="324"/>
    </row>
    <row r="16" spans="1:36" ht="19.5" customHeight="1">
      <c r="A16" s="327" t="s">
        <v>38</v>
      </c>
      <c r="B16" s="328"/>
      <c r="C16" s="339" t="s">
        <v>39</v>
      </c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21" t="s">
        <v>40</v>
      </c>
      <c r="AD16" s="321"/>
      <c r="AE16" s="321"/>
      <c r="AF16" s="321"/>
      <c r="AG16" s="322"/>
      <c r="AH16" s="323"/>
      <c r="AI16" s="323"/>
      <c r="AJ16" s="324"/>
    </row>
    <row r="17" spans="1:36" ht="19.5" customHeight="1">
      <c r="A17" s="327" t="s">
        <v>41</v>
      </c>
      <c r="B17" s="328"/>
      <c r="C17" s="339" t="s">
        <v>42</v>
      </c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21" t="s">
        <v>43</v>
      </c>
      <c r="AD17" s="321"/>
      <c r="AE17" s="321"/>
      <c r="AF17" s="321"/>
      <c r="AG17" s="322"/>
      <c r="AH17" s="323"/>
      <c r="AI17" s="323"/>
      <c r="AJ17" s="324"/>
    </row>
    <row r="18" spans="1:36" s="2" customFormat="1" ht="19.5" customHeight="1">
      <c r="A18" s="327" t="s">
        <v>44</v>
      </c>
      <c r="B18" s="328"/>
      <c r="C18" s="339" t="s">
        <v>45</v>
      </c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21" t="s">
        <v>46</v>
      </c>
      <c r="AD18" s="321"/>
      <c r="AE18" s="321"/>
      <c r="AF18" s="321"/>
      <c r="AG18" s="322"/>
      <c r="AH18" s="323"/>
      <c r="AI18" s="323"/>
      <c r="AJ18" s="324"/>
    </row>
    <row r="19" spans="1:36" s="2" customFormat="1" ht="19.5" customHeight="1">
      <c r="A19" s="327" t="s">
        <v>47</v>
      </c>
      <c r="B19" s="328"/>
      <c r="C19" s="339" t="s">
        <v>48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21" t="s">
        <v>49</v>
      </c>
      <c r="AD19" s="321"/>
      <c r="AE19" s="321"/>
      <c r="AF19" s="321"/>
      <c r="AG19" s="322"/>
      <c r="AH19" s="323"/>
      <c r="AI19" s="323"/>
      <c r="AJ19" s="324"/>
    </row>
    <row r="20" spans="1:36" s="2" customFormat="1" ht="19.5" customHeight="1">
      <c r="A20" s="341" t="s">
        <v>50</v>
      </c>
      <c r="B20" s="342"/>
      <c r="C20" s="343" t="s">
        <v>51</v>
      </c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5" t="s">
        <v>52</v>
      </c>
      <c r="AD20" s="345"/>
      <c r="AE20" s="345"/>
      <c r="AF20" s="345"/>
      <c r="AG20" s="346">
        <f>SUM(AG7:AJ19)</f>
        <v>31320</v>
      </c>
      <c r="AH20" s="347"/>
      <c r="AI20" s="347"/>
      <c r="AJ20" s="348"/>
    </row>
    <row r="21" spans="1:36" ht="19.5" customHeight="1">
      <c r="A21" s="327" t="s">
        <v>53</v>
      </c>
      <c r="B21" s="328"/>
      <c r="C21" s="339" t="s">
        <v>54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21" t="s">
        <v>55</v>
      </c>
      <c r="AD21" s="321"/>
      <c r="AE21" s="321"/>
      <c r="AF21" s="321"/>
      <c r="AG21" s="322">
        <v>2740</v>
      </c>
      <c r="AH21" s="323"/>
      <c r="AI21" s="323"/>
      <c r="AJ21" s="324"/>
    </row>
    <row r="22" spans="1:36" ht="29.25" customHeight="1">
      <c r="A22" s="327" t="s">
        <v>56</v>
      </c>
      <c r="B22" s="328"/>
      <c r="C22" s="339" t="s">
        <v>57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21" t="s">
        <v>58</v>
      </c>
      <c r="AD22" s="321"/>
      <c r="AE22" s="321"/>
      <c r="AF22" s="321"/>
      <c r="AG22" s="322"/>
      <c r="AH22" s="323"/>
      <c r="AI22" s="323"/>
      <c r="AJ22" s="324"/>
    </row>
    <row r="23" spans="1:36" ht="19.5" customHeight="1">
      <c r="A23" s="327" t="s">
        <v>59</v>
      </c>
      <c r="B23" s="328"/>
      <c r="C23" s="351" t="s">
        <v>60</v>
      </c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21" t="s">
        <v>61</v>
      </c>
      <c r="AD23" s="321"/>
      <c r="AE23" s="321"/>
      <c r="AF23" s="321"/>
      <c r="AG23" s="322">
        <v>295</v>
      </c>
      <c r="AH23" s="323"/>
      <c r="AI23" s="323"/>
      <c r="AJ23" s="324"/>
    </row>
    <row r="24" spans="1:36" ht="19.5" customHeight="1">
      <c r="A24" s="341" t="s">
        <v>62</v>
      </c>
      <c r="B24" s="342"/>
      <c r="C24" s="349" t="s">
        <v>63</v>
      </c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45" t="s">
        <v>64</v>
      </c>
      <c r="AD24" s="345"/>
      <c r="AE24" s="345"/>
      <c r="AF24" s="345"/>
      <c r="AG24" s="346">
        <f>SUM(AG21:AJ23)</f>
        <v>3035</v>
      </c>
      <c r="AH24" s="347"/>
      <c r="AI24" s="347"/>
      <c r="AJ24" s="348"/>
    </row>
    <row r="25" spans="1:36" ht="19.5" customHeight="1">
      <c r="A25" s="341" t="s">
        <v>65</v>
      </c>
      <c r="B25" s="342"/>
      <c r="C25" s="343" t="s">
        <v>66</v>
      </c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5" t="s">
        <v>67</v>
      </c>
      <c r="AD25" s="345"/>
      <c r="AE25" s="345"/>
      <c r="AF25" s="345"/>
      <c r="AG25" s="346">
        <f>AG24+AG20</f>
        <v>34355</v>
      </c>
      <c r="AH25" s="347"/>
      <c r="AI25" s="347"/>
      <c r="AJ25" s="348"/>
    </row>
    <row r="26" spans="1:36" s="3" customFormat="1" ht="19.5" customHeight="1">
      <c r="A26" s="341" t="s">
        <v>68</v>
      </c>
      <c r="B26" s="342"/>
      <c r="C26" s="349" t="s">
        <v>69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45" t="s">
        <v>70</v>
      </c>
      <c r="AD26" s="345"/>
      <c r="AE26" s="345"/>
      <c r="AF26" s="345"/>
      <c r="AG26" s="346">
        <v>5360</v>
      </c>
      <c r="AH26" s="347"/>
      <c r="AI26" s="347"/>
      <c r="AJ26" s="348"/>
    </row>
    <row r="27" spans="1:36" ht="19.5" customHeight="1">
      <c r="A27" s="327" t="s">
        <v>71</v>
      </c>
      <c r="B27" s="328"/>
      <c r="C27" s="339" t="s">
        <v>72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21" t="s">
        <v>73</v>
      </c>
      <c r="AD27" s="321"/>
      <c r="AE27" s="321"/>
      <c r="AF27" s="321"/>
      <c r="AG27" s="322">
        <v>1577</v>
      </c>
      <c r="AH27" s="323"/>
      <c r="AI27" s="323"/>
      <c r="AJ27" s="324"/>
    </row>
    <row r="28" spans="1:36" ht="19.5" customHeight="1">
      <c r="A28" s="327" t="s">
        <v>74</v>
      </c>
      <c r="B28" s="328"/>
      <c r="C28" s="339" t="s">
        <v>75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21" t="s">
        <v>76</v>
      </c>
      <c r="AD28" s="321"/>
      <c r="AE28" s="321"/>
      <c r="AF28" s="321"/>
      <c r="AG28" s="322">
        <v>5240</v>
      </c>
      <c r="AH28" s="323"/>
      <c r="AI28" s="323"/>
      <c r="AJ28" s="324"/>
    </row>
    <row r="29" spans="1:36" ht="19.5" customHeight="1">
      <c r="A29" s="327" t="s">
        <v>77</v>
      </c>
      <c r="B29" s="328"/>
      <c r="C29" s="339" t="s">
        <v>78</v>
      </c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21" t="s">
        <v>79</v>
      </c>
      <c r="AD29" s="321"/>
      <c r="AE29" s="321"/>
      <c r="AF29" s="321"/>
      <c r="AG29" s="322">
        <v>0</v>
      </c>
      <c r="AH29" s="323"/>
      <c r="AI29" s="323"/>
      <c r="AJ29" s="324"/>
    </row>
    <row r="30" spans="1:36" ht="19.5" customHeight="1">
      <c r="A30" s="341" t="s">
        <v>80</v>
      </c>
      <c r="B30" s="342"/>
      <c r="C30" s="349" t="s">
        <v>81</v>
      </c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45" t="s">
        <v>82</v>
      </c>
      <c r="AD30" s="345"/>
      <c r="AE30" s="345"/>
      <c r="AF30" s="345"/>
      <c r="AG30" s="346">
        <f>SUM(AG27:AJ29)</f>
        <v>6817</v>
      </c>
      <c r="AH30" s="347"/>
      <c r="AI30" s="347"/>
      <c r="AJ30" s="348"/>
    </row>
    <row r="31" spans="1:36" ht="19.5" customHeight="1">
      <c r="A31" s="327" t="s">
        <v>83</v>
      </c>
      <c r="B31" s="328"/>
      <c r="C31" s="339" t="s">
        <v>84</v>
      </c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21" t="s">
        <v>85</v>
      </c>
      <c r="AD31" s="321"/>
      <c r="AE31" s="321"/>
      <c r="AF31" s="321"/>
      <c r="AG31" s="322">
        <v>202</v>
      </c>
      <c r="AH31" s="323"/>
      <c r="AI31" s="323"/>
      <c r="AJ31" s="324"/>
    </row>
    <row r="32" spans="1:36" ht="19.5" customHeight="1">
      <c r="A32" s="327" t="s">
        <v>86</v>
      </c>
      <c r="B32" s="328"/>
      <c r="C32" s="339" t="s">
        <v>87</v>
      </c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21" t="s">
        <v>88</v>
      </c>
      <c r="AD32" s="321"/>
      <c r="AE32" s="321"/>
      <c r="AF32" s="321"/>
      <c r="AG32" s="322">
        <v>111</v>
      </c>
      <c r="AH32" s="323"/>
      <c r="AI32" s="323"/>
      <c r="AJ32" s="324"/>
    </row>
    <row r="33" spans="1:36" ht="19.5" customHeight="1">
      <c r="A33" s="341" t="s">
        <v>89</v>
      </c>
      <c r="B33" s="342"/>
      <c r="C33" s="349" t="s">
        <v>90</v>
      </c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45" t="s">
        <v>91</v>
      </c>
      <c r="AD33" s="345"/>
      <c r="AE33" s="345"/>
      <c r="AF33" s="345"/>
      <c r="AG33" s="346">
        <f>SUM(AG31:AJ32)</f>
        <v>313</v>
      </c>
      <c r="AH33" s="347"/>
      <c r="AI33" s="347"/>
      <c r="AJ33" s="348"/>
    </row>
    <row r="34" spans="1:36" ht="19.5" customHeight="1">
      <c r="A34" s="327" t="s">
        <v>92</v>
      </c>
      <c r="B34" s="328"/>
      <c r="C34" s="339" t="s">
        <v>93</v>
      </c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21" t="s">
        <v>94</v>
      </c>
      <c r="AD34" s="321"/>
      <c r="AE34" s="321"/>
      <c r="AF34" s="321"/>
      <c r="AG34" s="322">
        <v>1038</v>
      </c>
      <c r="AH34" s="323"/>
      <c r="AI34" s="323"/>
      <c r="AJ34" s="324"/>
    </row>
    <row r="35" spans="1:36" ht="19.5" customHeight="1">
      <c r="A35" s="327" t="s">
        <v>95</v>
      </c>
      <c r="B35" s="328"/>
      <c r="C35" s="339" t="s">
        <v>96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21" t="s">
        <v>97</v>
      </c>
      <c r="AD35" s="321"/>
      <c r="AE35" s="321"/>
      <c r="AF35" s="321"/>
      <c r="AG35" s="322"/>
      <c r="AH35" s="323"/>
      <c r="AI35" s="323"/>
      <c r="AJ35" s="324"/>
    </row>
    <row r="36" spans="1:36" ht="19.5" customHeight="1">
      <c r="A36" s="327" t="s">
        <v>98</v>
      </c>
      <c r="B36" s="328"/>
      <c r="C36" s="339" t="s">
        <v>99</v>
      </c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21" t="s">
        <v>100</v>
      </c>
      <c r="AD36" s="321"/>
      <c r="AE36" s="321"/>
      <c r="AF36" s="321"/>
      <c r="AG36" s="322"/>
      <c r="AH36" s="323"/>
      <c r="AI36" s="323"/>
      <c r="AJ36" s="324"/>
    </row>
    <row r="37" spans="1:36" ht="19.5" customHeight="1">
      <c r="A37" s="327" t="s">
        <v>101</v>
      </c>
      <c r="B37" s="328"/>
      <c r="C37" s="339" t="s">
        <v>102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21" t="s">
        <v>103</v>
      </c>
      <c r="AD37" s="321"/>
      <c r="AE37" s="321"/>
      <c r="AF37" s="321"/>
      <c r="AG37" s="322">
        <v>173</v>
      </c>
      <c r="AH37" s="323"/>
      <c r="AI37" s="323"/>
      <c r="AJ37" s="324"/>
    </row>
    <row r="38" spans="1:36" ht="19.5" customHeight="1">
      <c r="A38" s="327" t="s">
        <v>104</v>
      </c>
      <c r="B38" s="328"/>
      <c r="C38" s="353" t="s">
        <v>105</v>
      </c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21" t="s">
        <v>106</v>
      </c>
      <c r="AD38" s="321"/>
      <c r="AE38" s="321"/>
      <c r="AF38" s="321"/>
      <c r="AG38" s="322"/>
      <c r="AH38" s="323"/>
      <c r="AI38" s="323"/>
      <c r="AJ38" s="324"/>
    </row>
    <row r="39" spans="1:36" ht="19.5" customHeight="1">
      <c r="A39" s="327" t="s">
        <v>107</v>
      </c>
      <c r="B39" s="328"/>
      <c r="C39" s="351" t="s">
        <v>108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21" t="s">
        <v>109</v>
      </c>
      <c r="AD39" s="321"/>
      <c r="AE39" s="321"/>
      <c r="AF39" s="321"/>
      <c r="AG39" s="322">
        <v>110</v>
      </c>
      <c r="AH39" s="323"/>
      <c r="AI39" s="323"/>
      <c r="AJ39" s="324"/>
    </row>
    <row r="40" spans="1:36" ht="19.5" customHeight="1">
      <c r="A40" s="327" t="s">
        <v>110</v>
      </c>
      <c r="B40" s="328"/>
      <c r="C40" s="339" t="s">
        <v>111</v>
      </c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21" t="s">
        <v>112</v>
      </c>
      <c r="AD40" s="321"/>
      <c r="AE40" s="321"/>
      <c r="AF40" s="321"/>
      <c r="AG40" s="322">
        <v>924</v>
      </c>
      <c r="AH40" s="323"/>
      <c r="AI40" s="323"/>
      <c r="AJ40" s="324"/>
    </row>
    <row r="41" spans="1:36" ht="19.5" customHeight="1">
      <c r="A41" s="341" t="s">
        <v>113</v>
      </c>
      <c r="B41" s="342"/>
      <c r="C41" s="349" t="s">
        <v>114</v>
      </c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45" t="s">
        <v>115</v>
      </c>
      <c r="AD41" s="345"/>
      <c r="AE41" s="345"/>
      <c r="AF41" s="345"/>
      <c r="AG41" s="346">
        <f>SUM(AG34:AJ40)</f>
        <v>2245</v>
      </c>
      <c r="AH41" s="347"/>
      <c r="AI41" s="347"/>
      <c r="AJ41" s="348"/>
    </row>
    <row r="42" spans="1:36" ht="19.5" customHeight="1">
      <c r="A42" s="327" t="s">
        <v>116</v>
      </c>
      <c r="B42" s="328"/>
      <c r="C42" s="339" t="s">
        <v>117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21" t="s">
        <v>118</v>
      </c>
      <c r="AD42" s="321"/>
      <c r="AE42" s="321"/>
      <c r="AF42" s="321"/>
      <c r="AG42" s="322"/>
      <c r="AH42" s="323"/>
      <c r="AI42" s="323"/>
      <c r="AJ42" s="324"/>
    </row>
    <row r="43" spans="1:36" ht="19.5" customHeight="1">
      <c r="A43" s="327" t="s">
        <v>119</v>
      </c>
      <c r="B43" s="328"/>
      <c r="C43" s="339" t="s">
        <v>120</v>
      </c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21" t="s">
        <v>121</v>
      </c>
      <c r="AD43" s="321"/>
      <c r="AE43" s="321"/>
      <c r="AF43" s="321"/>
      <c r="AG43" s="322"/>
      <c r="AH43" s="323"/>
      <c r="AI43" s="323"/>
      <c r="AJ43" s="324"/>
    </row>
    <row r="44" spans="1:36" ht="19.5" customHeight="1">
      <c r="A44" s="341" t="s">
        <v>122</v>
      </c>
      <c r="B44" s="342"/>
      <c r="C44" s="349" t="s">
        <v>123</v>
      </c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45" t="s">
        <v>124</v>
      </c>
      <c r="AD44" s="345"/>
      <c r="AE44" s="345"/>
      <c r="AF44" s="345"/>
      <c r="AG44" s="346">
        <f>SUM(AG42:AJ43)</f>
        <v>0</v>
      </c>
      <c r="AH44" s="347"/>
      <c r="AI44" s="347"/>
      <c r="AJ44" s="348"/>
    </row>
    <row r="45" spans="1:36" ht="19.5" customHeight="1">
      <c r="A45" s="327" t="s">
        <v>125</v>
      </c>
      <c r="B45" s="328"/>
      <c r="C45" s="339" t="s">
        <v>126</v>
      </c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21" t="s">
        <v>127</v>
      </c>
      <c r="AD45" s="321"/>
      <c r="AE45" s="321"/>
      <c r="AF45" s="321"/>
      <c r="AG45" s="322">
        <v>2255</v>
      </c>
      <c r="AH45" s="323"/>
      <c r="AI45" s="323"/>
      <c r="AJ45" s="324"/>
    </row>
    <row r="46" spans="1:36" ht="19.5" customHeight="1">
      <c r="A46" s="327" t="s">
        <v>128</v>
      </c>
      <c r="B46" s="328"/>
      <c r="C46" s="339" t="s">
        <v>129</v>
      </c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21" t="s">
        <v>130</v>
      </c>
      <c r="AD46" s="321"/>
      <c r="AE46" s="321"/>
      <c r="AF46" s="321"/>
      <c r="AG46" s="322"/>
      <c r="AH46" s="323"/>
      <c r="AI46" s="323"/>
      <c r="AJ46" s="324"/>
    </row>
    <row r="47" spans="1:36" ht="19.5" customHeight="1">
      <c r="A47" s="327" t="s">
        <v>131</v>
      </c>
      <c r="B47" s="328"/>
      <c r="C47" s="339" t="s">
        <v>132</v>
      </c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21" t="s">
        <v>133</v>
      </c>
      <c r="AD47" s="321"/>
      <c r="AE47" s="321"/>
      <c r="AF47" s="321"/>
      <c r="AG47" s="322"/>
      <c r="AH47" s="323"/>
      <c r="AI47" s="323"/>
      <c r="AJ47" s="324"/>
    </row>
    <row r="48" spans="1:36" ht="19.5" customHeight="1">
      <c r="A48" s="327" t="s">
        <v>134</v>
      </c>
      <c r="B48" s="328"/>
      <c r="C48" s="339" t="s">
        <v>135</v>
      </c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21" t="s">
        <v>136</v>
      </c>
      <c r="AD48" s="321"/>
      <c r="AE48" s="321"/>
      <c r="AF48" s="321"/>
      <c r="AG48" s="322"/>
      <c r="AH48" s="323"/>
      <c r="AI48" s="323"/>
      <c r="AJ48" s="324"/>
    </row>
    <row r="49" spans="1:36" ht="19.5" customHeight="1">
      <c r="A49" s="327" t="s">
        <v>137</v>
      </c>
      <c r="B49" s="328"/>
      <c r="C49" s="339" t="s">
        <v>138</v>
      </c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21" t="s">
        <v>139</v>
      </c>
      <c r="AD49" s="321"/>
      <c r="AE49" s="321"/>
      <c r="AF49" s="321"/>
      <c r="AG49" s="322">
        <v>850</v>
      </c>
      <c r="AH49" s="323"/>
      <c r="AI49" s="323"/>
      <c r="AJ49" s="324"/>
    </row>
    <row r="50" spans="1:36" ht="19.5" customHeight="1">
      <c r="A50" s="341" t="s">
        <v>140</v>
      </c>
      <c r="B50" s="342"/>
      <c r="C50" s="349" t="s">
        <v>141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45" t="s">
        <v>142</v>
      </c>
      <c r="AD50" s="345"/>
      <c r="AE50" s="345"/>
      <c r="AF50" s="345"/>
      <c r="AG50" s="346">
        <f>SUM(AG45:AJ49)</f>
        <v>3105</v>
      </c>
      <c r="AH50" s="347"/>
      <c r="AI50" s="347"/>
      <c r="AJ50" s="348"/>
    </row>
    <row r="51" spans="1:36" ht="19.5" customHeight="1">
      <c r="A51" s="341" t="s">
        <v>143</v>
      </c>
      <c r="B51" s="342"/>
      <c r="C51" s="349" t="s">
        <v>144</v>
      </c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45" t="s">
        <v>145</v>
      </c>
      <c r="AD51" s="345"/>
      <c r="AE51" s="345"/>
      <c r="AF51" s="345"/>
      <c r="AG51" s="346">
        <f>AG30+AG33+AG41+AG44+AG50</f>
        <v>12480</v>
      </c>
      <c r="AH51" s="347"/>
      <c r="AI51" s="347"/>
      <c r="AJ51" s="348"/>
    </row>
    <row r="52" spans="1:36" ht="19.5" customHeight="1">
      <c r="A52" s="327" t="s">
        <v>146</v>
      </c>
      <c r="B52" s="328"/>
      <c r="C52" s="355" t="s">
        <v>147</v>
      </c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21" t="s">
        <v>148</v>
      </c>
      <c r="AD52" s="321"/>
      <c r="AE52" s="321"/>
      <c r="AF52" s="321"/>
      <c r="AG52" s="322"/>
      <c r="AH52" s="323"/>
      <c r="AI52" s="323"/>
      <c r="AJ52" s="324"/>
    </row>
    <row r="53" spans="1:36" ht="19.5" customHeight="1">
      <c r="A53" s="327" t="s">
        <v>149</v>
      </c>
      <c r="B53" s="328"/>
      <c r="C53" s="355" t="s">
        <v>150</v>
      </c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21" t="s">
        <v>151</v>
      </c>
      <c r="AD53" s="321"/>
      <c r="AE53" s="321"/>
      <c r="AF53" s="321"/>
      <c r="AG53" s="322"/>
      <c r="AH53" s="323"/>
      <c r="AI53" s="323"/>
      <c r="AJ53" s="324"/>
    </row>
    <row r="54" spans="1:36" ht="19.5" customHeight="1">
      <c r="A54" s="327" t="s">
        <v>152</v>
      </c>
      <c r="B54" s="328"/>
      <c r="C54" s="357" t="s">
        <v>153</v>
      </c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21" t="s">
        <v>154</v>
      </c>
      <c r="AD54" s="321"/>
      <c r="AE54" s="321"/>
      <c r="AF54" s="321"/>
      <c r="AG54" s="322"/>
      <c r="AH54" s="323"/>
      <c r="AI54" s="323"/>
      <c r="AJ54" s="324"/>
    </row>
    <row r="55" spans="1:36" ht="19.5" customHeight="1">
      <c r="A55" s="327" t="s">
        <v>155</v>
      </c>
      <c r="B55" s="328"/>
      <c r="C55" s="357" t="s">
        <v>156</v>
      </c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21" t="s">
        <v>157</v>
      </c>
      <c r="AD55" s="321"/>
      <c r="AE55" s="321"/>
      <c r="AF55" s="321"/>
      <c r="AG55" s="322">
        <v>71</v>
      </c>
      <c r="AH55" s="323"/>
      <c r="AI55" s="323"/>
      <c r="AJ55" s="324"/>
    </row>
    <row r="56" spans="1:36" ht="19.5" customHeight="1">
      <c r="A56" s="327" t="s">
        <v>158</v>
      </c>
      <c r="B56" s="328"/>
      <c r="C56" s="357" t="s">
        <v>159</v>
      </c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21" t="s">
        <v>160</v>
      </c>
      <c r="AD56" s="321"/>
      <c r="AE56" s="321"/>
      <c r="AF56" s="321"/>
      <c r="AG56" s="322">
        <v>752</v>
      </c>
      <c r="AH56" s="323"/>
      <c r="AI56" s="323"/>
      <c r="AJ56" s="324"/>
    </row>
    <row r="57" spans="1:36" ht="19.5" customHeight="1">
      <c r="A57" s="327" t="s">
        <v>161</v>
      </c>
      <c r="B57" s="328"/>
      <c r="C57" s="355" t="s">
        <v>162</v>
      </c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21" t="s">
        <v>163</v>
      </c>
      <c r="AD57" s="321"/>
      <c r="AE57" s="321"/>
      <c r="AF57" s="321"/>
      <c r="AG57" s="322">
        <v>1337</v>
      </c>
      <c r="AH57" s="323"/>
      <c r="AI57" s="323"/>
      <c r="AJ57" s="324"/>
    </row>
    <row r="58" spans="1:36" ht="19.5" customHeight="1">
      <c r="A58" s="327" t="s">
        <v>164</v>
      </c>
      <c r="B58" s="328"/>
      <c r="C58" s="355" t="s">
        <v>165</v>
      </c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21" t="s">
        <v>166</v>
      </c>
      <c r="AD58" s="321"/>
      <c r="AE58" s="321"/>
      <c r="AF58" s="321"/>
      <c r="AG58" s="322"/>
      <c r="AH58" s="323"/>
      <c r="AI58" s="323"/>
      <c r="AJ58" s="324"/>
    </row>
    <row r="59" spans="1:36" ht="19.5" customHeight="1">
      <c r="A59" s="327" t="s">
        <v>167</v>
      </c>
      <c r="B59" s="328"/>
      <c r="C59" s="355" t="s">
        <v>168</v>
      </c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21" t="s">
        <v>169</v>
      </c>
      <c r="AD59" s="321"/>
      <c r="AE59" s="321"/>
      <c r="AF59" s="321"/>
      <c r="AG59" s="322">
        <v>2067</v>
      </c>
      <c r="AH59" s="323"/>
      <c r="AI59" s="323"/>
      <c r="AJ59" s="324"/>
    </row>
    <row r="60" spans="1:36" ht="19.5" customHeight="1">
      <c r="A60" s="341" t="s">
        <v>170</v>
      </c>
      <c r="B60" s="342"/>
      <c r="C60" s="359" t="s">
        <v>171</v>
      </c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45" t="s">
        <v>172</v>
      </c>
      <c r="AD60" s="345"/>
      <c r="AE60" s="345"/>
      <c r="AF60" s="345"/>
      <c r="AG60" s="346">
        <f>SUM(AG52:AJ59)</f>
        <v>4227</v>
      </c>
      <c r="AH60" s="347"/>
      <c r="AI60" s="347"/>
      <c r="AJ60" s="348"/>
    </row>
    <row r="61" spans="1:36" ht="19.5" customHeight="1">
      <c r="A61" s="327" t="s">
        <v>173</v>
      </c>
      <c r="B61" s="328"/>
      <c r="C61" s="361" t="s">
        <v>174</v>
      </c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21" t="s">
        <v>175</v>
      </c>
      <c r="AD61" s="321"/>
      <c r="AE61" s="321"/>
      <c r="AF61" s="321"/>
      <c r="AG61" s="322"/>
      <c r="AH61" s="323"/>
      <c r="AI61" s="323"/>
      <c r="AJ61" s="324"/>
    </row>
    <row r="62" spans="1:36" ht="19.5" customHeight="1">
      <c r="A62" s="327" t="s">
        <v>176</v>
      </c>
      <c r="B62" s="328"/>
      <c r="C62" s="361" t="s">
        <v>177</v>
      </c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21" t="s">
        <v>178</v>
      </c>
      <c r="AD62" s="321"/>
      <c r="AE62" s="321"/>
      <c r="AF62" s="321"/>
      <c r="AG62" s="322"/>
      <c r="AH62" s="323"/>
      <c r="AI62" s="323"/>
      <c r="AJ62" s="324"/>
    </row>
    <row r="63" spans="1:36" ht="29.25" customHeight="1">
      <c r="A63" s="327" t="s">
        <v>179</v>
      </c>
      <c r="B63" s="328"/>
      <c r="C63" s="361" t="s">
        <v>180</v>
      </c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21" t="s">
        <v>181</v>
      </c>
      <c r="AD63" s="321"/>
      <c r="AE63" s="321"/>
      <c r="AF63" s="321"/>
      <c r="AG63" s="322"/>
      <c r="AH63" s="323"/>
      <c r="AI63" s="323"/>
      <c r="AJ63" s="324"/>
    </row>
    <row r="64" spans="1:36" ht="29.25" customHeight="1">
      <c r="A64" s="327" t="s">
        <v>182</v>
      </c>
      <c r="B64" s="328"/>
      <c r="C64" s="361" t="s">
        <v>183</v>
      </c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21" t="s">
        <v>184</v>
      </c>
      <c r="AD64" s="321"/>
      <c r="AE64" s="321"/>
      <c r="AF64" s="321"/>
      <c r="AG64" s="322"/>
      <c r="AH64" s="323"/>
      <c r="AI64" s="323"/>
      <c r="AJ64" s="324"/>
    </row>
    <row r="65" spans="1:36" ht="29.25" customHeight="1">
      <c r="A65" s="327" t="s">
        <v>185</v>
      </c>
      <c r="B65" s="328"/>
      <c r="C65" s="361" t="s">
        <v>186</v>
      </c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21" t="s">
        <v>187</v>
      </c>
      <c r="AD65" s="321"/>
      <c r="AE65" s="321"/>
      <c r="AF65" s="321"/>
      <c r="AG65" s="322"/>
      <c r="AH65" s="323"/>
      <c r="AI65" s="323"/>
      <c r="AJ65" s="324"/>
    </row>
    <row r="66" spans="1:36" ht="19.5" customHeight="1">
      <c r="A66" s="327" t="s">
        <v>188</v>
      </c>
      <c r="B66" s="328"/>
      <c r="C66" s="361" t="s">
        <v>189</v>
      </c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21" t="s">
        <v>190</v>
      </c>
      <c r="AD66" s="321"/>
      <c r="AE66" s="321"/>
      <c r="AF66" s="321"/>
      <c r="AG66" s="322">
        <v>1826</v>
      </c>
      <c r="AH66" s="323"/>
      <c r="AI66" s="323"/>
      <c r="AJ66" s="324"/>
    </row>
    <row r="67" spans="1:36" ht="29.25" customHeight="1">
      <c r="A67" s="327" t="s">
        <v>191</v>
      </c>
      <c r="B67" s="328"/>
      <c r="C67" s="361" t="s">
        <v>192</v>
      </c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21" t="s">
        <v>193</v>
      </c>
      <c r="AD67" s="321"/>
      <c r="AE67" s="321"/>
      <c r="AF67" s="321"/>
      <c r="AG67" s="322"/>
      <c r="AH67" s="323"/>
      <c r="AI67" s="323"/>
      <c r="AJ67" s="324"/>
    </row>
    <row r="68" spans="1:36" ht="29.25" customHeight="1">
      <c r="A68" s="327" t="s">
        <v>194</v>
      </c>
      <c r="B68" s="328"/>
      <c r="C68" s="361" t="s">
        <v>195</v>
      </c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21" t="s">
        <v>196</v>
      </c>
      <c r="AD68" s="321"/>
      <c r="AE68" s="321"/>
      <c r="AF68" s="321"/>
      <c r="AG68" s="322"/>
      <c r="AH68" s="323"/>
      <c r="AI68" s="323"/>
      <c r="AJ68" s="324"/>
    </row>
    <row r="69" spans="1:36" ht="19.5" customHeight="1">
      <c r="A69" s="327" t="s">
        <v>197</v>
      </c>
      <c r="B69" s="328"/>
      <c r="C69" s="361" t="s">
        <v>198</v>
      </c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21" t="s">
        <v>199</v>
      </c>
      <c r="AD69" s="321"/>
      <c r="AE69" s="321"/>
      <c r="AF69" s="321"/>
      <c r="AG69" s="322"/>
      <c r="AH69" s="323"/>
      <c r="AI69" s="323"/>
      <c r="AJ69" s="324"/>
    </row>
    <row r="70" spans="1:36" ht="19.5" customHeight="1">
      <c r="A70" s="327" t="s">
        <v>200</v>
      </c>
      <c r="B70" s="328"/>
      <c r="C70" s="363" t="s">
        <v>201</v>
      </c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21" t="s">
        <v>202</v>
      </c>
      <c r="AD70" s="321"/>
      <c r="AE70" s="321"/>
      <c r="AF70" s="321"/>
      <c r="AG70" s="322"/>
      <c r="AH70" s="323"/>
      <c r="AI70" s="323"/>
      <c r="AJ70" s="324"/>
    </row>
    <row r="71" spans="1:36" ht="19.5" customHeight="1">
      <c r="A71" s="327" t="s">
        <v>203</v>
      </c>
      <c r="B71" s="328"/>
      <c r="C71" s="361" t="s">
        <v>204</v>
      </c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21" t="s">
        <v>205</v>
      </c>
      <c r="AD71" s="321"/>
      <c r="AE71" s="321"/>
      <c r="AF71" s="321"/>
      <c r="AG71" s="322">
        <v>450</v>
      </c>
      <c r="AH71" s="323"/>
      <c r="AI71" s="323"/>
      <c r="AJ71" s="324"/>
    </row>
    <row r="72" spans="1:36" ht="19.5" customHeight="1">
      <c r="A72" s="327" t="s">
        <v>206</v>
      </c>
      <c r="B72" s="328"/>
      <c r="C72" s="363" t="s">
        <v>207</v>
      </c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21" t="s">
        <v>208</v>
      </c>
      <c r="AD72" s="321"/>
      <c r="AE72" s="321"/>
      <c r="AF72" s="321"/>
      <c r="AG72" s="322">
        <v>2010</v>
      </c>
      <c r="AH72" s="323"/>
      <c r="AI72" s="323"/>
      <c r="AJ72" s="324"/>
    </row>
    <row r="73" spans="1:36" ht="19.5" customHeight="1">
      <c r="A73" s="341" t="s">
        <v>209</v>
      </c>
      <c r="B73" s="342"/>
      <c r="C73" s="359" t="s">
        <v>210</v>
      </c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45" t="s">
        <v>211</v>
      </c>
      <c r="AD73" s="345"/>
      <c r="AE73" s="345"/>
      <c r="AF73" s="345"/>
      <c r="AG73" s="346">
        <f>SUM(AG61:AJ72)</f>
        <v>4286</v>
      </c>
      <c r="AH73" s="347"/>
      <c r="AI73" s="347"/>
      <c r="AJ73" s="348"/>
    </row>
    <row r="74" spans="1:36" ht="19.5" customHeight="1">
      <c r="A74" s="327" t="s">
        <v>212</v>
      </c>
      <c r="B74" s="328"/>
      <c r="C74" s="365" t="s">
        <v>213</v>
      </c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21" t="s">
        <v>214</v>
      </c>
      <c r="AD74" s="321"/>
      <c r="AE74" s="321"/>
      <c r="AF74" s="321"/>
      <c r="AG74" s="322"/>
      <c r="AH74" s="323"/>
      <c r="AI74" s="323"/>
      <c r="AJ74" s="324"/>
    </row>
    <row r="75" spans="1:36" ht="19.5" customHeight="1">
      <c r="A75" s="327" t="s">
        <v>215</v>
      </c>
      <c r="B75" s="328"/>
      <c r="C75" s="365" t="s">
        <v>216</v>
      </c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21" t="s">
        <v>217</v>
      </c>
      <c r="AD75" s="321"/>
      <c r="AE75" s="321"/>
      <c r="AF75" s="321"/>
      <c r="AG75" s="322"/>
      <c r="AH75" s="323"/>
      <c r="AI75" s="323"/>
      <c r="AJ75" s="324"/>
    </row>
    <row r="76" spans="1:36" ht="19.5" customHeight="1">
      <c r="A76" s="327" t="s">
        <v>218</v>
      </c>
      <c r="B76" s="328"/>
      <c r="C76" s="365" t="s">
        <v>219</v>
      </c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21" t="s">
        <v>220</v>
      </c>
      <c r="AD76" s="321"/>
      <c r="AE76" s="321"/>
      <c r="AF76" s="321"/>
      <c r="AG76" s="322"/>
      <c r="AH76" s="323"/>
      <c r="AI76" s="323"/>
      <c r="AJ76" s="324"/>
    </row>
    <row r="77" spans="1:36" ht="19.5" customHeight="1">
      <c r="A77" s="327" t="s">
        <v>221</v>
      </c>
      <c r="B77" s="328"/>
      <c r="C77" s="365" t="s">
        <v>222</v>
      </c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21" t="s">
        <v>223</v>
      </c>
      <c r="AD77" s="321"/>
      <c r="AE77" s="321"/>
      <c r="AF77" s="321"/>
      <c r="AG77" s="322">
        <v>2223</v>
      </c>
      <c r="AH77" s="323"/>
      <c r="AI77" s="323"/>
      <c r="AJ77" s="324"/>
    </row>
    <row r="78" spans="1:36" ht="19.5" customHeight="1">
      <c r="A78" s="327" t="s">
        <v>224</v>
      </c>
      <c r="B78" s="328"/>
      <c r="C78" s="351" t="s">
        <v>225</v>
      </c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21" t="s">
        <v>226</v>
      </c>
      <c r="AD78" s="321"/>
      <c r="AE78" s="321"/>
      <c r="AF78" s="321"/>
      <c r="AG78" s="322"/>
      <c r="AH78" s="323"/>
      <c r="AI78" s="323"/>
      <c r="AJ78" s="324"/>
    </row>
    <row r="79" spans="1:36" ht="19.5" customHeight="1">
      <c r="A79" s="327" t="s">
        <v>227</v>
      </c>
      <c r="B79" s="328"/>
      <c r="C79" s="351" t="s">
        <v>228</v>
      </c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21" t="s">
        <v>229</v>
      </c>
      <c r="AD79" s="321"/>
      <c r="AE79" s="321"/>
      <c r="AF79" s="321"/>
      <c r="AG79" s="322"/>
      <c r="AH79" s="323"/>
      <c r="AI79" s="323"/>
      <c r="AJ79" s="324"/>
    </row>
    <row r="80" spans="1:36" ht="19.5" customHeight="1">
      <c r="A80" s="327" t="s">
        <v>230</v>
      </c>
      <c r="B80" s="328"/>
      <c r="C80" s="351" t="s">
        <v>231</v>
      </c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21" t="s">
        <v>232</v>
      </c>
      <c r="AD80" s="321"/>
      <c r="AE80" s="321"/>
      <c r="AF80" s="321"/>
      <c r="AG80" s="322">
        <v>573</v>
      </c>
      <c r="AH80" s="323"/>
      <c r="AI80" s="323"/>
      <c r="AJ80" s="324"/>
    </row>
    <row r="81" spans="1:36" s="3" customFormat="1" ht="19.5" customHeight="1">
      <c r="A81" s="341" t="s">
        <v>233</v>
      </c>
      <c r="B81" s="342"/>
      <c r="C81" s="367" t="s">
        <v>234</v>
      </c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45" t="s">
        <v>235</v>
      </c>
      <c r="AD81" s="345"/>
      <c r="AE81" s="345"/>
      <c r="AF81" s="345"/>
      <c r="AG81" s="346">
        <f>SUM(AG74:AJ80)</f>
        <v>2796</v>
      </c>
      <c r="AH81" s="347"/>
      <c r="AI81" s="347"/>
      <c r="AJ81" s="348"/>
    </row>
    <row r="82" spans="1:36" ht="19.5" customHeight="1">
      <c r="A82" s="327" t="s">
        <v>236</v>
      </c>
      <c r="B82" s="328"/>
      <c r="C82" s="355" t="s">
        <v>237</v>
      </c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21" t="s">
        <v>238</v>
      </c>
      <c r="AD82" s="321"/>
      <c r="AE82" s="321"/>
      <c r="AF82" s="321"/>
      <c r="AG82" s="322"/>
      <c r="AH82" s="323"/>
      <c r="AI82" s="323"/>
      <c r="AJ82" s="324"/>
    </row>
    <row r="83" spans="1:36" ht="19.5" customHeight="1">
      <c r="A83" s="327" t="s">
        <v>239</v>
      </c>
      <c r="B83" s="328"/>
      <c r="C83" s="355" t="s">
        <v>240</v>
      </c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21" t="s">
        <v>241</v>
      </c>
      <c r="AD83" s="321"/>
      <c r="AE83" s="321"/>
      <c r="AF83" s="321"/>
      <c r="AG83" s="322"/>
      <c r="AH83" s="323"/>
      <c r="AI83" s="323"/>
      <c r="AJ83" s="324"/>
    </row>
    <row r="84" spans="1:36" ht="19.5" customHeight="1">
      <c r="A84" s="327" t="s">
        <v>242</v>
      </c>
      <c r="B84" s="328"/>
      <c r="C84" s="355" t="s">
        <v>243</v>
      </c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21" t="s">
        <v>244</v>
      </c>
      <c r="AD84" s="321"/>
      <c r="AE84" s="321"/>
      <c r="AF84" s="321"/>
      <c r="AG84" s="322"/>
      <c r="AH84" s="323"/>
      <c r="AI84" s="323"/>
      <c r="AJ84" s="324"/>
    </row>
    <row r="85" spans="1:36" ht="19.5" customHeight="1">
      <c r="A85" s="327" t="s">
        <v>245</v>
      </c>
      <c r="B85" s="328"/>
      <c r="C85" s="355" t="s">
        <v>246</v>
      </c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21" t="s">
        <v>247</v>
      </c>
      <c r="AD85" s="321"/>
      <c r="AE85" s="321"/>
      <c r="AF85" s="321"/>
      <c r="AG85" s="322"/>
      <c r="AH85" s="323"/>
      <c r="AI85" s="323"/>
      <c r="AJ85" s="324"/>
    </row>
    <row r="86" spans="1:36" s="3" customFormat="1" ht="19.5" customHeight="1">
      <c r="A86" s="341" t="s">
        <v>248</v>
      </c>
      <c r="B86" s="342"/>
      <c r="C86" s="359" t="s">
        <v>249</v>
      </c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45" t="s">
        <v>250</v>
      </c>
      <c r="AD86" s="345"/>
      <c r="AE86" s="345"/>
      <c r="AF86" s="345"/>
      <c r="AG86" s="346">
        <f>SUM(AG82:AJ85)</f>
        <v>0</v>
      </c>
      <c r="AH86" s="347"/>
      <c r="AI86" s="347"/>
      <c r="AJ86" s="348"/>
    </row>
    <row r="87" spans="1:36" ht="29.25" customHeight="1">
      <c r="A87" s="327" t="s">
        <v>251</v>
      </c>
      <c r="B87" s="328"/>
      <c r="C87" s="355" t="s">
        <v>252</v>
      </c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21" t="s">
        <v>253</v>
      </c>
      <c r="AD87" s="321"/>
      <c r="AE87" s="321"/>
      <c r="AF87" s="321"/>
      <c r="AG87" s="322"/>
      <c r="AH87" s="323"/>
      <c r="AI87" s="323"/>
      <c r="AJ87" s="324"/>
    </row>
    <row r="88" spans="1:36" ht="29.25" customHeight="1">
      <c r="A88" s="327" t="s">
        <v>254</v>
      </c>
      <c r="B88" s="328"/>
      <c r="C88" s="355" t="s">
        <v>255</v>
      </c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21" t="s">
        <v>256</v>
      </c>
      <c r="AD88" s="321"/>
      <c r="AE88" s="321"/>
      <c r="AF88" s="321"/>
      <c r="AG88" s="322"/>
      <c r="AH88" s="323"/>
      <c r="AI88" s="323"/>
      <c r="AJ88" s="324"/>
    </row>
    <row r="89" spans="1:36" ht="29.25" customHeight="1">
      <c r="A89" s="327" t="s">
        <v>257</v>
      </c>
      <c r="B89" s="328"/>
      <c r="C89" s="355" t="s">
        <v>258</v>
      </c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21" t="s">
        <v>259</v>
      </c>
      <c r="AD89" s="321"/>
      <c r="AE89" s="321"/>
      <c r="AF89" s="321"/>
      <c r="AG89" s="322"/>
      <c r="AH89" s="323"/>
      <c r="AI89" s="323"/>
      <c r="AJ89" s="324"/>
    </row>
    <row r="90" spans="1:36" ht="19.5" customHeight="1">
      <c r="A90" s="327" t="s">
        <v>260</v>
      </c>
      <c r="B90" s="328"/>
      <c r="C90" s="355" t="s">
        <v>261</v>
      </c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21" t="s">
        <v>262</v>
      </c>
      <c r="AD90" s="321"/>
      <c r="AE90" s="321"/>
      <c r="AF90" s="321"/>
      <c r="AG90" s="322"/>
      <c r="AH90" s="323"/>
      <c r="AI90" s="323"/>
      <c r="AJ90" s="324"/>
    </row>
    <row r="91" spans="1:36" ht="29.25" customHeight="1">
      <c r="A91" s="327" t="s">
        <v>263</v>
      </c>
      <c r="B91" s="328"/>
      <c r="C91" s="355" t="s">
        <v>264</v>
      </c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21" t="s">
        <v>265</v>
      </c>
      <c r="AD91" s="321"/>
      <c r="AE91" s="321"/>
      <c r="AF91" s="321"/>
      <c r="AG91" s="322"/>
      <c r="AH91" s="323"/>
      <c r="AI91" s="323"/>
      <c r="AJ91" s="324"/>
    </row>
    <row r="92" spans="1:36" ht="29.25" customHeight="1">
      <c r="A92" s="327" t="s">
        <v>266</v>
      </c>
      <c r="B92" s="328"/>
      <c r="C92" s="355" t="s">
        <v>267</v>
      </c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21" t="s">
        <v>268</v>
      </c>
      <c r="AD92" s="321"/>
      <c r="AE92" s="321"/>
      <c r="AF92" s="321"/>
      <c r="AG92" s="322"/>
      <c r="AH92" s="323"/>
      <c r="AI92" s="323"/>
      <c r="AJ92" s="324"/>
    </row>
    <row r="93" spans="1:36" ht="19.5" customHeight="1">
      <c r="A93" s="327" t="s">
        <v>269</v>
      </c>
      <c r="B93" s="328"/>
      <c r="C93" s="355" t="s">
        <v>270</v>
      </c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21" t="s">
        <v>271</v>
      </c>
      <c r="AD93" s="321"/>
      <c r="AE93" s="321"/>
      <c r="AF93" s="321"/>
      <c r="AG93" s="322"/>
      <c r="AH93" s="323"/>
      <c r="AI93" s="323"/>
      <c r="AJ93" s="324"/>
    </row>
    <row r="94" spans="1:36" ht="19.5" customHeight="1">
      <c r="A94" s="327" t="s">
        <v>272</v>
      </c>
      <c r="B94" s="328"/>
      <c r="C94" s="355" t="s">
        <v>273</v>
      </c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21" t="s">
        <v>274</v>
      </c>
      <c r="AD94" s="321"/>
      <c r="AE94" s="321"/>
      <c r="AF94" s="321"/>
      <c r="AG94" s="322"/>
      <c r="AH94" s="323"/>
      <c r="AI94" s="323"/>
      <c r="AJ94" s="324"/>
    </row>
    <row r="95" spans="1:36" ht="19.5" customHeight="1">
      <c r="A95" s="341" t="s">
        <v>275</v>
      </c>
      <c r="B95" s="342"/>
      <c r="C95" s="359" t="s">
        <v>276</v>
      </c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45" t="s">
        <v>277</v>
      </c>
      <c r="AD95" s="345"/>
      <c r="AE95" s="345"/>
      <c r="AF95" s="345"/>
      <c r="AG95" s="346">
        <f>SUM(AG87:AJ94)</f>
        <v>0</v>
      </c>
      <c r="AH95" s="347"/>
      <c r="AI95" s="347"/>
      <c r="AJ95" s="348"/>
    </row>
    <row r="96" spans="1:36" s="3" customFormat="1" ht="19.5" customHeight="1">
      <c r="A96" s="341" t="s">
        <v>278</v>
      </c>
      <c r="B96" s="342"/>
      <c r="C96" s="367" t="s">
        <v>279</v>
      </c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9" t="s">
        <v>280</v>
      </c>
      <c r="AD96" s="370"/>
      <c r="AE96" s="370"/>
      <c r="AF96" s="371"/>
      <c r="AG96" s="346">
        <f>AG25+AG26+AG51+AG60+AG73+AG81+AG86+AG95</f>
        <v>63504</v>
      </c>
      <c r="AH96" s="347"/>
      <c r="AI96" s="347"/>
      <c r="AJ96" s="348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</sheetData>
  <sheetProtection/>
  <mergeCells count="372">
    <mergeCell ref="A1:AJ1"/>
    <mergeCell ref="A2:AJ2"/>
    <mergeCell ref="A94:B94"/>
    <mergeCell ref="C94:AB94"/>
    <mergeCell ref="AC94:AF94"/>
    <mergeCell ref="AG94:AJ94"/>
    <mergeCell ref="A93:B93"/>
    <mergeCell ref="C93:AB93"/>
    <mergeCell ref="A92:B92"/>
    <mergeCell ref="C92:AB92"/>
    <mergeCell ref="A96:B96"/>
    <mergeCell ref="C96:AB96"/>
    <mergeCell ref="A95:B95"/>
    <mergeCell ref="C95:AB95"/>
    <mergeCell ref="AC95:AF95"/>
    <mergeCell ref="AG95:AJ95"/>
    <mergeCell ref="AC96:AF96"/>
    <mergeCell ref="AG96:AJ96"/>
    <mergeCell ref="AC92:AF92"/>
    <mergeCell ref="AG92:AJ92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9:B89"/>
    <mergeCell ref="C89:AB89"/>
    <mergeCell ref="AC89:AF89"/>
    <mergeCell ref="AG89:AJ89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9:B9"/>
    <mergeCell ref="C9:AB9"/>
    <mergeCell ref="AC9:AF9"/>
    <mergeCell ref="AG9:AJ9"/>
    <mergeCell ref="A10:B10"/>
    <mergeCell ref="C10:AB10"/>
    <mergeCell ref="A12:B12"/>
    <mergeCell ref="C12:AB12"/>
    <mergeCell ref="AC12:AF12"/>
    <mergeCell ref="AG12:AJ12"/>
    <mergeCell ref="AC7:AF7"/>
    <mergeCell ref="AG7:AJ7"/>
    <mergeCell ref="A7:B7"/>
    <mergeCell ref="C7:AB7"/>
    <mergeCell ref="A8:B8"/>
    <mergeCell ref="C8:AB8"/>
    <mergeCell ref="AC10:AF10"/>
    <mergeCell ref="AG10:AJ10"/>
    <mergeCell ref="A5:B5"/>
    <mergeCell ref="C5:AB5"/>
    <mergeCell ref="AC8:AF8"/>
    <mergeCell ref="AG8:AJ8"/>
    <mergeCell ref="A3:AJ3"/>
    <mergeCell ref="A6:B6"/>
    <mergeCell ref="C6:AB6"/>
    <mergeCell ref="AC6:AF6"/>
    <mergeCell ref="AG6:AJ6"/>
    <mergeCell ref="A4:AJ4"/>
    <mergeCell ref="AC5:AF5"/>
    <mergeCell ref="AG5:AJ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2/2015.(II.12.)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8.7109375" style="160" customWidth="1"/>
    <col min="2" max="2" width="14.140625" style="160" customWidth="1"/>
    <col min="3" max="16384" width="9.140625" style="160" customWidth="1"/>
  </cols>
  <sheetData>
    <row r="1" spans="1:2" ht="12.75">
      <c r="A1" s="373"/>
      <c r="B1" s="374"/>
    </row>
    <row r="2" spans="1:11" ht="33.75" customHeight="1">
      <c r="A2" s="275" t="s">
        <v>569</v>
      </c>
      <c r="B2" s="275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67" customFormat="1" ht="22.5">
      <c r="A3" s="372" t="s">
        <v>697</v>
      </c>
      <c r="B3" s="372"/>
      <c r="C3" s="157"/>
      <c r="D3" s="157"/>
      <c r="E3" s="157"/>
      <c r="F3" s="157"/>
      <c r="G3" s="157"/>
      <c r="H3" s="157"/>
      <c r="I3" s="157"/>
      <c r="J3" s="157"/>
      <c r="K3" s="157"/>
    </row>
    <row r="4" spans="1:2" s="207" customFormat="1" ht="31.5" customHeight="1">
      <c r="A4" s="375" t="s">
        <v>664</v>
      </c>
      <c r="B4" s="375"/>
    </row>
    <row r="5" spans="1:2" s="207" customFormat="1" ht="31.5" customHeight="1">
      <c r="A5" s="222"/>
      <c r="B5" s="222"/>
    </row>
    <row r="6" spans="1:2" s="207" customFormat="1" ht="15.75">
      <c r="A6" s="208"/>
      <c r="B6" s="209" t="s">
        <v>631</v>
      </c>
    </row>
    <row r="7" spans="1:2" s="207" customFormat="1" ht="31.5">
      <c r="A7" s="210" t="s">
        <v>645</v>
      </c>
      <c r="B7" s="216" t="s">
        <v>665</v>
      </c>
    </row>
    <row r="8" spans="1:2" s="207" customFormat="1" ht="23.25" customHeight="1">
      <c r="A8" s="211" t="s">
        <v>666</v>
      </c>
      <c r="B8" s="218">
        <v>272</v>
      </c>
    </row>
    <row r="9" spans="1:2" s="207" customFormat="1" ht="23.25" customHeight="1">
      <c r="A9" s="211" t="s">
        <v>667</v>
      </c>
      <c r="B9" s="218">
        <v>294</v>
      </c>
    </row>
    <row r="10" spans="1:2" s="207" customFormat="1" ht="23.25" customHeight="1">
      <c r="A10" s="211" t="s">
        <v>686</v>
      </c>
      <c r="B10" s="218">
        <v>70</v>
      </c>
    </row>
    <row r="11" spans="1:2" s="207" customFormat="1" ht="23.25" customHeight="1">
      <c r="A11" s="211" t="s">
        <v>668</v>
      </c>
      <c r="B11" s="218">
        <v>17</v>
      </c>
    </row>
    <row r="12" spans="1:2" s="207" customFormat="1" ht="23.25" customHeight="1">
      <c r="A12" s="211" t="s">
        <v>669</v>
      </c>
      <c r="B12" s="218">
        <v>398</v>
      </c>
    </row>
    <row r="13" spans="1:2" s="207" customFormat="1" ht="23.25" customHeight="1">
      <c r="A13" s="212" t="s">
        <v>670</v>
      </c>
      <c r="B13" s="218">
        <v>775</v>
      </c>
    </row>
    <row r="14" spans="1:2" s="207" customFormat="1" ht="23.25" customHeight="1">
      <c r="A14" s="220" t="s">
        <v>671</v>
      </c>
      <c r="B14" s="219">
        <f>SUM(B8:B13)</f>
        <v>1826</v>
      </c>
    </row>
    <row r="15" spans="1:2" s="207" customFormat="1" ht="23.25" customHeight="1">
      <c r="A15" s="211" t="s">
        <v>672</v>
      </c>
      <c r="B15" s="218">
        <v>405</v>
      </c>
    </row>
    <row r="16" spans="1:2" s="207" customFormat="1" ht="23.25" customHeight="1">
      <c r="A16" s="211" t="s">
        <v>673</v>
      </c>
      <c r="B16" s="218">
        <v>15</v>
      </c>
    </row>
    <row r="17" spans="1:2" s="207" customFormat="1" ht="23.25" customHeight="1">
      <c r="A17" s="211" t="s">
        <v>674</v>
      </c>
      <c r="B17" s="218">
        <v>20</v>
      </c>
    </row>
    <row r="18" spans="1:2" s="207" customFormat="1" ht="23.25" customHeight="1">
      <c r="A18" s="211" t="s">
        <v>675</v>
      </c>
      <c r="B18" s="218">
        <v>10</v>
      </c>
    </row>
    <row r="19" spans="1:2" s="207" customFormat="1" ht="23.25" customHeight="1">
      <c r="A19" s="220" t="s">
        <v>676</v>
      </c>
      <c r="B19" s="219">
        <f>SUM(B15:B18)</f>
        <v>450</v>
      </c>
    </row>
    <row r="20" spans="1:2" s="207" customFormat="1" ht="23.25" customHeight="1">
      <c r="A20" s="213" t="s">
        <v>677</v>
      </c>
      <c r="B20" s="219">
        <f>B14+B19</f>
        <v>2276</v>
      </c>
    </row>
    <row r="21" spans="1:2" s="207" customFormat="1" ht="15.75">
      <c r="A21" s="214"/>
      <c r="B21" s="215"/>
    </row>
    <row r="22" spans="1:2" s="207" customFormat="1" ht="15.75">
      <c r="A22" s="206"/>
      <c r="B22" s="206"/>
    </row>
    <row r="23" spans="1:2" s="207" customFormat="1" ht="15.75">
      <c r="A23" s="206"/>
      <c r="B23" s="206"/>
    </row>
    <row r="24" spans="1:2" s="207" customFormat="1" ht="15.75">
      <c r="A24" s="214"/>
      <c r="B24" s="215"/>
    </row>
    <row r="25" spans="1:2" s="207" customFormat="1" ht="15.75">
      <c r="A25" s="214"/>
      <c r="B25" s="215"/>
    </row>
    <row r="26" spans="1:2" s="207" customFormat="1" ht="15.75">
      <c r="A26" s="205"/>
      <c r="B26" s="205"/>
    </row>
    <row r="27" spans="1:2" s="207" customFormat="1" ht="15.75">
      <c r="A27" s="205"/>
      <c r="B27" s="205"/>
    </row>
    <row r="28" spans="1:2" ht="15.75">
      <c r="A28" s="169"/>
      <c r="B28" s="169"/>
    </row>
    <row r="29" spans="1:2" ht="15.75">
      <c r="A29" s="169"/>
      <c r="B29" s="169"/>
    </row>
    <row r="30" spans="1:2" ht="15.75">
      <c r="A30" s="169"/>
      <c r="B30" s="169"/>
    </row>
    <row r="31" spans="1:2" ht="15.75">
      <c r="A31" s="169"/>
      <c r="B31" s="169"/>
    </row>
    <row r="49" ht="18">
      <c r="B49" s="162"/>
    </row>
    <row r="52" ht="18">
      <c r="B52" s="163"/>
    </row>
    <row r="53" ht="15.75">
      <c r="B53" s="171"/>
    </row>
    <row r="54" ht="15">
      <c r="B54" s="165"/>
    </row>
    <row r="55" ht="15">
      <c r="B55" s="165"/>
    </row>
    <row r="56" ht="15">
      <c r="B56" s="165"/>
    </row>
    <row r="57" ht="15">
      <c r="B57" s="165"/>
    </row>
    <row r="58" ht="15">
      <c r="B58" s="165"/>
    </row>
    <row r="59" ht="15">
      <c r="B59" s="165"/>
    </row>
    <row r="60" ht="15">
      <c r="B60" s="165"/>
    </row>
    <row r="61" ht="15">
      <c r="B61" s="165"/>
    </row>
    <row r="62" ht="15">
      <c r="B62" s="165"/>
    </row>
    <row r="63" ht="14.25">
      <c r="B63" s="172"/>
    </row>
    <row r="64" ht="14.25">
      <c r="B64" s="172"/>
    </row>
    <row r="65" ht="14.25">
      <c r="B65" s="172"/>
    </row>
    <row r="66" ht="14.25">
      <c r="B66" s="172"/>
    </row>
    <row r="67" ht="15.75">
      <c r="B67" s="170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2/2015.(II.12.)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3.140625" style="160" customWidth="1"/>
    <col min="2" max="2" width="17.421875" style="160" customWidth="1"/>
    <col min="3" max="3" width="18.00390625" style="160" customWidth="1"/>
    <col min="4" max="16384" width="9.140625" style="160" customWidth="1"/>
  </cols>
  <sheetData>
    <row r="1" spans="1:2" ht="14.25">
      <c r="A1" s="376"/>
      <c r="B1" s="377"/>
    </row>
    <row r="2" spans="1:3" ht="33" customHeight="1">
      <c r="A2" s="275" t="s">
        <v>569</v>
      </c>
      <c r="B2" s="275"/>
      <c r="C2" s="162"/>
    </row>
    <row r="3" spans="1:3" ht="22.5">
      <c r="A3" s="372" t="s">
        <v>697</v>
      </c>
      <c r="B3" s="372"/>
      <c r="C3" s="168"/>
    </row>
    <row r="4" spans="1:3" ht="30" customHeight="1">
      <c r="A4" s="375" t="s">
        <v>678</v>
      </c>
      <c r="B4" s="375"/>
      <c r="C4" s="168"/>
    </row>
    <row r="5" spans="1:3" ht="18">
      <c r="A5" s="207"/>
      <c r="B5" s="207"/>
      <c r="C5" s="168"/>
    </row>
    <row r="6" spans="1:2" ht="15.75">
      <c r="A6" s="208"/>
      <c r="B6" s="209" t="s">
        <v>631</v>
      </c>
    </row>
    <row r="7" spans="1:2" ht="45.75" customHeight="1">
      <c r="A7" s="210" t="s">
        <v>501</v>
      </c>
      <c r="B7" s="224" t="s">
        <v>665</v>
      </c>
    </row>
    <row r="8" spans="1:2" ht="15.75">
      <c r="A8" s="213"/>
      <c r="B8" s="217"/>
    </row>
    <row r="9" spans="1:2" ht="15.75">
      <c r="A9" s="213" t="s">
        <v>159</v>
      </c>
      <c r="B9" s="221">
        <f>SUM(B10)</f>
        <v>752</v>
      </c>
    </row>
    <row r="10" spans="1:2" ht="15.75">
      <c r="A10" s="211" t="s">
        <v>646</v>
      </c>
      <c r="B10" s="217">
        <v>752</v>
      </c>
    </row>
    <row r="11" spans="1:2" s="174" customFormat="1" ht="15.75">
      <c r="A11" s="213" t="s">
        <v>647</v>
      </c>
      <c r="B11" s="221">
        <f>SUM(B12:B12)</f>
        <v>0</v>
      </c>
    </row>
    <row r="12" spans="1:2" ht="15.75">
      <c r="A12" s="211" t="s">
        <v>679</v>
      </c>
      <c r="B12" s="217">
        <v>0</v>
      </c>
    </row>
    <row r="13" spans="1:2" ht="15.75">
      <c r="A13" s="213" t="s">
        <v>648</v>
      </c>
      <c r="B13" s="221">
        <f>SUM(B14)</f>
        <v>71</v>
      </c>
    </row>
    <row r="14" spans="1:2" ht="15.75">
      <c r="A14" s="211" t="s">
        <v>680</v>
      </c>
      <c r="B14" s="217">
        <v>71</v>
      </c>
    </row>
    <row r="15" spans="1:2" ht="15.75">
      <c r="A15" s="223" t="s">
        <v>162</v>
      </c>
      <c r="B15" s="221">
        <f>SUM(B16)</f>
        <v>1337</v>
      </c>
    </row>
    <row r="16" spans="1:2" ht="15.75">
      <c r="A16" s="211" t="s">
        <v>649</v>
      </c>
      <c r="B16" s="217">
        <v>1337</v>
      </c>
    </row>
    <row r="17" spans="1:2" ht="15.75">
      <c r="A17" s="213" t="s">
        <v>701</v>
      </c>
      <c r="B17" s="221">
        <v>2067</v>
      </c>
    </row>
    <row r="18" spans="1:2" ht="15.75">
      <c r="A18" s="213" t="s">
        <v>702</v>
      </c>
      <c r="B18" s="221">
        <f>SUM(B9+B11+B13+B15+B17)</f>
        <v>4227</v>
      </c>
    </row>
    <row r="19" spans="1:2" ht="15.75">
      <c r="A19" s="207"/>
      <c r="B19" s="207"/>
    </row>
    <row r="20" spans="1:2" ht="15.75">
      <c r="A20" s="207"/>
      <c r="B20" s="207"/>
    </row>
    <row r="21" spans="1:2" ht="15.75">
      <c r="A21" s="207"/>
      <c r="B21" s="207"/>
    </row>
    <row r="22" spans="1:3" ht="15.75">
      <c r="A22" s="206"/>
      <c r="B22" s="206"/>
      <c r="C22" s="173"/>
    </row>
    <row r="23" spans="1:3" ht="15.75">
      <c r="A23" s="214"/>
      <c r="B23" s="214"/>
      <c r="C23" s="167"/>
    </row>
    <row r="24" spans="1:3" ht="15.75">
      <c r="A24" s="214"/>
      <c r="B24" s="214"/>
      <c r="C24" s="167"/>
    </row>
    <row r="25" spans="1:2" ht="15.75">
      <c r="A25" s="207"/>
      <c r="B25" s="207"/>
    </row>
  </sheetData>
  <sheetProtection/>
  <mergeCells count="4">
    <mergeCell ref="A4:B4"/>
    <mergeCell ref="A3:B3"/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számú melléklet a  2/2015.(II.12.)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66"/>
  <sheetViews>
    <sheetView view="pageBreakPreview" zoomScaleSheetLayoutView="100" zoomScalePageLayoutView="0" workbookViewId="0" topLeftCell="A1">
      <selection activeCell="AG65" sqref="AG65:AJ65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275" t="s">
        <v>569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</row>
    <row r="2" spans="1:36" ht="31.5" customHeight="1">
      <c r="A2" s="372" t="s">
        <v>697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</row>
    <row r="3" spans="1:36" ht="25.5" customHeight="1">
      <c r="A3" s="311" t="s">
        <v>281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</row>
    <row r="4" spans="1:36" ht="19.5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</row>
    <row r="5" spans="1:36" ht="15.75" customHeight="1">
      <c r="A5" s="276" t="s">
        <v>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</row>
    <row r="6" spans="1:36" ht="34.5" customHeight="1">
      <c r="A6" s="325" t="s">
        <v>3</v>
      </c>
      <c r="B6" s="320"/>
      <c r="C6" s="326" t="s">
        <v>4</v>
      </c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8" t="s">
        <v>5</v>
      </c>
      <c r="AD6" s="319"/>
      <c r="AE6" s="319"/>
      <c r="AF6" s="319"/>
      <c r="AG6" s="379" t="s">
        <v>6</v>
      </c>
      <c r="AH6" s="380"/>
      <c r="AI6" s="380"/>
      <c r="AJ6" s="381"/>
    </row>
    <row r="7" spans="1:36" ht="12.75">
      <c r="A7" s="313" t="s">
        <v>7</v>
      </c>
      <c r="B7" s="314"/>
      <c r="C7" s="315" t="s">
        <v>8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5" t="s">
        <v>9</v>
      </c>
      <c r="AD7" s="380"/>
      <c r="AE7" s="380"/>
      <c r="AF7" s="381"/>
      <c r="AG7" s="315" t="s">
        <v>10</v>
      </c>
      <c r="AH7" s="316"/>
      <c r="AI7" s="316"/>
      <c r="AJ7" s="317"/>
    </row>
    <row r="8" spans="1:37" s="3" customFormat="1" ht="19.5" customHeight="1">
      <c r="A8" s="387" t="s">
        <v>11</v>
      </c>
      <c r="B8" s="317"/>
      <c r="C8" s="329" t="s">
        <v>282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85"/>
      <c r="AC8" s="351" t="s">
        <v>283</v>
      </c>
      <c r="AD8" s="352"/>
      <c r="AE8" s="352"/>
      <c r="AF8" s="386"/>
      <c r="AG8" s="382">
        <v>9325</v>
      </c>
      <c r="AH8" s="383"/>
      <c r="AI8" s="383"/>
      <c r="AJ8" s="384"/>
      <c r="AK8" s="1"/>
    </row>
    <row r="9" spans="1:37" s="3" customFormat="1" ht="19.5" customHeight="1">
      <c r="A9" s="387" t="s">
        <v>14</v>
      </c>
      <c r="B9" s="317"/>
      <c r="C9" s="339" t="s">
        <v>284</v>
      </c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88"/>
      <c r="AC9" s="351" t="s">
        <v>285</v>
      </c>
      <c r="AD9" s="352"/>
      <c r="AE9" s="352"/>
      <c r="AF9" s="386"/>
      <c r="AG9" s="382"/>
      <c r="AH9" s="383"/>
      <c r="AI9" s="383"/>
      <c r="AJ9" s="384"/>
      <c r="AK9" s="1"/>
    </row>
    <row r="10" spans="1:37" s="3" customFormat="1" ht="30.75" customHeight="1">
      <c r="A10" s="387" t="s">
        <v>17</v>
      </c>
      <c r="B10" s="317"/>
      <c r="C10" s="339" t="s">
        <v>286</v>
      </c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88"/>
      <c r="AC10" s="351" t="s">
        <v>287</v>
      </c>
      <c r="AD10" s="352"/>
      <c r="AE10" s="352"/>
      <c r="AF10" s="386"/>
      <c r="AG10" s="382">
        <v>7377</v>
      </c>
      <c r="AH10" s="383"/>
      <c r="AI10" s="383"/>
      <c r="AJ10" s="384"/>
      <c r="AK10" s="1"/>
    </row>
    <row r="11" spans="1:36" ht="19.5" customHeight="1">
      <c r="A11" s="387" t="s">
        <v>20</v>
      </c>
      <c r="B11" s="317"/>
      <c r="C11" s="339" t="s">
        <v>288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88"/>
      <c r="AC11" s="351" t="s">
        <v>289</v>
      </c>
      <c r="AD11" s="352"/>
      <c r="AE11" s="352"/>
      <c r="AF11" s="386"/>
      <c r="AG11" s="382">
        <v>1200</v>
      </c>
      <c r="AH11" s="383"/>
      <c r="AI11" s="383"/>
      <c r="AJ11" s="384"/>
    </row>
    <row r="12" spans="1:37" s="2" customFormat="1" ht="19.5" customHeight="1">
      <c r="A12" s="387" t="s">
        <v>23</v>
      </c>
      <c r="B12" s="317"/>
      <c r="C12" s="339" t="s">
        <v>290</v>
      </c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88"/>
      <c r="AC12" s="351" t="s">
        <v>291</v>
      </c>
      <c r="AD12" s="352"/>
      <c r="AE12" s="352"/>
      <c r="AF12" s="386"/>
      <c r="AG12" s="389">
        <v>0</v>
      </c>
      <c r="AH12" s="389"/>
      <c r="AI12" s="389"/>
      <c r="AJ12" s="389"/>
      <c r="AK12" s="1"/>
    </row>
    <row r="13" spans="1:37" s="2" customFormat="1" ht="19.5" customHeight="1">
      <c r="A13" s="387" t="s">
        <v>26</v>
      </c>
      <c r="B13" s="317"/>
      <c r="C13" s="339" t="s">
        <v>292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88"/>
      <c r="AC13" s="351" t="s">
        <v>293</v>
      </c>
      <c r="AD13" s="352"/>
      <c r="AE13" s="352"/>
      <c r="AF13" s="386"/>
      <c r="AG13" s="389"/>
      <c r="AH13" s="389"/>
      <c r="AI13" s="389"/>
      <c r="AJ13" s="389"/>
      <c r="AK13" s="1"/>
    </row>
    <row r="14" spans="1:36" ht="19.5" customHeight="1">
      <c r="A14" s="390" t="s">
        <v>29</v>
      </c>
      <c r="B14" s="391"/>
      <c r="C14" s="349" t="s">
        <v>294</v>
      </c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92"/>
      <c r="AC14" s="367" t="s">
        <v>295</v>
      </c>
      <c r="AD14" s="368"/>
      <c r="AE14" s="368"/>
      <c r="AF14" s="393"/>
      <c r="AG14" s="394">
        <f>SUM(AG8:AJ13)</f>
        <v>17902</v>
      </c>
      <c r="AH14" s="395"/>
      <c r="AI14" s="395"/>
      <c r="AJ14" s="396"/>
    </row>
    <row r="15" spans="1:36" ht="19.5" customHeight="1">
      <c r="A15" s="387" t="s">
        <v>32</v>
      </c>
      <c r="B15" s="317"/>
      <c r="C15" s="339" t="s">
        <v>296</v>
      </c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88"/>
      <c r="AC15" s="351" t="s">
        <v>297</v>
      </c>
      <c r="AD15" s="352"/>
      <c r="AE15" s="352"/>
      <c r="AF15" s="386"/>
      <c r="AG15" s="382"/>
      <c r="AH15" s="383"/>
      <c r="AI15" s="383"/>
      <c r="AJ15" s="384"/>
    </row>
    <row r="16" spans="1:36" ht="29.25" customHeight="1">
      <c r="A16" s="387" t="s">
        <v>35</v>
      </c>
      <c r="B16" s="317"/>
      <c r="C16" s="339" t="s">
        <v>298</v>
      </c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88"/>
      <c r="AC16" s="351" t="s">
        <v>299</v>
      </c>
      <c r="AD16" s="352"/>
      <c r="AE16" s="352"/>
      <c r="AF16" s="386"/>
      <c r="AG16" s="382"/>
      <c r="AH16" s="383"/>
      <c r="AI16" s="383"/>
      <c r="AJ16" s="384"/>
    </row>
    <row r="17" spans="1:36" ht="29.25" customHeight="1">
      <c r="A17" s="387" t="s">
        <v>38</v>
      </c>
      <c r="B17" s="317"/>
      <c r="C17" s="339" t="s">
        <v>300</v>
      </c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88"/>
      <c r="AC17" s="351" t="s">
        <v>301</v>
      </c>
      <c r="AD17" s="352"/>
      <c r="AE17" s="352"/>
      <c r="AF17" s="386"/>
      <c r="AG17" s="382"/>
      <c r="AH17" s="383"/>
      <c r="AI17" s="383"/>
      <c r="AJ17" s="384"/>
    </row>
    <row r="18" spans="1:36" ht="29.25" customHeight="1">
      <c r="A18" s="387" t="s">
        <v>41</v>
      </c>
      <c r="B18" s="317"/>
      <c r="C18" s="339" t="s">
        <v>302</v>
      </c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88"/>
      <c r="AC18" s="351" t="s">
        <v>303</v>
      </c>
      <c r="AD18" s="352"/>
      <c r="AE18" s="352"/>
      <c r="AF18" s="386"/>
      <c r="AG18" s="382"/>
      <c r="AH18" s="383"/>
      <c r="AI18" s="383"/>
      <c r="AJ18" s="384"/>
    </row>
    <row r="19" spans="1:36" ht="19.5" customHeight="1">
      <c r="A19" s="387" t="s">
        <v>44</v>
      </c>
      <c r="B19" s="317"/>
      <c r="C19" s="339" t="s">
        <v>304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88"/>
      <c r="AC19" s="351" t="s">
        <v>305</v>
      </c>
      <c r="AD19" s="352"/>
      <c r="AE19" s="352"/>
      <c r="AF19" s="386"/>
      <c r="AG19" s="382">
        <v>36358</v>
      </c>
      <c r="AH19" s="383"/>
      <c r="AI19" s="383"/>
      <c r="AJ19" s="384"/>
    </row>
    <row r="20" spans="1:36" ht="19.5" customHeight="1">
      <c r="A20" s="390" t="s">
        <v>47</v>
      </c>
      <c r="B20" s="391"/>
      <c r="C20" s="349" t="s">
        <v>306</v>
      </c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92"/>
      <c r="AC20" s="367" t="s">
        <v>307</v>
      </c>
      <c r="AD20" s="368"/>
      <c r="AE20" s="368"/>
      <c r="AF20" s="393"/>
      <c r="AG20" s="394">
        <f>SUM(AG14:AJ19)</f>
        <v>54260</v>
      </c>
      <c r="AH20" s="395"/>
      <c r="AI20" s="395"/>
      <c r="AJ20" s="396"/>
    </row>
    <row r="21" spans="1:37" ht="19.5" customHeight="1">
      <c r="A21" s="387" t="s">
        <v>50</v>
      </c>
      <c r="B21" s="317"/>
      <c r="C21" s="339" t="s">
        <v>308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88"/>
      <c r="AC21" s="351" t="s">
        <v>309</v>
      </c>
      <c r="AD21" s="352"/>
      <c r="AE21" s="352"/>
      <c r="AF21" s="386"/>
      <c r="AG21" s="382"/>
      <c r="AH21" s="383"/>
      <c r="AI21" s="383"/>
      <c r="AJ21" s="384"/>
      <c r="AK21" s="2"/>
    </row>
    <row r="22" spans="1:37" ht="29.25" customHeight="1">
      <c r="A22" s="387" t="s">
        <v>53</v>
      </c>
      <c r="B22" s="317"/>
      <c r="C22" s="339" t="s">
        <v>310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88"/>
      <c r="AC22" s="351" t="s">
        <v>311</v>
      </c>
      <c r="AD22" s="352"/>
      <c r="AE22" s="352"/>
      <c r="AF22" s="386"/>
      <c r="AG22" s="382"/>
      <c r="AH22" s="383"/>
      <c r="AI22" s="383"/>
      <c r="AJ22" s="384"/>
      <c r="AK22" s="2"/>
    </row>
    <row r="23" spans="1:36" ht="29.25" customHeight="1">
      <c r="A23" s="387" t="s">
        <v>56</v>
      </c>
      <c r="B23" s="317"/>
      <c r="C23" s="339" t="s">
        <v>312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88"/>
      <c r="AC23" s="351" t="s">
        <v>313</v>
      </c>
      <c r="AD23" s="352"/>
      <c r="AE23" s="352"/>
      <c r="AF23" s="386"/>
      <c r="AG23" s="382"/>
      <c r="AH23" s="383"/>
      <c r="AI23" s="383"/>
      <c r="AJ23" s="384"/>
    </row>
    <row r="24" spans="1:36" ht="29.25" customHeight="1">
      <c r="A24" s="387" t="s">
        <v>59</v>
      </c>
      <c r="B24" s="317"/>
      <c r="C24" s="339" t="s">
        <v>314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88"/>
      <c r="AC24" s="351" t="s">
        <v>315</v>
      </c>
      <c r="AD24" s="352"/>
      <c r="AE24" s="352"/>
      <c r="AF24" s="386"/>
      <c r="AG24" s="382"/>
      <c r="AH24" s="383"/>
      <c r="AI24" s="383"/>
      <c r="AJ24" s="384"/>
    </row>
    <row r="25" spans="1:36" ht="19.5" customHeight="1">
      <c r="A25" s="387" t="s">
        <v>62</v>
      </c>
      <c r="B25" s="317"/>
      <c r="C25" s="339" t="s">
        <v>316</v>
      </c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88"/>
      <c r="AC25" s="351" t="s">
        <v>317</v>
      </c>
      <c r="AD25" s="352"/>
      <c r="AE25" s="352"/>
      <c r="AF25" s="386"/>
      <c r="AG25" s="382">
        <v>0</v>
      </c>
      <c r="AH25" s="383"/>
      <c r="AI25" s="383"/>
      <c r="AJ25" s="384"/>
    </row>
    <row r="26" spans="1:36" ht="19.5" customHeight="1">
      <c r="A26" s="390" t="s">
        <v>65</v>
      </c>
      <c r="B26" s="391"/>
      <c r="C26" s="349" t="s">
        <v>318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92"/>
      <c r="AC26" s="367" t="s">
        <v>319</v>
      </c>
      <c r="AD26" s="368"/>
      <c r="AE26" s="368"/>
      <c r="AF26" s="393"/>
      <c r="AG26" s="394">
        <f>SUM(AG21:AJ25)</f>
        <v>0</v>
      </c>
      <c r="AH26" s="395"/>
      <c r="AI26" s="395"/>
      <c r="AJ26" s="396"/>
    </row>
    <row r="27" spans="1:37" ht="19.5" customHeight="1">
      <c r="A27" s="387" t="s">
        <v>68</v>
      </c>
      <c r="B27" s="317"/>
      <c r="C27" s="339" t="s">
        <v>320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88"/>
      <c r="AC27" s="351" t="s">
        <v>321</v>
      </c>
      <c r="AD27" s="352"/>
      <c r="AE27" s="352"/>
      <c r="AF27" s="386"/>
      <c r="AG27" s="382"/>
      <c r="AH27" s="383"/>
      <c r="AI27" s="383"/>
      <c r="AJ27" s="384"/>
      <c r="AK27" s="3"/>
    </row>
    <row r="28" spans="1:36" ht="19.5" customHeight="1">
      <c r="A28" s="387" t="s">
        <v>71</v>
      </c>
      <c r="B28" s="317"/>
      <c r="C28" s="339" t="s">
        <v>322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88"/>
      <c r="AC28" s="351" t="s">
        <v>323</v>
      </c>
      <c r="AD28" s="352"/>
      <c r="AE28" s="352"/>
      <c r="AF28" s="386"/>
      <c r="AG28" s="382"/>
      <c r="AH28" s="383"/>
      <c r="AI28" s="383"/>
      <c r="AJ28" s="384"/>
    </row>
    <row r="29" spans="1:37" s="6" customFormat="1" ht="19.5" customHeight="1">
      <c r="A29" s="390" t="s">
        <v>74</v>
      </c>
      <c r="B29" s="391"/>
      <c r="C29" s="349" t="s">
        <v>324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92"/>
      <c r="AC29" s="367" t="s">
        <v>325</v>
      </c>
      <c r="AD29" s="368"/>
      <c r="AE29" s="368"/>
      <c r="AF29" s="393"/>
      <c r="AG29" s="394">
        <f>SUM(AG27:AJ28)</f>
        <v>0</v>
      </c>
      <c r="AH29" s="395"/>
      <c r="AI29" s="395"/>
      <c r="AJ29" s="396"/>
      <c r="AK29" s="1"/>
    </row>
    <row r="30" spans="1:36" ht="19.5" customHeight="1">
      <c r="A30" s="387" t="s">
        <v>77</v>
      </c>
      <c r="B30" s="317"/>
      <c r="C30" s="339" t="s">
        <v>326</v>
      </c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88"/>
      <c r="AC30" s="351" t="s">
        <v>327</v>
      </c>
      <c r="AD30" s="352"/>
      <c r="AE30" s="352"/>
      <c r="AF30" s="386"/>
      <c r="AG30" s="382"/>
      <c r="AH30" s="383"/>
      <c r="AI30" s="383"/>
      <c r="AJ30" s="384"/>
    </row>
    <row r="31" spans="1:36" ht="19.5" customHeight="1">
      <c r="A31" s="387" t="s">
        <v>80</v>
      </c>
      <c r="B31" s="317"/>
      <c r="C31" s="339" t="s">
        <v>328</v>
      </c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88"/>
      <c r="AC31" s="351" t="s">
        <v>329</v>
      </c>
      <c r="AD31" s="352"/>
      <c r="AE31" s="352"/>
      <c r="AF31" s="386"/>
      <c r="AG31" s="382"/>
      <c r="AH31" s="383"/>
      <c r="AI31" s="383"/>
      <c r="AJ31" s="384"/>
    </row>
    <row r="32" spans="1:36" ht="19.5" customHeight="1">
      <c r="A32" s="387" t="s">
        <v>83</v>
      </c>
      <c r="B32" s="317"/>
      <c r="C32" s="339" t="s">
        <v>330</v>
      </c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88"/>
      <c r="AC32" s="351" t="s">
        <v>331</v>
      </c>
      <c r="AD32" s="352"/>
      <c r="AE32" s="352"/>
      <c r="AF32" s="386"/>
      <c r="AG32" s="382">
        <v>1620</v>
      </c>
      <c r="AH32" s="383"/>
      <c r="AI32" s="383"/>
      <c r="AJ32" s="384"/>
    </row>
    <row r="33" spans="1:36" ht="19.5" customHeight="1">
      <c r="A33" s="387" t="s">
        <v>86</v>
      </c>
      <c r="B33" s="317"/>
      <c r="C33" s="339" t="s">
        <v>332</v>
      </c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88"/>
      <c r="AC33" s="351" t="s">
        <v>333</v>
      </c>
      <c r="AD33" s="352"/>
      <c r="AE33" s="352"/>
      <c r="AF33" s="386"/>
      <c r="AG33" s="382">
        <v>966</v>
      </c>
      <c r="AH33" s="383"/>
      <c r="AI33" s="383"/>
      <c r="AJ33" s="384"/>
    </row>
    <row r="34" spans="1:36" ht="19.5" customHeight="1">
      <c r="A34" s="387" t="s">
        <v>89</v>
      </c>
      <c r="B34" s="317"/>
      <c r="C34" s="339" t="s">
        <v>334</v>
      </c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88"/>
      <c r="AC34" s="351" t="s">
        <v>335</v>
      </c>
      <c r="AD34" s="352"/>
      <c r="AE34" s="352"/>
      <c r="AF34" s="386"/>
      <c r="AG34" s="382"/>
      <c r="AH34" s="383"/>
      <c r="AI34" s="383"/>
      <c r="AJ34" s="384"/>
    </row>
    <row r="35" spans="1:36" ht="19.5" customHeight="1">
      <c r="A35" s="387" t="s">
        <v>92</v>
      </c>
      <c r="B35" s="317"/>
      <c r="C35" s="339" t="s">
        <v>336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88"/>
      <c r="AC35" s="351" t="s">
        <v>337</v>
      </c>
      <c r="AD35" s="352"/>
      <c r="AE35" s="352"/>
      <c r="AF35" s="386"/>
      <c r="AG35" s="382"/>
      <c r="AH35" s="383"/>
      <c r="AI35" s="383"/>
      <c r="AJ35" s="384"/>
    </row>
    <row r="36" spans="1:36" ht="19.5" customHeight="1">
      <c r="A36" s="387" t="s">
        <v>95</v>
      </c>
      <c r="B36" s="317"/>
      <c r="C36" s="339" t="s">
        <v>338</v>
      </c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88"/>
      <c r="AC36" s="351" t="s">
        <v>339</v>
      </c>
      <c r="AD36" s="352"/>
      <c r="AE36" s="352"/>
      <c r="AF36" s="386"/>
      <c r="AG36" s="382">
        <v>395</v>
      </c>
      <c r="AH36" s="383"/>
      <c r="AI36" s="383"/>
      <c r="AJ36" s="384"/>
    </row>
    <row r="37" spans="1:36" ht="19.5" customHeight="1">
      <c r="A37" s="387" t="s">
        <v>98</v>
      </c>
      <c r="B37" s="317"/>
      <c r="C37" s="339" t="s">
        <v>340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88"/>
      <c r="AC37" s="351" t="s">
        <v>341</v>
      </c>
      <c r="AD37" s="352"/>
      <c r="AE37" s="352"/>
      <c r="AF37" s="386"/>
      <c r="AG37" s="382"/>
      <c r="AH37" s="383"/>
      <c r="AI37" s="383"/>
      <c r="AJ37" s="384"/>
    </row>
    <row r="38" spans="1:37" ht="19.5" customHeight="1">
      <c r="A38" s="390" t="s">
        <v>101</v>
      </c>
      <c r="B38" s="391"/>
      <c r="C38" s="349" t="s">
        <v>342</v>
      </c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92"/>
      <c r="AC38" s="367" t="s">
        <v>343</v>
      </c>
      <c r="AD38" s="368"/>
      <c r="AE38" s="368"/>
      <c r="AF38" s="393"/>
      <c r="AG38" s="394">
        <f>SUM(AG33:AJ37)</f>
        <v>1361</v>
      </c>
      <c r="AH38" s="395"/>
      <c r="AI38" s="395"/>
      <c r="AJ38" s="396"/>
      <c r="AK38" s="6"/>
    </row>
    <row r="39" spans="1:36" ht="19.5" customHeight="1">
      <c r="A39" s="387" t="s">
        <v>104</v>
      </c>
      <c r="B39" s="317"/>
      <c r="C39" s="339" t="s">
        <v>344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88"/>
      <c r="AC39" s="351" t="s">
        <v>345</v>
      </c>
      <c r="AD39" s="352"/>
      <c r="AE39" s="352"/>
      <c r="AF39" s="386"/>
      <c r="AG39" s="382">
        <v>125</v>
      </c>
      <c r="AH39" s="383"/>
      <c r="AI39" s="383"/>
      <c r="AJ39" s="384"/>
    </row>
    <row r="40" spans="1:36" ht="19.5" customHeight="1">
      <c r="A40" s="390" t="s">
        <v>107</v>
      </c>
      <c r="B40" s="391"/>
      <c r="C40" s="349" t="s">
        <v>346</v>
      </c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92"/>
      <c r="AC40" s="367" t="s">
        <v>347</v>
      </c>
      <c r="AD40" s="368"/>
      <c r="AE40" s="368"/>
      <c r="AF40" s="393"/>
      <c r="AG40" s="394">
        <f>AG29+AG30+AG31+AG32+AG38+AG39</f>
        <v>3106</v>
      </c>
      <c r="AH40" s="395"/>
      <c r="AI40" s="395"/>
      <c r="AJ40" s="396"/>
    </row>
    <row r="41" spans="1:36" ht="19.5" customHeight="1">
      <c r="A41" s="387" t="s">
        <v>110</v>
      </c>
      <c r="B41" s="317"/>
      <c r="C41" s="355" t="s">
        <v>348</v>
      </c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97"/>
      <c r="AC41" s="351" t="s">
        <v>349</v>
      </c>
      <c r="AD41" s="352"/>
      <c r="AE41" s="352"/>
      <c r="AF41" s="386"/>
      <c r="AG41" s="382"/>
      <c r="AH41" s="383"/>
      <c r="AI41" s="383"/>
      <c r="AJ41" s="384"/>
    </row>
    <row r="42" spans="1:36" ht="19.5" customHeight="1">
      <c r="A42" s="387" t="s">
        <v>113</v>
      </c>
      <c r="B42" s="317"/>
      <c r="C42" s="355" t="s">
        <v>350</v>
      </c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97"/>
      <c r="AC42" s="351" t="s">
        <v>351</v>
      </c>
      <c r="AD42" s="352"/>
      <c r="AE42" s="352"/>
      <c r="AF42" s="386"/>
      <c r="AG42" s="382">
        <v>0</v>
      </c>
      <c r="AH42" s="383"/>
      <c r="AI42" s="383"/>
      <c r="AJ42" s="384"/>
    </row>
    <row r="43" spans="1:36" ht="19.5" customHeight="1">
      <c r="A43" s="387" t="s">
        <v>116</v>
      </c>
      <c r="B43" s="317"/>
      <c r="C43" s="355" t="s">
        <v>352</v>
      </c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97"/>
      <c r="AC43" s="351" t="s">
        <v>353</v>
      </c>
      <c r="AD43" s="352"/>
      <c r="AE43" s="352"/>
      <c r="AF43" s="386"/>
      <c r="AG43" s="382">
        <v>130</v>
      </c>
      <c r="AH43" s="383"/>
      <c r="AI43" s="383"/>
      <c r="AJ43" s="384"/>
    </row>
    <row r="44" spans="1:36" ht="19.5" customHeight="1">
      <c r="A44" s="387" t="s">
        <v>119</v>
      </c>
      <c r="B44" s="317"/>
      <c r="C44" s="355" t="s">
        <v>354</v>
      </c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97"/>
      <c r="AC44" s="351" t="s">
        <v>355</v>
      </c>
      <c r="AD44" s="352"/>
      <c r="AE44" s="352"/>
      <c r="AF44" s="386"/>
      <c r="AG44" s="382">
        <v>36</v>
      </c>
      <c r="AH44" s="383"/>
      <c r="AI44" s="383"/>
      <c r="AJ44" s="384"/>
    </row>
    <row r="45" spans="1:36" ht="19.5" customHeight="1">
      <c r="A45" s="387" t="s">
        <v>122</v>
      </c>
      <c r="B45" s="317"/>
      <c r="C45" s="355" t="s">
        <v>356</v>
      </c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97"/>
      <c r="AC45" s="351" t="s">
        <v>357</v>
      </c>
      <c r="AD45" s="352"/>
      <c r="AE45" s="352"/>
      <c r="AF45" s="386"/>
      <c r="AG45" s="382"/>
      <c r="AH45" s="383"/>
      <c r="AI45" s="383"/>
      <c r="AJ45" s="384"/>
    </row>
    <row r="46" spans="1:36" ht="19.5" customHeight="1">
      <c r="A46" s="387" t="s">
        <v>125</v>
      </c>
      <c r="B46" s="317"/>
      <c r="C46" s="355" t="s">
        <v>358</v>
      </c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97"/>
      <c r="AC46" s="351" t="s">
        <v>359</v>
      </c>
      <c r="AD46" s="352"/>
      <c r="AE46" s="352"/>
      <c r="AF46" s="386"/>
      <c r="AG46" s="382"/>
      <c r="AH46" s="383"/>
      <c r="AI46" s="383"/>
      <c r="AJ46" s="384"/>
    </row>
    <row r="47" spans="1:36" ht="19.5" customHeight="1">
      <c r="A47" s="387" t="s">
        <v>128</v>
      </c>
      <c r="B47" s="317"/>
      <c r="C47" s="355" t="s">
        <v>360</v>
      </c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97"/>
      <c r="AC47" s="351" t="s">
        <v>361</v>
      </c>
      <c r="AD47" s="352"/>
      <c r="AE47" s="352"/>
      <c r="AF47" s="386"/>
      <c r="AG47" s="382"/>
      <c r="AH47" s="383"/>
      <c r="AI47" s="383"/>
      <c r="AJ47" s="384"/>
    </row>
    <row r="48" spans="1:36" ht="19.5" customHeight="1">
      <c r="A48" s="387" t="s">
        <v>131</v>
      </c>
      <c r="B48" s="317"/>
      <c r="C48" s="355" t="s">
        <v>362</v>
      </c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97"/>
      <c r="AC48" s="351" t="s">
        <v>363</v>
      </c>
      <c r="AD48" s="352"/>
      <c r="AE48" s="352"/>
      <c r="AF48" s="386"/>
      <c r="AG48" s="382"/>
      <c r="AH48" s="383"/>
      <c r="AI48" s="383"/>
      <c r="AJ48" s="384"/>
    </row>
    <row r="49" spans="1:36" ht="19.5" customHeight="1">
      <c r="A49" s="387" t="s">
        <v>134</v>
      </c>
      <c r="B49" s="317"/>
      <c r="C49" s="355" t="s">
        <v>364</v>
      </c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97"/>
      <c r="AC49" s="351" t="s">
        <v>365</v>
      </c>
      <c r="AD49" s="352"/>
      <c r="AE49" s="352"/>
      <c r="AF49" s="386"/>
      <c r="AG49" s="382"/>
      <c r="AH49" s="383"/>
      <c r="AI49" s="383"/>
      <c r="AJ49" s="384"/>
    </row>
    <row r="50" spans="1:36" ht="19.5" customHeight="1">
      <c r="A50" s="387" t="s">
        <v>137</v>
      </c>
      <c r="B50" s="317"/>
      <c r="C50" s="355" t="s">
        <v>366</v>
      </c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97"/>
      <c r="AC50" s="351" t="s">
        <v>367</v>
      </c>
      <c r="AD50" s="352"/>
      <c r="AE50" s="352"/>
      <c r="AF50" s="386"/>
      <c r="AG50" s="382"/>
      <c r="AH50" s="383"/>
      <c r="AI50" s="383"/>
      <c r="AJ50" s="384"/>
    </row>
    <row r="51" spans="1:36" ht="19.5" customHeight="1">
      <c r="A51" s="390" t="s">
        <v>140</v>
      </c>
      <c r="B51" s="391"/>
      <c r="C51" s="359" t="s">
        <v>368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99"/>
      <c r="AC51" s="367" t="s">
        <v>369</v>
      </c>
      <c r="AD51" s="368"/>
      <c r="AE51" s="368"/>
      <c r="AF51" s="393"/>
      <c r="AG51" s="394">
        <f>SUM(AG41:AJ50)</f>
        <v>166</v>
      </c>
      <c r="AH51" s="395"/>
      <c r="AI51" s="395"/>
      <c r="AJ51" s="396"/>
    </row>
    <row r="52" spans="1:36" ht="19.5" customHeight="1">
      <c r="A52" s="387">
        <v>45</v>
      </c>
      <c r="B52" s="398"/>
      <c r="C52" s="355" t="s">
        <v>370</v>
      </c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97"/>
      <c r="AC52" s="351" t="s">
        <v>371</v>
      </c>
      <c r="AD52" s="352"/>
      <c r="AE52" s="352"/>
      <c r="AF52" s="386"/>
      <c r="AG52" s="382"/>
      <c r="AH52" s="383"/>
      <c r="AI52" s="383"/>
      <c r="AJ52" s="384"/>
    </row>
    <row r="53" spans="1:36" ht="19.5" customHeight="1">
      <c r="A53" s="387">
        <v>46</v>
      </c>
      <c r="B53" s="398"/>
      <c r="C53" s="355" t="s">
        <v>372</v>
      </c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97"/>
      <c r="AC53" s="351" t="s">
        <v>373</v>
      </c>
      <c r="AD53" s="352"/>
      <c r="AE53" s="352"/>
      <c r="AF53" s="386"/>
      <c r="AG53" s="382"/>
      <c r="AH53" s="383"/>
      <c r="AI53" s="383"/>
      <c r="AJ53" s="384"/>
    </row>
    <row r="54" spans="1:36" ht="19.5" customHeight="1">
      <c r="A54" s="387">
        <v>47</v>
      </c>
      <c r="B54" s="398"/>
      <c r="C54" s="355" t="s">
        <v>374</v>
      </c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97"/>
      <c r="AC54" s="351" t="s">
        <v>375</v>
      </c>
      <c r="AD54" s="352"/>
      <c r="AE54" s="352"/>
      <c r="AF54" s="386"/>
      <c r="AG54" s="382"/>
      <c r="AH54" s="383"/>
      <c r="AI54" s="383"/>
      <c r="AJ54" s="384"/>
    </row>
    <row r="55" spans="1:36" ht="19.5" customHeight="1">
      <c r="A55" s="387">
        <v>48</v>
      </c>
      <c r="B55" s="398"/>
      <c r="C55" s="355" t="s">
        <v>376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97"/>
      <c r="AC55" s="351" t="s">
        <v>377</v>
      </c>
      <c r="AD55" s="352"/>
      <c r="AE55" s="352"/>
      <c r="AF55" s="386"/>
      <c r="AG55" s="382"/>
      <c r="AH55" s="383"/>
      <c r="AI55" s="383"/>
      <c r="AJ55" s="384"/>
    </row>
    <row r="56" spans="1:36" ht="19.5" customHeight="1">
      <c r="A56" s="387">
        <v>49</v>
      </c>
      <c r="B56" s="398"/>
      <c r="C56" s="355" t="s">
        <v>378</v>
      </c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97"/>
      <c r="AC56" s="351" t="s">
        <v>379</v>
      </c>
      <c r="AD56" s="352"/>
      <c r="AE56" s="352"/>
      <c r="AF56" s="386"/>
      <c r="AG56" s="382"/>
      <c r="AH56" s="383"/>
      <c r="AI56" s="383"/>
      <c r="AJ56" s="384"/>
    </row>
    <row r="57" spans="1:36" ht="19.5" customHeight="1">
      <c r="A57" s="390">
        <v>50</v>
      </c>
      <c r="B57" s="400"/>
      <c r="C57" s="349" t="s">
        <v>380</v>
      </c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92"/>
      <c r="AC57" s="367" t="s">
        <v>381</v>
      </c>
      <c r="AD57" s="368"/>
      <c r="AE57" s="368"/>
      <c r="AF57" s="393"/>
      <c r="AG57" s="394">
        <f>SUM(AG52:AJ56)</f>
        <v>0</v>
      </c>
      <c r="AH57" s="395"/>
      <c r="AI57" s="395"/>
      <c r="AJ57" s="396"/>
    </row>
    <row r="58" spans="1:36" ht="29.25" customHeight="1">
      <c r="A58" s="387">
        <v>51</v>
      </c>
      <c r="B58" s="398"/>
      <c r="C58" s="355" t="s">
        <v>382</v>
      </c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97"/>
      <c r="AC58" s="351" t="s">
        <v>383</v>
      </c>
      <c r="AD58" s="352"/>
      <c r="AE58" s="352"/>
      <c r="AF58" s="386"/>
      <c r="AG58" s="382"/>
      <c r="AH58" s="383"/>
      <c r="AI58" s="383"/>
      <c r="AJ58" s="384"/>
    </row>
    <row r="59" spans="1:36" ht="29.25" customHeight="1">
      <c r="A59" s="387">
        <v>52</v>
      </c>
      <c r="B59" s="398"/>
      <c r="C59" s="339" t="s">
        <v>384</v>
      </c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88"/>
      <c r="AC59" s="351" t="s">
        <v>385</v>
      </c>
      <c r="AD59" s="352"/>
      <c r="AE59" s="352"/>
      <c r="AF59" s="386"/>
      <c r="AG59" s="382">
        <v>100</v>
      </c>
      <c r="AH59" s="383"/>
      <c r="AI59" s="383"/>
      <c r="AJ59" s="384"/>
    </row>
    <row r="60" spans="1:36" ht="19.5" customHeight="1">
      <c r="A60" s="387">
        <v>53</v>
      </c>
      <c r="B60" s="398"/>
      <c r="C60" s="355" t="s">
        <v>386</v>
      </c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97"/>
      <c r="AC60" s="351" t="s">
        <v>387</v>
      </c>
      <c r="AD60" s="352"/>
      <c r="AE60" s="352"/>
      <c r="AF60" s="386"/>
      <c r="AG60" s="382">
        <v>0</v>
      </c>
      <c r="AH60" s="383"/>
      <c r="AI60" s="383"/>
      <c r="AJ60" s="384"/>
    </row>
    <row r="61" spans="1:36" ht="19.5" customHeight="1">
      <c r="A61" s="390">
        <v>54</v>
      </c>
      <c r="B61" s="400"/>
      <c r="C61" s="349" t="s">
        <v>388</v>
      </c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92"/>
      <c r="AC61" s="367" t="s">
        <v>389</v>
      </c>
      <c r="AD61" s="368"/>
      <c r="AE61" s="368"/>
      <c r="AF61" s="393"/>
      <c r="AG61" s="394">
        <f>SUM(AG58:AJ60)</f>
        <v>100</v>
      </c>
      <c r="AH61" s="395"/>
      <c r="AI61" s="395"/>
      <c r="AJ61" s="396"/>
    </row>
    <row r="62" spans="1:36" ht="29.25" customHeight="1">
      <c r="A62" s="387">
        <v>55</v>
      </c>
      <c r="B62" s="398"/>
      <c r="C62" s="355" t="s">
        <v>390</v>
      </c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97"/>
      <c r="AC62" s="351" t="s">
        <v>391</v>
      </c>
      <c r="AD62" s="352"/>
      <c r="AE62" s="352"/>
      <c r="AF62" s="386"/>
      <c r="AG62" s="382"/>
      <c r="AH62" s="383"/>
      <c r="AI62" s="383"/>
      <c r="AJ62" s="384"/>
    </row>
    <row r="63" spans="1:36" ht="29.25" customHeight="1">
      <c r="A63" s="387">
        <v>56</v>
      </c>
      <c r="B63" s="398"/>
      <c r="C63" s="339" t="s">
        <v>392</v>
      </c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88"/>
      <c r="AC63" s="351" t="s">
        <v>393</v>
      </c>
      <c r="AD63" s="352"/>
      <c r="AE63" s="352"/>
      <c r="AF63" s="386"/>
      <c r="AG63" s="382">
        <v>100</v>
      </c>
      <c r="AH63" s="383"/>
      <c r="AI63" s="383"/>
      <c r="AJ63" s="384"/>
    </row>
    <row r="64" spans="1:36" ht="19.5" customHeight="1">
      <c r="A64" s="387">
        <v>57</v>
      </c>
      <c r="B64" s="398"/>
      <c r="C64" s="355" t="s">
        <v>394</v>
      </c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97"/>
      <c r="AC64" s="351" t="s">
        <v>395</v>
      </c>
      <c r="AD64" s="352"/>
      <c r="AE64" s="352"/>
      <c r="AF64" s="386"/>
      <c r="AG64" s="382">
        <v>0</v>
      </c>
      <c r="AH64" s="383"/>
      <c r="AI64" s="383"/>
      <c r="AJ64" s="384"/>
    </row>
    <row r="65" spans="1:36" ht="19.5" customHeight="1">
      <c r="A65" s="390">
        <v>58</v>
      </c>
      <c r="B65" s="400"/>
      <c r="C65" s="349" t="s">
        <v>396</v>
      </c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92"/>
      <c r="AC65" s="367" t="s">
        <v>397</v>
      </c>
      <c r="AD65" s="368"/>
      <c r="AE65" s="368"/>
      <c r="AF65" s="393"/>
      <c r="AG65" s="394">
        <f>SUM(AG62:AJ64)</f>
        <v>100</v>
      </c>
      <c r="AH65" s="395"/>
      <c r="AI65" s="395"/>
      <c r="AJ65" s="396"/>
    </row>
    <row r="66" spans="1:36" ht="19.5" customHeight="1">
      <c r="A66" s="390">
        <v>59</v>
      </c>
      <c r="B66" s="400"/>
      <c r="C66" s="359" t="s">
        <v>398</v>
      </c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99"/>
      <c r="AC66" s="367" t="s">
        <v>399</v>
      </c>
      <c r="AD66" s="368"/>
      <c r="AE66" s="368"/>
      <c r="AF66" s="393"/>
      <c r="AG66" s="394">
        <f>AG20+AG26+AG40+AG51+AG57+AG61+AG65</f>
        <v>57732</v>
      </c>
      <c r="AH66" s="395"/>
      <c r="AI66" s="395"/>
      <c r="AJ66" s="396"/>
    </row>
  </sheetData>
  <sheetProtection/>
  <mergeCells count="249">
    <mergeCell ref="A1:AJ1"/>
    <mergeCell ref="A2:AJ2"/>
    <mergeCell ref="A65:B65"/>
    <mergeCell ref="C65:AB65"/>
    <mergeCell ref="AC65:AF65"/>
    <mergeCell ref="AG65:AJ65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6:B66"/>
    <mergeCell ref="C66:AB66"/>
    <mergeCell ref="AC66:AF66"/>
    <mergeCell ref="AG66:AJ66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G11:AJ11"/>
    <mergeCell ref="A12:B12"/>
    <mergeCell ref="C12:AB12"/>
    <mergeCell ref="AC12:AF12"/>
    <mergeCell ref="AG12:AJ12"/>
    <mergeCell ref="A11:B11"/>
    <mergeCell ref="C11:AB11"/>
    <mergeCell ref="AC11:AF11"/>
    <mergeCell ref="AC9:AF9"/>
    <mergeCell ref="AC7:AF7"/>
    <mergeCell ref="A8:B8"/>
    <mergeCell ref="A10:B10"/>
    <mergeCell ref="C10:AB10"/>
    <mergeCell ref="AC10:AF10"/>
    <mergeCell ref="AG10:AJ10"/>
    <mergeCell ref="A7:B7"/>
    <mergeCell ref="C8:AB8"/>
    <mergeCell ref="AC8:AF8"/>
    <mergeCell ref="AG8:AJ8"/>
    <mergeCell ref="C7:AB7"/>
    <mergeCell ref="AG9:AJ9"/>
    <mergeCell ref="AG7:AJ7"/>
    <mergeCell ref="A9:B9"/>
    <mergeCell ref="C9:AB9"/>
    <mergeCell ref="A3:AJ3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  <headerFooter alignWithMargins="0">
    <oddHeader>&amp;R3. számú melléklet a 2/2015.(II.12.)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5.140625" style="160" customWidth="1"/>
    <col min="2" max="2" width="14.7109375" style="160" customWidth="1"/>
    <col min="3" max="16384" width="9.140625" style="160" customWidth="1"/>
  </cols>
  <sheetData>
    <row r="1" ht="12.75">
      <c r="B1" s="161"/>
    </row>
    <row r="2" spans="1:35" ht="33.75" customHeight="1">
      <c r="A2" s="275" t="s">
        <v>569</v>
      </c>
      <c r="B2" s="27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s="167" customFormat="1" ht="22.5">
      <c r="A3" s="372" t="s">
        <v>697</v>
      </c>
      <c r="B3" s="372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</row>
    <row r="4" spans="1:35" s="167" customFormat="1" ht="22.5">
      <c r="A4" s="158"/>
      <c r="B4" s="158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</row>
    <row r="5" spans="1:35" s="167" customFormat="1" ht="22.5">
      <c r="A5" s="372" t="s">
        <v>681</v>
      </c>
      <c r="B5" s="37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</row>
    <row r="6" spans="1:35" s="167" customFormat="1" ht="22.5">
      <c r="A6" s="158"/>
      <c r="B6" s="158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2" ht="18">
      <c r="A7" s="163"/>
      <c r="B7" s="164" t="s">
        <v>631</v>
      </c>
    </row>
    <row r="8" spans="1:2" ht="31.5">
      <c r="A8" s="210" t="s">
        <v>632</v>
      </c>
      <c r="B8" s="227" t="s">
        <v>665</v>
      </c>
    </row>
    <row r="9" spans="1:2" ht="15.75">
      <c r="A9" s="228" t="s">
        <v>660</v>
      </c>
      <c r="B9" s="227">
        <v>395</v>
      </c>
    </row>
    <row r="10" spans="1:2" ht="15.75">
      <c r="A10" s="225" t="s">
        <v>633</v>
      </c>
      <c r="B10" s="229">
        <f>SUM(B11:B12)</f>
        <v>1620</v>
      </c>
    </row>
    <row r="11" spans="1:2" ht="15.75">
      <c r="A11" s="226" t="s">
        <v>634</v>
      </c>
      <c r="B11" s="230"/>
    </row>
    <row r="12" spans="1:2" ht="15.75">
      <c r="A12" s="211" t="s">
        <v>635</v>
      </c>
      <c r="B12" s="230">
        <v>1620</v>
      </c>
    </row>
    <row r="13" spans="1:2" ht="15.75">
      <c r="A13" s="213" t="s">
        <v>636</v>
      </c>
      <c r="B13" s="229">
        <f>SUM(B14:B15)</f>
        <v>0</v>
      </c>
    </row>
    <row r="14" spans="1:2" ht="15.75">
      <c r="A14" s="211" t="s">
        <v>637</v>
      </c>
      <c r="B14" s="230">
        <v>0</v>
      </c>
    </row>
    <row r="15" spans="1:2" ht="15.75">
      <c r="A15" s="211" t="s">
        <v>638</v>
      </c>
      <c r="B15" s="230">
        <v>0</v>
      </c>
    </row>
    <row r="16" spans="1:2" ht="15.75">
      <c r="A16" s="213" t="s">
        <v>639</v>
      </c>
      <c r="B16" s="229">
        <f>SUM(B17)</f>
        <v>966</v>
      </c>
    </row>
    <row r="17" spans="1:2" ht="15.75">
      <c r="A17" s="211" t="s">
        <v>640</v>
      </c>
      <c r="B17" s="230">
        <v>966</v>
      </c>
    </row>
    <row r="18" spans="1:2" ht="15.75">
      <c r="A18" s="213" t="s">
        <v>641</v>
      </c>
      <c r="B18" s="229">
        <f>SUM(B19:B21)</f>
        <v>125</v>
      </c>
    </row>
    <row r="19" spans="1:2" ht="15.75">
      <c r="A19" s="211" t="s">
        <v>642</v>
      </c>
      <c r="B19" s="230">
        <v>0</v>
      </c>
    </row>
    <row r="20" spans="1:2" ht="18" customHeight="1">
      <c r="A20" s="211" t="s">
        <v>643</v>
      </c>
      <c r="B20" s="230">
        <v>100</v>
      </c>
    </row>
    <row r="21" spans="1:2" ht="15.75">
      <c r="A21" s="211" t="s">
        <v>644</v>
      </c>
      <c r="B21" s="230">
        <v>25</v>
      </c>
    </row>
    <row r="22" spans="1:2" ht="24" customHeight="1">
      <c r="A22" s="204" t="s">
        <v>682</v>
      </c>
      <c r="B22" s="231">
        <f>B9+B10+B16+B18</f>
        <v>3106</v>
      </c>
    </row>
    <row r="23" spans="1:2" ht="12.75">
      <c r="A23" s="167"/>
      <c r="B23" s="166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2/2015.(II.12.)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32"/>
  <sheetViews>
    <sheetView zoomScale="115" zoomScaleNormal="115" zoomScaleSheetLayoutView="100" workbookViewId="0" topLeftCell="A1">
      <selection activeCell="C10" sqref="C10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spans="1:25" ht="21" customHeight="1">
      <c r="A1" s="275" t="s">
        <v>569</v>
      </c>
      <c r="B1" s="275"/>
      <c r="C1" s="275"/>
      <c r="D1" s="275"/>
      <c r="E1" s="275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36.75" customHeight="1">
      <c r="A2" s="372" t="s">
        <v>697</v>
      </c>
      <c r="B2" s="372"/>
      <c r="C2" s="372"/>
      <c r="D2" s="372"/>
      <c r="E2" s="372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5" ht="39.75" customHeight="1">
      <c r="A3" s="403" t="s">
        <v>625</v>
      </c>
      <c r="B3" s="403"/>
      <c r="C3" s="403"/>
      <c r="D3" s="403"/>
      <c r="E3" s="403"/>
    </row>
    <row r="4" ht="14.25" thickBot="1">
      <c r="E4" s="96" t="s">
        <v>473</v>
      </c>
    </row>
    <row r="5" spans="1:5" ht="18" customHeight="1" thickBot="1">
      <c r="A5" s="401" t="s">
        <v>3</v>
      </c>
      <c r="B5" s="97" t="s">
        <v>432</v>
      </c>
      <c r="C5" s="98"/>
      <c r="D5" s="97" t="s">
        <v>433</v>
      </c>
      <c r="E5" s="99"/>
    </row>
    <row r="6" spans="1:5" s="103" customFormat="1" ht="35.25" customHeight="1" thickBot="1">
      <c r="A6" s="402"/>
      <c r="B6" s="100" t="s">
        <v>1</v>
      </c>
      <c r="C6" s="101" t="s">
        <v>703</v>
      </c>
      <c r="D6" s="100" t="s">
        <v>1</v>
      </c>
      <c r="E6" s="102" t="s">
        <v>703</v>
      </c>
    </row>
    <row r="7" spans="1:5" s="108" customFormat="1" ht="12" customHeight="1" thickBot="1">
      <c r="A7" s="104">
        <v>1</v>
      </c>
      <c r="B7" s="105">
        <v>2</v>
      </c>
      <c r="C7" s="106" t="s">
        <v>9</v>
      </c>
      <c r="D7" s="105" t="s">
        <v>10</v>
      </c>
      <c r="E7" s="107" t="s">
        <v>434</v>
      </c>
    </row>
    <row r="8" spans="1:5" ht="12.75" customHeight="1">
      <c r="A8" s="109" t="s">
        <v>7</v>
      </c>
      <c r="B8" s="110" t="s">
        <v>570</v>
      </c>
      <c r="C8" s="111">
        <v>17902</v>
      </c>
      <c r="D8" s="110" t="s">
        <v>402</v>
      </c>
      <c r="E8" s="112">
        <v>34355</v>
      </c>
    </row>
    <row r="9" spans="1:5" ht="12.75" customHeight="1">
      <c r="A9" s="113" t="s">
        <v>8</v>
      </c>
      <c r="B9" s="114" t="s">
        <v>409</v>
      </c>
      <c r="C9" s="115">
        <v>33862</v>
      </c>
      <c r="D9" s="114" t="s">
        <v>571</v>
      </c>
      <c r="E9" s="116">
        <v>5360</v>
      </c>
    </row>
    <row r="10" spans="1:5" ht="12.75" customHeight="1">
      <c r="A10" s="113" t="s">
        <v>9</v>
      </c>
      <c r="B10" s="114" t="s">
        <v>572</v>
      </c>
      <c r="C10" s="115"/>
      <c r="D10" s="114" t="s">
        <v>403</v>
      </c>
      <c r="E10" s="116">
        <v>12480</v>
      </c>
    </row>
    <row r="11" spans="1:5" ht="12.75" customHeight="1">
      <c r="A11" s="113" t="s">
        <v>10</v>
      </c>
      <c r="B11" s="114" t="s">
        <v>411</v>
      </c>
      <c r="C11" s="115">
        <v>3106</v>
      </c>
      <c r="D11" s="114" t="s">
        <v>553</v>
      </c>
      <c r="E11" s="116">
        <v>4227</v>
      </c>
    </row>
    <row r="12" spans="1:5" ht="12.75" customHeight="1">
      <c r="A12" s="113" t="s">
        <v>434</v>
      </c>
      <c r="B12" s="117" t="s">
        <v>556</v>
      </c>
      <c r="C12" s="115">
        <v>100</v>
      </c>
      <c r="D12" s="114" t="s">
        <v>405</v>
      </c>
      <c r="E12" s="116">
        <v>2276</v>
      </c>
    </row>
    <row r="13" spans="1:5" ht="12.75" customHeight="1">
      <c r="A13" s="113" t="s">
        <v>435</v>
      </c>
      <c r="B13" s="114" t="s">
        <v>573</v>
      </c>
      <c r="C13" s="118"/>
      <c r="D13" s="114" t="s">
        <v>207</v>
      </c>
      <c r="E13" s="116">
        <v>2010</v>
      </c>
    </row>
    <row r="14" spans="1:5" ht="12.75" customHeight="1">
      <c r="A14" s="113" t="s">
        <v>436</v>
      </c>
      <c r="B14" s="114" t="s">
        <v>366</v>
      </c>
      <c r="C14" s="115">
        <v>166</v>
      </c>
      <c r="D14" s="119"/>
      <c r="E14" s="116"/>
    </row>
    <row r="15" spans="1:5" ht="12.75" customHeight="1">
      <c r="A15" s="113" t="s">
        <v>437</v>
      </c>
      <c r="B15" s="119"/>
      <c r="C15" s="115"/>
      <c r="D15" s="119"/>
      <c r="E15" s="116"/>
    </row>
    <row r="16" spans="1:5" ht="12.75" customHeight="1">
      <c r="A16" s="113" t="s">
        <v>438</v>
      </c>
      <c r="B16" s="120"/>
      <c r="C16" s="118"/>
      <c r="D16" s="119"/>
      <c r="E16" s="116"/>
    </row>
    <row r="17" spans="1:5" ht="12.75" customHeight="1">
      <c r="A17" s="113" t="s">
        <v>439</v>
      </c>
      <c r="B17" s="119"/>
      <c r="C17" s="115"/>
      <c r="D17" s="119"/>
      <c r="E17" s="116"/>
    </row>
    <row r="18" spans="1:5" ht="12.75" customHeight="1">
      <c r="A18" s="113" t="s">
        <v>440</v>
      </c>
      <c r="B18" s="119"/>
      <c r="C18" s="115"/>
      <c r="D18" s="119"/>
      <c r="E18" s="116"/>
    </row>
    <row r="19" spans="1:5" ht="12.75" customHeight="1" thickBot="1">
      <c r="A19" s="113" t="s">
        <v>441</v>
      </c>
      <c r="B19" s="121"/>
      <c r="C19" s="122"/>
      <c r="D19" s="119"/>
      <c r="E19" s="123"/>
    </row>
    <row r="20" spans="1:5" ht="15.75" customHeight="1" thickBot="1">
      <c r="A20" s="124" t="s">
        <v>443</v>
      </c>
      <c r="B20" s="125" t="s">
        <v>574</v>
      </c>
      <c r="C20" s="126">
        <f>+C8+C9+C11+C12+C14+C15+C16+C17+C18+C19</f>
        <v>55136</v>
      </c>
      <c r="D20" s="125" t="s">
        <v>575</v>
      </c>
      <c r="E20" s="127">
        <f>SUM(E8:E19)</f>
        <v>60708</v>
      </c>
    </row>
    <row r="21" spans="1:5" ht="12.75" customHeight="1">
      <c r="A21" s="128" t="s">
        <v>444</v>
      </c>
      <c r="B21" s="129" t="s">
        <v>576</v>
      </c>
      <c r="C21" s="130">
        <f>+C22+C23+C24+C25</f>
        <v>5572</v>
      </c>
      <c r="D21" s="131" t="s">
        <v>577</v>
      </c>
      <c r="E21" s="132"/>
    </row>
    <row r="22" spans="1:5" ht="12.75" customHeight="1">
      <c r="A22" s="133" t="s">
        <v>445</v>
      </c>
      <c r="B22" s="131" t="s">
        <v>578</v>
      </c>
      <c r="C22" s="134">
        <v>5572</v>
      </c>
      <c r="D22" s="131" t="s">
        <v>579</v>
      </c>
      <c r="E22" s="135"/>
    </row>
    <row r="23" spans="1:5" ht="12.75" customHeight="1">
      <c r="A23" s="133" t="s">
        <v>446</v>
      </c>
      <c r="B23" s="131" t="s">
        <v>580</v>
      </c>
      <c r="C23" s="134"/>
      <c r="D23" s="131" t="s">
        <v>442</v>
      </c>
      <c r="E23" s="135"/>
    </row>
    <row r="24" spans="1:5" ht="12.75" customHeight="1">
      <c r="A24" s="133" t="s">
        <v>447</v>
      </c>
      <c r="B24" s="131" t="s">
        <v>581</v>
      </c>
      <c r="C24" s="134"/>
      <c r="D24" s="131" t="s">
        <v>561</v>
      </c>
      <c r="E24" s="135"/>
    </row>
    <row r="25" spans="1:5" ht="12.75" customHeight="1">
      <c r="A25" s="133" t="s">
        <v>448</v>
      </c>
      <c r="B25" s="131" t="s">
        <v>582</v>
      </c>
      <c r="C25" s="134"/>
      <c r="D25" s="129" t="s">
        <v>583</v>
      </c>
      <c r="E25" s="135"/>
    </row>
    <row r="26" spans="1:5" ht="12.75" customHeight="1">
      <c r="A26" s="133" t="s">
        <v>449</v>
      </c>
      <c r="B26" s="131" t="s">
        <v>584</v>
      </c>
      <c r="C26" s="136">
        <f>+C27+C28</f>
        <v>0</v>
      </c>
      <c r="D26" s="131" t="s">
        <v>585</v>
      </c>
      <c r="E26" s="135"/>
    </row>
    <row r="27" spans="1:5" ht="12.75" customHeight="1">
      <c r="A27" s="128" t="s">
        <v>450</v>
      </c>
      <c r="B27" s="129" t="s">
        <v>586</v>
      </c>
      <c r="C27" s="137"/>
      <c r="D27" s="110" t="s">
        <v>587</v>
      </c>
      <c r="E27" s="132"/>
    </row>
    <row r="28" spans="1:5" ht="12.75" customHeight="1" thickBot="1">
      <c r="A28" s="133" t="s">
        <v>451</v>
      </c>
      <c r="B28" s="131" t="s">
        <v>588</v>
      </c>
      <c r="C28" s="134"/>
      <c r="D28" s="119"/>
      <c r="E28" s="135"/>
    </row>
    <row r="29" spans="1:5" ht="15.75" customHeight="1" thickBot="1">
      <c r="A29" s="124" t="s">
        <v>452</v>
      </c>
      <c r="B29" s="125" t="s">
        <v>589</v>
      </c>
      <c r="C29" s="126">
        <f>+C21+C26</f>
        <v>5572</v>
      </c>
      <c r="D29" s="125" t="s">
        <v>590</v>
      </c>
      <c r="E29" s="127">
        <f>SUM(E21:E28)</f>
        <v>0</v>
      </c>
    </row>
    <row r="30" spans="1:5" ht="13.5" thickBot="1">
      <c r="A30" s="124" t="s">
        <v>453</v>
      </c>
      <c r="B30" s="138" t="s">
        <v>591</v>
      </c>
      <c r="C30" s="139">
        <f>+C20+C29</f>
        <v>60708</v>
      </c>
      <c r="D30" s="138" t="s">
        <v>592</v>
      </c>
      <c r="E30" s="139">
        <f>+E20+E29</f>
        <v>60708</v>
      </c>
    </row>
    <row r="31" spans="1:5" ht="13.5" thickBot="1">
      <c r="A31" s="124" t="s">
        <v>454</v>
      </c>
      <c r="B31" s="138" t="s">
        <v>455</v>
      </c>
      <c r="C31" s="139">
        <f>IF(C20-E20&lt;0,E20-C20,"-")</f>
        <v>5572</v>
      </c>
      <c r="D31" s="138" t="s">
        <v>565</v>
      </c>
      <c r="E31" s="139" t="str">
        <f>IF(C20-E20&gt;0,C20-E20,"-")</f>
        <v>-</v>
      </c>
    </row>
    <row r="32" spans="1:5" ht="13.5" thickBot="1">
      <c r="A32" s="124" t="s">
        <v>562</v>
      </c>
      <c r="B32" s="138" t="s">
        <v>593</v>
      </c>
      <c r="C32" s="139" t="str">
        <f>IF(C20+C21-E30&lt;0,E30-(C20+C21),"-")</f>
        <v>-</v>
      </c>
      <c r="D32" s="138" t="s">
        <v>594</v>
      </c>
      <c r="E32" s="139" t="str">
        <f>IF(C20+C21-E30&gt;0,C20+C21-E30,"-")</f>
        <v>-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2/2015.(II.12.)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1">
      <selection activeCell="C23" sqref="C23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275" t="s">
        <v>569</v>
      </c>
      <c r="B2" s="275"/>
      <c r="C2" s="275"/>
      <c r="D2" s="275"/>
      <c r="E2" s="275"/>
    </row>
    <row r="3" spans="1:5" ht="27" customHeight="1">
      <c r="A3" s="372" t="s">
        <v>697</v>
      </c>
      <c r="B3" s="372"/>
      <c r="C3" s="372"/>
      <c r="D3" s="372"/>
      <c r="E3" s="372"/>
    </row>
    <row r="4" spans="2:5" ht="31.5" customHeight="1">
      <c r="B4" s="93" t="s">
        <v>626</v>
      </c>
      <c r="C4" s="94"/>
      <c r="D4" s="94"/>
      <c r="E4" s="94"/>
    </row>
    <row r="5" ht="14.25" thickBot="1">
      <c r="E5" s="96" t="s">
        <v>473</v>
      </c>
    </row>
    <row r="6" spans="1:5" ht="13.5" thickBot="1">
      <c r="A6" s="404" t="s">
        <v>3</v>
      </c>
      <c r="B6" s="97" t="s">
        <v>432</v>
      </c>
      <c r="C6" s="98"/>
      <c r="D6" s="97" t="s">
        <v>433</v>
      </c>
      <c r="E6" s="99"/>
    </row>
    <row r="7" spans="1:5" s="103" customFormat="1" ht="24.75" thickBot="1">
      <c r="A7" s="405"/>
      <c r="B7" s="100" t="s">
        <v>1</v>
      </c>
      <c r="C7" s="101" t="s">
        <v>703</v>
      </c>
      <c r="D7" s="100" t="s">
        <v>1</v>
      </c>
      <c r="E7" s="101" t="s">
        <v>703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9" t="s">
        <v>7</v>
      </c>
      <c r="B9" s="110" t="s">
        <v>410</v>
      </c>
      <c r="C9" s="111">
        <v>2696</v>
      </c>
      <c r="D9" s="110" t="s">
        <v>595</v>
      </c>
      <c r="E9" s="112">
        <v>2796</v>
      </c>
    </row>
    <row r="10" spans="1:5" ht="12.75">
      <c r="A10" s="113" t="s">
        <v>8</v>
      </c>
      <c r="B10" s="114" t="s">
        <v>596</v>
      </c>
      <c r="C10" s="115"/>
      <c r="D10" s="114" t="s">
        <v>597</v>
      </c>
      <c r="E10" s="116"/>
    </row>
    <row r="11" spans="1:5" ht="12.75" customHeight="1">
      <c r="A11" s="113" t="s">
        <v>9</v>
      </c>
      <c r="B11" s="114" t="s">
        <v>413</v>
      </c>
      <c r="C11" s="115"/>
      <c r="D11" s="114" t="s">
        <v>598</v>
      </c>
      <c r="E11" s="116"/>
    </row>
    <row r="12" spans="1:5" ht="12.75" customHeight="1">
      <c r="A12" s="113" t="s">
        <v>10</v>
      </c>
      <c r="B12" s="114" t="s">
        <v>599</v>
      </c>
      <c r="C12" s="115">
        <v>100</v>
      </c>
      <c r="D12" s="114" t="s">
        <v>600</v>
      </c>
      <c r="E12" s="116"/>
    </row>
    <row r="13" spans="1:5" ht="12.75" customHeight="1">
      <c r="A13" s="113" t="s">
        <v>434</v>
      </c>
      <c r="B13" s="114" t="s">
        <v>601</v>
      </c>
      <c r="C13" s="115"/>
      <c r="D13" s="114" t="s">
        <v>602</v>
      </c>
      <c r="E13" s="116"/>
    </row>
    <row r="14" spans="1:5" ht="12.75" customHeight="1">
      <c r="A14" s="113" t="s">
        <v>435</v>
      </c>
      <c r="B14" s="114" t="s">
        <v>603</v>
      </c>
      <c r="C14" s="118"/>
      <c r="D14" s="119"/>
      <c r="E14" s="116"/>
    </row>
    <row r="15" spans="1:5" ht="12.75" customHeight="1">
      <c r="A15" s="113" t="s">
        <v>436</v>
      </c>
      <c r="B15" s="119"/>
      <c r="C15" s="115"/>
      <c r="D15" s="119"/>
      <c r="E15" s="116"/>
    </row>
    <row r="16" spans="1:5" ht="12.75" customHeight="1">
      <c r="A16" s="113" t="s">
        <v>437</v>
      </c>
      <c r="B16" s="119"/>
      <c r="C16" s="115"/>
      <c r="D16" s="119"/>
      <c r="E16" s="116"/>
    </row>
    <row r="17" spans="1:5" ht="12.75" customHeight="1">
      <c r="A17" s="113" t="s">
        <v>438</v>
      </c>
      <c r="B17" s="119"/>
      <c r="C17" s="118"/>
      <c r="D17" s="119"/>
      <c r="E17" s="116"/>
    </row>
    <row r="18" spans="1:5" ht="12.75">
      <c r="A18" s="113" t="s">
        <v>439</v>
      </c>
      <c r="B18" s="119"/>
      <c r="C18" s="118"/>
      <c r="D18" s="119"/>
      <c r="E18" s="116"/>
    </row>
    <row r="19" spans="1:5" ht="12.75" customHeight="1" thickBot="1">
      <c r="A19" s="140" t="s">
        <v>440</v>
      </c>
      <c r="B19" s="141"/>
      <c r="C19" s="142"/>
      <c r="D19" s="143" t="s">
        <v>207</v>
      </c>
      <c r="E19" s="144"/>
    </row>
    <row r="20" spans="1:5" ht="15.75" customHeight="1" thickBot="1">
      <c r="A20" s="124" t="s">
        <v>441</v>
      </c>
      <c r="B20" s="125" t="s">
        <v>604</v>
      </c>
      <c r="C20" s="126">
        <f>+C9+C11+C12+C14+C15+C16+C17+C18+C19</f>
        <v>2796</v>
      </c>
      <c r="D20" s="125" t="s">
        <v>605</v>
      </c>
      <c r="E20" s="127">
        <f>+E9+E11+E13+E14+E15+E16+E17+E18+E19</f>
        <v>2796</v>
      </c>
    </row>
    <row r="21" spans="1:5" ht="12.75" customHeight="1">
      <c r="A21" s="109" t="s">
        <v>443</v>
      </c>
      <c r="B21" s="145" t="s">
        <v>606</v>
      </c>
      <c r="C21" s="146">
        <f>+C22+C23+C24+C25+C26</f>
        <v>0</v>
      </c>
      <c r="D21" s="131" t="s">
        <v>577</v>
      </c>
      <c r="E21" s="147"/>
    </row>
    <row r="22" spans="1:5" ht="12.75" customHeight="1">
      <c r="A22" s="113" t="s">
        <v>444</v>
      </c>
      <c r="B22" s="148" t="s">
        <v>607</v>
      </c>
      <c r="C22" s="134">
        <v>0</v>
      </c>
      <c r="D22" s="131" t="s">
        <v>608</v>
      </c>
      <c r="E22" s="135"/>
    </row>
    <row r="23" spans="1:5" ht="12.75" customHeight="1">
      <c r="A23" s="109" t="s">
        <v>445</v>
      </c>
      <c r="B23" s="148" t="s">
        <v>609</v>
      </c>
      <c r="C23" s="134"/>
      <c r="D23" s="131" t="s">
        <v>442</v>
      </c>
      <c r="E23" s="135"/>
    </row>
    <row r="24" spans="1:5" ht="12.75" customHeight="1">
      <c r="A24" s="113" t="s">
        <v>446</v>
      </c>
      <c r="B24" s="148" t="s">
        <v>610</v>
      </c>
      <c r="C24" s="134"/>
      <c r="D24" s="131" t="s">
        <v>561</v>
      </c>
      <c r="E24" s="135"/>
    </row>
    <row r="25" spans="1:5" ht="12.75" customHeight="1">
      <c r="A25" s="109" t="s">
        <v>447</v>
      </c>
      <c r="B25" s="148" t="s">
        <v>611</v>
      </c>
      <c r="C25" s="134"/>
      <c r="D25" s="129" t="s">
        <v>583</v>
      </c>
      <c r="E25" s="135"/>
    </row>
    <row r="26" spans="1:5" ht="12.75" customHeight="1">
      <c r="A26" s="113" t="s">
        <v>448</v>
      </c>
      <c r="B26" s="149" t="s">
        <v>612</v>
      </c>
      <c r="C26" s="134"/>
      <c r="D26" s="131" t="s">
        <v>613</v>
      </c>
      <c r="E26" s="135"/>
    </row>
    <row r="27" spans="1:5" ht="12.75" customHeight="1">
      <c r="A27" s="109" t="s">
        <v>449</v>
      </c>
      <c r="B27" s="150" t="s">
        <v>614</v>
      </c>
      <c r="C27" s="136">
        <f>+C28+C29+C30+C31+C32</f>
        <v>0</v>
      </c>
      <c r="D27" s="151" t="s">
        <v>587</v>
      </c>
      <c r="E27" s="135"/>
    </row>
    <row r="28" spans="1:5" ht="12.75" customHeight="1">
      <c r="A28" s="113" t="s">
        <v>450</v>
      </c>
      <c r="B28" s="149" t="s">
        <v>615</v>
      </c>
      <c r="C28" s="134"/>
      <c r="D28" s="151" t="s">
        <v>415</v>
      </c>
      <c r="E28" s="135"/>
    </row>
    <row r="29" spans="1:5" ht="12.75" customHeight="1">
      <c r="A29" s="109" t="s">
        <v>451</v>
      </c>
      <c r="B29" s="149" t="s">
        <v>616</v>
      </c>
      <c r="C29" s="134"/>
      <c r="D29" s="152"/>
      <c r="E29" s="135"/>
    </row>
    <row r="30" spans="1:5" ht="12.75" customHeight="1">
      <c r="A30" s="113" t="s">
        <v>452</v>
      </c>
      <c r="B30" s="148" t="s">
        <v>617</v>
      </c>
      <c r="C30" s="134"/>
      <c r="D30" s="153"/>
      <c r="E30" s="135"/>
    </row>
    <row r="31" spans="1:5" ht="12.75" customHeight="1">
      <c r="A31" s="109" t="s">
        <v>453</v>
      </c>
      <c r="B31" s="154" t="s">
        <v>618</v>
      </c>
      <c r="C31" s="134"/>
      <c r="D31" s="119"/>
      <c r="E31" s="135"/>
    </row>
    <row r="32" spans="1:5" ht="12.75" customHeight="1" thickBot="1">
      <c r="A32" s="113" t="s">
        <v>454</v>
      </c>
      <c r="B32" s="155" t="s">
        <v>619</v>
      </c>
      <c r="C32" s="134"/>
      <c r="D32" s="153"/>
      <c r="E32" s="135"/>
    </row>
    <row r="33" spans="1:5" ht="21.75" customHeight="1" thickBot="1">
      <c r="A33" s="124" t="s">
        <v>562</v>
      </c>
      <c r="B33" s="125" t="s">
        <v>620</v>
      </c>
      <c r="C33" s="126">
        <f>+C21+C27</f>
        <v>0</v>
      </c>
      <c r="D33" s="125" t="s">
        <v>621</v>
      </c>
      <c r="E33" s="127">
        <f>SUM(E21:E32)</f>
        <v>0</v>
      </c>
    </row>
    <row r="34" spans="1:5" ht="13.5" thickBot="1">
      <c r="A34" s="124" t="s">
        <v>563</v>
      </c>
      <c r="B34" s="138" t="s">
        <v>622</v>
      </c>
      <c r="C34" s="139">
        <f>+C20+C33</f>
        <v>2796</v>
      </c>
      <c r="D34" s="138" t="s">
        <v>623</v>
      </c>
      <c r="E34" s="139">
        <f>+E20+E33</f>
        <v>2796</v>
      </c>
    </row>
    <row r="35" spans="1:5" ht="13.5" thickBot="1">
      <c r="A35" s="124" t="s">
        <v>564</v>
      </c>
      <c r="B35" s="138" t="s">
        <v>455</v>
      </c>
      <c r="C35" s="139" t="str">
        <f>IF(C20-E20&lt;0,E20-C20,"-")</f>
        <v>-</v>
      </c>
      <c r="D35" s="138" t="s">
        <v>565</v>
      </c>
      <c r="E35" s="139" t="str">
        <f>IF(C20-E20&gt;0,C20-E20,"-")</f>
        <v>-</v>
      </c>
    </row>
    <row r="36" spans="1:5" ht="13.5" thickBot="1">
      <c r="A36" s="124" t="s">
        <v>624</v>
      </c>
      <c r="B36" s="138" t="s">
        <v>593</v>
      </c>
      <c r="C36" s="139" t="str">
        <f>IF(C20+C21-E34&lt;0,E34-(C20+C21),"-")</f>
        <v>-</v>
      </c>
      <c r="D36" s="138" t="s">
        <v>594</v>
      </c>
      <c r="E36" s="139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2/2015.(II.12.)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B21" sqref="B21:J23"/>
    </sheetView>
  </sheetViews>
  <sheetFormatPr defaultColWidth="9.140625" defaultRowHeight="19.5" customHeight="1"/>
  <cols>
    <col min="1" max="1" width="37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1.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275" t="s">
        <v>569</v>
      </c>
      <c r="B1" s="275"/>
      <c r="C1" s="275"/>
      <c r="D1" s="275"/>
      <c r="E1" s="275"/>
      <c r="F1" s="275"/>
      <c r="G1" s="275"/>
      <c r="H1" s="275"/>
      <c r="I1" s="275"/>
      <c r="J1" s="275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ht="31.5" customHeight="1">
      <c r="A2" s="372" t="s">
        <v>697</v>
      </c>
      <c r="B2" s="372"/>
      <c r="C2" s="372"/>
      <c r="D2" s="372"/>
      <c r="E2" s="372"/>
      <c r="F2" s="372"/>
      <c r="G2" s="372"/>
      <c r="H2" s="372"/>
      <c r="I2" s="372"/>
      <c r="J2" s="372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10" ht="23.25" customHeight="1">
      <c r="A3" s="406" t="s">
        <v>687</v>
      </c>
      <c r="B3" s="406"/>
      <c r="C3" s="406"/>
      <c r="D3" s="406"/>
      <c r="E3" s="406"/>
      <c r="F3" s="406"/>
      <c r="G3" s="406"/>
      <c r="H3" s="406"/>
      <c r="I3" s="406"/>
      <c r="J3" s="406"/>
    </row>
    <row r="4" s="233" customFormat="1" ht="19.5" customHeight="1">
      <c r="J4" s="233" t="s">
        <v>456</v>
      </c>
    </row>
    <row r="5" spans="1:10" s="233" customFormat="1" ht="19.5" customHeight="1">
      <c r="A5" s="407" t="s">
        <v>1</v>
      </c>
      <c r="B5" s="408" t="s">
        <v>457</v>
      </c>
      <c r="C5" s="408"/>
      <c r="D5" s="408"/>
      <c r="E5" s="408"/>
      <c r="F5" s="409"/>
      <c r="G5" s="410" t="s">
        <v>458</v>
      </c>
      <c r="H5" s="408"/>
      <c r="I5" s="408"/>
      <c r="J5" s="408"/>
    </row>
    <row r="6" spans="1:10" s="233" customFormat="1" ht="107.25" customHeight="1">
      <c r="A6" s="407"/>
      <c r="B6" s="234" t="s">
        <v>459</v>
      </c>
      <c r="C6" s="234" t="s">
        <v>559</v>
      </c>
      <c r="D6" s="234" t="s">
        <v>560</v>
      </c>
      <c r="E6" s="234" t="s">
        <v>460</v>
      </c>
      <c r="F6" s="235" t="s">
        <v>461</v>
      </c>
      <c r="G6" s="236" t="s">
        <v>462</v>
      </c>
      <c r="H6" s="234" t="s">
        <v>463</v>
      </c>
      <c r="I6" s="234" t="s">
        <v>704</v>
      </c>
      <c r="J6" s="234" t="s">
        <v>461</v>
      </c>
    </row>
    <row r="7" spans="1:10" s="233" customFormat="1" ht="28.5" customHeight="1">
      <c r="A7" s="245" t="s">
        <v>464</v>
      </c>
      <c r="B7" s="246"/>
      <c r="C7" s="246"/>
      <c r="D7" s="246"/>
      <c r="E7" s="246"/>
      <c r="F7" s="247"/>
      <c r="G7" s="248"/>
      <c r="H7" s="246"/>
      <c r="I7" s="246"/>
      <c r="J7" s="246"/>
    </row>
    <row r="8" spans="1:10" s="233" customFormat="1" ht="32.25" customHeight="1">
      <c r="A8" s="259" t="s">
        <v>705</v>
      </c>
      <c r="B8" s="238">
        <v>3676</v>
      </c>
      <c r="C8" s="238">
        <v>4020</v>
      </c>
      <c r="D8" s="238">
        <v>3172</v>
      </c>
      <c r="E8" s="238"/>
      <c r="F8" s="239">
        <f aca="true" t="shared" si="0" ref="F8:F17">SUM(B8:E8)</f>
        <v>10868</v>
      </c>
      <c r="G8" s="240">
        <v>8568</v>
      </c>
      <c r="H8" s="238"/>
      <c r="I8" s="238">
        <v>2100</v>
      </c>
      <c r="J8" s="241">
        <f aca="true" t="shared" si="1" ref="J8:J17">SUM(G8:I8)</f>
        <v>10668</v>
      </c>
    </row>
    <row r="9" spans="1:10" s="233" customFormat="1" ht="36" customHeight="1">
      <c r="A9" s="259" t="s">
        <v>706</v>
      </c>
      <c r="B9" s="238"/>
      <c r="C9" s="238">
        <v>3</v>
      </c>
      <c r="D9" s="238">
        <v>311</v>
      </c>
      <c r="E9" s="238"/>
      <c r="F9" s="239">
        <f>SUM(B9:E9)</f>
        <v>314</v>
      </c>
      <c r="G9" s="240"/>
      <c r="H9" s="238"/>
      <c r="I9" s="238">
        <v>314</v>
      </c>
      <c r="J9" s="241">
        <f t="shared" si="1"/>
        <v>314</v>
      </c>
    </row>
    <row r="10" spans="1:10" s="233" customFormat="1" ht="19.5" customHeight="1">
      <c r="A10" s="237" t="s">
        <v>683</v>
      </c>
      <c r="B10" s="238">
        <v>2460</v>
      </c>
      <c r="C10" s="238">
        <v>1042</v>
      </c>
      <c r="D10" s="238"/>
      <c r="E10" s="238"/>
      <c r="F10" s="239">
        <f>SUM(B10:E10)</f>
        <v>3502</v>
      </c>
      <c r="G10" s="240">
        <v>3502</v>
      </c>
      <c r="H10" s="238"/>
      <c r="I10" s="238">
        <v>0</v>
      </c>
      <c r="J10" s="241">
        <f>SUM(G10:I10)</f>
        <v>3502</v>
      </c>
    </row>
    <row r="11" spans="1:10" s="233" customFormat="1" ht="19.5" customHeight="1">
      <c r="A11" s="237" t="s">
        <v>465</v>
      </c>
      <c r="B11" s="238"/>
      <c r="C11" s="238"/>
      <c r="D11" s="238">
        <v>398</v>
      </c>
      <c r="E11" s="238"/>
      <c r="F11" s="239">
        <f t="shared" si="0"/>
        <v>398</v>
      </c>
      <c r="G11" s="240"/>
      <c r="H11" s="238"/>
      <c r="I11" s="238">
        <v>398</v>
      </c>
      <c r="J11" s="241">
        <f t="shared" si="1"/>
        <v>398</v>
      </c>
    </row>
    <row r="12" spans="1:10" s="233" customFormat="1" ht="19.5" customHeight="1">
      <c r="A12" s="237" t="s">
        <v>466</v>
      </c>
      <c r="B12" s="238"/>
      <c r="C12" s="238"/>
      <c r="D12" s="238">
        <v>4227</v>
      </c>
      <c r="E12" s="238"/>
      <c r="F12" s="239">
        <f t="shared" si="0"/>
        <v>4227</v>
      </c>
      <c r="G12" s="240">
        <v>4227</v>
      </c>
      <c r="H12" s="238"/>
      <c r="I12" s="238">
        <v>0</v>
      </c>
      <c r="J12" s="241">
        <f t="shared" si="1"/>
        <v>4227</v>
      </c>
    </row>
    <row r="13" spans="1:10" s="233" customFormat="1" ht="19.5" customHeight="1">
      <c r="A13" s="237" t="s">
        <v>467</v>
      </c>
      <c r="B13" s="238"/>
      <c r="C13" s="238"/>
      <c r="D13" s="238">
        <v>405</v>
      </c>
      <c r="E13" s="238"/>
      <c r="F13" s="239">
        <f t="shared" si="0"/>
        <v>405</v>
      </c>
      <c r="G13" s="240">
        <v>405</v>
      </c>
      <c r="H13" s="238"/>
      <c r="I13" s="238"/>
      <c r="J13" s="241">
        <f t="shared" si="1"/>
        <v>405</v>
      </c>
    </row>
    <row r="14" spans="1:10" s="233" customFormat="1" ht="19.5" customHeight="1">
      <c r="A14" s="237" t="s">
        <v>468</v>
      </c>
      <c r="B14" s="238">
        <v>33350</v>
      </c>
      <c r="C14" s="238">
        <v>6544</v>
      </c>
      <c r="D14" s="238"/>
      <c r="E14" s="238">
        <v>2696</v>
      </c>
      <c r="F14" s="239">
        <f t="shared" si="0"/>
        <v>42590</v>
      </c>
      <c r="G14" s="240"/>
      <c r="H14" s="238">
        <v>36558</v>
      </c>
      <c r="I14" s="238">
        <v>6232</v>
      </c>
      <c r="J14" s="241">
        <f t="shared" si="1"/>
        <v>42790</v>
      </c>
    </row>
    <row r="15" spans="1:10" s="233" customFormat="1" ht="19.5" customHeight="1">
      <c r="A15" s="237" t="s">
        <v>469</v>
      </c>
      <c r="B15" s="238">
        <v>229</v>
      </c>
      <c r="C15" s="238">
        <v>871</v>
      </c>
      <c r="D15" s="238"/>
      <c r="E15" s="238">
        <v>100</v>
      </c>
      <c r="F15" s="239">
        <f t="shared" si="0"/>
        <v>1200</v>
      </c>
      <c r="G15" s="240">
        <v>1200</v>
      </c>
      <c r="H15" s="238"/>
      <c r="I15" s="238"/>
      <c r="J15" s="241">
        <f t="shared" si="1"/>
        <v>1200</v>
      </c>
    </row>
    <row r="16" spans="1:10" s="233" customFormat="1" ht="19.5" customHeight="1">
      <c r="A16" s="249" t="s">
        <v>470</v>
      </c>
      <c r="B16" s="252"/>
      <c r="C16" s="252"/>
      <c r="D16" s="252"/>
      <c r="E16" s="252"/>
      <c r="F16" s="253">
        <f t="shared" si="0"/>
        <v>0</v>
      </c>
      <c r="G16" s="254"/>
      <c r="H16" s="252"/>
      <c r="I16" s="252"/>
      <c r="J16" s="255">
        <f t="shared" si="1"/>
        <v>0</v>
      </c>
    </row>
    <row r="17" spans="1:10" s="233" customFormat="1" ht="19.5" customHeight="1">
      <c r="A17" s="237" t="s">
        <v>471</v>
      </c>
      <c r="B17" s="238"/>
      <c r="C17" s="238"/>
      <c r="D17" s="238"/>
      <c r="E17" s="238"/>
      <c r="F17" s="239">
        <f t="shared" si="0"/>
        <v>0</v>
      </c>
      <c r="G17" s="240"/>
      <c r="H17" s="238"/>
      <c r="I17" s="238"/>
      <c r="J17" s="241">
        <f t="shared" si="1"/>
        <v>0</v>
      </c>
    </row>
    <row r="18" spans="1:10" s="233" customFormat="1" ht="19.5" customHeight="1">
      <c r="A18" s="249" t="s">
        <v>558</v>
      </c>
      <c r="B18" s="252"/>
      <c r="C18" s="252"/>
      <c r="D18" s="252"/>
      <c r="E18" s="252"/>
      <c r="F18" s="253"/>
      <c r="G18" s="254"/>
      <c r="H18" s="252"/>
      <c r="I18" s="252"/>
      <c r="J18" s="255"/>
    </row>
    <row r="19" spans="1:10" s="233" customFormat="1" ht="19.5" customHeight="1">
      <c r="A19" s="237"/>
      <c r="B19" s="238"/>
      <c r="C19" s="238"/>
      <c r="D19" s="238"/>
      <c r="E19" s="238"/>
      <c r="F19" s="239"/>
      <c r="G19" s="240"/>
      <c r="H19" s="238"/>
      <c r="I19" s="238"/>
      <c r="J19" s="241"/>
    </row>
    <row r="20" spans="1:10" s="233" customFormat="1" ht="19.5" customHeight="1">
      <c r="A20" s="249" t="s">
        <v>472</v>
      </c>
      <c r="B20" s="251">
        <f>SUM(B8:B17)</f>
        <v>39715</v>
      </c>
      <c r="C20" s="251">
        <f aca="true" t="shared" si="2" ref="C20:J20">SUM(C7:C17)</f>
        <v>12480</v>
      </c>
      <c r="D20" s="251">
        <f t="shared" si="2"/>
        <v>8513</v>
      </c>
      <c r="E20" s="251">
        <f t="shared" si="2"/>
        <v>2796</v>
      </c>
      <c r="F20" s="250">
        <f t="shared" si="2"/>
        <v>63504</v>
      </c>
      <c r="G20" s="256">
        <f t="shared" si="2"/>
        <v>17902</v>
      </c>
      <c r="H20" s="251">
        <f t="shared" si="2"/>
        <v>36558</v>
      </c>
      <c r="I20" s="251">
        <f t="shared" si="2"/>
        <v>9044</v>
      </c>
      <c r="J20" s="251">
        <f t="shared" si="2"/>
        <v>63504</v>
      </c>
    </row>
    <row r="21" s="233" customFormat="1" ht="19.5" customHeight="1"/>
    <row r="22" ht="19.5" customHeight="1">
      <c r="I22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2/2015.(II.12.) számú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2015-02-16T15:44:54Z</dcterms:modified>
  <cp:category/>
  <cp:version/>
  <cp:contentType/>
  <cp:contentStatus/>
</cp:coreProperties>
</file>