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worksheets/sheet19.xml" ContentType="application/vnd.openxmlformats-officedocument.spreadsheetml.worksheet+xml"/>
  <Override PartName="/xl/sharedStrings.xml" ContentType="application/vnd.openxmlformats-officedocument.spreadsheetml.sharedStrings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 defaultThemeVersion="124226"/>
  <bookViews>
    <workbookView xWindow="480" yWindow="225" windowWidth="15480" windowHeight="11640" tabRatio="914" firstSheet="6" activeTab="18"/>
  </bookViews>
  <sheets>
    <sheet name="címrend" sheetId="41" r:id="rId1"/>
    <sheet name="össz" sheetId="24" r:id="rId2"/>
    <sheet name="ÖNK" sheetId="21" r:id="rId3"/>
    <sheet name="Önk.kiadás" sheetId="52" r:id="rId4"/>
    <sheet name="Önk.bevétel" sheetId="53" r:id="rId5"/>
    <sheet name="Óvoda" sheetId="23" r:id="rId6"/>
    <sheet name="Óvoda kiadás" sheetId="51" r:id="rId7"/>
    <sheet name="Óvoda bevétel" sheetId="54" r:id="rId8"/>
    <sheet name="Felhalmozás" sheetId="14" r:id="rId9"/>
    <sheet name="létszám" sheetId="42" r:id="rId10"/>
    <sheet name="eu" sheetId="43" r:id="rId11"/>
    <sheet name="ktett" sheetId="44" r:id="rId12"/>
    <sheet name="többéves" sheetId="45" r:id="rId13"/>
    <sheet name="követelések" sheetId="46" r:id="rId14"/>
    <sheet name="Kötelezettségek" sheetId="47" r:id="rId15"/>
    <sheet name="Pénzmaradvány" sheetId="48" r:id="rId16"/>
    <sheet name="Pénzkészlet" sheetId="50" r:id="rId17"/>
    <sheet name="Részesedések" sheetId="49" r:id="rId18"/>
    <sheet name="Vagyonkimutatás" sheetId="57" r:id="rId19"/>
  </sheets>
  <definedNames>
    <definedName name="_xlnm._FilterDatabase" localSheetId="8" hidden="1">Felhalmozás!$A$7:$J$9</definedName>
    <definedName name="_xlnm._FilterDatabase" localSheetId="5" hidden="1">Óvoda!$A$2:$J$623</definedName>
    <definedName name="_xlnm._FilterDatabase" localSheetId="2" hidden="1">ÖNK!$A$2:$U$621</definedName>
    <definedName name="_xlnm._FilterDatabase" localSheetId="1" hidden="1">össz!$A$2:$R$630</definedName>
    <definedName name="_xlnm.Print_Titles" localSheetId="8">Felhalmozás!$4:$6</definedName>
    <definedName name="_xlnm.Print_Titles" localSheetId="13">követelések!$1:$3</definedName>
    <definedName name="_xlnm.Print_Titles" localSheetId="2">ÖNK!$1:$2</definedName>
    <definedName name="_xlnm.Print_Titles" localSheetId="1">össz!$1:$2</definedName>
    <definedName name="_xlnm.Print_Area" localSheetId="0">címrend!$A$1:$C$10</definedName>
    <definedName name="_xlnm.Print_Area" localSheetId="10">eu!$A$1:$C$11</definedName>
    <definedName name="_xlnm.Print_Area" localSheetId="8">Felhalmozás!$A$1:$G$24</definedName>
    <definedName name="_xlnm.Print_Area" localSheetId="9">létszám!$A$1:$E$10</definedName>
    <definedName name="_xlnm.Print_Area" localSheetId="5">Óvoda!$A$1:$E$624</definedName>
    <definedName name="_xlnm.Print_Area" localSheetId="2">ÖNK!$A$1:$E$621</definedName>
    <definedName name="_xlnm.Print_Area" localSheetId="1">össz!$A$1:$E$599</definedName>
  </definedNames>
  <calcPr calcId="125725"/>
</workbook>
</file>

<file path=xl/calcChain.xml><?xml version="1.0" encoding="utf-8"?>
<calcChain xmlns="http://schemas.openxmlformats.org/spreadsheetml/2006/main">
  <c r="D237" i="24"/>
  <c r="E27"/>
  <c r="E24"/>
  <c r="E15"/>
  <c r="D15"/>
  <c r="D12"/>
  <c r="D11"/>
  <c r="D9"/>
  <c r="D6"/>
  <c r="D7"/>
  <c r="D5"/>
  <c r="D4"/>
  <c r="D3"/>
  <c r="D10"/>
  <c r="D13"/>
  <c r="D14"/>
  <c r="D16"/>
  <c r="E9"/>
  <c r="D25"/>
  <c r="D27"/>
  <c r="D28"/>
  <c r="D30"/>
  <c r="D32"/>
  <c r="D33"/>
  <c r="D31" s="1"/>
  <c r="D34"/>
  <c r="D35"/>
  <c r="D36"/>
  <c r="D38"/>
  <c r="D39"/>
  <c r="D40"/>
  <c r="D41"/>
  <c r="D42"/>
  <c r="D43"/>
  <c r="D44"/>
  <c r="D45"/>
  <c r="D47"/>
  <c r="D48"/>
  <c r="D52"/>
  <c r="D53"/>
  <c r="D51" s="1"/>
  <c r="D56"/>
  <c r="D57"/>
  <c r="D58"/>
  <c r="D59"/>
  <c r="D60"/>
  <c r="D63"/>
  <c r="D64"/>
  <c r="D65"/>
  <c r="D66"/>
  <c r="D67"/>
  <c r="D70"/>
  <c r="D71"/>
  <c r="D72"/>
  <c r="D74"/>
  <c r="D75"/>
  <c r="D73" s="1"/>
  <c r="D77"/>
  <c r="D78"/>
  <c r="D79"/>
  <c r="D80"/>
  <c r="D81"/>
  <c r="D83"/>
  <c r="D85"/>
  <c r="D84" s="1"/>
  <c r="D87"/>
  <c r="D100" s="1"/>
  <c r="D88"/>
  <c r="D89"/>
  <c r="D96"/>
  <c r="D97"/>
  <c r="D98"/>
  <c r="D99"/>
  <c r="D124"/>
  <c r="D132"/>
  <c r="D134"/>
  <c r="D168" s="1"/>
  <c r="D137"/>
  <c r="D144"/>
  <c r="D159"/>
  <c r="D161"/>
  <c r="D166"/>
  <c r="D181"/>
  <c r="D195"/>
  <c r="D202"/>
  <c r="D203"/>
  <c r="D224"/>
  <c r="D225"/>
  <c r="D227"/>
  <c r="D228"/>
  <c r="D229"/>
  <c r="D238"/>
  <c r="D239"/>
  <c r="D240"/>
  <c r="D242"/>
  <c r="D243"/>
  <c r="D247" s="1"/>
  <c r="D246"/>
  <c r="D248"/>
  <c r="D250"/>
  <c r="D252" s="1"/>
  <c r="D251"/>
  <c r="D317"/>
  <c r="D318"/>
  <c r="D323" s="1"/>
  <c r="D357" s="1"/>
  <c r="D319"/>
  <c r="D320"/>
  <c r="D321"/>
  <c r="D322"/>
  <c r="D348"/>
  <c r="D349"/>
  <c r="D350"/>
  <c r="D351"/>
  <c r="D352"/>
  <c r="D358"/>
  <c r="D393" s="1"/>
  <c r="D382"/>
  <c r="D383"/>
  <c r="D424"/>
  <c r="D425"/>
  <c r="D426"/>
  <c r="D427"/>
  <c r="D431"/>
  <c r="D438"/>
  <c r="D457"/>
  <c r="D459"/>
  <c r="D462"/>
  <c r="D470"/>
  <c r="D471"/>
  <c r="D472"/>
  <c r="D479"/>
  <c r="D483"/>
  <c r="D492"/>
  <c r="D480" s="1"/>
  <c r="D494"/>
  <c r="D495"/>
  <c r="D496"/>
  <c r="D498"/>
  <c r="D500"/>
  <c r="D502"/>
  <c r="D505"/>
  <c r="D507"/>
  <c r="D508"/>
  <c r="D509"/>
  <c r="D510"/>
  <c r="D514"/>
  <c r="D518"/>
  <c r="D519"/>
  <c r="D520"/>
  <c r="D526"/>
  <c r="D532"/>
  <c r="D546"/>
  <c r="D549"/>
  <c r="D550"/>
  <c r="D558"/>
  <c r="D559"/>
  <c r="D560"/>
  <c r="D564"/>
  <c r="E31"/>
  <c r="E30"/>
  <c r="E25"/>
  <c r="E7"/>
  <c r="E5"/>
  <c r="E4"/>
  <c r="C6" i="53"/>
  <c r="C7"/>
  <c r="C8"/>
  <c r="C9"/>
  <c r="C10"/>
  <c r="C11"/>
  <c r="C12"/>
  <c r="C13"/>
  <c r="C14"/>
  <c r="C15"/>
  <c r="C16"/>
  <c r="C17"/>
  <c r="C18"/>
  <c r="C19"/>
  <c r="C20"/>
  <c r="C21"/>
  <c r="C22"/>
  <c r="C23"/>
  <c r="C24"/>
  <c r="C25"/>
  <c r="C26"/>
  <c r="C27"/>
  <c r="C28"/>
  <c r="C29"/>
  <c r="C30"/>
  <c r="C31"/>
  <c r="C32"/>
  <c r="C33"/>
  <c r="C34"/>
  <c r="C35"/>
  <c r="C36"/>
  <c r="C37"/>
  <c r="C38"/>
  <c r="C39"/>
  <c r="C40"/>
  <c r="C41"/>
  <c r="C42"/>
  <c r="C43"/>
  <c r="C44"/>
  <c r="C45"/>
  <c r="C46"/>
  <c r="C47"/>
  <c r="C48"/>
  <c r="C49"/>
  <c r="C5"/>
  <c r="E49"/>
  <c r="F49"/>
  <c r="G49"/>
  <c r="H49"/>
  <c r="I49"/>
  <c r="J49"/>
  <c r="K49"/>
  <c r="L49"/>
  <c r="M49"/>
  <c r="M43"/>
  <c r="M39"/>
  <c r="M27"/>
  <c r="M24"/>
  <c r="M22"/>
  <c r="M20"/>
  <c r="M18"/>
  <c r="M15"/>
  <c r="D49"/>
  <c r="D43"/>
  <c r="D39"/>
  <c r="L43"/>
  <c r="H43"/>
  <c r="F43"/>
  <c r="F14"/>
  <c r="F11"/>
  <c r="C67" i="52"/>
  <c r="C54"/>
  <c r="C15"/>
  <c r="C16"/>
  <c r="C17"/>
  <c r="C18"/>
  <c r="C19"/>
  <c r="C20"/>
  <c r="C21"/>
  <c r="C22"/>
  <c r="C23"/>
  <c r="C25"/>
  <c r="C26"/>
  <c r="C27"/>
  <c r="C28"/>
  <c r="C29"/>
  <c r="C30"/>
  <c r="C31"/>
  <c r="C32"/>
  <c r="C33"/>
  <c r="C34"/>
  <c r="C35"/>
  <c r="C36"/>
  <c r="C39"/>
  <c r="C40"/>
  <c r="C41"/>
  <c r="C42"/>
  <c r="C43"/>
  <c r="C44"/>
  <c r="C45"/>
  <c r="C46"/>
  <c r="C47"/>
  <c r="C48"/>
  <c r="C49"/>
  <c r="C50"/>
  <c r="C51"/>
  <c r="C52"/>
  <c r="C53"/>
  <c r="C55"/>
  <c r="C56"/>
  <c r="C57"/>
  <c r="C58"/>
  <c r="C59"/>
  <c r="C60"/>
  <c r="C61"/>
  <c r="C63"/>
  <c r="C64"/>
  <c r="C65"/>
  <c r="C66"/>
  <c r="C12"/>
  <c r="C11"/>
  <c r="C7"/>
  <c r="C8"/>
  <c r="C9"/>
  <c r="C6"/>
  <c r="C10" s="1"/>
  <c r="X44"/>
  <c r="X67" s="1"/>
  <c r="U44"/>
  <c r="O54"/>
  <c r="P54"/>
  <c r="Q54"/>
  <c r="R54"/>
  <c r="R62" s="1"/>
  <c r="S54"/>
  <c r="T54"/>
  <c r="T62" s="1"/>
  <c r="U54"/>
  <c r="V54"/>
  <c r="V62" s="1"/>
  <c r="W54"/>
  <c r="X54"/>
  <c r="N54"/>
  <c r="N62" s="1"/>
  <c r="E54"/>
  <c r="G54"/>
  <c r="H54"/>
  <c r="I54"/>
  <c r="J54"/>
  <c r="K54"/>
  <c r="L54"/>
  <c r="M54"/>
  <c r="M32"/>
  <c r="I14"/>
  <c r="J14"/>
  <c r="K14"/>
  <c r="L14"/>
  <c r="J61"/>
  <c r="K61"/>
  <c r="L61"/>
  <c r="L58"/>
  <c r="J38"/>
  <c r="N38"/>
  <c r="O38"/>
  <c r="R38"/>
  <c r="T38"/>
  <c r="U38"/>
  <c r="V38"/>
  <c r="W38"/>
  <c r="X38"/>
  <c r="J37"/>
  <c r="K37"/>
  <c r="L37"/>
  <c r="M37"/>
  <c r="N37"/>
  <c r="O37"/>
  <c r="P37"/>
  <c r="Q37"/>
  <c r="R37"/>
  <c r="S37"/>
  <c r="S38" s="1"/>
  <c r="T37"/>
  <c r="U37"/>
  <c r="V37"/>
  <c r="W37"/>
  <c r="X37"/>
  <c r="I61"/>
  <c r="E38"/>
  <c r="F38"/>
  <c r="G38"/>
  <c r="H38"/>
  <c r="I38"/>
  <c r="E37"/>
  <c r="F37"/>
  <c r="G37"/>
  <c r="H37"/>
  <c r="I37"/>
  <c r="I62"/>
  <c r="J62"/>
  <c r="O62"/>
  <c r="U62"/>
  <c r="W62"/>
  <c r="I67"/>
  <c r="J67"/>
  <c r="N67"/>
  <c r="O67"/>
  <c r="R67"/>
  <c r="T67"/>
  <c r="U67"/>
  <c r="W67"/>
  <c r="E14"/>
  <c r="F14"/>
  <c r="G14"/>
  <c r="H14"/>
  <c r="C14" s="1"/>
  <c r="F62"/>
  <c r="G62"/>
  <c r="E24"/>
  <c r="F24"/>
  <c r="G24"/>
  <c r="H24"/>
  <c r="I24"/>
  <c r="J24"/>
  <c r="K24"/>
  <c r="L24"/>
  <c r="N24"/>
  <c r="O24"/>
  <c r="P24"/>
  <c r="P38" s="1"/>
  <c r="P67" s="1"/>
  <c r="Q24"/>
  <c r="R24"/>
  <c r="S24"/>
  <c r="T24"/>
  <c r="U24"/>
  <c r="V24"/>
  <c r="W24"/>
  <c r="X24"/>
  <c r="I21"/>
  <c r="J21"/>
  <c r="K21"/>
  <c r="K38" s="1"/>
  <c r="L21"/>
  <c r="L38" s="1"/>
  <c r="M21"/>
  <c r="N21"/>
  <c r="O21"/>
  <c r="P21"/>
  <c r="Q21"/>
  <c r="Q38" s="1"/>
  <c r="R21"/>
  <c r="S21"/>
  <c r="T21"/>
  <c r="U21"/>
  <c r="V21"/>
  <c r="W21"/>
  <c r="X21"/>
  <c r="E21"/>
  <c r="F21"/>
  <c r="G21"/>
  <c r="H21"/>
  <c r="E13"/>
  <c r="F13"/>
  <c r="G13"/>
  <c r="H10"/>
  <c r="H13" s="1"/>
  <c r="E62"/>
  <c r="D37"/>
  <c r="D13"/>
  <c r="D54"/>
  <c r="D58"/>
  <c r="D50"/>
  <c r="D47"/>
  <c r="D34"/>
  <c r="D24"/>
  <c r="C24" s="1"/>
  <c r="D21"/>
  <c r="D14"/>
  <c r="B16" i="48"/>
  <c r="B15"/>
  <c r="B12"/>
  <c r="C7" i="54"/>
  <c r="C8"/>
  <c r="C9"/>
  <c r="C10"/>
  <c r="C11"/>
  <c r="C12"/>
  <c r="C13"/>
  <c r="C14"/>
  <c r="C15"/>
  <c r="C6"/>
  <c r="D15"/>
  <c r="D14"/>
  <c r="D13"/>
  <c r="D15" i="51"/>
  <c r="D13"/>
  <c r="C13" s="1"/>
  <c r="D27"/>
  <c r="C7"/>
  <c r="C8"/>
  <c r="C9"/>
  <c r="C10"/>
  <c r="C11"/>
  <c r="C12"/>
  <c r="C14"/>
  <c r="C15"/>
  <c r="C16"/>
  <c r="C17"/>
  <c r="C18"/>
  <c r="C19"/>
  <c r="C20"/>
  <c r="C21"/>
  <c r="C22"/>
  <c r="C23"/>
  <c r="C24"/>
  <c r="C25"/>
  <c r="C26"/>
  <c r="C27"/>
  <c r="C28"/>
  <c r="C29"/>
  <c r="C30"/>
  <c r="C31"/>
  <c r="C6"/>
  <c r="D86" i="24" l="1"/>
  <c r="D523"/>
  <c r="D423"/>
  <c r="D55"/>
  <c r="D37"/>
  <c r="D46" s="1"/>
  <c r="D62"/>
  <c r="D82" s="1"/>
  <c r="D69"/>
  <c r="D54"/>
  <c r="D493"/>
  <c r="C37" i="52"/>
  <c r="D38"/>
  <c r="H62"/>
  <c r="C13"/>
  <c r="X62"/>
  <c r="V67"/>
  <c r="S62"/>
  <c r="S67"/>
  <c r="Q62"/>
  <c r="Q67"/>
  <c r="P62"/>
  <c r="M38"/>
  <c r="M62" s="1"/>
  <c r="L67"/>
  <c r="L62"/>
  <c r="K62"/>
  <c r="K67"/>
  <c r="G67"/>
  <c r="E67"/>
  <c r="H67"/>
  <c r="F67"/>
  <c r="C32" i="51"/>
  <c r="D47" i="23"/>
  <c r="D105"/>
  <c r="H20" i="50"/>
  <c r="H13"/>
  <c r="D18" i="49"/>
  <c r="C18"/>
  <c r="C25" s="1"/>
  <c r="D11"/>
  <c r="D25" s="1"/>
  <c r="E54" i="47"/>
  <c r="F54"/>
  <c r="G54"/>
  <c r="E45"/>
  <c r="F45"/>
  <c r="G45"/>
  <c r="E23" i="14"/>
  <c r="D23"/>
  <c r="C11"/>
  <c r="D11"/>
  <c r="D18" s="1"/>
  <c r="D24" s="1"/>
  <c r="E11"/>
  <c r="E18" s="1"/>
  <c r="B11"/>
  <c r="F13"/>
  <c r="G19"/>
  <c r="G23" s="1"/>
  <c r="F19"/>
  <c r="F23" s="1"/>
  <c r="G13"/>
  <c r="G11"/>
  <c r="G18" s="1"/>
  <c r="G24" s="1"/>
  <c r="F11"/>
  <c r="F18" s="1"/>
  <c r="F24" s="1"/>
  <c r="E195" i="21"/>
  <c r="D238"/>
  <c r="D101" i="24" l="1"/>
  <c r="D67" i="52"/>
  <c r="C38"/>
  <c r="D62"/>
  <c r="C62" s="1"/>
  <c r="M67"/>
  <c r="E24" i="14"/>
  <c r="E17" i="46"/>
  <c r="G16"/>
  <c r="G15"/>
  <c r="G14"/>
  <c r="G13"/>
  <c r="G12"/>
  <c r="G11"/>
  <c r="G17" s="1"/>
  <c r="G10"/>
  <c r="D17" i="44"/>
  <c r="C17"/>
  <c r="I11"/>
  <c r="I10"/>
  <c r="I9"/>
  <c r="C11" i="43"/>
  <c r="B11"/>
  <c r="D10" i="42"/>
  <c r="C10"/>
  <c r="B10"/>
  <c r="E9"/>
  <c r="E8"/>
  <c r="E7"/>
  <c r="E10" s="1"/>
  <c r="C23" i="14"/>
  <c r="B23"/>
  <c r="G9"/>
  <c r="F9"/>
  <c r="E9"/>
  <c r="D9"/>
  <c r="C9"/>
  <c r="B9"/>
  <c r="L630" i="23"/>
  <c r="J630"/>
  <c r="L629"/>
  <c r="J629"/>
  <c r="L628"/>
  <c r="J628"/>
  <c r="L623"/>
  <c r="J623"/>
  <c r="J622"/>
  <c r="J621"/>
  <c r="E621"/>
  <c r="D621"/>
  <c r="C621"/>
  <c r="J620"/>
  <c r="J619"/>
  <c r="J618"/>
  <c r="J617"/>
  <c r="J616"/>
  <c r="J615"/>
  <c r="J614"/>
  <c r="L613"/>
  <c r="J613"/>
  <c r="D613"/>
  <c r="D623" s="1"/>
  <c r="J612"/>
  <c r="J611"/>
  <c r="J610"/>
  <c r="L609"/>
  <c r="J608"/>
  <c r="E608"/>
  <c r="D608"/>
  <c r="C608"/>
  <c r="J607"/>
  <c r="E607"/>
  <c r="D607"/>
  <c r="C607"/>
  <c r="J606"/>
  <c r="E606"/>
  <c r="E613" s="1"/>
  <c r="E623" s="1"/>
  <c r="C606"/>
  <c r="J605"/>
  <c r="E605"/>
  <c r="D605"/>
  <c r="C605"/>
  <c r="J604"/>
  <c r="J603"/>
  <c r="E603"/>
  <c r="D603"/>
  <c r="C603"/>
  <c r="J602"/>
  <c r="E602"/>
  <c r="D602"/>
  <c r="C602"/>
  <c r="J601"/>
  <c r="E601"/>
  <c r="D601"/>
  <c r="C601"/>
  <c r="J600"/>
  <c r="E600"/>
  <c r="D600"/>
  <c r="C600"/>
  <c r="J599"/>
  <c r="E599"/>
  <c r="D599"/>
  <c r="C599"/>
  <c r="J598"/>
  <c r="E598"/>
  <c r="D598"/>
  <c r="C598"/>
  <c r="J597"/>
  <c r="E597"/>
  <c r="D597"/>
  <c r="C597"/>
  <c r="J596"/>
  <c r="E596"/>
  <c r="D596"/>
  <c r="C596"/>
  <c r="J595"/>
  <c r="E595"/>
  <c r="D595"/>
  <c r="C595"/>
  <c r="J594"/>
  <c r="E594"/>
  <c r="D594"/>
  <c r="C594"/>
  <c r="J593"/>
  <c r="E593"/>
  <c r="D593"/>
  <c r="C593"/>
  <c r="J592"/>
  <c r="E592"/>
  <c r="D592"/>
  <c r="C592"/>
  <c r="J591"/>
  <c r="E591"/>
  <c r="D591"/>
  <c r="C591"/>
  <c r="J590"/>
  <c r="L589"/>
  <c r="J589"/>
  <c r="I589"/>
  <c r="H589"/>
  <c r="G589"/>
  <c r="L588"/>
  <c r="J588"/>
  <c r="I588"/>
  <c r="H588"/>
  <c r="G588"/>
  <c r="F588"/>
  <c r="E588"/>
  <c r="D588"/>
  <c r="C588"/>
  <c r="J587"/>
  <c r="E587"/>
  <c r="D587"/>
  <c r="C587"/>
  <c r="J586"/>
  <c r="E586"/>
  <c r="D586"/>
  <c r="C586"/>
  <c r="J585"/>
  <c r="E585"/>
  <c r="D585"/>
  <c r="C585"/>
  <c r="J584"/>
  <c r="E584"/>
  <c r="D584"/>
  <c r="C584"/>
  <c r="J583"/>
  <c r="E583"/>
  <c r="D583"/>
  <c r="C583"/>
  <c r="J582"/>
  <c r="E582"/>
  <c r="D582"/>
  <c r="C582"/>
  <c r="J581"/>
  <c r="E581"/>
  <c r="D581"/>
  <c r="C581"/>
  <c r="J580"/>
  <c r="E580"/>
  <c r="D580"/>
  <c r="C580"/>
  <c r="J579"/>
  <c r="E579"/>
  <c r="D579"/>
  <c r="C579"/>
  <c r="J578"/>
  <c r="E578"/>
  <c r="D578"/>
  <c r="C578"/>
  <c r="J577"/>
  <c r="E577"/>
  <c r="D577"/>
  <c r="C577"/>
  <c r="L576"/>
  <c r="J576"/>
  <c r="I576"/>
  <c r="H576"/>
  <c r="G576"/>
  <c r="F576"/>
  <c r="E576"/>
  <c r="D576"/>
  <c r="C576"/>
  <c r="J575"/>
  <c r="E575"/>
  <c r="D575"/>
  <c r="C575"/>
  <c r="J574"/>
  <c r="E574"/>
  <c r="D574"/>
  <c r="C574"/>
  <c r="J573"/>
  <c r="E573"/>
  <c r="D573"/>
  <c r="C573"/>
  <c r="J572"/>
  <c r="E572"/>
  <c r="D572"/>
  <c r="C572"/>
  <c r="J571"/>
  <c r="E571"/>
  <c r="D571"/>
  <c r="C571"/>
  <c r="J570"/>
  <c r="E570"/>
  <c r="D570"/>
  <c r="C570"/>
  <c r="J569"/>
  <c r="E569"/>
  <c r="D569"/>
  <c r="C569"/>
  <c r="J568"/>
  <c r="E568"/>
  <c r="D568"/>
  <c r="C568"/>
  <c r="J567"/>
  <c r="E567"/>
  <c r="D567"/>
  <c r="C567"/>
  <c r="J566"/>
  <c r="E566"/>
  <c r="D566"/>
  <c r="C566"/>
  <c r="J565"/>
  <c r="E565"/>
  <c r="D565"/>
  <c r="C565"/>
  <c r="L564"/>
  <c r="J564"/>
  <c r="I564"/>
  <c r="H564"/>
  <c r="G564"/>
  <c r="F564"/>
  <c r="E564"/>
  <c r="D564"/>
  <c r="C564"/>
  <c r="J563"/>
  <c r="E563"/>
  <c r="D563"/>
  <c r="C563"/>
  <c r="L562"/>
  <c r="J562"/>
  <c r="I562"/>
  <c r="H562"/>
  <c r="G562"/>
  <c r="F562"/>
  <c r="E562"/>
  <c r="D562"/>
  <c r="C562"/>
  <c r="J561"/>
  <c r="E561"/>
  <c r="D561"/>
  <c r="C561"/>
  <c r="J560"/>
  <c r="E560"/>
  <c r="D560"/>
  <c r="C560"/>
  <c r="J559"/>
  <c r="E559"/>
  <c r="D559"/>
  <c r="C559"/>
  <c r="J558"/>
  <c r="E558"/>
  <c r="D558"/>
  <c r="C558"/>
  <c r="J557"/>
  <c r="E557"/>
  <c r="D557"/>
  <c r="C557"/>
  <c r="J556"/>
  <c r="E556"/>
  <c r="D556"/>
  <c r="C556"/>
  <c r="J555"/>
  <c r="E555"/>
  <c r="D555"/>
  <c r="C555"/>
  <c r="J554"/>
  <c r="E554"/>
  <c r="D554"/>
  <c r="C554"/>
  <c r="E553"/>
  <c r="D553"/>
  <c r="C553"/>
  <c r="J552"/>
  <c r="E552"/>
  <c r="D552"/>
  <c r="C552"/>
  <c r="J551"/>
  <c r="E551"/>
  <c r="D551"/>
  <c r="C551"/>
  <c r="L550"/>
  <c r="J550"/>
  <c r="I550"/>
  <c r="H550"/>
  <c r="G550"/>
  <c r="F550"/>
  <c r="E550"/>
  <c r="D550"/>
  <c r="C550"/>
  <c r="J549"/>
  <c r="E549"/>
  <c r="D549"/>
  <c r="C549"/>
  <c r="J548"/>
  <c r="E548"/>
  <c r="D548"/>
  <c r="C548"/>
  <c r="J547"/>
  <c r="E547"/>
  <c r="D547"/>
  <c r="C547"/>
  <c r="J546"/>
  <c r="E546"/>
  <c r="D546"/>
  <c r="C546"/>
  <c r="J545"/>
  <c r="E545"/>
  <c r="D545"/>
  <c r="C545"/>
  <c r="J544"/>
  <c r="E544"/>
  <c r="D544"/>
  <c r="C544"/>
  <c r="J543"/>
  <c r="E543"/>
  <c r="D543"/>
  <c r="C543"/>
  <c r="J542"/>
  <c r="E542"/>
  <c r="D542"/>
  <c r="C542"/>
  <c r="J541"/>
  <c r="E541"/>
  <c r="D541"/>
  <c r="C541"/>
  <c r="J540"/>
  <c r="E540"/>
  <c r="D540"/>
  <c r="C540"/>
  <c r="J539"/>
  <c r="E539"/>
  <c r="D539"/>
  <c r="C539"/>
  <c r="L538"/>
  <c r="J538"/>
  <c r="I538"/>
  <c r="H538"/>
  <c r="G538"/>
  <c r="F538"/>
  <c r="E538"/>
  <c r="D538"/>
  <c r="C538"/>
  <c r="J537"/>
  <c r="E537"/>
  <c r="D537"/>
  <c r="C537"/>
  <c r="L536"/>
  <c r="J536"/>
  <c r="I536"/>
  <c r="H536"/>
  <c r="G536"/>
  <c r="F536"/>
  <c r="E536"/>
  <c r="D536"/>
  <c r="C536"/>
  <c r="J535"/>
  <c r="E535"/>
  <c r="D535"/>
  <c r="C535"/>
  <c r="J534"/>
  <c r="E534"/>
  <c r="D534"/>
  <c r="C534"/>
  <c r="J533"/>
  <c r="E533"/>
  <c r="D533"/>
  <c r="C533"/>
  <c r="J532"/>
  <c r="E532"/>
  <c r="D532"/>
  <c r="C532"/>
  <c r="J531"/>
  <c r="E531"/>
  <c r="D531"/>
  <c r="C531"/>
  <c r="J530"/>
  <c r="E530"/>
  <c r="D530"/>
  <c r="C530"/>
  <c r="J529"/>
  <c r="E529"/>
  <c r="D529"/>
  <c r="C529"/>
  <c r="J528"/>
  <c r="E528"/>
  <c r="D528"/>
  <c r="C528"/>
  <c r="L527"/>
  <c r="J527"/>
  <c r="I527"/>
  <c r="H527"/>
  <c r="G527"/>
  <c r="F527"/>
  <c r="E527"/>
  <c r="E589" s="1"/>
  <c r="E629" s="1"/>
  <c r="D527"/>
  <c r="D589" s="1"/>
  <c r="D629" s="1"/>
  <c r="C527"/>
  <c r="C589" s="1"/>
  <c r="C629" s="1"/>
  <c r="J526"/>
  <c r="E526"/>
  <c r="D526"/>
  <c r="C526"/>
  <c r="J525"/>
  <c r="E525"/>
  <c r="D525"/>
  <c r="C525"/>
  <c r="J524"/>
  <c r="E524"/>
  <c r="D524"/>
  <c r="C524"/>
  <c r="E523"/>
  <c r="D523"/>
  <c r="C523"/>
  <c r="J522"/>
  <c r="E522"/>
  <c r="D522"/>
  <c r="C522"/>
  <c r="J521"/>
  <c r="E521"/>
  <c r="D521"/>
  <c r="C521"/>
  <c r="J520"/>
  <c r="E520"/>
  <c r="D520"/>
  <c r="C520"/>
  <c r="J519"/>
  <c r="E519"/>
  <c r="D519"/>
  <c r="C519"/>
  <c r="J518"/>
  <c r="E518"/>
  <c r="D518"/>
  <c r="C518"/>
  <c r="J517"/>
  <c r="E517"/>
  <c r="D517"/>
  <c r="C517"/>
  <c r="J516"/>
  <c r="E516"/>
  <c r="D516"/>
  <c r="C516"/>
  <c r="J515"/>
  <c r="E515"/>
  <c r="D515"/>
  <c r="C515"/>
  <c r="C514"/>
  <c r="J513"/>
  <c r="C513"/>
  <c r="J511"/>
  <c r="J510"/>
  <c r="E510"/>
  <c r="D510"/>
  <c r="C510"/>
  <c r="J509"/>
  <c r="E509"/>
  <c r="D509"/>
  <c r="C509"/>
  <c r="J508"/>
  <c r="E508"/>
  <c r="D508"/>
  <c r="C508"/>
  <c r="J507"/>
  <c r="E507"/>
  <c r="D507"/>
  <c r="C507"/>
  <c r="E506"/>
  <c r="D506"/>
  <c r="C506"/>
  <c r="J505"/>
  <c r="E505"/>
  <c r="D505"/>
  <c r="C505"/>
  <c r="L504"/>
  <c r="J504"/>
  <c r="I504"/>
  <c r="H504"/>
  <c r="G504"/>
  <c r="F504"/>
  <c r="E504"/>
  <c r="D504"/>
  <c r="C504"/>
  <c r="J503"/>
  <c r="E503"/>
  <c r="D503"/>
  <c r="C503"/>
  <c r="J502"/>
  <c r="E502"/>
  <c r="D502"/>
  <c r="C502"/>
  <c r="E501"/>
  <c r="D501"/>
  <c r="C501"/>
  <c r="C500"/>
  <c r="J499"/>
  <c r="C499"/>
  <c r="E498"/>
  <c r="D498"/>
  <c r="C498"/>
  <c r="L497"/>
  <c r="J497"/>
  <c r="I497"/>
  <c r="H497"/>
  <c r="G497"/>
  <c r="F497"/>
  <c r="E497"/>
  <c r="D497"/>
  <c r="C497"/>
  <c r="J496"/>
  <c r="E496"/>
  <c r="D496"/>
  <c r="C496"/>
  <c r="J495"/>
  <c r="E495"/>
  <c r="D495"/>
  <c r="C495"/>
  <c r="J494"/>
  <c r="E494"/>
  <c r="D494"/>
  <c r="C494"/>
  <c r="J493"/>
  <c r="E493"/>
  <c r="D493"/>
  <c r="C493"/>
  <c r="J492"/>
  <c r="E492"/>
  <c r="D492"/>
  <c r="C492"/>
  <c r="J491"/>
  <c r="E491"/>
  <c r="D491"/>
  <c r="C491"/>
  <c r="J490"/>
  <c r="E490"/>
  <c r="D490"/>
  <c r="C490"/>
  <c r="J489"/>
  <c r="E489"/>
  <c r="D489"/>
  <c r="C489"/>
  <c r="J488"/>
  <c r="E488"/>
  <c r="D488"/>
  <c r="C488"/>
  <c r="E487"/>
  <c r="D487"/>
  <c r="C487"/>
  <c r="J486"/>
  <c r="E486"/>
  <c r="D486"/>
  <c r="C486"/>
  <c r="J485"/>
  <c r="E485"/>
  <c r="D485"/>
  <c r="C485"/>
  <c r="L484"/>
  <c r="J484"/>
  <c r="I484"/>
  <c r="H484"/>
  <c r="G484"/>
  <c r="F484"/>
  <c r="E484"/>
  <c r="D484"/>
  <c r="C484"/>
  <c r="J483"/>
  <c r="I483"/>
  <c r="H483"/>
  <c r="G483"/>
  <c r="F483"/>
  <c r="E483"/>
  <c r="D483"/>
  <c r="C483"/>
  <c r="J482"/>
  <c r="E482"/>
  <c r="D482"/>
  <c r="C482"/>
  <c r="J481"/>
  <c r="E481"/>
  <c r="D481"/>
  <c r="C481"/>
  <c r="J480"/>
  <c r="E480"/>
  <c r="D480"/>
  <c r="C480"/>
  <c r="J479"/>
  <c r="E479"/>
  <c r="D479"/>
  <c r="C479"/>
  <c r="J478"/>
  <c r="E478"/>
  <c r="D478"/>
  <c r="C478"/>
  <c r="J477"/>
  <c r="E477"/>
  <c r="D477"/>
  <c r="C477"/>
  <c r="J476"/>
  <c r="E476"/>
  <c r="D476"/>
  <c r="C476"/>
  <c r="J475"/>
  <c r="E475"/>
  <c r="D475"/>
  <c r="C475"/>
  <c r="J474"/>
  <c r="E474"/>
  <c r="D474"/>
  <c r="C474"/>
  <c r="J473"/>
  <c r="E473"/>
  <c r="D473"/>
  <c r="C473"/>
  <c r="J472"/>
  <c r="E472"/>
  <c r="D472"/>
  <c r="C472"/>
  <c r="J471"/>
  <c r="E471"/>
  <c r="D471"/>
  <c r="C471"/>
  <c r="J470"/>
  <c r="E470"/>
  <c r="D470"/>
  <c r="C470"/>
  <c r="J469"/>
  <c r="E469"/>
  <c r="D469"/>
  <c r="C469"/>
  <c r="J468"/>
  <c r="E468"/>
  <c r="D468"/>
  <c r="C468"/>
  <c r="J467"/>
  <c r="E467"/>
  <c r="D467"/>
  <c r="C467"/>
  <c r="L466"/>
  <c r="J466"/>
  <c r="I466"/>
  <c r="H466"/>
  <c r="G466"/>
  <c r="F466"/>
  <c r="E466"/>
  <c r="D466"/>
  <c r="C466"/>
  <c r="J465"/>
  <c r="E465"/>
  <c r="D465"/>
  <c r="C465"/>
  <c r="J464"/>
  <c r="E464"/>
  <c r="D464"/>
  <c r="C464"/>
  <c r="J463"/>
  <c r="E463"/>
  <c r="D463"/>
  <c r="C463"/>
  <c r="J462"/>
  <c r="E462"/>
  <c r="D462"/>
  <c r="C462"/>
  <c r="L461"/>
  <c r="J461"/>
  <c r="I461"/>
  <c r="H461"/>
  <c r="G461"/>
  <c r="F461"/>
  <c r="E461"/>
  <c r="D461"/>
  <c r="C461"/>
  <c r="J460"/>
  <c r="E460"/>
  <c r="D460"/>
  <c r="C460"/>
  <c r="J459"/>
  <c r="E459"/>
  <c r="D459"/>
  <c r="C459"/>
  <c r="J458"/>
  <c r="E458"/>
  <c r="D458"/>
  <c r="C458"/>
  <c r="J457"/>
  <c r="E457"/>
  <c r="D457"/>
  <c r="C457"/>
  <c r="L456"/>
  <c r="J456"/>
  <c r="I456"/>
  <c r="H456"/>
  <c r="G456"/>
  <c r="F456"/>
  <c r="E456"/>
  <c r="D456"/>
  <c r="C456"/>
  <c r="J455"/>
  <c r="E455"/>
  <c r="D455"/>
  <c r="C455"/>
  <c r="J454"/>
  <c r="E454"/>
  <c r="D454"/>
  <c r="C454"/>
  <c r="J453"/>
  <c r="E453"/>
  <c r="D453"/>
  <c r="C453"/>
  <c r="J452"/>
  <c r="E452"/>
  <c r="D452"/>
  <c r="C452"/>
  <c r="J451"/>
  <c r="E451"/>
  <c r="D451"/>
  <c r="C451"/>
  <c r="J450"/>
  <c r="E450"/>
  <c r="D450"/>
  <c r="C450"/>
  <c r="J449"/>
  <c r="E449"/>
  <c r="D449"/>
  <c r="C449"/>
  <c r="J448"/>
  <c r="E448"/>
  <c r="D448"/>
  <c r="C448"/>
  <c r="J447"/>
  <c r="E447"/>
  <c r="D447"/>
  <c r="C447"/>
  <c r="J446"/>
  <c r="E446"/>
  <c r="D446"/>
  <c r="C446"/>
  <c r="J445"/>
  <c r="E445"/>
  <c r="D445"/>
  <c r="C445"/>
  <c r="J444"/>
  <c r="E444"/>
  <c r="D444"/>
  <c r="C444"/>
  <c r="J443"/>
  <c r="E443"/>
  <c r="D443"/>
  <c r="C443"/>
  <c r="J442"/>
  <c r="E442"/>
  <c r="D442"/>
  <c r="C442"/>
  <c r="J441"/>
  <c r="E441"/>
  <c r="D441"/>
  <c r="C441"/>
  <c r="J440"/>
  <c r="E440"/>
  <c r="D440"/>
  <c r="C440"/>
  <c r="J439"/>
  <c r="E439"/>
  <c r="D439"/>
  <c r="C439"/>
  <c r="J438"/>
  <c r="E438"/>
  <c r="D438"/>
  <c r="C438"/>
  <c r="J437"/>
  <c r="E437"/>
  <c r="D437"/>
  <c r="C437"/>
  <c r="J436"/>
  <c r="E436"/>
  <c r="D436"/>
  <c r="C436"/>
  <c r="L435"/>
  <c r="J435"/>
  <c r="I435"/>
  <c r="H435"/>
  <c r="G435"/>
  <c r="F435"/>
  <c r="E435"/>
  <c r="D435"/>
  <c r="C435"/>
  <c r="J434"/>
  <c r="E434"/>
  <c r="D434"/>
  <c r="C434"/>
  <c r="J433"/>
  <c r="E433"/>
  <c r="D433"/>
  <c r="C433"/>
  <c r="J432"/>
  <c r="E432"/>
  <c r="D432"/>
  <c r="C432"/>
  <c r="J431"/>
  <c r="E431"/>
  <c r="D431"/>
  <c r="C431"/>
  <c r="J430"/>
  <c r="E430"/>
  <c r="D430"/>
  <c r="C430"/>
  <c r="J429"/>
  <c r="E429"/>
  <c r="D429"/>
  <c r="C429"/>
  <c r="J428"/>
  <c r="E428"/>
  <c r="D428"/>
  <c r="C428"/>
  <c r="L427"/>
  <c r="J427"/>
  <c r="I427"/>
  <c r="H427"/>
  <c r="G427"/>
  <c r="F427"/>
  <c r="E427"/>
  <c r="D427"/>
  <c r="C427"/>
  <c r="J426"/>
  <c r="E426"/>
  <c r="D426"/>
  <c r="C426"/>
  <c r="J425"/>
  <c r="E425"/>
  <c r="D425"/>
  <c r="C425"/>
  <c r="J424"/>
  <c r="E424"/>
  <c r="D424"/>
  <c r="C424"/>
  <c r="J423"/>
  <c r="E423"/>
  <c r="D423"/>
  <c r="C423"/>
  <c r="L422"/>
  <c r="J422"/>
  <c r="I422"/>
  <c r="H422"/>
  <c r="G422"/>
  <c r="F422"/>
  <c r="E422"/>
  <c r="D422"/>
  <c r="C422"/>
  <c r="J421"/>
  <c r="E421"/>
  <c r="D421"/>
  <c r="C421"/>
  <c r="J420"/>
  <c r="E420"/>
  <c r="D420"/>
  <c r="C420"/>
  <c r="J419"/>
  <c r="E419"/>
  <c r="D419"/>
  <c r="C419"/>
  <c r="J418"/>
  <c r="E418"/>
  <c r="D418"/>
  <c r="C418"/>
  <c r="J417"/>
  <c r="E417"/>
  <c r="D417"/>
  <c r="C417"/>
  <c r="J416"/>
  <c r="E416"/>
  <c r="D416"/>
  <c r="C416"/>
  <c r="J415"/>
  <c r="E415"/>
  <c r="D415"/>
  <c r="C415"/>
  <c r="J414"/>
  <c r="E414"/>
  <c r="D414"/>
  <c r="C414"/>
  <c r="J413"/>
  <c r="E413"/>
  <c r="D413"/>
  <c r="C413"/>
  <c r="L412"/>
  <c r="J412"/>
  <c r="I412"/>
  <c r="H412"/>
  <c r="G412"/>
  <c r="F412"/>
  <c r="E412"/>
  <c r="D412"/>
  <c r="C412"/>
  <c r="L411"/>
  <c r="J411"/>
  <c r="I411"/>
  <c r="H411"/>
  <c r="G411"/>
  <c r="F411"/>
  <c r="E411"/>
  <c r="D411"/>
  <c r="C411"/>
  <c r="J410"/>
  <c r="E410"/>
  <c r="D410"/>
  <c r="C410"/>
  <c r="J409"/>
  <c r="E409"/>
  <c r="D409"/>
  <c r="C409"/>
  <c r="J408"/>
  <c r="E408"/>
  <c r="D408"/>
  <c r="C408"/>
  <c r="J407"/>
  <c r="E407"/>
  <c r="D407"/>
  <c r="C407"/>
  <c r="J406"/>
  <c r="E406"/>
  <c r="D406"/>
  <c r="C406"/>
  <c r="J405"/>
  <c r="E405"/>
  <c r="D405"/>
  <c r="C405"/>
  <c r="J404"/>
  <c r="E404"/>
  <c r="D404"/>
  <c r="C404"/>
  <c r="J403"/>
  <c r="E403"/>
  <c r="D403"/>
  <c r="C403"/>
  <c r="J402"/>
  <c r="E402"/>
  <c r="D402"/>
  <c r="C402"/>
  <c r="J401"/>
  <c r="E401"/>
  <c r="D401"/>
  <c r="C401"/>
  <c r="J400"/>
  <c r="E400"/>
  <c r="D400"/>
  <c r="C400"/>
  <c r="J399"/>
  <c r="E399"/>
  <c r="D399"/>
  <c r="C399"/>
  <c r="J398"/>
  <c r="E398"/>
  <c r="D398"/>
  <c r="C398"/>
  <c r="L397"/>
  <c r="J397"/>
  <c r="I397"/>
  <c r="H397"/>
  <c r="G397"/>
  <c r="F397"/>
  <c r="E397"/>
  <c r="D397"/>
  <c r="C397"/>
  <c r="J396"/>
  <c r="E396"/>
  <c r="D396"/>
  <c r="C396"/>
  <c r="J395"/>
  <c r="E395"/>
  <c r="D395"/>
  <c r="C395"/>
  <c r="J394"/>
  <c r="E394"/>
  <c r="D394"/>
  <c r="C394"/>
  <c r="J393"/>
  <c r="E393"/>
  <c r="D393"/>
  <c r="C393"/>
  <c r="J392"/>
  <c r="E392"/>
  <c r="D392"/>
  <c r="C392"/>
  <c r="J391"/>
  <c r="E391"/>
  <c r="D391"/>
  <c r="C391"/>
  <c r="J390"/>
  <c r="E390"/>
  <c r="D390"/>
  <c r="C390"/>
  <c r="J389"/>
  <c r="E389"/>
  <c r="D389"/>
  <c r="C389"/>
  <c r="J388"/>
  <c r="E388"/>
  <c r="D388"/>
  <c r="C388"/>
  <c r="J387"/>
  <c r="E387"/>
  <c r="D387"/>
  <c r="C387"/>
  <c r="L386"/>
  <c r="K386"/>
  <c r="J386"/>
  <c r="I386"/>
  <c r="H386"/>
  <c r="G386"/>
  <c r="F386"/>
  <c r="E386"/>
  <c r="D386"/>
  <c r="C386"/>
  <c r="J385"/>
  <c r="E385"/>
  <c r="D385"/>
  <c r="C385"/>
  <c r="J384"/>
  <c r="E384"/>
  <c r="D384"/>
  <c r="C384"/>
  <c r="J383"/>
  <c r="E383"/>
  <c r="D383"/>
  <c r="C383"/>
  <c r="J382"/>
  <c r="E382"/>
  <c r="D382"/>
  <c r="C382"/>
  <c r="J381"/>
  <c r="E381"/>
  <c r="D381"/>
  <c r="C381"/>
  <c r="J380"/>
  <c r="E380"/>
  <c r="D380"/>
  <c r="C380"/>
  <c r="J379"/>
  <c r="E379"/>
  <c r="D379"/>
  <c r="C379"/>
  <c r="J378"/>
  <c r="E378"/>
  <c r="D378"/>
  <c r="C378"/>
  <c r="J377"/>
  <c r="E377"/>
  <c r="D377"/>
  <c r="C377"/>
  <c r="J376"/>
  <c r="E376"/>
  <c r="D376"/>
  <c r="C376"/>
  <c r="L375"/>
  <c r="J375"/>
  <c r="I375"/>
  <c r="H375"/>
  <c r="G375"/>
  <c r="F375"/>
  <c r="E375"/>
  <c r="D375"/>
  <c r="C375"/>
  <c r="J374"/>
  <c r="E374"/>
  <c r="D374"/>
  <c r="C374"/>
  <c r="J373"/>
  <c r="E373"/>
  <c r="D373"/>
  <c r="C373"/>
  <c r="J372"/>
  <c r="E372"/>
  <c r="D372"/>
  <c r="C372"/>
  <c r="J371"/>
  <c r="E371"/>
  <c r="D371"/>
  <c r="C371"/>
  <c r="J370"/>
  <c r="E370"/>
  <c r="D370"/>
  <c r="C370"/>
  <c r="J369"/>
  <c r="E369"/>
  <c r="D369"/>
  <c r="C369"/>
  <c r="J368"/>
  <c r="E368"/>
  <c r="D368"/>
  <c r="C368"/>
  <c r="J367"/>
  <c r="E367"/>
  <c r="D367"/>
  <c r="C367"/>
  <c r="J366"/>
  <c r="E366"/>
  <c r="D366"/>
  <c r="C366"/>
  <c r="J365"/>
  <c r="E365"/>
  <c r="D365"/>
  <c r="C365"/>
  <c r="J364"/>
  <c r="I364"/>
  <c r="H364"/>
  <c r="G364"/>
  <c r="F364"/>
  <c r="E364"/>
  <c r="D364"/>
  <c r="C364"/>
  <c r="J363"/>
  <c r="E363"/>
  <c r="D363"/>
  <c r="C363"/>
  <c r="J362"/>
  <c r="E362"/>
  <c r="D362"/>
  <c r="C362"/>
  <c r="L361"/>
  <c r="J361"/>
  <c r="I361"/>
  <c r="H361"/>
  <c r="G361"/>
  <c r="F361"/>
  <c r="E361"/>
  <c r="D361"/>
  <c r="C361"/>
  <c r="J360"/>
  <c r="E360"/>
  <c r="D360"/>
  <c r="C360"/>
  <c r="J359"/>
  <c r="E359"/>
  <c r="D359"/>
  <c r="C359"/>
  <c r="J358"/>
  <c r="E358"/>
  <c r="D358"/>
  <c r="C358"/>
  <c r="J357"/>
  <c r="E357"/>
  <c r="D357"/>
  <c r="C357"/>
  <c r="J356"/>
  <c r="E356"/>
  <c r="D356"/>
  <c r="C356"/>
  <c r="J355"/>
  <c r="E355"/>
  <c r="D355"/>
  <c r="C355"/>
  <c r="J354"/>
  <c r="E354"/>
  <c r="D354"/>
  <c r="C354"/>
  <c r="J353"/>
  <c r="E353"/>
  <c r="D353"/>
  <c r="C353"/>
  <c r="J352"/>
  <c r="E352"/>
  <c r="D352"/>
  <c r="C352"/>
  <c r="E351"/>
  <c r="D351"/>
  <c r="C351"/>
  <c r="L350"/>
  <c r="J350"/>
  <c r="I350"/>
  <c r="H350"/>
  <c r="G350"/>
  <c r="F350"/>
  <c r="E350"/>
  <c r="D350"/>
  <c r="C350"/>
  <c r="J349"/>
  <c r="E349"/>
  <c r="D349"/>
  <c r="C349"/>
  <c r="J348"/>
  <c r="E348"/>
  <c r="D348"/>
  <c r="C348"/>
  <c r="J347"/>
  <c r="E347"/>
  <c r="D347"/>
  <c r="C347"/>
  <c r="J346"/>
  <c r="E346"/>
  <c r="D346"/>
  <c r="C346"/>
  <c r="J345"/>
  <c r="E345"/>
  <c r="D345"/>
  <c r="C345"/>
  <c r="J344"/>
  <c r="E344"/>
  <c r="D344"/>
  <c r="C344"/>
  <c r="J343"/>
  <c r="E343"/>
  <c r="D343"/>
  <c r="C343"/>
  <c r="J342"/>
  <c r="E342"/>
  <c r="D342"/>
  <c r="C342"/>
  <c r="J341"/>
  <c r="E341"/>
  <c r="D341"/>
  <c r="C341"/>
  <c r="J340"/>
  <c r="E340"/>
  <c r="D340"/>
  <c r="C340"/>
  <c r="J339"/>
  <c r="I339"/>
  <c r="H339"/>
  <c r="G339"/>
  <c r="F339"/>
  <c r="E339"/>
  <c r="D339"/>
  <c r="C339"/>
  <c r="J338"/>
  <c r="E338"/>
  <c r="D338"/>
  <c r="C338"/>
  <c r="J337"/>
  <c r="E337"/>
  <c r="D337"/>
  <c r="C337"/>
  <c r="J336"/>
  <c r="E336"/>
  <c r="D336"/>
  <c r="C336"/>
  <c r="J335"/>
  <c r="E335"/>
  <c r="D335"/>
  <c r="C335"/>
  <c r="J334"/>
  <c r="E334"/>
  <c r="D334"/>
  <c r="C334"/>
  <c r="J333"/>
  <c r="E333"/>
  <c r="D333"/>
  <c r="C333"/>
  <c r="J332"/>
  <c r="E332"/>
  <c r="D332"/>
  <c r="C332"/>
  <c r="J331"/>
  <c r="E331"/>
  <c r="D331"/>
  <c r="C331"/>
  <c r="J330"/>
  <c r="E330"/>
  <c r="D330"/>
  <c r="C330"/>
  <c r="J329"/>
  <c r="E329"/>
  <c r="D329"/>
  <c r="C329"/>
  <c r="J328"/>
  <c r="I328"/>
  <c r="H328"/>
  <c r="G328"/>
  <c r="F328"/>
  <c r="E328"/>
  <c r="D328"/>
  <c r="C328"/>
  <c r="J327"/>
  <c r="E327"/>
  <c r="D327"/>
  <c r="C327"/>
  <c r="J326"/>
  <c r="E326"/>
  <c r="D326"/>
  <c r="C326"/>
  <c r="L325"/>
  <c r="J325"/>
  <c r="I325"/>
  <c r="H325"/>
  <c r="G325"/>
  <c r="F325"/>
  <c r="E325"/>
  <c r="D325"/>
  <c r="C325"/>
  <c r="J324"/>
  <c r="E324"/>
  <c r="D324"/>
  <c r="C324"/>
  <c r="J323"/>
  <c r="E323"/>
  <c r="D323"/>
  <c r="C323"/>
  <c r="J322"/>
  <c r="E322"/>
  <c r="D322"/>
  <c r="C322"/>
  <c r="J321"/>
  <c r="E321"/>
  <c r="D321"/>
  <c r="C321"/>
  <c r="J320"/>
  <c r="E320"/>
  <c r="D320"/>
  <c r="C320"/>
  <c r="J319"/>
  <c r="E319"/>
  <c r="D319"/>
  <c r="C319"/>
  <c r="J318"/>
  <c r="I318"/>
  <c r="H318"/>
  <c r="G318"/>
  <c r="L317"/>
  <c r="J317"/>
  <c r="I317"/>
  <c r="H317"/>
  <c r="G317"/>
  <c r="F317"/>
  <c r="E317"/>
  <c r="D317"/>
  <c r="C317"/>
  <c r="J316"/>
  <c r="E316"/>
  <c r="D316"/>
  <c r="C316"/>
  <c r="J315"/>
  <c r="E315"/>
  <c r="D315"/>
  <c r="C315"/>
  <c r="J314"/>
  <c r="E314"/>
  <c r="D314"/>
  <c r="C314"/>
  <c r="J313"/>
  <c r="E313"/>
  <c r="D313"/>
  <c r="C313"/>
  <c r="J312"/>
  <c r="E312"/>
  <c r="D312"/>
  <c r="C312"/>
  <c r="J311"/>
  <c r="E311"/>
  <c r="D311"/>
  <c r="C311"/>
  <c r="J310"/>
  <c r="E310"/>
  <c r="D310"/>
  <c r="C310"/>
  <c r="J309"/>
  <c r="E309"/>
  <c r="D309"/>
  <c r="C309"/>
  <c r="J308"/>
  <c r="E308"/>
  <c r="D308"/>
  <c r="C308"/>
  <c r="J307"/>
  <c r="E307"/>
  <c r="D307"/>
  <c r="C307"/>
  <c r="J306"/>
  <c r="E306"/>
  <c r="D306"/>
  <c r="C306"/>
  <c r="J305"/>
  <c r="I305"/>
  <c r="H305"/>
  <c r="G305"/>
  <c r="F305"/>
  <c r="E305"/>
  <c r="D305"/>
  <c r="C305"/>
  <c r="J304"/>
  <c r="E304"/>
  <c r="D304"/>
  <c r="C304"/>
  <c r="J303"/>
  <c r="E303"/>
  <c r="D303"/>
  <c r="C303"/>
  <c r="J302"/>
  <c r="E302"/>
  <c r="D302"/>
  <c r="C302"/>
  <c r="J301"/>
  <c r="E301"/>
  <c r="D301"/>
  <c r="C301"/>
  <c r="J300"/>
  <c r="E300"/>
  <c r="D300"/>
  <c r="C300"/>
  <c r="J299"/>
  <c r="E299"/>
  <c r="D299"/>
  <c r="C299"/>
  <c r="J298"/>
  <c r="E298"/>
  <c r="D298"/>
  <c r="C298"/>
  <c r="J297"/>
  <c r="E297"/>
  <c r="D297"/>
  <c r="C297"/>
  <c r="J296"/>
  <c r="E296"/>
  <c r="D296"/>
  <c r="C296"/>
  <c r="J295"/>
  <c r="E295"/>
  <c r="D295"/>
  <c r="C295"/>
  <c r="J294"/>
  <c r="E294"/>
  <c r="D294"/>
  <c r="C294"/>
  <c r="J293"/>
  <c r="E293"/>
  <c r="D293"/>
  <c r="C293"/>
  <c r="J292"/>
  <c r="I292"/>
  <c r="H292"/>
  <c r="G292"/>
  <c r="F292"/>
  <c r="E292"/>
  <c r="D292"/>
  <c r="C292"/>
  <c r="J291"/>
  <c r="E291"/>
  <c r="D291"/>
  <c r="C291"/>
  <c r="J290"/>
  <c r="E290"/>
  <c r="D290"/>
  <c r="C290"/>
  <c r="J289"/>
  <c r="E289"/>
  <c r="D289"/>
  <c r="C289"/>
  <c r="J288"/>
  <c r="E288"/>
  <c r="D288"/>
  <c r="C288"/>
  <c r="J287"/>
  <c r="E287"/>
  <c r="D287"/>
  <c r="C287"/>
  <c r="J286"/>
  <c r="E286"/>
  <c r="D286"/>
  <c r="C286"/>
  <c r="J285"/>
  <c r="E285"/>
  <c r="D285"/>
  <c r="C285"/>
  <c r="J284"/>
  <c r="E284"/>
  <c r="D284"/>
  <c r="C284"/>
  <c r="J283"/>
  <c r="E283"/>
  <c r="D283"/>
  <c r="C283"/>
  <c r="J282"/>
  <c r="E282"/>
  <c r="D282"/>
  <c r="C282"/>
  <c r="J281"/>
  <c r="E281"/>
  <c r="D281"/>
  <c r="C281"/>
  <c r="J280"/>
  <c r="E280"/>
  <c r="D280"/>
  <c r="C280"/>
  <c r="J279"/>
  <c r="I279"/>
  <c r="H279"/>
  <c r="G279"/>
  <c r="F279"/>
  <c r="E279"/>
  <c r="D279"/>
  <c r="C279"/>
  <c r="J278"/>
  <c r="E278"/>
  <c r="D278"/>
  <c r="C278"/>
  <c r="J277"/>
  <c r="E277"/>
  <c r="D277"/>
  <c r="C277"/>
  <c r="J276"/>
  <c r="E276"/>
  <c r="D276"/>
  <c r="C276"/>
  <c r="J275"/>
  <c r="E275"/>
  <c r="D275"/>
  <c r="C275"/>
  <c r="J274"/>
  <c r="E274"/>
  <c r="D274"/>
  <c r="C274"/>
  <c r="J273"/>
  <c r="E273"/>
  <c r="D273"/>
  <c r="C273"/>
  <c r="J272"/>
  <c r="E272"/>
  <c r="D272"/>
  <c r="C272"/>
  <c r="J271"/>
  <c r="E271"/>
  <c r="D271"/>
  <c r="C271"/>
  <c r="J270"/>
  <c r="E270"/>
  <c r="D270"/>
  <c r="C270"/>
  <c r="J269"/>
  <c r="E269"/>
  <c r="D269"/>
  <c r="C269"/>
  <c r="J268"/>
  <c r="I268"/>
  <c r="H268"/>
  <c r="G268"/>
  <c r="F268"/>
  <c r="E268"/>
  <c r="D268"/>
  <c r="C268"/>
  <c r="J267"/>
  <c r="E267"/>
  <c r="D267"/>
  <c r="C267"/>
  <c r="J266"/>
  <c r="E266"/>
  <c r="D266"/>
  <c r="C266"/>
  <c r="J265"/>
  <c r="E265"/>
  <c r="D265"/>
  <c r="C265"/>
  <c r="J264"/>
  <c r="E264"/>
  <c r="D264"/>
  <c r="C264"/>
  <c r="J263"/>
  <c r="E263"/>
  <c r="D263"/>
  <c r="C263"/>
  <c r="J262"/>
  <c r="E262"/>
  <c r="D262"/>
  <c r="C262"/>
  <c r="J261"/>
  <c r="E261"/>
  <c r="D261"/>
  <c r="C261"/>
  <c r="J260"/>
  <c r="E260"/>
  <c r="D260"/>
  <c r="C260"/>
  <c r="J259"/>
  <c r="E259"/>
  <c r="D259"/>
  <c r="C259"/>
  <c r="J258"/>
  <c r="E258"/>
  <c r="D258"/>
  <c r="C258"/>
  <c r="J257"/>
  <c r="I257"/>
  <c r="H257"/>
  <c r="G257"/>
  <c r="F257"/>
  <c r="E257"/>
  <c r="D257"/>
  <c r="C257"/>
  <c r="J256"/>
  <c r="E256"/>
  <c r="D256"/>
  <c r="C256"/>
  <c r="L255"/>
  <c r="J255"/>
  <c r="I255"/>
  <c r="H255"/>
  <c r="G255"/>
  <c r="F255"/>
  <c r="E255"/>
  <c r="D255"/>
  <c r="C255"/>
  <c r="J254"/>
  <c r="E254"/>
  <c r="D254"/>
  <c r="C254"/>
  <c r="J253"/>
  <c r="E253"/>
  <c r="D253"/>
  <c r="C253"/>
  <c r="J252"/>
  <c r="E252"/>
  <c r="D252"/>
  <c r="C252"/>
  <c r="J251"/>
  <c r="E251"/>
  <c r="D251"/>
  <c r="C251"/>
  <c r="L250"/>
  <c r="J250"/>
  <c r="I250"/>
  <c r="H250"/>
  <c r="G250"/>
  <c r="F250"/>
  <c r="E250"/>
  <c r="D250"/>
  <c r="C250"/>
  <c r="J249"/>
  <c r="J248"/>
  <c r="E248"/>
  <c r="D248"/>
  <c r="C248"/>
  <c r="J247"/>
  <c r="D247"/>
  <c r="C247"/>
  <c r="J246"/>
  <c r="J245"/>
  <c r="D245"/>
  <c r="C245"/>
  <c r="J244"/>
  <c r="E244"/>
  <c r="D244"/>
  <c r="C244"/>
  <c r="J243"/>
  <c r="E243"/>
  <c r="D243"/>
  <c r="C243"/>
  <c r="J242"/>
  <c r="E242"/>
  <c r="D242"/>
  <c r="C242"/>
  <c r="L241"/>
  <c r="J241"/>
  <c r="I241"/>
  <c r="H241"/>
  <c r="G241"/>
  <c r="F241"/>
  <c r="E241"/>
  <c r="D241"/>
  <c r="C241"/>
  <c r="J240"/>
  <c r="E240"/>
  <c r="D240"/>
  <c r="C240"/>
  <c r="J239"/>
  <c r="E239"/>
  <c r="D239"/>
  <c r="C239"/>
  <c r="J238"/>
  <c r="E238"/>
  <c r="D238"/>
  <c r="C238"/>
  <c r="J237"/>
  <c r="E237"/>
  <c r="D237"/>
  <c r="C237"/>
  <c r="J236"/>
  <c r="E236"/>
  <c r="D236"/>
  <c r="C236"/>
  <c r="J235"/>
  <c r="E235"/>
  <c r="D235"/>
  <c r="C235"/>
  <c r="J234"/>
  <c r="E234"/>
  <c r="D234"/>
  <c r="C234"/>
  <c r="J233"/>
  <c r="E233"/>
  <c r="D233"/>
  <c r="C233"/>
  <c r="J232"/>
  <c r="E232"/>
  <c r="D232"/>
  <c r="C232"/>
  <c r="J231"/>
  <c r="E231"/>
  <c r="D231"/>
  <c r="C231"/>
  <c r="J230"/>
  <c r="E230"/>
  <c r="D230"/>
  <c r="C230"/>
  <c r="J229"/>
  <c r="E229"/>
  <c r="D229"/>
  <c r="C229"/>
  <c r="J228"/>
  <c r="I228"/>
  <c r="H228"/>
  <c r="G228"/>
  <c r="F228"/>
  <c r="E228"/>
  <c r="D228"/>
  <c r="C228"/>
  <c r="J227"/>
  <c r="E227"/>
  <c r="D227"/>
  <c r="C227"/>
  <c r="J226"/>
  <c r="E226"/>
  <c r="D226"/>
  <c r="C226"/>
  <c r="J225"/>
  <c r="E225"/>
  <c r="D225"/>
  <c r="C225"/>
  <c r="J224"/>
  <c r="E224"/>
  <c r="D224"/>
  <c r="C224"/>
  <c r="J223"/>
  <c r="E223"/>
  <c r="D223"/>
  <c r="C223"/>
  <c r="J222"/>
  <c r="E222"/>
  <c r="D222"/>
  <c r="C222"/>
  <c r="J221"/>
  <c r="E221"/>
  <c r="D221"/>
  <c r="C221"/>
  <c r="J220"/>
  <c r="E220"/>
  <c r="D220"/>
  <c r="C220"/>
  <c r="J219"/>
  <c r="E219"/>
  <c r="D219"/>
  <c r="C219"/>
  <c r="J218"/>
  <c r="E218"/>
  <c r="D218"/>
  <c r="C218"/>
  <c r="J217"/>
  <c r="E217"/>
  <c r="D217"/>
  <c r="C217"/>
  <c r="J214"/>
  <c r="E214"/>
  <c r="D214"/>
  <c r="C214"/>
  <c r="J213"/>
  <c r="E213"/>
  <c r="D213"/>
  <c r="C213"/>
  <c r="J212"/>
  <c r="I212"/>
  <c r="H212"/>
  <c r="G212"/>
  <c r="F212"/>
  <c r="E212"/>
  <c r="D212"/>
  <c r="C212"/>
  <c r="J211"/>
  <c r="E211"/>
  <c r="D211"/>
  <c r="C211"/>
  <c r="J210"/>
  <c r="E210"/>
  <c r="D210"/>
  <c r="C210"/>
  <c r="J209"/>
  <c r="E209"/>
  <c r="D209"/>
  <c r="C209"/>
  <c r="J208"/>
  <c r="E208"/>
  <c r="D208"/>
  <c r="C208"/>
  <c r="J207"/>
  <c r="E207"/>
  <c r="D207"/>
  <c r="C207"/>
  <c r="J206"/>
  <c r="E206"/>
  <c r="D206"/>
  <c r="C206"/>
  <c r="J205"/>
  <c r="E205"/>
  <c r="D205"/>
  <c r="C205"/>
  <c r="J204"/>
  <c r="E204"/>
  <c r="D204"/>
  <c r="C204"/>
  <c r="J203"/>
  <c r="E203"/>
  <c r="D203"/>
  <c r="C203"/>
  <c r="J202"/>
  <c r="E202"/>
  <c r="D202"/>
  <c r="C202"/>
  <c r="J201"/>
  <c r="E201"/>
  <c r="D201"/>
  <c r="C201"/>
  <c r="J200"/>
  <c r="E200"/>
  <c r="D200"/>
  <c r="C200"/>
  <c r="J199"/>
  <c r="I199"/>
  <c r="H199"/>
  <c r="G199"/>
  <c r="F199"/>
  <c r="E199"/>
  <c r="D199"/>
  <c r="C199"/>
  <c r="J198"/>
  <c r="E198"/>
  <c r="D198"/>
  <c r="C198"/>
  <c r="J197"/>
  <c r="E197"/>
  <c r="D197"/>
  <c r="C197"/>
  <c r="J196"/>
  <c r="E196"/>
  <c r="D196"/>
  <c r="C196"/>
  <c r="J195"/>
  <c r="E195"/>
  <c r="D195"/>
  <c r="C195"/>
  <c r="J194"/>
  <c r="E194"/>
  <c r="D194"/>
  <c r="C194"/>
  <c r="J193"/>
  <c r="E193"/>
  <c r="D193"/>
  <c r="C193"/>
  <c r="J192"/>
  <c r="E192"/>
  <c r="D192"/>
  <c r="C192"/>
  <c r="J191"/>
  <c r="E191"/>
  <c r="D191"/>
  <c r="C191"/>
  <c r="J190"/>
  <c r="E190"/>
  <c r="D190"/>
  <c r="C190"/>
  <c r="J189"/>
  <c r="E189"/>
  <c r="D189"/>
  <c r="C189"/>
  <c r="J188"/>
  <c r="I188"/>
  <c r="H188"/>
  <c r="G188"/>
  <c r="F188"/>
  <c r="E188"/>
  <c r="D188"/>
  <c r="C188"/>
  <c r="J187"/>
  <c r="E187"/>
  <c r="D187"/>
  <c r="C187"/>
  <c r="J186"/>
  <c r="E186"/>
  <c r="D186"/>
  <c r="C186"/>
  <c r="J185"/>
  <c r="E185"/>
  <c r="D185"/>
  <c r="C185"/>
  <c r="J184"/>
  <c r="E184"/>
  <c r="D184"/>
  <c r="C184"/>
  <c r="J183"/>
  <c r="E183"/>
  <c r="D183"/>
  <c r="C183"/>
  <c r="J182"/>
  <c r="E182"/>
  <c r="D182"/>
  <c r="C182"/>
  <c r="J181"/>
  <c r="E181"/>
  <c r="D181"/>
  <c r="C181"/>
  <c r="J180"/>
  <c r="E180"/>
  <c r="D180"/>
  <c r="C180"/>
  <c r="J179"/>
  <c r="E179"/>
  <c r="D179"/>
  <c r="C179"/>
  <c r="J178"/>
  <c r="E178"/>
  <c r="D178"/>
  <c r="C178"/>
  <c r="J177"/>
  <c r="I177"/>
  <c r="H177"/>
  <c r="G177"/>
  <c r="F177"/>
  <c r="E177"/>
  <c r="D177"/>
  <c r="C177"/>
  <c r="J176"/>
  <c r="E176"/>
  <c r="D176"/>
  <c r="C176"/>
  <c r="C175"/>
  <c r="J174"/>
  <c r="E174"/>
  <c r="D174"/>
  <c r="C174"/>
  <c r="J173"/>
  <c r="E173"/>
  <c r="D173"/>
  <c r="C173"/>
  <c r="L172"/>
  <c r="J172"/>
  <c r="E172"/>
  <c r="D172"/>
  <c r="C172"/>
  <c r="J171"/>
  <c r="E171"/>
  <c r="D171"/>
  <c r="C171"/>
  <c r="J170"/>
  <c r="E170"/>
  <c r="D170"/>
  <c r="C170"/>
  <c r="J169"/>
  <c r="E169"/>
  <c r="D169"/>
  <c r="C169"/>
  <c r="J168"/>
  <c r="E168"/>
  <c r="D168"/>
  <c r="C168"/>
  <c r="J167"/>
  <c r="E167"/>
  <c r="D167"/>
  <c r="C167"/>
  <c r="J166"/>
  <c r="E166"/>
  <c r="D166"/>
  <c r="C166"/>
  <c r="J165"/>
  <c r="E165"/>
  <c r="D165"/>
  <c r="C165"/>
  <c r="J164"/>
  <c r="E164"/>
  <c r="D164"/>
  <c r="C164"/>
  <c r="J163"/>
  <c r="E163"/>
  <c r="D163"/>
  <c r="C163"/>
  <c r="J162"/>
  <c r="E162"/>
  <c r="D162"/>
  <c r="C162"/>
  <c r="J161"/>
  <c r="E161"/>
  <c r="D161"/>
  <c r="C161"/>
  <c r="J160"/>
  <c r="E160"/>
  <c r="D160"/>
  <c r="C160"/>
  <c r="J159"/>
  <c r="E159"/>
  <c r="D159"/>
  <c r="C159"/>
  <c r="J158"/>
  <c r="E158"/>
  <c r="D158"/>
  <c r="C158"/>
  <c r="J157"/>
  <c r="E157"/>
  <c r="D157"/>
  <c r="C157"/>
  <c r="J156"/>
  <c r="E156"/>
  <c r="D156"/>
  <c r="C156"/>
  <c r="J155"/>
  <c r="E155"/>
  <c r="D155"/>
  <c r="C155"/>
  <c r="J154"/>
  <c r="E154"/>
  <c r="D154"/>
  <c r="C154"/>
  <c r="J153"/>
  <c r="E153"/>
  <c r="D153"/>
  <c r="C153"/>
  <c r="J152"/>
  <c r="E152"/>
  <c r="D152"/>
  <c r="C152"/>
  <c r="J151"/>
  <c r="E151"/>
  <c r="D151"/>
  <c r="C151"/>
  <c r="J150"/>
  <c r="E150"/>
  <c r="D150"/>
  <c r="C150"/>
  <c r="J149"/>
  <c r="E149"/>
  <c r="D149"/>
  <c r="C149"/>
  <c r="J148"/>
  <c r="E148"/>
  <c r="D148"/>
  <c r="C148"/>
  <c r="J147"/>
  <c r="E147"/>
  <c r="D147"/>
  <c r="C147"/>
  <c r="J146"/>
  <c r="E146"/>
  <c r="D146"/>
  <c r="C146"/>
  <c r="J145"/>
  <c r="E145"/>
  <c r="D145"/>
  <c r="C145"/>
  <c r="J144"/>
  <c r="E144"/>
  <c r="D144"/>
  <c r="C144"/>
  <c r="J143"/>
  <c r="E143"/>
  <c r="D143"/>
  <c r="C143"/>
  <c r="J142"/>
  <c r="E142"/>
  <c r="D142"/>
  <c r="C142"/>
  <c r="J141"/>
  <c r="E141"/>
  <c r="D141"/>
  <c r="C141"/>
  <c r="J140"/>
  <c r="E140"/>
  <c r="D140"/>
  <c r="C140"/>
  <c r="J139"/>
  <c r="E139"/>
  <c r="D139"/>
  <c r="C139"/>
  <c r="J138"/>
  <c r="I138"/>
  <c r="H138"/>
  <c r="G138"/>
  <c r="F138"/>
  <c r="E138"/>
  <c r="D138"/>
  <c r="C138"/>
  <c r="J137"/>
  <c r="E137"/>
  <c r="D137"/>
  <c r="C137"/>
  <c r="J136"/>
  <c r="E136"/>
  <c r="D136"/>
  <c r="C136"/>
  <c r="J135"/>
  <c r="E135"/>
  <c r="D135"/>
  <c r="C135"/>
  <c r="J134"/>
  <c r="E134"/>
  <c r="D134"/>
  <c r="C134"/>
  <c r="J133"/>
  <c r="E133"/>
  <c r="D133"/>
  <c r="C133"/>
  <c r="J132"/>
  <c r="E132"/>
  <c r="D132"/>
  <c r="C132"/>
  <c r="J131"/>
  <c r="E131"/>
  <c r="D131"/>
  <c r="C131"/>
  <c r="J130"/>
  <c r="E130"/>
  <c r="D130"/>
  <c r="C130"/>
  <c r="J129"/>
  <c r="E129"/>
  <c r="D129"/>
  <c r="C129"/>
  <c r="J128"/>
  <c r="I128"/>
  <c r="H128"/>
  <c r="G128"/>
  <c r="F128"/>
  <c r="E128"/>
  <c r="D128"/>
  <c r="C128"/>
  <c r="J127"/>
  <c r="E127"/>
  <c r="D127"/>
  <c r="C127"/>
  <c r="J126"/>
  <c r="E126"/>
  <c r="D126"/>
  <c r="C126"/>
  <c r="J125"/>
  <c r="E125"/>
  <c r="D125"/>
  <c r="C125"/>
  <c r="J124"/>
  <c r="E124"/>
  <c r="D124"/>
  <c r="C124"/>
  <c r="J123"/>
  <c r="E123"/>
  <c r="D123"/>
  <c r="C123"/>
  <c r="J122"/>
  <c r="E122"/>
  <c r="D122"/>
  <c r="C122"/>
  <c r="J121"/>
  <c r="E121"/>
  <c r="D121"/>
  <c r="C121"/>
  <c r="J120"/>
  <c r="I120"/>
  <c r="H120"/>
  <c r="G120"/>
  <c r="F120"/>
  <c r="E120"/>
  <c r="D120"/>
  <c r="C120"/>
  <c r="J119"/>
  <c r="E119"/>
  <c r="D119"/>
  <c r="C119"/>
  <c r="J118"/>
  <c r="E118"/>
  <c r="D118"/>
  <c r="C118"/>
  <c r="J117"/>
  <c r="E117"/>
  <c r="D117"/>
  <c r="C117"/>
  <c r="J116"/>
  <c r="E116"/>
  <c r="D116"/>
  <c r="C116"/>
  <c r="J115"/>
  <c r="E115"/>
  <c r="D115"/>
  <c r="C115"/>
  <c r="J114"/>
  <c r="E114"/>
  <c r="D114"/>
  <c r="C114"/>
  <c r="J113"/>
  <c r="E113"/>
  <c r="D113"/>
  <c r="C113"/>
  <c r="J112"/>
  <c r="E112"/>
  <c r="D112"/>
  <c r="C112"/>
  <c r="J111"/>
  <c r="E111"/>
  <c r="D111"/>
  <c r="C111"/>
  <c r="J110"/>
  <c r="E110"/>
  <c r="D110"/>
  <c r="C110"/>
  <c r="J109"/>
  <c r="E109"/>
  <c r="D109"/>
  <c r="C109"/>
  <c r="J108"/>
  <c r="E108"/>
  <c r="D108"/>
  <c r="C108"/>
  <c r="J107"/>
  <c r="I107"/>
  <c r="H107"/>
  <c r="G107"/>
  <c r="F107"/>
  <c r="E107"/>
  <c r="D107"/>
  <c r="C107"/>
  <c r="J106"/>
  <c r="E106"/>
  <c r="D106"/>
  <c r="C106"/>
  <c r="L105"/>
  <c r="J105"/>
  <c r="I105"/>
  <c r="H105"/>
  <c r="G105"/>
  <c r="F105"/>
  <c r="L104"/>
  <c r="J104"/>
  <c r="I104"/>
  <c r="H104"/>
  <c r="G104"/>
  <c r="F104"/>
  <c r="C104"/>
  <c r="E102"/>
  <c r="D102"/>
  <c r="C102"/>
  <c r="E101"/>
  <c r="D101"/>
  <c r="C101"/>
  <c r="J100"/>
  <c r="I100"/>
  <c r="H100"/>
  <c r="G100"/>
  <c r="F100"/>
  <c r="E100"/>
  <c r="E104" s="1"/>
  <c r="D100"/>
  <c r="D104" s="1"/>
  <c r="C100"/>
  <c r="E99"/>
  <c r="D99"/>
  <c r="C99"/>
  <c r="E98"/>
  <c r="D98"/>
  <c r="C98"/>
  <c r="E97"/>
  <c r="D97"/>
  <c r="C97"/>
  <c r="E96"/>
  <c r="D96"/>
  <c r="C96"/>
  <c r="E95"/>
  <c r="D95"/>
  <c r="C95"/>
  <c r="E94"/>
  <c r="D94"/>
  <c r="C94"/>
  <c r="E93"/>
  <c r="D93"/>
  <c r="C93"/>
  <c r="C92"/>
  <c r="L90"/>
  <c r="J90"/>
  <c r="I90"/>
  <c r="H90"/>
  <c r="G90"/>
  <c r="F90"/>
  <c r="E90"/>
  <c r="D90"/>
  <c r="C90"/>
  <c r="E89"/>
  <c r="D89"/>
  <c r="C89"/>
  <c r="E88"/>
  <c r="D88"/>
  <c r="C88"/>
  <c r="E87"/>
  <c r="D87"/>
  <c r="C87"/>
  <c r="E86"/>
  <c r="D86"/>
  <c r="C86"/>
  <c r="J85"/>
  <c r="I85"/>
  <c r="H85"/>
  <c r="G85"/>
  <c r="F85"/>
  <c r="E85"/>
  <c r="D85"/>
  <c r="C85"/>
  <c r="L83"/>
  <c r="J83"/>
  <c r="I83"/>
  <c r="H83"/>
  <c r="G83"/>
  <c r="F83"/>
  <c r="E82"/>
  <c r="D82"/>
  <c r="C82"/>
  <c r="E79"/>
  <c r="D79"/>
  <c r="C79"/>
  <c r="E77"/>
  <c r="D77"/>
  <c r="C77"/>
  <c r="E76"/>
  <c r="D76"/>
  <c r="C76"/>
  <c r="J74"/>
  <c r="I74"/>
  <c r="H74"/>
  <c r="G74"/>
  <c r="F74"/>
  <c r="E74"/>
  <c r="D74"/>
  <c r="C74"/>
  <c r="E73"/>
  <c r="D73"/>
  <c r="C73"/>
  <c r="E72"/>
  <c r="D72"/>
  <c r="C72"/>
  <c r="J70"/>
  <c r="I70"/>
  <c r="H70"/>
  <c r="G70"/>
  <c r="F70"/>
  <c r="D70"/>
  <c r="C70"/>
  <c r="E69"/>
  <c r="D69"/>
  <c r="C69"/>
  <c r="E68"/>
  <c r="D68"/>
  <c r="C68"/>
  <c r="E67"/>
  <c r="D67"/>
  <c r="C67"/>
  <c r="E66"/>
  <c r="D66"/>
  <c r="C66"/>
  <c r="E65"/>
  <c r="D65"/>
  <c r="C65"/>
  <c r="J63"/>
  <c r="I63"/>
  <c r="H63"/>
  <c r="G63"/>
  <c r="F63"/>
  <c r="E63"/>
  <c r="D63"/>
  <c r="C63"/>
  <c r="E62"/>
  <c r="D62"/>
  <c r="C62"/>
  <c r="E61"/>
  <c r="D61"/>
  <c r="C61"/>
  <c r="J56"/>
  <c r="I56"/>
  <c r="H56"/>
  <c r="G56"/>
  <c r="F56"/>
  <c r="E56"/>
  <c r="E83" s="1"/>
  <c r="D56"/>
  <c r="C56"/>
  <c r="L55"/>
  <c r="K55"/>
  <c r="J55"/>
  <c r="I55"/>
  <c r="H55"/>
  <c r="G55"/>
  <c r="F55"/>
  <c r="C55"/>
  <c r="E54"/>
  <c r="D54"/>
  <c r="C54"/>
  <c r="K52"/>
  <c r="J52"/>
  <c r="I52"/>
  <c r="H52"/>
  <c r="G52"/>
  <c r="F52"/>
  <c r="E52"/>
  <c r="E55" s="1"/>
  <c r="D52"/>
  <c r="D55" s="1"/>
  <c r="C52"/>
  <c r="E50"/>
  <c r="D50"/>
  <c r="C50"/>
  <c r="E49"/>
  <c r="D49"/>
  <c r="C49"/>
  <c r="J48"/>
  <c r="I48"/>
  <c r="H48"/>
  <c r="G48"/>
  <c r="F48"/>
  <c r="E48"/>
  <c r="D48"/>
  <c r="C48"/>
  <c r="L47"/>
  <c r="J47"/>
  <c r="I47"/>
  <c r="H47"/>
  <c r="G47"/>
  <c r="F47"/>
  <c r="J46"/>
  <c r="E46"/>
  <c r="D46"/>
  <c r="C46"/>
  <c r="E42"/>
  <c r="D42"/>
  <c r="C42"/>
  <c r="E41"/>
  <c r="D41"/>
  <c r="C41"/>
  <c r="E39"/>
  <c r="D39"/>
  <c r="C39"/>
  <c r="J38"/>
  <c r="I38"/>
  <c r="H38"/>
  <c r="G38"/>
  <c r="F38"/>
  <c r="E38"/>
  <c r="E47" s="1"/>
  <c r="D38"/>
  <c r="C38"/>
  <c r="C47" s="1"/>
  <c r="E37"/>
  <c r="D37"/>
  <c r="C37"/>
  <c r="E34"/>
  <c r="D34"/>
  <c r="C34"/>
  <c r="J32"/>
  <c r="I32"/>
  <c r="H32"/>
  <c r="G32"/>
  <c r="F32"/>
  <c r="D32"/>
  <c r="E30"/>
  <c r="D30"/>
  <c r="C30"/>
  <c r="C29"/>
  <c r="E27"/>
  <c r="D27"/>
  <c r="C27"/>
  <c r="C26"/>
  <c r="L24"/>
  <c r="J24"/>
  <c r="I24"/>
  <c r="H24"/>
  <c r="G24"/>
  <c r="F24"/>
  <c r="E24"/>
  <c r="D24"/>
  <c r="C24"/>
  <c r="L23"/>
  <c r="J23"/>
  <c r="I23"/>
  <c r="H23"/>
  <c r="G23"/>
  <c r="F23"/>
  <c r="L22"/>
  <c r="J22"/>
  <c r="I22"/>
  <c r="H22"/>
  <c r="G22"/>
  <c r="F22"/>
  <c r="E22"/>
  <c r="D22"/>
  <c r="C22"/>
  <c r="E21"/>
  <c r="D21"/>
  <c r="C21"/>
  <c r="E20"/>
  <c r="D20"/>
  <c r="C20"/>
  <c r="E19"/>
  <c r="D19"/>
  <c r="C19"/>
  <c r="L18"/>
  <c r="J18"/>
  <c r="I18"/>
  <c r="H18"/>
  <c r="G18"/>
  <c r="F18"/>
  <c r="E18"/>
  <c r="E23" s="1"/>
  <c r="D18"/>
  <c r="D23" s="1"/>
  <c r="C18"/>
  <c r="C23" s="1"/>
  <c r="E17"/>
  <c r="D17"/>
  <c r="C17"/>
  <c r="E15"/>
  <c r="D15"/>
  <c r="C15"/>
  <c r="E14"/>
  <c r="D14"/>
  <c r="C14"/>
  <c r="E11"/>
  <c r="D11"/>
  <c r="C11"/>
  <c r="E7"/>
  <c r="D7"/>
  <c r="C7"/>
  <c r="E6"/>
  <c r="D6"/>
  <c r="C6"/>
  <c r="E4"/>
  <c r="D4"/>
  <c r="C4"/>
  <c r="E630" i="21"/>
  <c r="D630"/>
  <c r="C630"/>
  <c r="E629"/>
  <c r="D629"/>
  <c r="C629"/>
  <c r="E625"/>
  <c r="D625"/>
  <c r="D624" i="24" s="1"/>
  <c r="C625" i="21"/>
  <c r="W621"/>
  <c r="U621"/>
  <c r="U620"/>
  <c r="E620"/>
  <c r="D620"/>
  <c r="C620"/>
  <c r="U619"/>
  <c r="E619"/>
  <c r="D619"/>
  <c r="C619"/>
  <c r="U618"/>
  <c r="E618"/>
  <c r="D618"/>
  <c r="C618"/>
  <c r="U617"/>
  <c r="E617"/>
  <c r="D617"/>
  <c r="C617"/>
  <c r="U616"/>
  <c r="E616"/>
  <c r="D616"/>
  <c r="C616"/>
  <c r="U615"/>
  <c r="E615"/>
  <c r="D615"/>
  <c r="C615"/>
  <c r="U614"/>
  <c r="E614"/>
  <c r="D614"/>
  <c r="C614"/>
  <c r="U613"/>
  <c r="E613"/>
  <c r="D613"/>
  <c r="C613"/>
  <c r="U612"/>
  <c r="E612"/>
  <c r="D612"/>
  <c r="C612"/>
  <c r="W611"/>
  <c r="U611"/>
  <c r="U610"/>
  <c r="E610"/>
  <c r="D610"/>
  <c r="C610"/>
  <c r="U609"/>
  <c r="E609"/>
  <c r="D609"/>
  <c r="C609"/>
  <c r="U608"/>
  <c r="E608"/>
  <c r="D608"/>
  <c r="C608"/>
  <c r="W607"/>
  <c r="E607"/>
  <c r="D607"/>
  <c r="D605" i="24" s="1"/>
  <c r="C607" i="21"/>
  <c r="U606"/>
  <c r="E606"/>
  <c r="D606"/>
  <c r="C606"/>
  <c r="U605"/>
  <c r="C605"/>
  <c r="U604"/>
  <c r="U603"/>
  <c r="E603"/>
  <c r="E604" s="1"/>
  <c r="E611" s="1"/>
  <c r="D603"/>
  <c r="D604" s="1"/>
  <c r="D611" s="1"/>
  <c r="C603"/>
  <c r="C604" s="1"/>
  <c r="U601"/>
  <c r="E601"/>
  <c r="D601"/>
  <c r="C601"/>
  <c r="U600"/>
  <c r="E600"/>
  <c r="D600"/>
  <c r="C600"/>
  <c r="U599"/>
  <c r="E599"/>
  <c r="D599"/>
  <c r="C599"/>
  <c r="U598"/>
  <c r="E598"/>
  <c r="D598"/>
  <c r="C598"/>
  <c r="U597"/>
  <c r="E597"/>
  <c r="D597"/>
  <c r="C597"/>
  <c r="U596"/>
  <c r="E596"/>
  <c r="D596"/>
  <c r="C596"/>
  <c r="U595"/>
  <c r="E595"/>
  <c r="D595"/>
  <c r="C595"/>
  <c r="U594"/>
  <c r="E594"/>
  <c r="D594"/>
  <c r="C594"/>
  <c r="U593"/>
  <c r="E593"/>
  <c r="D593"/>
  <c r="C593"/>
  <c r="U592"/>
  <c r="E592"/>
  <c r="D592"/>
  <c r="C592"/>
  <c r="U591"/>
  <c r="E591"/>
  <c r="D591"/>
  <c r="C591"/>
  <c r="U590"/>
  <c r="E590"/>
  <c r="D590"/>
  <c r="C590"/>
  <c r="U589"/>
  <c r="E589"/>
  <c r="D589"/>
  <c r="C589"/>
  <c r="U588"/>
  <c r="Q587"/>
  <c r="P587"/>
  <c r="O587"/>
  <c r="N587"/>
  <c r="M587"/>
  <c r="L587"/>
  <c r="K587"/>
  <c r="Q586"/>
  <c r="P586"/>
  <c r="O586"/>
  <c r="N586"/>
  <c r="M586"/>
  <c r="L586"/>
  <c r="K586"/>
  <c r="U585"/>
  <c r="E585"/>
  <c r="D585"/>
  <c r="D583" i="24" s="1"/>
  <c r="C585" i="21"/>
  <c r="U584"/>
  <c r="E584"/>
  <c r="D584"/>
  <c r="C584"/>
  <c r="U583"/>
  <c r="E583"/>
  <c r="D583"/>
  <c r="D581" i="24" s="1"/>
  <c r="C583" i="21"/>
  <c r="U582"/>
  <c r="E582"/>
  <c r="D582"/>
  <c r="C582"/>
  <c r="U581"/>
  <c r="E581"/>
  <c r="D581"/>
  <c r="D579" i="24" s="1"/>
  <c r="C581" i="21"/>
  <c r="U580"/>
  <c r="E580"/>
  <c r="D580"/>
  <c r="C580"/>
  <c r="U579"/>
  <c r="E579"/>
  <c r="D579"/>
  <c r="D577" i="24" s="1"/>
  <c r="C579" i="21"/>
  <c r="U578"/>
  <c r="E578"/>
  <c r="D578"/>
  <c r="C578"/>
  <c r="U577"/>
  <c r="E577"/>
  <c r="D577"/>
  <c r="D575" i="24" s="1"/>
  <c r="C577" i="21"/>
  <c r="U576"/>
  <c r="E576"/>
  <c r="D576"/>
  <c r="C576"/>
  <c r="U575"/>
  <c r="E575"/>
  <c r="D575"/>
  <c r="D573" i="24" s="1"/>
  <c r="C575" i="21"/>
  <c r="W574"/>
  <c r="U574"/>
  <c r="T574"/>
  <c r="S574"/>
  <c r="R574"/>
  <c r="Q574"/>
  <c r="P574"/>
  <c r="O574"/>
  <c r="N574"/>
  <c r="M574"/>
  <c r="L574"/>
  <c r="K574"/>
  <c r="J574"/>
  <c r="J586" s="1"/>
  <c r="J587" s="1"/>
  <c r="I574"/>
  <c r="H574"/>
  <c r="H586" s="1"/>
  <c r="H587" s="1"/>
  <c r="G574"/>
  <c r="F574"/>
  <c r="F586" s="1"/>
  <c r="F587" s="1"/>
  <c r="E574"/>
  <c r="E586" s="1"/>
  <c r="E584" i="24" s="1"/>
  <c r="D574" i="21"/>
  <c r="D586" s="1"/>
  <c r="D584" i="24" s="1"/>
  <c r="C574" i="21"/>
  <c r="C586" s="1"/>
  <c r="C584" i="24" s="1"/>
  <c r="U573" i="21"/>
  <c r="E573"/>
  <c r="D573"/>
  <c r="D571" i="24" s="1"/>
  <c r="C573" i="21"/>
  <c r="U572"/>
  <c r="E572"/>
  <c r="D572"/>
  <c r="C572"/>
  <c r="U571"/>
  <c r="E571"/>
  <c r="D571"/>
  <c r="D569" i="24" s="1"/>
  <c r="C571" i="21"/>
  <c r="U570"/>
  <c r="E570"/>
  <c r="D570"/>
  <c r="C570"/>
  <c r="U569"/>
  <c r="E569"/>
  <c r="D569"/>
  <c r="D567" i="24" s="1"/>
  <c r="C569" i="21"/>
  <c r="U568"/>
  <c r="E568"/>
  <c r="D568"/>
  <c r="C568"/>
  <c r="U567"/>
  <c r="E567"/>
  <c r="D567"/>
  <c r="D565" i="24" s="1"/>
  <c r="C567" i="21"/>
  <c r="U565"/>
  <c r="E565"/>
  <c r="D565"/>
  <c r="C565"/>
  <c r="U564"/>
  <c r="E564"/>
  <c r="D564"/>
  <c r="D562" i="24" s="1"/>
  <c r="C564" i="21"/>
  <c r="U563"/>
  <c r="E563"/>
  <c r="D563"/>
  <c r="C563"/>
  <c r="S562"/>
  <c r="R562"/>
  <c r="Q562"/>
  <c r="P562"/>
  <c r="O562"/>
  <c r="N562"/>
  <c r="M562"/>
  <c r="L562"/>
  <c r="K562"/>
  <c r="J562"/>
  <c r="I562"/>
  <c r="I586" s="1"/>
  <c r="I587" s="1"/>
  <c r="H562"/>
  <c r="G562"/>
  <c r="G586" s="1"/>
  <c r="G587" s="1"/>
  <c r="F562"/>
  <c r="U561"/>
  <c r="W560"/>
  <c r="U560"/>
  <c r="T560"/>
  <c r="S560"/>
  <c r="R560"/>
  <c r="Q560"/>
  <c r="P560"/>
  <c r="O560"/>
  <c r="N560"/>
  <c r="M560"/>
  <c r="L560"/>
  <c r="K560"/>
  <c r="J560"/>
  <c r="I560"/>
  <c r="H560"/>
  <c r="G560"/>
  <c r="F560"/>
  <c r="E560"/>
  <c r="D560"/>
  <c r="U559"/>
  <c r="E559"/>
  <c r="D559"/>
  <c r="C559"/>
  <c r="U558"/>
  <c r="E558"/>
  <c r="D558"/>
  <c r="C558"/>
  <c r="U557"/>
  <c r="E557"/>
  <c r="D557"/>
  <c r="C557"/>
  <c r="U556"/>
  <c r="E556"/>
  <c r="D556"/>
  <c r="C556"/>
  <c r="U555"/>
  <c r="E555"/>
  <c r="D555"/>
  <c r="C555"/>
  <c r="U554"/>
  <c r="E554"/>
  <c r="D554"/>
  <c r="C554"/>
  <c r="U553"/>
  <c r="E553"/>
  <c r="D553"/>
  <c r="C553"/>
  <c r="U552"/>
  <c r="E551"/>
  <c r="D551"/>
  <c r="C551"/>
  <c r="U550"/>
  <c r="E550"/>
  <c r="D550"/>
  <c r="C550"/>
  <c r="U549"/>
  <c r="E549"/>
  <c r="D549"/>
  <c r="C549"/>
  <c r="W548"/>
  <c r="U548"/>
  <c r="T548"/>
  <c r="S548"/>
  <c r="R548"/>
  <c r="Q548"/>
  <c r="P548"/>
  <c r="O548"/>
  <c r="N548"/>
  <c r="M548"/>
  <c r="L548"/>
  <c r="K548"/>
  <c r="J548"/>
  <c r="I548"/>
  <c r="H548"/>
  <c r="G548"/>
  <c r="F548"/>
  <c r="C548"/>
  <c r="C560" s="1"/>
  <c r="C558" i="24" s="1"/>
  <c r="U547" i="21"/>
  <c r="E547"/>
  <c r="D547"/>
  <c r="C547"/>
  <c r="U546"/>
  <c r="E546"/>
  <c r="D546"/>
  <c r="C546"/>
  <c r="U545"/>
  <c r="E545"/>
  <c r="D545"/>
  <c r="C545"/>
  <c r="U544"/>
  <c r="E544"/>
  <c r="D544"/>
  <c r="C544"/>
  <c r="U543"/>
  <c r="E543"/>
  <c r="D543"/>
  <c r="C543"/>
  <c r="U542"/>
  <c r="E542"/>
  <c r="D542"/>
  <c r="C542"/>
  <c r="U541"/>
  <c r="E541"/>
  <c r="D541"/>
  <c r="C541"/>
  <c r="U540"/>
  <c r="E540"/>
  <c r="D540"/>
  <c r="C540"/>
  <c r="U539"/>
  <c r="E539"/>
  <c r="D539"/>
  <c r="C539"/>
  <c r="U538"/>
  <c r="E538"/>
  <c r="D538"/>
  <c r="C538"/>
  <c r="U537"/>
  <c r="E537"/>
  <c r="D537"/>
  <c r="C537"/>
  <c r="W536"/>
  <c r="U536"/>
  <c r="T536"/>
  <c r="S536"/>
  <c r="R536"/>
  <c r="Q536"/>
  <c r="P536"/>
  <c r="O536"/>
  <c r="N536"/>
  <c r="M536"/>
  <c r="L536"/>
  <c r="K536"/>
  <c r="J536"/>
  <c r="I536"/>
  <c r="H536"/>
  <c r="G536"/>
  <c r="F536"/>
  <c r="E536"/>
  <c r="D536"/>
  <c r="C536"/>
  <c r="U535"/>
  <c r="E535"/>
  <c r="D535"/>
  <c r="C535"/>
  <c r="W534"/>
  <c r="U534"/>
  <c r="T534"/>
  <c r="S534"/>
  <c r="R534"/>
  <c r="Q534"/>
  <c r="P534"/>
  <c r="O534"/>
  <c r="N534"/>
  <c r="M534"/>
  <c r="L534"/>
  <c r="K534"/>
  <c r="J534"/>
  <c r="I534"/>
  <c r="H534"/>
  <c r="G534"/>
  <c r="F534"/>
  <c r="E534"/>
  <c r="D534"/>
  <c r="C534"/>
  <c r="U533"/>
  <c r="E533"/>
  <c r="D533"/>
  <c r="C533"/>
  <c r="U532"/>
  <c r="E532"/>
  <c r="D532"/>
  <c r="C532"/>
  <c r="U531"/>
  <c r="E531"/>
  <c r="D531"/>
  <c r="C531"/>
  <c r="U530"/>
  <c r="E530"/>
  <c r="D530"/>
  <c r="C530"/>
  <c r="U529"/>
  <c r="E529"/>
  <c r="D529"/>
  <c r="C529"/>
  <c r="U528"/>
  <c r="U527"/>
  <c r="E527"/>
  <c r="D527"/>
  <c r="C527"/>
  <c r="U526"/>
  <c r="E526"/>
  <c r="D526"/>
  <c r="C526"/>
  <c r="S525"/>
  <c r="R525"/>
  <c r="Q525"/>
  <c r="P525"/>
  <c r="O525"/>
  <c r="N525"/>
  <c r="M525"/>
  <c r="L525"/>
  <c r="K525"/>
  <c r="J525"/>
  <c r="I525"/>
  <c r="H525"/>
  <c r="G525"/>
  <c r="F525"/>
  <c r="E525"/>
  <c r="D525"/>
  <c r="C525"/>
  <c r="U524"/>
  <c r="E524"/>
  <c r="D524"/>
  <c r="C524"/>
  <c r="U523"/>
  <c r="E523"/>
  <c r="D523"/>
  <c r="C523"/>
  <c r="U522"/>
  <c r="U520"/>
  <c r="D520"/>
  <c r="U519"/>
  <c r="E519"/>
  <c r="D519"/>
  <c r="C519"/>
  <c r="U518"/>
  <c r="E518"/>
  <c r="D518"/>
  <c r="C518"/>
  <c r="U517"/>
  <c r="E517"/>
  <c r="D517"/>
  <c r="C517"/>
  <c r="U516"/>
  <c r="Q516"/>
  <c r="P516"/>
  <c r="O516"/>
  <c r="N516"/>
  <c r="M516"/>
  <c r="L516"/>
  <c r="K516"/>
  <c r="J516"/>
  <c r="I516"/>
  <c r="H516"/>
  <c r="G516"/>
  <c r="F516"/>
  <c r="D516"/>
  <c r="U515"/>
  <c r="E515"/>
  <c r="D515"/>
  <c r="C515"/>
  <c r="U514"/>
  <c r="E514"/>
  <c r="D514"/>
  <c r="C514"/>
  <c r="U513"/>
  <c r="E513"/>
  <c r="D513"/>
  <c r="C513"/>
  <c r="I512"/>
  <c r="U511"/>
  <c r="I509"/>
  <c r="U508"/>
  <c r="E508"/>
  <c r="D508"/>
  <c r="C508"/>
  <c r="U507"/>
  <c r="U506"/>
  <c r="E506"/>
  <c r="D506"/>
  <c r="C506"/>
  <c r="U505"/>
  <c r="E505"/>
  <c r="D505"/>
  <c r="C505"/>
  <c r="U503"/>
  <c r="E503"/>
  <c r="D503"/>
  <c r="C503"/>
  <c r="Q502"/>
  <c r="P502"/>
  <c r="O502"/>
  <c r="N502"/>
  <c r="M502"/>
  <c r="L502"/>
  <c r="K502"/>
  <c r="J502"/>
  <c r="I502"/>
  <c r="H502"/>
  <c r="G502"/>
  <c r="F502"/>
  <c r="U501"/>
  <c r="E501"/>
  <c r="D501"/>
  <c r="C501"/>
  <c r="E499"/>
  <c r="D499"/>
  <c r="C499"/>
  <c r="E496"/>
  <c r="D496"/>
  <c r="C496"/>
  <c r="Q495"/>
  <c r="P495"/>
  <c r="O495"/>
  <c r="N495"/>
  <c r="M495"/>
  <c r="L495"/>
  <c r="K495"/>
  <c r="J495"/>
  <c r="I495"/>
  <c r="H495"/>
  <c r="G495"/>
  <c r="F495"/>
  <c r="C495"/>
  <c r="U493"/>
  <c r="E493"/>
  <c r="D493"/>
  <c r="C493"/>
  <c r="U492"/>
  <c r="E492"/>
  <c r="D492"/>
  <c r="C492"/>
  <c r="U491"/>
  <c r="E491"/>
  <c r="D491"/>
  <c r="C491"/>
  <c r="U490"/>
  <c r="E490"/>
  <c r="D490"/>
  <c r="C490"/>
  <c r="U489"/>
  <c r="E489"/>
  <c r="D489"/>
  <c r="C489"/>
  <c r="U488"/>
  <c r="E488"/>
  <c r="D488"/>
  <c r="C488"/>
  <c r="U487"/>
  <c r="E487"/>
  <c r="D487"/>
  <c r="C487"/>
  <c r="U486"/>
  <c r="E486"/>
  <c r="D486"/>
  <c r="C486"/>
  <c r="E485"/>
  <c r="D485"/>
  <c r="C485"/>
  <c r="U484"/>
  <c r="E484"/>
  <c r="D484"/>
  <c r="C484"/>
  <c r="U483"/>
  <c r="E483"/>
  <c r="D483"/>
  <c r="C483"/>
  <c r="O482"/>
  <c r="N482"/>
  <c r="M482"/>
  <c r="L482"/>
  <c r="K482"/>
  <c r="J482"/>
  <c r="I482"/>
  <c r="H482"/>
  <c r="G482"/>
  <c r="F482"/>
  <c r="E482"/>
  <c r="C482"/>
  <c r="O481"/>
  <c r="N481"/>
  <c r="M481"/>
  <c r="L481"/>
  <c r="K481"/>
  <c r="J481"/>
  <c r="I481"/>
  <c r="H481"/>
  <c r="G481"/>
  <c r="F481"/>
  <c r="C481"/>
  <c r="U480"/>
  <c r="E480"/>
  <c r="D480"/>
  <c r="C480"/>
  <c r="U479"/>
  <c r="E479"/>
  <c r="D479"/>
  <c r="C479"/>
  <c r="U478"/>
  <c r="E478"/>
  <c r="D478"/>
  <c r="C478"/>
  <c r="U477"/>
  <c r="E477"/>
  <c r="D477"/>
  <c r="C477"/>
  <c r="U476"/>
  <c r="E476"/>
  <c r="D476"/>
  <c r="C476"/>
  <c r="U475"/>
  <c r="E475"/>
  <c r="D475"/>
  <c r="C475"/>
  <c r="U474"/>
  <c r="D474"/>
  <c r="U471"/>
  <c r="E471"/>
  <c r="D471"/>
  <c r="C471"/>
  <c r="U470"/>
  <c r="E470"/>
  <c r="D470"/>
  <c r="C470"/>
  <c r="U469"/>
  <c r="E469"/>
  <c r="D469"/>
  <c r="C469"/>
  <c r="U468"/>
  <c r="E468"/>
  <c r="D468"/>
  <c r="C468"/>
  <c r="U467"/>
  <c r="E467"/>
  <c r="D467"/>
  <c r="C467"/>
  <c r="U466"/>
  <c r="E466"/>
  <c r="D466"/>
  <c r="C466"/>
  <c r="U465"/>
  <c r="E465"/>
  <c r="D465"/>
  <c r="C465"/>
  <c r="O464"/>
  <c r="N464"/>
  <c r="M464"/>
  <c r="L464"/>
  <c r="K464"/>
  <c r="J464"/>
  <c r="I464"/>
  <c r="H464"/>
  <c r="G464"/>
  <c r="F464"/>
  <c r="E464"/>
  <c r="D464"/>
  <c r="C464"/>
  <c r="U463"/>
  <c r="E463"/>
  <c r="D463"/>
  <c r="C463"/>
  <c r="U462"/>
  <c r="E462"/>
  <c r="D462"/>
  <c r="C462"/>
  <c r="U460"/>
  <c r="E460"/>
  <c r="D460"/>
  <c r="C460"/>
  <c r="O459"/>
  <c r="N459"/>
  <c r="M459"/>
  <c r="L459"/>
  <c r="K459"/>
  <c r="J459"/>
  <c r="I459"/>
  <c r="H459"/>
  <c r="G459"/>
  <c r="F459"/>
  <c r="E459"/>
  <c r="E457" i="24" s="1"/>
  <c r="D459" i="21"/>
  <c r="C459"/>
  <c r="U458"/>
  <c r="E458"/>
  <c r="D458"/>
  <c r="C458"/>
  <c r="U457"/>
  <c r="E457"/>
  <c r="D457"/>
  <c r="C457"/>
  <c r="U456"/>
  <c r="E456"/>
  <c r="D456"/>
  <c r="C456"/>
  <c r="U455"/>
  <c r="E455"/>
  <c r="D455"/>
  <c r="C455"/>
  <c r="W454"/>
  <c r="U454"/>
  <c r="T454"/>
  <c r="S454"/>
  <c r="R454"/>
  <c r="Q454"/>
  <c r="P454"/>
  <c r="O454"/>
  <c r="N454"/>
  <c r="M454"/>
  <c r="L454"/>
  <c r="K454"/>
  <c r="J454"/>
  <c r="I454"/>
  <c r="H454"/>
  <c r="G454"/>
  <c r="F454"/>
  <c r="E454"/>
  <c r="D454"/>
  <c r="C454"/>
  <c r="U453"/>
  <c r="E453"/>
  <c r="D453"/>
  <c r="C453"/>
  <c r="U452"/>
  <c r="E452"/>
  <c r="D452"/>
  <c r="C452"/>
  <c r="U451"/>
  <c r="E451"/>
  <c r="D451"/>
  <c r="C451"/>
  <c r="U450"/>
  <c r="E450"/>
  <c r="D450"/>
  <c r="C450"/>
  <c r="U449"/>
  <c r="E449"/>
  <c r="D449"/>
  <c r="C449"/>
  <c r="U448"/>
  <c r="E448"/>
  <c r="D448"/>
  <c r="C448"/>
  <c r="U447"/>
  <c r="E447"/>
  <c r="D447"/>
  <c r="C447"/>
  <c r="U446"/>
  <c r="E446"/>
  <c r="D446"/>
  <c r="C446"/>
  <c r="U445"/>
  <c r="E445"/>
  <c r="D445"/>
  <c r="C445"/>
  <c r="U444"/>
  <c r="E444"/>
  <c r="D444"/>
  <c r="C444"/>
  <c r="U443"/>
  <c r="E443"/>
  <c r="D443"/>
  <c r="C443"/>
  <c r="U442"/>
  <c r="E442"/>
  <c r="D442"/>
  <c r="C442"/>
  <c r="U441"/>
  <c r="E441"/>
  <c r="D441"/>
  <c r="C441"/>
  <c r="U439"/>
  <c r="E439"/>
  <c r="D439"/>
  <c r="C439"/>
  <c r="U438"/>
  <c r="E438"/>
  <c r="D438"/>
  <c r="C438"/>
  <c r="U437"/>
  <c r="E437"/>
  <c r="D437"/>
  <c r="C437"/>
  <c r="U436"/>
  <c r="E436"/>
  <c r="D436"/>
  <c r="C436"/>
  <c r="U435"/>
  <c r="E435"/>
  <c r="D435"/>
  <c r="C435"/>
  <c r="U434"/>
  <c r="E434"/>
  <c r="D434"/>
  <c r="C434"/>
  <c r="O433"/>
  <c r="N433"/>
  <c r="M433"/>
  <c r="L433"/>
  <c r="K433"/>
  <c r="J433"/>
  <c r="I433"/>
  <c r="H433"/>
  <c r="G433"/>
  <c r="F433"/>
  <c r="E433"/>
  <c r="D433"/>
  <c r="D481" s="1"/>
  <c r="C433"/>
  <c r="U432"/>
  <c r="E432"/>
  <c r="D432"/>
  <c r="C432"/>
  <c r="U431"/>
  <c r="E431"/>
  <c r="D431"/>
  <c r="C431"/>
  <c r="U430"/>
  <c r="E430"/>
  <c r="D430"/>
  <c r="C430"/>
  <c r="U428"/>
  <c r="D428"/>
  <c r="C428"/>
  <c r="O425"/>
  <c r="N425"/>
  <c r="M425"/>
  <c r="L425"/>
  <c r="K425"/>
  <c r="J425"/>
  <c r="I425"/>
  <c r="H425"/>
  <c r="G425"/>
  <c r="F425"/>
  <c r="E425"/>
  <c r="D425"/>
  <c r="C425"/>
  <c r="U424"/>
  <c r="E424"/>
  <c r="D424"/>
  <c r="C424"/>
  <c r="U423"/>
  <c r="E423"/>
  <c r="D423"/>
  <c r="C423"/>
  <c r="U422"/>
  <c r="E422"/>
  <c r="D422"/>
  <c r="C422"/>
  <c r="U421"/>
  <c r="E421"/>
  <c r="D421"/>
  <c r="C421"/>
  <c r="W420"/>
  <c r="U420"/>
  <c r="T420"/>
  <c r="S420"/>
  <c r="R420"/>
  <c r="Q420"/>
  <c r="P420"/>
  <c r="O420"/>
  <c r="N420"/>
  <c r="M420"/>
  <c r="L420"/>
  <c r="K420"/>
  <c r="J420"/>
  <c r="I420"/>
  <c r="H420"/>
  <c r="G420"/>
  <c r="F420"/>
  <c r="E420"/>
  <c r="D420"/>
  <c r="C420"/>
  <c r="U419"/>
  <c r="E419"/>
  <c r="D419"/>
  <c r="C419"/>
  <c r="U418"/>
  <c r="E418"/>
  <c r="D418"/>
  <c r="C418"/>
  <c r="U417"/>
  <c r="E417"/>
  <c r="D417"/>
  <c r="C417"/>
  <c r="U416"/>
  <c r="E416"/>
  <c r="D416"/>
  <c r="C416"/>
  <c r="U415"/>
  <c r="E415"/>
  <c r="D415"/>
  <c r="C415"/>
  <c r="U414"/>
  <c r="E414"/>
  <c r="D414"/>
  <c r="C414"/>
  <c r="U413"/>
  <c r="E413"/>
  <c r="D413"/>
  <c r="C413"/>
  <c r="U412"/>
  <c r="E412"/>
  <c r="D412"/>
  <c r="C412"/>
  <c r="U411"/>
  <c r="E411"/>
  <c r="D411"/>
  <c r="C411"/>
  <c r="W410"/>
  <c r="U410"/>
  <c r="T410"/>
  <c r="S410"/>
  <c r="R410"/>
  <c r="Q410"/>
  <c r="P410"/>
  <c r="O410"/>
  <c r="N410"/>
  <c r="M410"/>
  <c r="L410"/>
  <c r="K410"/>
  <c r="J410"/>
  <c r="I410"/>
  <c r="H410"/>
  <c r="G410"/>
  <c r="F410"/>
  <c r="E410"/>
  <c r="D410"/>
  <c r="C410"/>
  <c r="W409"/>
  <c r="U409"/>
  <c r="T409"/>
  <c r="S409"/>
  <c r="R409"/>
  <c r="Q409"/>
  <c r="P409"/>
  <c r="O409"/>
  <c r="N409"/>
  <c r="M409"/>
  <c r="L409"/>
  <c r="K409"/>
  <c r="J409"/>
  <c r="I409"/>
  <c r="H409"/>
  <c r="G409"/>
  <c r="F409"/>
  <c r="E409"/>
  <c r="D409"/>
  <c r="C409"/>
  <c r="U408"/>
  <c r="E408"/>
  <c r="D408"/>
  <c r="C408"/>
  <c r="U407"/>
  <c r="E407"/>
  <c r="D407"/>
  <c r="C407"/>
  <c r="U406"/>
  <c r="E406"/>
  <c r="D406"/>
  <c r="C406"/>
  <c r="U405"/>
  <c r="E405"/>
  <c r="D405"/>
  <c r="C405"/>
  <c r="U404"/>
  <c r="E404"/>
  <c r="D404"/>
  <c r="C404"/>
  <c r="U403"/>
  <c r="E403"/>
  <c r="D403"/>
  <c r="C403"/>
  <c r="U402"/>
  <c r="E402"/>
  <c r="D402"/>
  <c r="C402"/>
  <c r="U401"/>
  <c r="E401"/>
  <c r="D401"/>
  <c r="C401"/>
  <c r="U400"/>
  <c r="E400"/>
  <c r="D400"/>
  <c r="C400"/>
  <c r="U399"/>
  <c r="E399"/>
  <c r="D399"/>
  <c r="C399"/>
  <c r="U398"/>
  <c r="E398"/>
  <c r="D398"/>
  <c r="C398"/>
  <c r="U397"/>
  <c r="E397"/>
  <c r="D397"/>
  <c r="C397"/>
  <c r="U396"/>
  <c r="E396"/>
  <c r="D396"/>
  <c r="C396"/>
  <c r="O395"/>
  <c r="N395"/>
  <c r="M395"/>
  <c r="L395"/>
  <c r="K395"/>
  <c r="J395"/>
  <c r="I395"/>
  <c r="H395"/>
  <c r="G395"/>
  <c r="F395"/>
  <c r="E395"/>
  <c r="D395"/>
  <c r="C395"/>
  <c r="U394"/>
  <c r="E394"/>
  <c r="D394"/>
  <c r="C394"/>
  <c r="U393"/>
  <c r="E393"/>
  <c r="D393"/>
  <c r="C393"/>
  <c r="U392"/>
  <c r="E392"/>
  <c r="D392"/>
  <c r="C392"/>
  <c r="U391"/>
  <c r="E391"/>
  <c r="D391"/>
  <c r="C391"/>
  <c r="U390"/>
  <c r="E390"/>
  <c r="D390"/>
  <c r="C390"/>
  <c r="U389"/>
  <c r="E389"/>
  <c r="D389"/>
  <c r="C389"/>
  <c r="U388"/>
  <c r="E388"/>
  <c r="D388"/>
  <c r="C388"/>
  <c r="U387"/>
  <c r="U386"/>
  <c r="C386"/>
  <c r="Q384"/>
  <c r="P384"/>
  <c r="O384"/>
  <c r="N384"/>
  <c r="M384"/>
  <c r="L384"/>
  <c r="K384"/>
  <c r="J384"/>
  <c r="I384"/>
  <c r="H384"/>
  <c r="G384"/>
  <c r="F384"/>
  <c r="U383"/>
  <c r="E383"/>
  <c r="D383"/>
  <c r="C383"/>
  <c r="U382"/>
  <c r="E382"/>
  <c r="D382"/>
  <c r="C382"/>
  <c r="U381"/>
  <c r="E381"/>
  <c r="D381"/>
  <c r="C381"/>
  <c r="U380"/>
  <c r="E380"/>
  <c r="D380"/>
  <c r="C380"/>
  <c r="U379"/>
  <c r="E379"/>
  <c r="D379"/>
  <c r="C379"/>
  <c r="U378"/>
  <c r="E378"/>
  <c r="D378"/>
  <c r="C378"/>
  <c r="U377"/>
  <c r="E377"/>
  <c r="D377"/>
  <c r="C377"/>
  <c r="U376"/>
  <c r="E376"/>
  <c r="D376"/>
  <c r="C376"/>
  <c r="U375"/>
  <c r="E375"/>
  <c r="D375"/>
  <c r="C375"/>
  <c r="U374"/>
  <c r="E374"/>
  <c r="D374"/>
  <c r="C374"/>
  <c r="W373"/>
  <c r="U373"/>
  <c r="T373"/>
  <c r="S373"/>
  <c r="R373"/>
  <c r="Q373"/>
  <c r="P373"/>
  <c r="O373"/>
  <c r="N373"/>
  <c r="M373"/>
  <c r="L373"/>
  <c r="K373"/>
  <c r="J373"/>
  <c r="I373"/>
  <c r="H373"/>
  <c r="G373"/>
  <c r="F373"/>
  <c r="E373"/>
  <c r="D373"/>
  <c r="C373"/>
  <c r="U372"/>
  <c r="E372"/>
  <c r="D372"/>
  <c r="C372"/>
  <c r="U371"/>
  <c r="E371"/>
  <c r="D371"/>
  <c r="C371"/>
  <c r="U370"/>
  <c r="E370"/>
  <c r="D370"/>
  <c r="C370"/>
  <c r="U369"/>
  <c r="E369"/>
  <c r="D369"/>
  <c r="C369"/>
  <c r="U368"/>
  <c r="E368"/>
  <c r="D368"/>
  <c r="C368"/>
  <c r="U367"/>
  <c r="E367"/>
  <c r="D367"/>
  <c r="C367"/>
  <c r="U366"/>
  <c r="E366"/>
  <c r="D366"/>
  <c r="C366"/>
  <c r="U365"/>
  <c r="E365"/>
  <c r="D365"/>
  <c r="C365"/>
  <c r="U364"/>
  <c r="E364"/>
  <c r="D364"/>
  <c r="C364"/>
  <c r="U363"/>
  <c r="E363"/>
  <c r="D363"/>
  <c r="C363"/>
  <c r="U362"/>
  <c r="T362"/>
  <c r="S362"/>
  <c r="R362"/>
  <c r="Q362"/>
  <c r="P362"/>
  <c r="O362"/>
  <c r="N362"/>
  <c r="M362"/>
  <c r="L362"/>
  <c r="K362"/>
  <c r="J362"/>
  <c r="I362"/>
  <c r="H362"/>
  <c r="G362"/>
  <c r="F362"/>
  <c r="E362"/>
  <c r="D362"/>
  <c r="C362"/>
  <c r="U361"/>
  <c r="E361"/>
  <c r="D361"/>
  <c r="C361"/>
  <c r="U360"/>
  <c r="C360"/>
  <c r="O359"/>
  <c r="N359"/>
  <c r="M359"/>
  <c r="L359"/>
  <c r="K359"/>
  <c r="J359"/>
  <c r="I359"/>
  <c r="H359"/>
  <c r="G359"/>
  <c r="F359"/>
  <c r="U358"/>
  <c r="E358"/>
  <c r="D358"/>
  <c r="C358"/>
  <c r="U357"/>
  <c r="E357"/>
  <c r="D357"/>
  <c r="C357"/>
  <c r="U356"/>
  <c r="E356"/>
  <c r="D356"/>
  <c r="C356"/>
  <c r="U355"/>
  <c r="E355"/>
  <c r="D355"/>
  <c r="C355"/>
  <c r="U354"/>
  <c r="E354"/>
  <c r="D354"/>
  <c r="C354"/>
  <c r="U353"/>
  <c r="E353"/>
  <c r="D353"/>
  <c r="C353"/>
  <c r="U352"/>
  <c r="C352"/>
  <c r="U350"/>
  <c r="E350"/>
  <c r="D350"/>
  <c r="C350"/>
  <c r="O348"/>
  <c r="N348"/>
  <c r="M348"/>
  <c r="L348"/>
  <c r="K348"/>
  <c r="J348"/>
  <c r="I348"/>
  <c r="H348"/>
  <c r="G348"/>
  <c r="F348"/>
  <c r="U347"/>
  <c r="E347"/>
  <c r="D347"/>
  <c r="C347"/>
  <c r="U346"/>
  <c r="E346"/>
  <c r="D346"/>
  <c r="C346"/>
  <c r="U345"/>
  <c r="E345"/>
  <c r="D345"/>
  <c r="C345"/>
  <c r="U344"/>
  <c r="E344"/>
  <c r="D344"/>
  <c r="C344"/>
  <c r="U343"/>
  <c r="E343"/>
  <c r="D343"/>
  <c r="C343"/>
  <c r="U342"/>
  <c r="E342"/>
  <c r="D342"/>
  <c r="C342"/>
  <c r="U341"/>
  <c r="E341"/>
  <c r="D341"/>
  <c r="C341"/>
  <c r="U340"/>
  <c r="E340"/>
  <c r="D340"/>
  <c r="C340"/>
  <c r="U339"/>
  <c r="E339"/>
  <c r="D339"/>
  <c r="C339"/>
  <c r="U338"/>
  <c r="E338"/>
  <c r="D338"/>
  <c r="C338"/>
  <c r="U337"/>
  <c r="T337"/>
  <c r="S337"/>
  <c r="R337"/>
  <c r="Q337"/>
  <c r="P337"/>
  <c r="O337"/>
  <c r="N337"/>
  <c r="M337"/>
  <c r="L337"/>
  <c r="K337"/>
  <c r="J337"/>
  <c r="I337"/>
  <c r="H337"/>
  <c r="G337"/>
  <c r="F337"/>
  <c r="E337"/>
  <c r="D337"/>
  <c r="C337"/>
  <c r="U336"/>
  <c r="E336"/>
  <c r="D336"/>
  <c r="C336"/>
  <c r="U335"/>
  <c r="E335"/>
  <c r="D335"/>
  <c r="C335"/>
  <c r="U334"/>
  <c r="E334"/>
  <c r="D334"/>
  <c r="C334"/>
  <c r="U333"/>
  <c r="E333"/>
  <c r="D333"/>
  <c r="C333"/>
  <c r="U332"/>
  <c r="E332"/>
  <c r="D332"/>
  <c r="C332"/>
  <c r="U331"/>
  <c r="E331"/>
  <c r="D331"/>
  <c r="C331"/>
  <c r="U330"/>
  <c r="E330"/>
  <c r="D330"/>
  <c r="C330"/>
  <c r="U329"/>
  <c r="E329"/>
  <c r="D329"/>
  <c r="C329"/>
  <c r="U328"/>
  <c r="E328"/>
  <c r="D328"/>
  <c r="C328"/>
  <c r="U327"/>
  <c r="E327"/>
  <c r="D327"/>
  <c r="C327"/>
  <c r="U326"/>
  <c r="T326"/>
  <c r="S326"/>
  <c r="R326"/>
  <c r="Q326"/>
  <c r="P326"/>
  <c r="O326"/>
  <c r="N326"/>
  <c r="M326"/>
  <c r="L326"/>
  <c r="K326"/>
  <c r="J326"/>
  <c r="I326"/>
  <c r="H326"/>
  <c r="G326"/>
  <c r="F326"/>
  <c r="E326"/>
  <c r="D326"/>
  <c r="C326"/>
  <c r="U325"/>
  <c r="E325"/>
  <c r="D325"/>
  <c r="C325"/>
  <c r="U324"/>
  <c r="E324"/>
  <c r="D324"/>
  <c r="C324"/>
  <c r="Q323"/>
  <c r="P323"/>
  <c r="O323"/>
  <c r="N323"/>
  <c r="M323"/>
  <c r="L323"/>
  <c r="K323"/>
  <c r="J323"/>
  <c r="I323"/>
  <c r="H323"/>
  <c r="G323"/>
  <c r="F323"/>
  <c r="E323"/>
  <c r="E359" s="1"/>
  <c r="D323"/>
  <c r="D359" s="1"/>
  <c r="C323"/>
  <c r="C359" s="1"/>
  <c r="U322"/>
  <c r="C322"/>
  <c r="U321"/>
  <c r="C321"/>
  <c r="O316"/>
  <c r="N316"/>
  <c r="M316"/>
  <c r="L316"/>
  <c r="K316"/>
  <c r="J316"/>
  <c r="I316"/>
  <c r="H316"/>
  <c r="G316"/>
  <c r="F316"/>
  <c r="W314"/>
  <c r="U314"/>
  <c r="T314"/>
  <c r="S314"/>
  <c r="R314"/>
  <c r="Q314"/>
  <c r="P314"/>
  <c r="O314"/>
  <c r="N314"/>
  <c r="M314"/>
  <c r="L314"/>
  <c r="K314"/>
  <c r="J314"/>
  <c r="I314"/>
  <c r="H314"/>
  <c r="G314"/>
  <c r="F314"/>
  <c r="E314"/>
  <c r="D314"/>
  <c r="C314"/>
  <c r="U313"/>
  <c r="E313"/>
  <c r="D313"/>
  <c r="C313"/>
  <c r="U312"/>
  <c r="E312"/>
  <c r="D312"/>
  <c r="C312"/>
  <c r="U311"/>
  <c r="E311"/>
  <c r="D311"/>
  <c r="C311"/>
  <c r="U310"/>
  <c r="E310"/>
  <c r="D310"/>
  <c r="C310"/>
  <c r="U309"/>
  <c r="E309"/>
  <c r="D309"/>
  <c r="C309"/>
  <c r="U308"/>
  <c r="E308"/>
  <c r="D308"/>
  <c r="C308"/>
  <c r="U307"/>
  <c r="E307"/>
  <c r="D307"/>
  <c r="C307"/>
  <c r="U306"/>
  <c r="E306"/>
  <c r="D306"/>
  <c r="C306"/>
  <c r="U305"/>
  <c r="E305"/>
  <c r="D305"/>
  <c r="C305"/>
  <c r="U304"/>
  <c r="E304"/>
  <c r="D304"/>
  <c r="C304"/>
  <c r="U303"/>
  <c r="E303"/>
  <c r="D303"/>
  <c r="C303"/>
  <c r="U302"/>
  <c r="T302"/>
  <c r="S302"/>
  <c r="R302"/>
  <c r="Q302"/>
  <c r="P302"/>
  <c r="O302"/>
  <c r="N302"/>
  <c r="M302"/>
  <c r="L302"/>
  <c r="K302"/>
  <c r="J302"/>
  <c r="I302"/>
  <c r="H302"/>
  <c r="G302"/>
  <c r="F302"/>
  <c r="E302"/>
  <c r="D302"/>
  <c r="C302"/>
  <c r="U301"/>
  <c r="E301"/>
  <c r="D301"/>
  <c r="C301"/>
  <c r="U300"/>
  <c r="E300"/>
  <c r="D300"/>
  <c r="C300"/>
  <c r="U299"/>
  <c r="E299"/>
  <c r="D299"/>
  <c r="C299"/>
  <c r="U298"/>
  <c r="E298"/>
  <c r="D298"/>
  <c r="C298"/>
  <c r="U297"/>
  <c r="E297"/>
  <c r="D297"/>
  <c r="C297"/>
  <c r="U296"/>
  <c r="E296"/>
  <c r="D296"/>
  <c r="C296"/>
  <c r="U295"/>
  <c r="E295"/>
  <c r="D295"/>
  <c r="C295"/>
  <c r="U294"/>
  <c r="E294"/>
  <c r="D294"/>
  <c r="C294"/>
  <c r="U293"/>
  <c r="E293"/>
  <c r="D293"/>
  <c r="C293"/>
  <c r="U292"/>
  <c r="E292"/>
  <c r="D292"/>
  <c r="C292"/>
  <c r="U291"/>
  <c r="E291"/>
  <c r="D291"/>
  <c r="C291"/>
  <c r="U290"/>
  <c r="E290"/>
  <c r="D290"/>
  <c r="C290"/>
  <c r="U289"/>
  <c r="T289"/>
  <c r="S289"/>
  <c r="R289"/>
  <c r="Q289"/>
  <c r="P289"/>
  <c r="O289"/>
  <c r="N289"/>
  <c r="M289"/>
  <c r="L289"/>
  <c r="K289"/>
  <c r="J289"/>
  <c r="I289"/>
  <c r="H289"/>
  <c r="G289"/>
  <c r="F289"/>
  <c r="E289"/>
  <c r="D289"/>
  <c r="C289"/>
  <c r="U288"/>
  <c r="E288"/>
  <c r="D288"/>
  <c r="C288"/>
  <c r="U287"/>
  <c r="E287"/>
  <c r="D287"/>
  <c r="C287"/>
  <c r="U286"/>
  <c r="E286"/>
  <c r="D286"/>
  <c r="C286"/>
  <c r="U285"/>
  <c r="E285"/>
  <c r="D285"/>
  <c r="C285"/>
  <c r="U284"/>
  <c r="E284"/>
  <c r="D284"/>
  <c r="C284"/>
  <c r="U283"/>
  <c r="E283"/>
  <c r="D283"/>
  <c r="C283"/>
  <c r="U282"/>
  <c r="E282"/>
  <c r="D282"/>
  <c r="C282"/>
  <c r="U281"/>
  <c r="E281"/>
  <c r="D281"/>
  <c r="C281"/>
  <c r="U280"/>
  <c r="E280"/>
  <c r="D280"/>
  <c r="C280"/>
  <c r="U279"/>
  <c r="E279"/>
  <c r="D279"/>
  <c r="C279"/>
  <c r="U278"/>
  <c r="E278"/>
  <c r="D278"/>
  <c r="C278"/>
  <c r="U277"/>
  <c r="E277"/>
  <c r="D277"/>
  <c r="C277"/>
  <c r="U276"/>
  <c r="T276"/>
  <c r="S276"/>
  <c r="R276"/>
  <c r="Q276"/>
  <c r="P276"/>
  <c r="O276"/>
  <c r="N276"/>
  <c r="M276"/>
  <c r="L276"/>
  <c r="K276"/>
  <c r="J276"/>
  <c r="I276"/>
  <c r="H276"/>
  <c r="G276"/>
  <c r="F276"/>
  <c r="E276"/>
  <c r="D276"/>
  <c r="C276"/>
  <c r="U275"/>
  <c r="E275"/>
  <c r="D275"/>
  <c r="C275"/>
  <c r="U274"/>
  <c r="E274"/>
  <c r="D274"/>
  <c r="C274"/>
  <c r="U273"/>
  <c r="E273"/>
  <c r="D273"/>
  <c r="C273"/>
  <c r="U272"/>
  <c r="E272"/>
  <c r="D272"/>
  <c r="C272"/>
  <c r="U271"/>
  <c r="E271"/>
  <c r="D271"/>
  <c r="C271"/>
  <c r="U270"/>
  <c r="E270"/>
  <c r="D270"/>
  <c r="C270"/>
  <c r="U269"/>
  <c r="E269"/>
  <c r="D269"/>
  <c r="C269"/>
  <c r="U268"/>
  <c r="E268"/>
  <c r="D268"/>
  <c r="C268"/>
  <c r="U267"/>
  <c r="E267"/>
  <c r="D267"/>
  <c r="C267"/>
  <c r="U266"/>
  <c r="E266"/>
  <c r="D266"/>
  <c r="C266"/>
  <c r="U265"/>
  <c r="T265"/>
  <c r="S265"/>
  <c r="R265"/>
  <c r="Q265"/>
  <c r="P265"/>
  <c r="O265"/>
  <c r="N265"/>
  <c r="M265"/>
  <c r="L265"/>
  <c r="K265"/>
  <c r="J265"/>
  <c r="I265"/>
  <c r="H265"/>
  <c r="G265"/>
  <c r="F265"/>
  <c r="E265"/>
  <c r="D265"/>
  <c r="C265"/>
  <c r="U264"/>
  <c r="E264"/>
  <c r="D264"/>
  <c r="C264"/>
  <c r="U263"/>
  <c r="E263"/>
  <c r="D263"/>
  <c r="C263"/>
  <c r="U262"/>
  <c r="E262"/>
  <c r="D262"/>
  <c r="C262"/>
  <c r="U261"/>
  <c r="E261"/>
  <c r="D261"/>
  <c r="C261"/>
  <c r="U260"/>
  <c r="E260"/>
  <c r="D260"/>
  <c r="C260"/>
  <c r="U259"/>
  <c r="E259"/>
  <c r="D259"/>
  <c r="C259"/>
  <c r="U258"/>
  <c r="E258"/>
  <c r="D258"/>
  <c r="C258"/>
  <c r="U257"/>
  <c r="E257"/>
  <c r="D257"/>
  <c r="C257"/>
  <c r="U256"/>
  <c r="E256"/>
  <c r="D256"/>
  <c r="C256"/>
  <c r="U255"/>
  <c r="E255"/>
  <c r="D255"/>
  <c r="C255"/>
  <c r="U254"/>
  <c r="T254"/>
  <c r="S254"/>
  <c r="R254"/>
  <c r="Q254"/>
  <c r="P254"/>
  <c r="O254"/>
  <c r="N254"/>
  <c r="M254"/>
  <c r="L254"/>
  <c r="K254"/>
  <c r="J254"/>
  <c r="I254"/>
  <c r="H254"/>
  <c r="G254"/>
  <c r="F254"/>
  <c r="E254"/>
  <c r="D254"/>
  <c r="C254"/>
  <c r="U253"/>
  <c r="E253"/>
  <c r="D253"/>
  <c r="C253"/>
  <c r="O252"/>
  <c r="N252"/>
  <c r="M252"/>
  <c r="L252"/>
  <c r="K252"/>
  <c r="J252"/>
  <c r="I252"/>
  <c r="H252"/>
  <c r="G252"/>
  <c r="F252"/>
  <c r="E252"/>
  <c r="D252"/>
  <c r="C252"/>
  <c r="U250"/>
  <c r="U249"/>
  <c r="C249"/>
  <c r="O247"/>
  <c r="N247"/>
  <c r="M247"/>
  <c r="L247"/>
  <c r="K247"/>
  <c r="J247"/>
  <c r="I247"/>
  <c r="H247"/>
  <c r="G247"/>
  <c r="F247"/>
  <c r="E247"/>
  <c r="P247" s="1"/>
  <c r="D247"/>
  <c r="C247"/>
  <c r="U245"/>
  <c r="C245"/>
  <c r="U244"/>
  <c r="C244"/>
  <c r="U241"/>
  <c r="C241"/>
  <c r="O238"/>
  <c r="N238"/>
  <c r="M238"/>
  <c r="L238"/>
  <c r="K238"/>
  <c r="J238"/>
  <c r="I238"/>
  <c r="H238"/>
  <c r="G238"/>
  <c r="F238"/>
  <c r="C238"/>
  <c r="C316" s="1"/>
  <c r="C627" s="1"/>
  <c r="U236"/>
  <c r="E236"/>
  <c r="D236"/>
  <c r="C236"/>
  <c r="U235"/>
  <c r="E235"/>
  <c r="D235"/>
  <c r="C235"/>
  <c r="U234"/>
  <c r="E234"/>
  <c r="D234"/>
  <c r="C234"/>
  <c r="U233"/>
  <c r="E233"/>
  <c r="D233"/>
  <c r="C233"/>
  <c r="U232"/>
  <c r="E232"/>
  <c r="D232"/>
  <c r="C232"/>
  <c r="U231"/>
  <c r="E231"/>
  <c r="D231"/>
  <c r="C231"/>
  <c r="U230"/>
  <c r="E230"/>
  <c r="D230"/>
  <c r="C230"/>
  <c r="U226"/>
  <c r="E226"/>
  <c r="D226"/>
  <c r="C226"/>
  <c r="S225"/>
  <c r="R225"/>
  <c r="Q225"/>
  <c r="P225"/>
  <c r="O225"/>
  <c r="N225"/>
  <c r="M225"/>
  <c r="L225"/>
  <c r="K225"/>
  <c r="J225"/>
  <c r="I225"/>
  <c r="H225"/>
  <c r="G225"/>
  <c r="F225"/>
  <c r="E225"/>
  <c r="E238" s="1"/>
  <c r="D225"/>
  <c r="C225"/>
  <c r="U223"/>
  <c r="E223"/>
  <c r="D223"/>
  <c r="C223"/>
  <c r="U222"/>
  <c r="E222"/>
  <c r="D222"/>
  <c r="C222"/>
  <c r="U221"/>
  <c r="E221"/>
  <c r="D221"/>
  <c r="C221"/>
  <c r="U220"/>
  <c r="E220"/>
  <c r="D220"/>
  <c r="C220"/>
  <c r="U219"/>
  <c r="E219"/>
  <c r="D219"/>
  <c r="C219"/>
  <c r="U218"/>
  <c r="E218"/>
  <c r="D218"/>
  <c r="C218"/>
  <c r="U217"/>
  <c r="E217"/>
  <c r="D217"/>
  <c r="C217"/>
  <c r="U216"/>
  <c r="E216"/>
  <c r="D216"/>
  <c r="C216"/>
  <c r="U215"/>
  <c r="E215"/>
  <c r="D215"/>
  <c r="C215"/>
  <c r="U214"/>
  <c r="E214"/>
  <c r="D214"/>
  <c r="C214"/>
  <c r="U213"/>
  <c r="E213"/>
  <c r="D213"/>
  <c r="C213"/>
  <c r="U210"/>
  <c r="E210"/>
  <c r="D210"/>
  <c r="C210"/>
  <c r="U209"/>
  <c r="E209"/>
  <c r="D209"/>
  <c r="C209"/>
  <c r="U208"/>
  <c r="T208"/>
  <c r="S208"/>
  <c r="R208"/>
  <c r="Q208"/>
  <c r="P208"/>
  <c r="O208"/>
  <c r="N208"/>
  <c r="M208"/>
  <c r="L208"/>
  <c r="K208"/>
  <c r="J208"/>
  <c r="I208"/>
  <c r="H208"/>
  <c r="G208"/>
  <c r="F208"/>
  <c r="E208"/>
  <c r="D208"/>
  <c r="C208"/>
  <c r="U207"/>
  <c r="E207"/>
  <c r="D207"/>
  <c r="C207"/>
  <c r="U206"/>
  <c r="E206"/>
  <c r="D206"/>
  <c r="C206"/>
  <c r="U205"/>
  <c r="E205"/>
  <c r="D205"/>
  <c r="C205"/>
  <c r="U204"/>
  <c r="E204"/>
  <c r="D204"/>
  <c r="C204"/>
  <c r="U203"/>
  <c r="U202"/>
  <c r="U201"/>
  <c r="E201"/>
  <c r="D201"/>
  <c r="C201"/>
  <c r="U200"/>
  <c r="E200"/>
  <c r="D200"/>
  <c r="C200"/>
  <c r="U199"/>
  <c r="E199"/>
  <c r="D199"/>
  <c r="C199"/>
  <c r="U198"/>
  <c r="E198"/>
  <c r="D198"/>
  <c r="C198"/>
  <c r="U197"/>
  <c r="E197"/>
  <c r="D197"/>
  <c r="C197"/>
  <c r="U196"/>
  <c r="E196"/>
  <c r="D196"/>
  <c r="C196"/>
  <c r="U195"/>
  <c r="T195"/>
  <c r="S195"/>
  <c r="R195"/>
  <c r="Q195"/>
  <c r="P195"/>
  <c r="O195"/>
  <c r="N195"/>
  <c r="M195"/>
  <c r="L195"/>
  <c r="K195"/>
  <c r="J195"/>
  <c r="I195"/>
  <c r="H195"/>
  <c r="G195"/>
  <c r="F195"/>
  <c r="U194"/>
  <c r="E194"/>
  <c r="D194"/>
  <c r="C194"/>
  <c r="U193"/>
  <c r="E193"/>
  <c r="D193"/>
  <c r="C193"/>
  <c r="U192"/>
  <c r="E192"/>
  <c r="D192"/>
  <c r="C192"/>
  <c r="U191"/>
  <c r="E191"/>
  <c r="D191"/>
  <c r="C191"/>
  <c r="U190"/>
  <c r="E190"/>
  <c r="D190"/>
  <c r="C190"/>
  <c r="U189"/>
  <c r="E189"/>
  <c r="D189"/>
  <c r="C189"/>
  <c r="U188"/>
  <c r="E188"/>
  <c r="D188"/>
  <c r="C188"/>
  <c r="U187"/>
  <c r="E187"/>
  <c r="D187"/>
  <c r="C187"/>
  <c r="U186"/>
  <c r="E186"/>
  <c r="D186"/>
  <c r="C186"/>
  <c r="U185"/>
  <c r="E185"/>
  <c r="D185"/>
  <c r="C185"/>
  <c r="U184"/>
  <c r="T184"/>
  <c r="S184"/>
  <c r="R184"/>
  <c r="Q184"/>
  <c r="P184"/>
  <c r="O184"/>
  <c r="N184"/>
  <c r="M184"/>
  <c r="L184"/>
  <c r="K184"/>
  <c r="J184"/>
  <c r="I184"/>
  <c r="H184"/>
  <c r="G184"/>
  <c r="F184"/>
  <c r="E184"/>
  <c r="D184"/>
  <c r="C184"/>
  <c r="U183"/>
  <c r="E183"/>
  <c r="D183"/>
  <c r="C183"/>
  <c r="U182"/>
  <c r="E182"/>
  <c r="D182"/>
  <c r="C182"/>
  <c r="U181"/>
  <c r="U180"/>
  <c r="E180"/>
  <c r="D180"/>
  <c r="C180"/>
  <c r="U179"/>
  <c r="E179"/>
  <c r="D179"/>
  <c r="C179"/>
  <c r="U178"/>
  <c r="E178"/>
  <c r="D178"/>
  <c r="C178"/>
  <c r="U177"/>
  <c r="E177"/>
  <c r="D177"/>
  <c r="C177"/>
  <c r="U176"/>
  <c r="E176"/>
  <c r="D176"/>
  <c r="C176"/>
  <c r="U175"/>
  <c r="E175"/>
  <c r="D175"/>
  <c r="C175"/>
  <c r="U174"/>
  <c r="E174"/>
  <c r="D174"/>
  <c r="C174"/>
  <c r="U173"/>
  <c r="T173"/>
  <c r="S173"/>
  <c r="R173"/>
  <c r="Q173"/>
  <c r="P173"/>
  <c r="O173"/>
  <c r="N173"/>
  <c r="M173"/>
  <c r="L173"/>
  <c r="K173"/>
  <c r="J173"/>
  <c r="I173"/>
  <c r="H173"/>
  <c r="G173"/>
  <c r="F173"/>
  <c r="C173"/>
  <c r="U172"/>
  <c r="E172"/>
  <c r="D172"/>
  <c r="C172"/>
  <c r="U170"/>
  <c r="E170"/>
  <c r="D170"/>
  <c r="C170"/>
  <c r="U169"/>
  <c r="E169"/>
  <c r="D169"/>
  <c r="C169"/>
  <c r="Q168"/>
  <c r="P168"/>
  <c r="O168"/>
  <c r="N168"/>
  <c r="M168"/>
  <c r="L168"/>
  <c r="K168"/>
  <c r="J168"/>
  <c r="I168"/>
  <c r="H168"/>
  <c r="G168"/>
  <c r="F168"/>
  <c r="D168"/>
  <c r="C168"/>
  <c r="U167"/>
  <c r="E167"/>
  <c r="D167"/>
  <c r="C167"/>
  <c r="U165"/>
  <c r="E165"/>
  <c r="D165"/>
  <c r="C165"/>
  <c r="U164"/>
  <c r="D164"/>
  <c r="U163"/>
  <c r="E163"/>
  <c r="D163"/>
  <c r="C163"/>
  <c r="U162"/>
  <c r="E162"/>
  <c r="D162"/>
  <c r="C162"/>
  <c r="U160"/>
  <c r="E160"/>
  <c r="D160"/>
  <c r="C160"/>
  <c r="U158"/>
  <c r="E158"/>
  <c r="D158"/>
  <c r="C158"/>
  <c r="U157"/>
  <c r="E157"/>
  <c r="D157"/>
  <c r="C157"/>
  <c r="U156"/>
  <c r="E156"/>
  <c r="D156"/>
  <c r="C156"/>
  <c r="U155"/>
  <c r="E155"/>
  <c r="D155"/>
  <c r="C155"/>
  <c r="U154"/>
  <c r="E154"/>
  <c r="D154"/>
  <c r="C154"/>
  <c r="U153"/>
  <c r="E153"/>
  <c r="D153"/>
  <c r="C153"/>
  <c r="U152"/>
  <c r="E152"/>
  <c r="D152"/>
  <c r="C152"/>
  <c r="U151"/>
  <c r="E151"/>
  <c r="D151"/>
  <c r="C151"/>
  <c r="U150"/>
  <c r="E150"/>
  <c r="D150"/>
  <c r="C150"/>
  <c r="U149"/>
  <c r="E149"/>
  <c r="D149"/>
  <c r="C149"/>
  <c r="U148"/>
  <c r="E148"/>
  <c r="D148"/>
  <c r="C148"/>
  <c r="U147"/>
  <c r="E147"/>
  <c r="D147"/>
  <c r="C147"/>
  <c r="U146"/>
  <c r="E146"/>
  <c r="D146"/>
  <c r="C146"/>
  <c r="U145"/>
  <c r="E145"/>
  <c r="D145"/>
  <c r="C145"/>
  <c r="O144"/>
  <c r="N144"/>
  <c r="M144"/>
  <c r="L144"/>
  <c r="K144"/>
  <c r="J144"/>
  <c r="I144"/>
  <c r="H144"/>
  <c r="G144"/>
  <c r="F144"/>
  <c r="E144"/>
  <c r="E168" s="1"/>
  <c r="C144"/>
  <c r="U143"/>
  <c r="E143"/>
  <c r="D143"/>
  <c r="C143"/>
  <c r="U142"/>
  <c r="E142"/>
  <c r="D142"/>
  <c r="C142"/>
  <c r="U141"/>
  <c r="E141"/>
  <c r="D141"/>
  <c r="C141"/>
  <c r="U140"/>
  <c r="E140"/>
  <c r="D140"/>
  <c r="C140"/>
  <c r="U139"/>
  <c r="E139"/>
  <c r="D139"/>
  <c r="C139"/>
  <c r="U138"/>
  <c r="E138"/>
  <c r="D138"/>
  <c r="C138"/>
  <c r="U136"/>
  <c r="E136"/>
  <c r="D136"/>
  <c r="C136"/>
  <c r="U135"/>
  <c r="E135"/>
  <c r="D135"/>
  <c r="C135"/>
  <c r="Q134"/>
  <c r="P134"/>
  <c r="O134"/>
  <c r="N134"/>
  <c r="M134"/>
  <c r="L134"/>
  <c r="K134"/>
  <c r="J134"/>
  <c r="I134"/>
  <c r="H134"/>
  <c r="G134"/>
  <c r="F134"/>
  <c r="D134"/>
  <c r="C134"/>
  <c r="U133"/>
  <c r="E133"/>
  <c r="D133"/>
  <c r="C133"/>
  <c r="U131"/>
  <c r="E131"/>
  <c r="D131"/>
  <c r="C131"/>
  <c r="U130"/>
  <c r="E130"/>
  <c r="D130"/>
  <c r="C130"/>
  <c r="U129"/>
  <c r="E129"/>
  <c r="D129"/>
  <c r="C129"/>
  <c r="U128"/>
  <c r="E128"/>
  <c r="D128"/>
  <c r="C128"/>
  <c r="U127"/>
  <c r="E127"/>
  <c r="D127"/>
  <c r="C127"/>
  <c r="U126"/>
  <c r="E126"/>
  <c r="D126"/>
  <c r="C126"/>
  <c r="U125"/>
  <c r="E125"/>
  <c r="D125"/>
  <c r="C125"/>
  <c r="N124"/>
  <c r="M124"/>
  <c r="L124"/>
  <c r="K124"/>
  <c r="J124"/>
  <c r="I124"/>
  <c r="H124"/>
  <c r="G124"/>
  <c r="F124"/>
  <c r="U123"/>
  <c r="E123"/>
  <c r="D123"/>
  <c r="C123"/>
  <c r="U122"/>
  <c r="E122"/>
  <c r="D122"/>
  <c r="C122"/>
  <c r="U121"/>
  <c r="E121"/>
  <c r="D121"/>
  <c r="C121"/>
  <c r="U120"/>
  <c r="E120"/>
  <c r="D120"/>
  <c r="C120"/>
  <c r="U119"/>
  <c r="E119"/>
  <c r="D119"/>
  <c r="C119"/>
  <c r="U118"/>
  <c r="E118"/>
  <c r="D118"/>
  <c r="C118"/>
  <c r="U117"/>
  <c r="E117"/>
  <c r="D117"/>
  <c r="C117"/>
  <c r="U116"/>
  <c r="T116"/>
  <c r="S116"/>
  <c r="R116"/>
  <c r="Q116"/>
  <c r="P116"/>
  <c r="O116"/>
  <c r="N116"/>
  <c r="M116"/>
  <c r="L116"/>
  <c r="K116"/>
  <c r="J116"/>
  <c r="I116"/>
  <c r="H116"/>
  <c r="G116"/>
  <c r="F116"/>
  <c r="E116"/>
  <c r="D116"/>
  <c r="C116"/>
  <c r="U115"/>
  <c r="E115"/>
  <c r="D115"/>
  <c r="C115"/>
  <c r="U114"/>
  <c r="E114"/>
  <c r="D114"/>
  <c r="C114"/>
  <c r="U113"/>
  <c r="E113"/>
  <c r="D113"/>
  <c r="C113"/>
  <c r="U112"/>
  <c r="E112"/>
  <c r="D112"/>
  <c r="C112"/>
  <c r="U111"/>
  <c r="E111"/>
  <c r="D111"/>
  <c r="C111"/>
  <c r="U110"/>
  <c r="E110"/>
  <c r="D110"/>
  <c r="C110"/>
  <c r="U109"/>
  <c r="E109"/>
  <c r="D109"/>
  <c r="C109"/>
  <c r="U108"/>
  <c r="E108"/>
  <c r="D108"/>
  <c r="C108"/>
  <c r="U107"/>
  <c r="E107"/>
  <c r="D107"/>
  <c r="C107"/>
  <c r="U106"/>
  <c r="E106"/>
  <c r="D106"/>
  <c r="C106"/>
  <c r="U105"/>
  <c r="E105"/>
  <c r="D105"/>
  <c r="C105"/>
  <c r="U104"/>
  <c r="E104"/>
  <c r="D104"/>
  <c r="C104"/>
  <c r="U103"/>
  <c r="T103"/>
  <c r="S103"/>
  <c r="R103"/>
  <c r="Q103"/>
  <c r="P103"/>
  <c r="O103"/>
  <c r="N103"/>
  <c r="M103"/>
  <c r="L103"/>
  <c r="K103"/>
  <c r="J103"/>
  <c r="I103"/>
  <c r="H103"/>
  <c r="G103"/>
  <c r="F103"/>
  <c r="E103"/>
  <c r="D103"/>
  <c r="C103"/>
  <c r="U102"/>
  <c r="E102"/>
  <c r="D102"/>
  <c r="C102"/>
  <c r="D101"/>
  <c r="C101"/>
  <c r="D100"/>
  <c r="C100"/>
  <c r="E96"/>
  <c r="E100" s="1"/>
  <c r="D96"/>
  <c r="C96"/>
  <c r="E95"/>
  <c r="D95"/>
  <c r="C95"/>
  <c r="E94"/>
  <c r="D94"/>
  <c r="C94"/>
  <c r="E93"/>
  <c r="D93"/>
  <c r="C93"/>
  <c r="E92"/>
  <c r="D92"/>
  <c r="C92"/>
  <c r="E91"/>
  <c r="D91"/>
  <c r="C91"/>
  <c r="E90"/>
  <c r="D90"/>
  <c r="C90"/>
  <c r="S86"/>
  <c r="R86"/>
  <c r="D86"/>
  <c r="C86"/>
  <c r="S84"/>
  <c r="R84"/>
  <c r="E84"/>
  <c r="E86" s="1"/>
  <c r="D84"/>
  <c r="C84"/>
  <c r="D82"/>
  <c r="C82"/>
  <c r="E73"/>
  <c r="D73"/>
  <c r="C73"/>
  <c r="T69"/>
  <c r="S69"/>
  <c r="R69"/>
  <c r="E69"/>
  <c r="D69"/>
  <c r="C69"/>
  <c r="E68"/>
  <c r="D68"/>
  <c r="C68"/>
  <c r="S62"/>
  <c r="R62"/>
  <c r="E62"/>
  <c r="D62"/>
  <c r="C62"/>
  <c r="E61"/>
  <c r="D61"/>
  <c r="C61"/>
  <c r="E55"/>
  <c r="E82" s="1"/>
  <c r="D55"/>
  <c r="C55"/>
  <c r="D54"/>
  <c r="C54"/>
  <c r="E53"/>
  <c r="D53"/>
  <c r="C53"/>
  <c r="E51"/>
  <c r="E54" s="1"/>
  <c r="D51"/>
  <c r="C51"/>
  <c r="E49"/>
  <c r="D49"/>
  <c r="C49"/>
  <c r="U47"/>
  <c r="T47"/>
  <c r="S47"/>
  <c r="R47"/>
  <c r="R46"/>
  <c r="D46"/>
  <c r="C46"/>
  <c r="U45"/>
  <c r="S37"/>
  <c r="R37"/>
  <c r="E37"/>
  <c r="E46" s="1"/>
  <c r="D37"/>
  <c r="C37"/>
  <c r="E35"/>
  <c r="D35"/>
  <c r="C35"/>
  <c r="E34"/>
  <c r="D34"/>
  <c r="C34"/>
  <c r="C31"/>
  <c r="E29"/>
  <c r="D29"/>
  <c r="C29"/>
  <c r="E26"/>
  <c r="D26"/>
  <c r="C26"/>
  <c r="E23"/>
  <c r="D23"/>
  <c r="C23"/>
  <c r="E21"/>
  <c r="D21"/>
  <c r="C21"/>
  <c r="E17"/>
  <c r="D17"/>
  <c r="D22" s="1"/>
  <c r="C17"/>
  <c r="E16"/>
  <c r="D16"/>
  <c r="C16"/>
  <c r="E14"/>
  <c r="D14"/>
  <c r="C14"/>
  <c r="E13"/>
  <c r="D13"/>
  <c r="C13"/>
  <c r="E10"/>
  <c r="D10"/>
  <c r="C10"/>
  <c r="E7"/>
  <c r="D7"/>
  <c r="C7"/>
  <c r="E6"/>
  <c r="D6"/>
  <c r="C6"/>
  <c r="D629" i="24"/>
  <c r="E624"/>
  <c r="C624"/>
  <c r="E621"/>
  <c r="E620"/>
  <c r="E629" s="1"/>
  <c r="D620"/>
  <c r="C620"/>
  <c r="C618"/>
  <c r="C617"/>
  <c r="C616"/>
  <c r="C615"/>
  <c r="C614"/>
  <c r="C613"/>
  <c r="C612"/>
  <c r="C611"/>
  <c r="C610"/>
  <c r="C608"/>
  <c r="C607"/>
  <c r="E606"/>
  <c r="D606"/>
  <c r="C606"/>
  <c r="E605"/>
  <c r="C604"/>
  <c r="E603"/>
  <c r="D603"/>
  <c r="C603"/>
  <c r="C601"/>
  <c r="E600"/>
  <c r="D600"/>
  <c r="C600"/>
  <c r="C599"/>
  <c r="C598"/>
  <c r="C597"/>
  <c r="C596"/>
  <c r="C595"/>
  <c r="C594"/>
  <c r="C593"/>
  <c r="C592"/>
  <c r="C591"/>
  <c r="C590"/>
  <c r="C589"/>
  <c r="C588"/>
  <c r="C587"/>
  <c r="E583"/>
  <c r="C583"/>
  <c r="E582"/>
  <c r="D582"/>
  <c r="C582"/>
  <c r="E581"/>
  <c r="C581"/>
  <c r="E580"/>
  <c r="D580"/>
  <c r="C580"/>
  <c r="E579"/>
  <c r="C579"/>
  <c r="E578"/>
  <c r="D578"/>
  <c r="C578"/>
  <c r="E577"/>
  <c r="C577"/>
  <c r="E576"/>
  <c r="D576"/>
  <c r="C576"/>
  <c r="E575"/>
  <c r="C575"/>
  <c r="E574"/>
  <c r="D574"/>
  <c r="C574"/>
  <c r="E573"/>
  <c r="C573"/>
  <c r="E572"/>
  <c r="D572"/>
  <c r="C572"/>
  <c r="E571"/>
  <c r="C571"/>
  <c r="E570"/>
  <c r="D570"/>
  <c r="C570"/>
  <c r="E569"/>
  <c r="C569"/>
  <c r="E568"/>
  <c r="D568"/>
  <c r="C568"/>
  <c r="E567"/>
  <c r="C567"/>
  <c r="E566"/>
  <c r="D566"/>
  <c r="C566"/>
  <c r="E565"/>
  <c r="C565"/>
  <c r="E564"/>
  <c r="C564"/>
  <c r="E563"/>
  <c r="D563"/>
  <c r="C563"/>
  <c r="E562"/>
  <c r="C562"/>
  <c r="E561"/>
  <c r="D561"/>
  <c r="C561"/>
  <c r="E560"/>
  <c r="C560"/>
  <c r="E559"/>
  <c r="C559"/>
  <c r="E558"/>
  <c r="E557"/>
  <c r="D557"/>
  <c r="C557"/>
  <c r="E556"/>
  <c r="D556"/>
  <c r="C556"/>
  <c r="E555"/>
  <c r="D555"/>
  <c r="C555"/>
  <c r="E554"/>
  <c r="D554"/>
  <c r="C554"/>
  <c r="E553"/>
  <c r="D553"/>
  <c r="C553"/>
  <c r="E552"/>
  <c r="D552"/>
  <c r="C552"/>
  <c r="E551"/>
  <c r="D551"/>
  <c r="C551"/>
  <c r="E550"/>
  <c r="C550"/>
  <c r="E549"/>
  <c r="C549"/>
  <c r="E548"/>
  <c r="D548"/>
  <c r="C548"/>
  <c r="E547"/>
  <c r="D547"/>
  <c r="C547"/>
  <c r="E546"/>
  <c r="C546"/>
  <c r="E545"/>
  <c r="D545"/>
  <c r="C545"/>
  <c r="E544"/>
  <c r="D544"/>
  <c r="C544"/>
  <c r="E543"/>
  <c r="D543"/>
  <c r="C543"/>
  <c r="E542"/>
  <c r="D542"/>
  <c r="C542"/>
  <c r="E541"/>
  <c r="D541"/>
  <c r="C541"/>
  <c r="E540"/>
  <c r="D540"/>
  <c r="C540"/>
  <c r="E539"/>
  <c r="D539"/>
  <c r="C539"/>
  <c r="E538"/>
  <c r="D538"/>
  <c r="C538"/>
  <c r="E537"/>
  <c r="D537"/>
  <c r="C537"/>
  <c r="E536"/>
  <c r="D536"/>
  <c r="C536"/>
  <c r="E535"/>
  <c r="D535"/>
  <c r="C535"/>
  <c r="E534"/>
  <c r="D534"/>
  <c r="C534"/>
  <c r="E533"/>
  <c r="D533"/>
  <c r="C533"/>
  <c r="E532"/>
  <c r="C532"/>
  <c r="E531"/>
  <c r="D531"/>
  <c r="C531"/>
  <c r="E530"/>
  <c r="D530"/>
  <c r="C530"/>
  <c r="E529"/>
  <c r="D529"/>
  <c r="C529"/>
  <c r="E528"/>
  <c r="D528"/>
  <c r="C528"/>
  <c r="E527"/>
  <c r="D527"/>
  <c r="C527"/>
  <c r="E526"/>
  <c r="C526"/>
  <c r="E525"/>
  <c r="D525"/>
  <c r="C525"/>
  <c r="E524"/>
  <c r="D524"/>
  <c r="C524"/>
  <c r="E522"/>
  <c r="D522"/>
  <c r="C522"/>
  <c r="E521"/>
  <c r="D521"/>
  <c r="C521"/>
  <c r="E520"/>
  <c r="C520"/>
  <c r="E519"/>
  <c r="C519"/>
  <c r="E518"/>
  <c r="C518"/>
  <c r="E517"/>
  <c r="D517"/>
  <c r="C517"/>
  <c r="E516"/>
  <c r="D516"/>
  <c r="C516"/>
  <c r="E515"/>
  <c r="D515"/>
  <c r="C515"/>
  <c r="E514"/>
  <c r="C514"/>
  <c r="E513"/>
  <c r="D513"/>
  <c r="C513"/>
  <c r="E512"/>
  <c r="D512"/>
  <c r="C512"/>
  <c r="E511"/>
  <c r="D511"/>
  <c r="C511"/>
  <c r="E510"/>
  <c r="C510"/>
  <c r="E509"/>
  <c r="C509"/>
  <c r="E508"/>
  <c r="C508"/>
  <c r="E507"/>
  <c r="C507"/>
  <c r="E506"/>
  <c r="D506"/>
  <c r="C506"/>
  <c r="E505"/>
  <c r="C505"/>
  <c r="E504"/>
  <c r="D504"/>
  <c r="C504"/>
  <c r="E503"/>
  <c r="D503"/>
  <c r="C503"/>
  <c r="E502"/>
  <c r="C502"/>
  <c r="E501"/>
  <c r="D501"/>
  <c r="C501"/>
  <c r="E500"/>
  <c r="C500"/>
  <c r="E499"/>
  <c r="D499"/>
  <c r="C499"/>
  <c r="E498"/>
  <c r="C498"/>
  <c r="E497"/>
  <c r="D497"/>
  <c r="C497"/>
  <c r="E496"/>
  <c r="C496"/>
  <c r="E495"/>
  <c r="C495"/>
  <c r="E494"/>
  <c r="C494"/>
  <c r="E492"/>
  <c r="C492"/>
  <c r="E491"/>
  <c r="D491"/>
  <c r="C491"/>
  <c r="E490"/>
  <c r="D490"/>
  <c r="C490"/>
  <c r="E489"/>
  <c r="D489"/>
  <c r="C489"/>
  <c r="E488"/>
  <c r="D488"/>
  <c r="C488"/>
  <c r="E487"/>
  <c r="D487"/>
  <c r="C487"/>
  <c r="E486"/>
  <c r="D486"/>
  <c r="C486"/>
  <c r="E485"/>
  <c r="D485"/>
  <c r="C485"/>
  <c r="E484"/>
  <c r="D484"/>
  <c r="C484"/>
  <c r="E483"/>
  <c r="C483"/>
  <c r="E482"/>
  <c r="D482"/>
  <c r="C482"/>
  <c r="E481"/>
  <c r="D481"/>
  <c r="C481"/>
  <c r="E480"/>
  <c r="C480"/>
  <c r="E478"/>
  <c r="D478"/>
  <c r="C478"/>
  <c r="E477"/>
  <c r="D477"/>
  <c r="C477"/>
  <c r="E476"/>
  <c r="D476"/>
  <c r="C476"/>
  <c r="E475"/>
  <c r="D475"/>
  <c r="C475"/>
  <c r="E474"/>
  <c r="D474"/>
  <c r="C474"/>
  <c r="E473"/>
  <c r="D473"/>
  <c r="C473"/>
  <c r="E472"/>
  <c r="C472"/>
  <c r="E471"/>
  <c r="C471"/>
  <c r="E470"/>
  <c r="C470"/>
  <c r="E469"/>
  <c r="D469"/>
  <c r="C469"/>
  <c r="E468"/>
  <c r="D468"/>
  <c r="C468"/>
  <c r="E467"/>
  <c r="D467"/>
  <c r="C467"/>
  <c r="E466"/>
  <c r="D466"/>
  <c r="C466"/>
  <c r="E465"/>
  <c r="D465"/>
  <c r="C465"/>
  <c r="E464"/>
  <c r="D464"/>
  <c r="C464"/>
  <c r="E463"/>
  <c r="D463"/>
  <c r="C463"/>
  <c r="E462"/>
  <c r="C462"/>
  <c r="E461"/>
  <c r="D461"/>
  <c r="C461"/>
  <c r="E460"/>
  <c r="D460"/>
  <c r="C460"/>
  <c r="E459"/>
  <c r="C459"/>
  <c r="E458"/>
  <c r="D458"/>
  <c r="C458"/>
  <c r="C457"/>
  <c r="E456"/>
  <c r="D456"/>
  <c r="C456"/>
  <c r="E455"/>
  <c r="D455"/>
  <c r="C455"/>
  <c r="E454"/>
  <c r="D454"/>
  <c r="C454"/>
  <c r="E453"/>
  <c r="D453"/>
  <c r="C453"/>
  <c r="E452"/>
  <c r="D452"/>
  <c r="C452"/>
  <c r="E451"/>
  <c r="D451"/>
  <c r="C451"/>
  <c r="E450"/>
  <c r="D450"/>
  <c r="C450"/>
  <c r="E449"/>
  <c r="D449"/>
  <c r="C449"/>
  <c r="E448"/>
  <c r="D448"/>
  <c r="C448"/>
  <c r="E447"/>
  <c r="D447"/>
  <c r="C447"/>
  <c r="E446"/>
  <c r="D446"/>
  <c r="C446"/>
  <c r="E445"/>
  <c r="D445"/>
  <c r="C445"/>
  <c r="E444"/>
  <c r="D444"/>
  <c r="C444"/>
  <c r="E443"/>
  <c r="D443"/>
  <c r="C443"/>
  <c r="E442"/>
  <c r="D442"/>
  <c r="C442"/>
  <c r="E441"/>
  <c r="D441"/>
  <c r="C441"/>
  <c r="E440"/>
  <c r="D440"/>
  <c r="C440"/>
  <c r="E439"/>
  <c r="D439"/>
  <c r="C439"/>
  <c r="E438"/>
  <c r="C438"/>
  <c r="E437"/>
  <c r="D437"/>
  <c r="C437"/>
  <c r="E436"/>
  <c r="D436"/>
  <c r="C436"/>
  <c r="E435"/>
  <c r="D435"/>
  <c r="C435"/>
  <c r="E434"/>
  <c r="D434"/>
  <c r="C434"/>
  <c r="E433"/>
  <c r="D433"/>
  <c r="C433"/>
  <c r="E432"/>
  <c r="D432"/>
  <c r="C432"/>
  <c r="E431"/>
  <c r="C431"/>
  <c r="C479" s="1"/>
  <c r="E430"/>
  <c r="D430"/>
  <c r="C430"/>
  <c r="E429"/>
  <c r="D429"/>
  <c r="C429"/>
  <c r="E428"/>
  <c r="D428"/>
  <c r="C428"/>
  <c r="E427"/>
  <c r="C427"/>
  <c r="C423" s="1"/>
  <c r="C493" s="1"/>
  <c r="E426"/>
  <c r="C426"/>
  <c r="E425"/>
  <c r="C425"/>
  <c r="E424"/>
  <c r="C424"/>
  <c r="C422"/>
  <c r="C421"/>
  <c r="C420"/>
  <c r="C419"/>
  <c r="C418" s="1"/>
  <c r="C417"/>
  <c r="C416"/>
  <c r="C415"/>
  <c r="C414"/>
  <c r="C413"/>
  <c r="C412"/>
  <c r="C411"/>
  <c r="C410"/>
  <c r="C409"/>
  <c r="C408" s="1"/>
  <c r="C406"/>
  <c r="C405"/>
  <c r="C404"/>
  <c r="C403"/>
  <c r="C402"/>
  <c r="C401"/>
  <c r="C400"/>
  <c r="C399"/>
  <c r="C398"/>
  <c r="C397"/>
  <c r="C396"/>
  <c r="C395"/>
  <c r="C394"/>
  <c r="C407" s="1"/>
  <c r="C392"/>
  <c r="C391"/>
  <c r="C390"/>
  <c r="C389"/>
  <c r="C388"/>
  <c r="C387"/>
  <c r="C386"/>
  <c r="C385"/>
  <c r="C384"/>
  <c r="E383"/>
  <c r="C383"/>
  <c r="E382"/>
  <c r="C382"/>
  <c r="C381"/>
  <c r="C380"/>
  <c r="C379"/>
  <c r="C378"/>
  <c r="C377"/>
  <c r="C376"/>
  <c r="C375"/>
  <c r="C374"/>
  <c r="C373"/>
  <c r="C372"/>
  <c r="C371"/>
  <c r="C370"/>
  <c r="C369"/>
  <c r="C368"/>
  <c r="C367"/>
  <c r="C366"/>
  <c r="C365"/>
  <c r="C364"/>
  <c r="C363"/>
  <c r="C362"/>
  <c r="C361"/>
  <c r="C360"/>
  <c r="C359"/>
  <c r="E358"/>
  <c r="E393" s="1"/>
  <c r="C358"/>
  <c r="E356"/>
  <c r="D356"/>
  <c r="C356"/>
  <c r="E355"/>
  <c r="D355"/>
  <c r="C355"/>
  <c r="E354"/>
  <c r="D354"/>
  <c r="C354"/>
  <c r="E353"/>
  <c r="D353"/>
  <c r="C353"/>
  <c r="E352"/>
  <c r="C352"/>
  <c r="E351"/>
  <c r="C351"/>
  <c r="E350"/>
  <c r="C350"/>
  <c r="E349"/>
  <c r="C349"/>
  <c r="E348"/>
  <c r="C348"/>
  <c r="C347"/>
  <c r="C346"/>
  <c r="C345"/>
  <c r="C344"/>
  <c r="C343"/>
  <c r="C342"/>
  <c r="C341"/>
  <c r="C340"/>
  <c r="C339"/>
  <c r="C338"/>
  <c r="C337"/>
  <c r="C336"/>
  <c r="C335"/>
  <c r="C334"/>
  <c r="C333"/>
  <c r="C332"/>
  <c r="C331"/>
  <c r="C330"/>
  <c r="C329"/>
  <c r="C328"/>
  <c r="C327"/>
  <c r="C326"/>
  <c r="C325"/>
  <c r="C324"/>
  <c r="E322"/>
  <c r="C322"/>
  <c r="E321"/>
  <c r="C321"/>
  <c r="E320"/>
  <c r="C320"/>
  <c r="E319"/>
  <c r="C319"/>
  <c r="E318"/>
  <c r="C318"/>
  <c r="E317"/>
  <c r="C317"/>
  <c r="C313"/>
  <c r="C312"/>
  <c r="C311"/>
  <c r="C310"/>
  <c r="C309"/>
  <c r="C308"/>
  <c r="C307"/>
  <c r="C306"/>
  <c r="C305"/>
  <c r="C304"/>
  <c r="C303"/>
  <c r="C302"/>
  <c r="C301"/>
  <c r="C300"/>
  <c r="C299"/>
  <c r="C298"/>
  <c r="C297"/>
  <c r="C296"/>
  <c r="C295"/>
  <c r="C294"/>
  <c r="C293"/>
  <c r="C292"/>
  <c r="C291"/>
  <c r="C290"/>
  <c r="C289"/>
  <c r="C288"/>
  <c r="C287"/>
  <c r="C286"/>
  <c r="C285"/>
  <c r="C284"/>
  <c r="C283"/>
  <c r="C282"/>
  <c r="C281"/>
  <c r="C280"/>
  <c r="C279"/>
  <c r="C278"/>
  <c r="C277"/>
  <c r="C276"/>
  <c r="C275"/>
  <c r="C274"/>
  <c r="C273"/>
  <c r="C272"/>
  <c r="C271"/>
  <c r="C270"/>
  <c r="C269"/>
  <c r="C268"/>
  <c r="C267"/>
  <c r="C266"/>
  <c r="C265"/>
  <c r="C264"/>
  <c r="C263"/>
  <c r="C262"/>
  <c r="C261"/>
  <c r="C260"/>
  <c r="C259"/>
  <c r="C258"/>
  <c r="C257"/>
  <c r="C256"/>
  <c r="C255"/>
  <c r="C254"/>
  <c r="C253"/>
  <c r="E251"/>
  <c r="C251"/>
  <c r="E250"/>
  <c r="C250"/>
  <c r="E249"/>
  <c r="D249"/>
  <c r="C249"/>
  <c r="E248"/>
  <c r="E252" s="1"/>
  <c r="C248"/>
  <c r="E246"/>
  <c r="C246"/>
  <c r="C245"/>
  <c r="C244"/>
  <c r="E243"/>
  <c r="C243"/>
  <c r="E242"/>
  <c r="C242"/>
  <c r="C241"/>
  <c r="E240"/>
  <c r="C240"/>
  <c r="E239"/>
  <c r="C239"/>
  <c r="C247" s="1"/>
  <c r="C237"/>
  <c r="E236"/>
  <c r="D236"/>
  <c r="C236"/>
  <c r="E235"/>
  <c r="D235"/>
  <c r="C235"/>
  <c r="E234"/>
  <c r="D234"/>
  <c r="C234"/>
  <c r="E233"/>
  <c r="D233"/>
  <c r="C233"/>
  <c r="E232"/>
  <c r="D232"/>
  <c r="C232"/>
  <c r="E231"/>
  <c r="D231"/>
  <c r="C231"/>
  <c r="E230"/>
  <c r="D230"/>
  <c r="C230"/>
  <c r="E229"/>
  <c r="C229"/>
  <c r="E228"/>
  <c r="C228"/>
  <c r="E227"/>
  <c r="C227"/>
  <c r="E226"/>
  <c r="D226"/>
  <c r="C226"/>
  <c r="E225"/>
  <c r="C225"/>
  <c r="E224"/>
  <c r="C224"/>
  <c r="C223"/>
  <c r="C222"/>
  <c r="C221"/>
  <c r="C220"/>
  <c r="C219"/>
  <c r="C218"/>
  <c r="C217"/>
  <c r="C216"/>
  <c r="C215"/>
  <c r="C214"/>
  <c r="C213"/>
  <c r="C212"/>
  <c r="C211"/>
  <c r="C210"/>
  <c r="C209"/>
  <c r="C208"/>
  <c r="C207"/>
  <c r="E206"/>
  <c r="D206"/>
  <c r="C206"/>
  <c r="E205"/>
  <c r="D205"/>
  <c r="C205"/>
  <c r="E204"/>
  <c r="D204"/>
  <c r="C204"/>
  <c r="E203"/>
  <c r="C203"/>
  <c r="E202"/>
  <c r="C202"/>
  <c r="E201"/>
  <c r="D201"/>
  <c r="C201"/>
  <c r="E200"/>
  <c r="D200"/>
  <c r="C200"/>
  <c r="E199"/>
  <c r="D199"/>
  <c r="C199"/>
  <c r="C198"/>
  <c r="C197"/>
  <c r="C196"/>
  <c r="E195"/>
  <c r="C195"/>
  <c r="C194"/>
  <c r="C193"/>
  <c r="C192"/>
  <c r="C191"/>
  <c r="C190"/>
  <c r="C189"/>
  <c r="C188"/>
  <c r="C187"/>
  <c r="C186"/>
  <c r="C185"/>
  <c r="C184"/>
  <c r="C183"/>
  <c r="E182"/>
  <c r="D182"/>
  <c r="C182"/>
  <c r="E181"/>
  <c r="C181"/>
  <c r="E180"/>
  <c r="D180"/>
  <c r="C180"/>
  <c r="E179"/>
  <c r="D179"/>
  <c r="C179"/>
  <c r="E178"/>
  <c r="D178"/>
  <c r="C178"/>
  <c r="E177"/>
  <c r="D177"/>
  <c r="C177"/>
  <c r="E176"/>
  <c r="D176"/>
  <c r="C176"/>
  <c r="E175"/>
  <c r="D175"/>
  <c r="C175"/>
  <c r="E174"/>
  <c r="D174"/>
  <c r="C174"/>
  <c r="E173"/>
  <c r="C173"/>
  <c r="E172"/>
  <c r="D172"/>
  <c r="C172"/>
  <c r="C171"/>
  <c r="E170"/>
  <c r="D170"/>
  <c r="C170"/>
  <c r="E169"/>
  <c r="D169"/>
  <c r="C169"/>
  <c r="C167"/>
  <c r="E166"/>
  <c r="C166"/>
  <c r="C165"/>
  <c r="C164"/>
  <c r="C163"/>
  <c r="C162"/>
  <c r="E161"/>
  <c r="C161"/>
  <c r="C160"/>
  <c r="E159"/>
  <c r="C159"/>
  <c r="C158"/>
  <c r="C157"/>
  <c r="C156"/>
  <c r="C155"/>
  <c r="C154"/>
  <c r="C153"/>
  <c r="C152"/>
  <c r="C151"/>
  <c r="C150"/>
  <c r="C149"/>
  <c r="C148"/>
  <c r="C147"/>
  <c r="C146"/>
  <c r="C145"/>
  <c r="C144"/>
  <c r="C143"/>
  <c r="C142"/>
  <c r="C141"/>
  <c r="C140"/>
  <c r="C139"/>
  <c r="C138"/>
  <c r="E137"/>
  <c r="C137"/>
  <c r="C136"/>
  <c r="C135"/>
  <c r="E134"/>
  <c r="C134"/>
  <c r="C133"/>
  <c r="E132"/>
  <c r="C132"/>
  <c r="C131"/>
  <c r="C130"/>
  <c r="C129"/>
  <c r="C128"/>
  <c r="C127"/>
  <c r="C126"/>
  <c r="C125"/>
  <c r="E124"/>
  <c r="C124"/>
  <c r="C168" s="1"/>
  <c r="C123"/>
  <c r="C122"/>
  <c r="C121"/>
  <c r="C120"/>
  <c r="C119"/>
  <c r="C118"/>
  <c r="C117"/>
  <c r="C116"/>
  <c r="C115"/>
  <c r="C114"/>
  <c r="C113"/>
  <c r="C112"/>
  <c r="C111"/>
  <c r="C110"/>
  <c r="C109"/>
  <c r="C108"/>
  <c r="C107"/>
  <c r="C106"/>
  <c r="C105"/>
  <c r="C104"/>
  <c r="C103"/>
  <c r="C102"/>
  <c r="E99"/>
  <c r="C99"/>
  <c r="E98"/>
  <c r="C98"/>
  <c r="E97"/>
  <c r="C97"/>
  <c r="E96"/>
  <c r="C96"/>
  <c r="E95"/>
  <c r="D95"/>
  <c r="C95"/>
  <c r="E94"/>
  <c r="D94"/>
  <c r="C94"/>
  <c r="E93"/>
  <c r="D93"/>
  <c r="C93"/>
  <c r="E92"/>
  <c r="D92"/>
  <c r="C92"/>
  <c r="E91"/>
  <c r="D91"/>
  <c r="C91"/>
  <c r="E90"/>
  <c r="D90"/>
  <c r="C90"/>
  <c r="E89"/>
  <c r="C89"/>
  <c r="E88"/>
  <c r="C88"/>
  <c r="E87"/>
  <c r="C87"/>
  <c r="E85"/>
  <c r="E84" s="1"/>
  <c r="C85"/>
  <c r="C84" s="1"/>
  <c r="E83"/>
  <c r="C83"/>
  <c r="E81"/>
  <c r="C81"/>
  <c r="E80"/>
  <c r="C80"/>
  <c r="E79"/>
  <c r="C79"/>
  <c r="E78"/>
  <c r="C78"/>
  <c r="E77"/>
  <c r="C77"/>
  <c r="E76"/>
  <c r="D76"/>
  <c r="C76"/>
  <c r="E75"/>
  <c r="C75"/>
  <c r="E74"/>
  <c r="C74"/>
  <c r="E72"/>
  <c r="C72"/>
  <c r="E71"/>
  <c r="C71"/>
  <c r="E70"/>
  <c r="C70"/>
  <c r="C69"/>
  <c r="C68"/>
  <c r="E67"/>
  <c r="C67"/>
  <c r="E66"/>
  <c r="C66"/>
  <c r="E65"/>
  <c r="C65"/>
  <c r="E64"/>
  <c r="C64"/>
  <c r="E63"/>
  <c r="C63"/>
  <c r="C62"/>
  <c r="C61"/>
  <c r="E60"/>
  <c r="C60"/>
  <c r="E59"/>
  <c r="C59"/>
  <c r="E58"/>
  <c r="C58"/>
  <c r="E57"/>
  <c r="C57"/>
  <c r="E56"/>
  <c r="C56"/>
  <c r="E53"/>
  <c r="C53"/>
  <c r="E52"/>
  <c r="E51" s="1"/>
  <c r="C52"/>
  <c r="E50"/>
  <c r="C49"/>
  <c r="E48"/>
  <c r="E47" s="1"/>
  <c r="E54" s="1"/>
  <c r="C48"/>
  <c r="C47" s="1"/>
  <c r="E45"/>
  <c r="C45"/>
  <c r="E44"/>
  <c r="C44"/>
  <c r="E43"/>
  <c r="C43"/>
  <c r="E42"/>
  <c r="C42"/>
  <c r="E41"/>
  <c r="C41"/>
  <c r="E40"/>
  <c r="C40"/>
  <c r="E39"/>
  <c r="C39"/>
  <c r="E38"/>
  <c r="C38"/>
  <c r="E36"/>
  <c r="C36"/>
  <c r="E35"/>
  <c r="C35"/>
  <c r="E34"/>
  <c r="C34"/>
  <c r="E33"/>
  <c r="C33"/>
  <c r="E32"/>
  <c r="C32"/>
  <c r="E23"/>
  <c r="C30"/>
  <c r="E29"/>
  <c r="D29"/>
  <c r="C29"/>
  <c r="C28"/>
  <c r="C27"/>
  <c r="E26"/>
  <c r="D26"/>
  <c r="C26"/>
  <c r="C25"/>
  <c r="D24"/>
  <c r="D23" s="1"/>
  <c r="C24"/>
  <c r="C23" s="1"/>
  <c r="C20"/>
  <c r="E18"/>
  <c r="E21" s="1"/>
  <c r="D18"/>
  <c r="D21" s="1"/>
  <c r="C18"/>
  <c r="E16"/>
  <c r="C16"/>
  <c r="C15"/>
  <c r="E14"/>
  <c r="C14"/>
  <c r="E13"/>
  <c r="C13"/>
  <c r="C12"/>
  <c r="C11"/>
  <c r="E10"/>
  <c r="C10"/>
  <c r="C9"/>
  <c r="C8"/>
  <c r="C7"/>
  <c r="C5"/>
  <c r="E3"/>
  <c r="C3"/>
  <c r="C73" l="1"/>
  <c r="C238"/>
  <c r="C252"/>
  <c r="C21"/>
  <c r="C31"/>
  <c r="C51"/>
  <c r="C54" s="1"/>
  <c r="E73"/>
  <c r="C86"/>
  <c r="C314"/>
  <c r="C611" i="21"/>
  <c r="C602" i="24"/>
  <c r="E602"/>
  <c r="E632" s="1"/>
  <c r="E55"/>
  <c r="E105" i="23"/>
  <c r="E318" s="1"/>
  <c r="E628" s="1"/>
  <c r="E631" s="1"/>
  <c r="C100" i="24"/>
  <c r="D83" i="23"/>
  <c r="C83"/>
  <c r="C55" i="24"/>
  <c r="C105" i="23"/>
  <c r="D318"/>
  <c r="D628" s="1"/>
  <c r="D630" s="1"/>
  <c r="D631" s="1"/>
  <c r="C37" i="24"/>
  <c r="C46" s="1"/>
  <c r="C318" i="23"/>
  <c r="C17" i="24"/>
  <c r="C82"/>
  <c r="C22"/>
  <c r="D17"/>
  <c r="D22" s="1"/>
  <c r="D316" s="1"/>
  <c r="E238"/>
  <c r="E247"/>
  <c r="I26" i="14"/>
  <c r="C18"/>
  <c r="C24" s="1"/>
  <c r="B18"/>
  <c r="B24" s="1"/>
  <c r="E621" i="21"/>
  <c r="E619" i="24" s="1"/>
  <c r="E609"/>
  <c r="E523"/>
  <c r="E479"/>
  <c r="E481" i="21"/>
  <c r="E495" s="1"/>
  <c r="E423" i="24"/>
  <c r="E493" s="1"/>
  <c r="E587" i="21"/>
  <c r="E628" s="1"/>
  <c r="E323" i="24"/>
  <c r="E357" s="1"/>
  <c r="C523"/>
  <c r="D621" i="21"/>
  <c r="D619" i="24" s="1"/>
  <c r="D609"/>
  <c r="D602"/>
  <c r="C621" i="21"/>
  <c r="F611"/>
  <c r="C587"/>
  <c r="C628" s="1"/>
  <c r="C631" s="1"/>
  <c r="D495"/>
  <c r="D587" s="1"/>
  <c r="C323" i="24"/>
  <c r="C357" s="1"/>
  <c r="E144"/>
  <c r="E168" s="1"/>
  <c r="E86"/>
  <c r="E100"/>
  <c r="E69"/>
  <c r="E62"/>
  <c r="E82" s="1"/>
  <c r="E101" i="21"/>
  <c r="E316" s="1"/>
  <c r="E627" s="1"/>
  <c r="E631" s="1"/>
  <c r="E37" i="24"/>
  <c r="E46" s="1"/>
  <c r="E22" i="21"/>
  <c r="D316"/>
  <c r="D627" s="1"/>
  <c r="E17" i="24"/>
  <c r="E22" s="1"/>
  <c r="C628" i="23" l="1"/>
  <c r="C630" s="1"/>
  <c r="C631" s="1"/>
  <c r="D628" i="24"/>
  <c r="D634" s="1"/>
  <c r="C101"/>
  <c r="C585"/>
  <c r="C630" s="1"/>
  <c r="C316"/>
  <c r="C628" s="1"/>
  <c r="C634" s="1"/>
  <c r="C613" i="23"/>
  <c r="C605" i="24"/>
  <c r="F26" i="14"/>
  <c r="H30"/>
  <c r="D26"/>
  <c r="F619" i="24"/>
  <c r="E585"/>
  <c r="E630" s="1"/>
  <c r="F630" s="1"/>
  <c r="D585"/>
  <c r="D630" s="1"/>
  <c r="D628" i="21"/>
  <c r="F602"/>
  <c r="D631"/>
  <c r="E101" i="24"/>
  <c r="E628" s="1"/>
  <c r="F629" s="1"/>
  <c r="XFD316" i="21"/>
  <c r="C632" i="24" l="1"/>
  <c r="F316"/>
  <c r="C623" i="23"/>
  <c r="C619" i="24" s="1"/>
  <c r="C609"/>
  <c r="D632"/>
  <c r="E634"/>
</calcChain>
</file>

<file path=xl/sharedStrings.xml><?xml version="1.0" encoding="utf-8"?>
<sst xmlns="http://schemas.openxmlformats.org/spreadsheetml/2006/main" count="4550" uniqueCount="1545">
  <si>
    <t>ebből: nonprofit gazdasági társaságok        (B63)</t>
  </si>
  <si>
    <t>ebből: egyéb civil szervezetek        (B63)</t>
  </si>
  <si>
    <t>ebből: háztartások        (B63)</t>
  </si>
  <si>
    <t>ebből: pénzügyi vállalkozások        (B63)</t>
  </si>
  <si>
    <t>ebből: állami többségi tulajdonú nem pénzügyi vállalkozások        (B63)</t>
  </si>
  <si>
    <t>ebből:önkormányzati többségi tulajdonú nem pénzügyi vállalkozások        (B63)</t>
  </si>
  <si>
    <t>ebből: egyéb vállalkozások        (B63)</t>
  </si>
  <si>
    <t>ebből: Európai Unió        (B63)</t>
  </si>
  <si>
    <t>ebből: kormányok és nemzetközi szervezetek        (B63)</t>
  </si>
  <si>
    <t>ebből: egyéb külföldiek        (B63)</t>
  </si>
  <si>
    <t>Működési célú átvett pénzeszközök (=219+220+232)        (B6)</t>
  </si>
  <si>
    <t>Felhalmozási célú garancia- és kezességvállalásból származó megtérülések államháztartáson kívülről        (B71)</t>
  </si>
  <si>
    <t>Felhalmozási célú visszatérítendő támogatások, kölcsönök visszatérülése államháztartáson kívülről  (=247+…+257)       (B72)</t>
  </si>
  <si>
    <t>ebből: egyházi jogi személyek        (B72)</t>
  </si>
  <si>
    <t>ebből: nonprofit gazdasági társaságok        (B72)</t>
  </si>
  <si>
    <t>ebből: egyéb civil szervezetek        (B72)</t>
  </si>
  <si>
    <t>ebből: háztartások        (B72)</t>
  </si>
  <si>
    <t>ebből: pénzügyi vállalkozások        (B72)</t>
  </si>
  <si>
    <t>ebből: állami többségi tulajdonú nem pénzügyi vállalkozások        (B72)</t>
  </si>
  <si>
    <t>ebből:önkormányzati többségi tulajdonú nem pénzügyi vállalkozások        (B72)</t>
  </si>
  <si>
    <t>ebből: egyéb vállalkozások        (B72)</t>
  </si>
  <si>
    <t>ebből: Európai Unió        (B72)</t>
  </si>
  <si>
    <t>ebből: kormányok és nemzetközi szervezetek        (B72)</t>
  </si>
  <si>
    <t>ebből: egyéb külföldiek        (B72)</t>
  </si>
  <si>
    <t>Egyéb felhalmozási célú átvett pénzeszközök (=259+…+269)       (B73)</t>
  </si>
  <si>
    <t>ebből: egyházi jogi személyek        (B73)</t>
  </si>
  <si>
    <t>ebből: nonprofit gazdasági társaságok        (B73)</t>
  </si>
  <si>
    <t>ebből: egyéb civil szervezetek        (B73)</t>
  </si>
  <si>
    <t>ebből: háztartások        (B73)</t>
  </si>
  <si>
    <t>ebből: pénzügyi vállalkozások        (B73)</t>
  </si>
  <si>
    <t>ebből: állami többségi tulajdonú nem pénzügyi vállalkozások        (B73)</t>
  </si>
  <si>
    <t>ebből:önkormányzati többségi tulajdonú nem pénzügyi vállalkozások        (B73)</t>
  </si>
  <si>
    <t>ebből: egyéb vállalkozások        (B73)</t>
  </si>
  <si>
    <t>ebből: Európai Unió        (B73)</t>
  </si>
  <si>
    <t>ebből: kormányok és nemzetközi szervezetek        (B73)</t>
  </si>
  <si>
    <t>ebből: egyéb külföldiek        (B73)</t>
  </si>
  <si>
    <t>Felhalmozási célú átvett pénzeszközök (=245+246+258)        (B7)</t>
  </si>
  <si>
    <t>Költségvetési bevételek (=43+79+179+209+218+244+270)        (B1-B7)</t>
  </si>
  <si>
    <t>Hosszú lejáratú hitelek, kölcsönök felvétele (&gt;=02)        (B8111)</t>
  </si>
  <si>
    <t>ebből: pénzügyi vállalkozás        (B8111)</t>
  </si>
  <si>
    <t>Likviditási célú hitelek, kölcsönök felvétele pénzügyi vállalkozástól        (B8112)</t>
  </si>
  <si>
    <t>Rövid lejáratú hitelek, kölcsönök felvétele (&gt;=05)        (B8113)</t>
  </si>
  <si>
    <t>ebből: pénzügyi vállalkozás        (B8113)</t>
  </si>
  <si>
    <t>Hitel-, kölcsönfelvétel államháztartáson kívülről (=01+03+04)        (B811)</t>
  </si>
  <si>
    <t>Forgatási célú belföldi értékpapírok beváltása, értékesítése (&gt;=08+09)        (B8121)</t>
  </si>
  <si>
    <t>ebből: befektetési jegyek        (B8121)</t>
  </si>
  <si>
    <t>ebből: kárpótlási jegyek        (B8121)</t>
  </si>
  <si>
    <t>Forgatási célú belföldi értékpapírok kibocsátása        (B8122)</t>
  </si>
  <si>
    <t>Befektetési célú belföldi értékpapírok beváltása, értékesítése        (B8123)</t>
  </si>
  <si>
    <t>Befektetési célú belföldi értékpapírok kibocsátása        (B8124)</t>
  </si>
  <si>
    <t>Belföldi értékpapírok bevételei (=07+10+11+12)        (B812)</t>
  </si>
  <si>
    <t>Előző év költségvetési maradványának igénybevétele        (B8131)</t>
  </si>
  <si>
    <t>Előző év vállalkozási maradványának igénybevétele        (B8132)</t>
  </si>
  <si>
    <t>Maradvány igénybevétele (=14+15)        (B813)</t>
  </si>
  <si>
    <t>Államháztartáson belüli megelőlegezések        (B814)</t>
  </si>
  <si>
    <t>Államháztartáson belüli megelőlegezések törlesztése        (B815)</t>
  </si>
  <si>
    <t>Központi, irányító szervi támogatás        (B816)</t>
  </si>
  <si>
    <t>Betétek megszüntetése        (B817)</t>
  </si>
  <si>
    <t>Központi költségvetés sajátos finanszírozási bevételei (&gt;=22)        (B818)</t>
  </si>
  <si>
    <t>ebből: tulajdonosi kölcsönök visszatérülése        (B818)</t>
  </si>
  <si>
    <t>Belföldi finanszírozás bevételei (=06+13+16+…+21)        (B81)</t>
  </si>
  <si>
    <t>Forgatási célú külföldi értékpapírok beváltása, értékesítése        (B821)</t>
  </si>
  <si>
    <t>Befektetési célú külföldi értékpapírok beváltása, értékesítése        (B822)</t>
  </si>
  <si>
    <t>Külföldi értékpapírok kibocsátása        (B823)</t>
  </si>
  <si>
    <t>Külföldi hitelek, kölcsönök felvétele (&gt;=28+29+30)        (B824)</t>
  </si>
  <si>
    <t>ebből: nemzetközi fejlesztési szervezetek        (B824)</t>
  </si>
  <si>
    <t>ebből: más kormányok        (B824)</t>
  </si>
  <si>
    <t>ebből: külföldi pénzintézetek        (B824)</t>
  </si>
  <si>
    <t>Külföldi finanszírozás bevételei (=24+…+27)        (B82)</t>
  </si>
  <si>
    <t>Adóssághoz nem kapcsolódó származékos ügyletek bevételei        (B83)</t>
  </si>
  <si>
    <t>Finanszírozási bevételek (=23+31+32)        (B8)</t>
  </si>
  <si>
    <t>14</t>
  </si>
  <si>
    <t>01</t>
  </si>
  <si>
    <t>02</t>
  </si>
  <si>
    <t>04</t>
  </si>
  <si>
    <t>03</t>
  </si>
  <si>
    <t>Megnevezés</t>
  </si>
  <si>
    <t>Törvény szerinti illetmények, munkabérek        (K1101)</t>
  </si>
  <si>
    <t>Normatív jutalmak        (K1102)</t>
  </si>
  <si>
    <t>Céljuttatás, projektprémium        (K1103)</t>
  </si>
  <si>
    <t>ebből: fejezeti kezelésű előirányzatok EU-s programokra és azok hazai társfinanszírozása        (B16)   ÁROP</t>
  </si>
  <si>
    <t>ebből: központi költségvetési szervek        (B25)   NGM</t>
  </si>
  <si>
    <t>Készenléti, ügyeleti, helyettesítési díj, túlóra, túlszolgálat        (K1104)</t>
  </si>
  <si>
    <t>05</t>
  </si>
  <si>
    <t>Végkielégítés        (K1105)</t>
  </si>
  <si>
    <t>06</t>
  </si>
  <si>
    <t>Jubileumi jutalom        (K1106)</t>
  </si>
  <si>
    <t>07</t>
  </si>
  <si>
    <t>Béren kívüli juttatások        (K1107)</t>
  </si>
  <si>
    <t>08</t>
  </si>
  <si>
    <t>Ruházati költségtérítés        (K1108)</t>
  </si>
  <si>
    <t>09</t>
  </si>
  <si>
    <t>Közlekedési költségtérítés        (K1109)</t>
  </si>
  <si>
    <t>10</t>
  </si>
  <si>
    <t>Egyéb költségtérítések        (K1110)</t>
  </si>
  <si>
    <t>11</t>
  </si>
  <si>
    <t>Lakhatási támogatások        (K1111)</t>
  </si>
  <si>
    <t>12</t>
  </si>
  <si>
    <t>Szociális támogatások        (K1112)</t>
  </si>
  <si>
    <t>13</t>
  </si>
  <si>
    <t>Foglalkoztatottak egyéb személyi juttatásai(&gt;=14)        (K1113)</t>
  </si>
  <si>
    <t>ebből:biztosítási díjak        (K1113)</t>
  </si>
  <si>
    <t>15</t>
  </si>
  <si>
    <t>Foglalkoztatottak személyi juttatásai (=01+…+13)        (K11)</t>
  </si>
  <si>
    <t>16</t>
  </si>
  <si>
    <t>Választott tisztségviselők juttatásai        (K121)</t>
  </si>
  <si>
    <t>17</t>
  </si>
  <si>
    <t>Munkavégzésre irányuló egyéb jogviszonyban nem saját foglalkoztatottnak fizetett juttatások        (K122)</t>
  </si>
  <si>
    <t>18</t>
  </si>
  <si>
    <t>Egyéb külső személyi juttatások        (K123)</t>
  </si>
  <si>
    <t>19</t>
  </si>
  <si>
    <t>Külső személyi juttatások (=16+17+18)        (K12)</t>
  </si>
  <si>
    <t>20</t>
  </si>
  <si>
    <t>Személyi juttatások összesen (=15+19)        (K1)</t>
  </si>
  <si>
    <t>21</t>
  </si>
  <si>
    <t>Munkaadókat terhelő járulékok és szociális hozzájárulási adó (=22+…+28)                                                                                  (K2)</t>
  </si>
  <si>
    <t>22</t>
  </si>
  <si>
    <t>ebből: szociális hozzájárulási adó        (K2)</t>
  </si>
  <si>
    <t>23</t>
  </si>
  <si>
    <t>ebből: rehabilitációs hozzájárulás        (K2)</t>
  </si>
  <si>
    <t>24</t>
  </si>
  <si>
    <t>ebből: korkedvezmény-biztosítási járulék        (K2)</t>
  </si>
  <si>
    <t>25</t>
  </si>
  <si>
    <t>ebből: egészségügyi hozzájárulás        (K2)</t>
  </si>
  <si>
    <t>26</t>
  </si>
  <si>
    <t>ebből: táppénz hozzájárulás        (K2)</t>
  </si>
  <si>
    <t>27</t>
  </si>
  <si>
    <t>ebből: munkaadót a foglalkoztatottak részére történő kifizetésekkel kapcsolatban terhelő más járulék jellegű kötelezettségek        (K2)</t>
  </si>
  <si>
    <t>28</t>
  </si>
  <si>
    <t>ebből: munkáltatót terhelő személyi jövedelemadó        (K2)</t>
  </si>
  <si>
    <t>29</t>
  </si>
  <si>
    <t>Szakmai anyagok beszerzése        (K311)</t>
  </si>
  <si>
    <t>30</t>
  </si>
  <si>
    <t>Üzemeltetési anyagok beszerzése        (K312)</t>
  </si>
  <si>
    <t>31</t>
  </si>
  <si>
    <t>Árubeszerzés        (K313)</t>
  </si>
  <si>
    <t>32</t>
  </si>
  <si>
    <t>Készletbeszerzés (=29+30+31)        (K31)</t>
  </si>
  <si>
    <t>33</t>
  </si>
  <si>
    <t>Informatikai szolgáltatások igénybevétele        (K321)</t>
  </si>
  <si>
    <t>34</t>
  </si>
  <si>
    <t>Egyéb kommunikációs szolgáltatások        (K322)</t>
  </si>
  <si>
    <t>35</t>
  </si>
  <si>
    <t>Kommunikációs szolgáltatások (=33+34)        (K32)</t>
  </si>
  <si>
    <t>36</t>
  </si>
  <si>
    <t>Közüzemi díjak        (K331)</t>
  </si>
  <si>
    <t>37</t>
  </si>
  <si>
    <t>38</t>
  </si>
  <si>
    <t>39</t>
  </si>
  <si>
    <t>ebből: a közszféra és a magánszféra együttműködésén (PPP) alapuló szerződéses konstrukció        (K333)</t>
  </si>
  <si>
    <t>40</t>
  </si>
  <si>
    <t>Karbantartási, kisjavítási szolgáltatások        (K334)</t>
  </si>
  <si>
    <t>41</t>
  </si>
  <si>
    <t>Közvetített szolgáltatások  (&gt;=42)        (K335)</t>
  </si>
  <si>
    <t>42</t>
  </si>
  <si>
    <t>ebből: államháztartáson belül        (K335)</t>
  </si>
  <si>
    <t>43</t>
  </si>
  <si>
    <t>Szakmai tevékenységet segítő szolgáltatások         (K336)</t>
  </si>
  <si>
    <t>44</t>
  </si>
  <si>
    <t>Egyéb szolgáltatások         (K337)</t>
  </si>
  <si>
    <t>45</t>
  </si>
  <si>
    <t>Szolgáltatási kiadások (=36+37+38+40+41+43+44)        (K33)</t>
  </si>
  <si>
    <t>46</t>
  </si>
  <si>
    <t>47</t>
  </si>
  <si>
    <t>Reklám- és propagandakiadások        (K342)</t>
  </si>
  <si>
    <t>48</t>
  </si>
  <si>
    <t>Kiküldetések, reklám- és propagandakiadások (=46+47)        (K34)</t>
  </si>
  <si>
    <t>49</t>
  </si>
  <si>
    <t>Működési célú előzetesen felszámított általános forgalmi adó        (K351)</t>
  </si>
  <si>
    <t>50</t>
  </si>
  <si>
    <t>Fizetendő általános forgalmi adó         (K352)</t>
  </si>
  <si>
    <t>51</t>
  </si>
  <si>
    <t>Kamatkiadások   (&gt;=52+53)        (K353)</t>
  </si>
  <si>
    <t>52</t>
  </si>
  <si>
    <t>ebből: államháztartáson belül        (K353)</t>
  </si>
  <si>
    <t>53</t>
  </si>
  <si>
    <t>ebből: fedezeti ügyletek kamatkiadásai        (K353)</t>
  </si>
  <si>
    <t>54</t>
  </si>
  <si>
    <t>Egyéb pénzügyi műveletek kiadásai  (&gt;=55+…+57)        (K354)</t>
  </si>
  <si>
    <t>55</t>
  </si>
  <si>
    <t>ebből: valuta, deviza eszközök realizált árfolyamvesztesége        (K354)</t>
  </si>
  <si>
    <t>56</t>
  </si>
  <si>
    <t>ebből: hitelviszonyt megtestesítő értékpapírok árfolyamkülönbözete        (K354)</t>
  </si>
  <si>
    <t>57</t>
  </si>
  <si>
    <t>ebből: deviza kötelezettségek realizált árfolyamvesztesége        (K354)</t>
  </si>
  <si>
    <t>58</t>
  </si>
  <si>
    <t>Egyéb dologi kiadások        (K355)</t>
  </si>
  <si>
    <t>59</t>
  </si>
  <si>
    <t>Különféle befizetések és egyéb dologi kiadások (=49+50+51+54+58)        (K35)</t>
  </si>
  <si>
    <t>60</t>
  </si>
  <si>
    <t>Dologi kiadások (=32+35+45+48+59)        (K3)</t>
  </si>
  <si>
    <t>61</t>
  </si>
  <si>
    <t>Társadalombiztosítási ellátások        (K41)</t>
  </si>
  <si>
    <t>62</t>
  </si>
  <si>
    <t>Családi támogatások (=63+…+73)        (K42)</t>
  </si>
  <si>
    <t>63</t>
  </si>
  <si>
    <t>ebből: családi pótlék        (K42)</t>
  </si>
  <si>
    <t>64</t>
  </si>
  <si>
    <t>ebből: anyasági támogatás        (K42)</t>
  </si>
  <si>
    <t>65</t>
  </si>
  <si>
    <t>ebből: gyermekgondozási segély        (K42)</t>
  </si>
  <si>
    <t>66</t>
  </si>
  <si>
    <t>ebből: gyermeknevelési támogatás        (K42)</t>
  </si>
  <si>
    <t>67</t>
  </si>
  <si>
    <t>ebből: gyermekek születésével kapcsolatos szabadság megtérítése        (K42)</t>
  </si>
  <si>
    <t>68</t>
  </si>
  <si>
    <t>ebből: életkezdési támogatás        (K42)</t>
  </si>
  <si>
    <t>69</t>
  </si>
  <si>
    <t>ebből: otthonteremtési támogatás        (K42)</t>
  </si>
  <si>
    <t>70</t>
  </si>
  <si>
    <t>ebből: gyermektartásdíj megelőlegezése        (K42)</t>
  </si>
  <si>
    <t>71</t>
  </si>
  <si>
    <t>ebből: GYES-en és GYED-en lévők hallgatói hitelének célzott támogatása        (K42)</t>
  </si>
  <si>
    <t>72</t>
  </si>
  <si>
    <t>ebből: óvodáztatási támogatás [Gyvt. 20/C. §]        (K42)</t>
  </si>
  <si>
    <t>73</t>
  </si>
  <si>
    <t>ebből:  az egyéb pénzbeli és természetbeni gyermekvédelmi támogatások         (K42)</t>
  </si>
  <si>
    <t>74</t>
  </si>
  <si>
    <t>Pénzbeli kárpótlások, kártérítések        (K43)</t>
  </si>
  <si>
    <t>75</t>
  </si>
  <si>
    <t>Betegséggel kapcsolatos (nem társadalombiztosítási) ellátások (=76+…+82)        (K44)</t>
  </si>
  <si>
    <t>76</t>
  </si>
  <si>
    <t>ebből: ápolási díj        (K44)</t>
  </si>
  <si>
    <t>77</t>
  </si>
  <si>
    <t>ebből: fogyatékossági támogatás és vakok személyi járadéka        (K44)</t>
  </si>
  <si>
    <t>78</t>
  </si>
  <si>
    <t>ebből: mozgáskorlátozottak szerzési és átalakítási támogatása        (K44)</t>
  </si>
  <si>
    <t>79</t>
  </si>
  <si>
    <t>ebből: megváltozott munkaképességűek illetve egészségkárosodottak kereset-kiegészítése        (K44)</t>
  </si>
  <si>
    <t>80</t>
  </si>
  <si>
    <t>ebből: kormányhivatalok által folyósított közgyógyellátás [Szoctv.50.§ (1)-(2) bek.]        (K44)</t>
  </si>
  <si>
    <t>81</t>
  </si>
  <si>
    <t>ebből: cukorbetegek támogatása        (K44)</t>
  </si>
  <si>
    <t>82</t>
  </si>
  <si>
    <t>ebből: helyi megállapítású közgyógyellátás [Szoctv.50.§ (3) bek.]         (K44)</t>
  </si>
  <si>
    <t>83</t>
  </si>
  <si>
    <t>Foglalkoztatással, munkanélküliséggel kapcsolatos ellátások (=84+…+92)        (K45)</t>
  </si>
  <si>
    <t>84</t>
  </si>
  <si>
    <t>ebből: a Nemzeti Foglalkoztatási Alalpból folyósított passzív, ellátási típusú támogatások, így különösen az álláskeresési járadék, a nyugdíj előtti álláskeresési segély, valamint az ellátások megállapításával kapcsolatos utiköltség-térítés        (K45)</t>
  </si>
  <si>
    <t>85</t>
  </si>
  <si>
    <t>ebből: korhatár előtti ellátás és a fegyveres testületek volt tagjai szolgálati járandósága        (K45)</t>
  </si>
  <si>
    <t>86</t>
  </si>
  <si>
    <t>ebből: munkáltatói befizetésből finanszírozott korengedményes nyugdíj        (K45)</t>
  </si>
  <si>
    <t>87</t>
  </si>
  <si>
    <t>ebből: átmeneti bányászjáradék        (K45)</t>
  </si>
  <si>
    <t>88</t>
  </si>
  <si>
    <t>ebből: szénjárandóság pénzbeli megváltása        (K45)</t>
  </si>
  <si>
    <t>89</t>
  </si>
  <si>
    <t>ebből: mecseki bányászatban munkát végzők bányászati kereset-kiegészítése        (K45)</t>
  </si>
  <si>
    <t>90</t>
  </si>
  <si>
    <t>ebből: mezőgazdasági járadék        (K45)</t>
  </si>
  <si>
    <t>91</t>
  </si>
  <si>
    <t>ebből: foglalkoztatást helyettesítő támogatás [Szoctv. 35. § (1) bek.]        (K45)</t>
  </si>
  <si>
    <t>92</t>
  </si>
  <si>
    <t>ebből: polgármesterek korhatár előtti ellátása         (K45)</t>
  </si>
  <si>
    <t>93</t>
  </si>
  <si>
    <t>Lakhatással kapcsolatos ellátások (=94+…+99)        (K46)</t>
  </si>
  <si>
    <t>94</t>
  </si>
  <si>
    <t>ebből: hozzájárulás a lakossági energiaköltségekhez        (K46)</t>
  </si>
  <si>
    <t>95</t>
  </si>
  <si>
    <t>ebből: lakbértámogatás        (K46)</t>
  </si>
  <si>
    <t>96</t>
  </si>
  <si>
    <t>ebből: lakásfenntartási támogatás [Szoctv. 38. § (1) bek. a) és b) pontok]         (K46)</t>
  </si>
  <si>
    <t>97</t>
  </si>
  <si>
    <t>ebből: adósságcsökkentési támogatás [Szoctv. 55/A. § 1. bek. b) pont]        (K46)</t>
  </si>
  <si>
    <t>98</t>
  </si>
  <si>
    <t>ebből: természetben nyújtott lakásfenntartási támogatás [Szoctv. 47.§ (1) bek. b) pont]        (K46)</t>
  </si>
  <si>
    <t>99</t>
  </si>
  <si>
    <t>ebből: adósságkezelési szolgáltatás keretében gáz-vagy áram fogyasztást mérő készülék biztosítása [Szoctv. 55/A. § (3) bek.]        (K46)</t>
  </si>
  <si>
    <t>100</t>
  </si>
  <si>
    <t>Intézményi ellátottak pénzbeli juttatásai (&gt;=101+102)        (K47)</t>
  </si>
  <si>
    <t>101</t>
  </si>
  <si>
    <t>ebből: állami gondozottak pénzbeli juttatásai        (K47)</t>
  </si>
  <si>
    <t>102</t>
  </si>
  <si>
    <t>ebből: oktatásban résztvevők pénzbeli juttatásai        (K47)</t>
  </si>
  <si>
    <t>103</t>
  </si>
  <si>
    <t>Egyéb nem intézményi ellátások (&gt;=104+…+126)        (K48)</t>
  </si>
  <si>
    <t>104</t>
  </si>
  <si>
    <t>ebből: házastársi pótlék        (K48)</t>
  </si>
  <si>
    <t>105</t>
  </si>
  <si>
    <t>ebből: Hadigondozottak Közalapítványát terhelő hadigondozotti ellátások        (K48)</t>
  </si>
  <si>
    <t>106</t>
  </si>
  <si>
    <t>ebből: tudományos fokozattal rendelkezők nyugdíjkiegészítése        (K48)</t>
  </si>
  <si>
    <t>107</t>
  </si>
  <si>
    <t>ebből:nemzeti gondozotti ellátások        (K48)</t>
  </si>
  <si>
    <t>108</t>
  </si>
  <si>
    <t>ebből: nemzeti helytállásért pótlék        (K48)</t>
  </si>
  <si>
    <t>109</t>
  </si>
  <si>
    <t>ebből: egyes nyugdíjjogi hátrányok enyhítése miatti (közszolgálati idő után járó) nyugdíj-kiegészítés        (K48)</t>
  </si>
  <si>
    <t>110</t>
  </si>
  <si>
    <t>ebből: egyes, tartós időtartamú szabadságelvonást elszenvedettek részére járó juttatás        (K48)</t>
  </si>
  <si>
    <t>111</t>
  </si>
  <si>
    <t>Felhalmozási kiadások összesen</t>
  </si>
  <si>
    <t>Áfa</t>
  </si>
  <si>
    <t>Nettó</t>
  </si>
  <si>
    <t>Központi, irányító szervi támogatások folyósítása        (K915)</t>
  </si>
  <si>
    <t>ebből: a Nemzet Színésze címet viselő színészek havi életjáradéka, művészeti nyugdíjsegélyek, balettművészeti életjáradék        (K48)</t>
  </si>
  <si>
    <t>112</t>
  </si>
  <si>
    <t>ebből: az elhunyt akadémikusok hozzátartozóinak folyósított özvegyi- és árvaellátás        (K48)</t>
  </si>
  <si>
    <t>113</t>
  </si>
  <si>
    <t>ebből: a Nemzet Sportolója címmel járó járadék, olimpiai járadék, idős sportolók szociális támogatása        (K48)</t>
  </si>
  <si>
    <t>114</t>
  </si>
  <si>
    <t>ebből: életjáradék termőföldért        (K48)</t>
  </si>
  <si>
    <t>115</t>
  </si>
  <si>
    <t>ebből: Bevándorlási és Állampolgársági Hivatal által folyósított ellátások        (K48)</t>
  </si>
  <si>
    <t>116</t>
  </si>
  <si>
    <t>ebből: szépkorúak jubileumi juttatása        (K48)</t>
  </si>
  <si>
    <t>117</t>
  </si>
  <si>
    <t>ebből: időskorúak járadéka [Szoctv. 32/B. § (1) bek.]        (K48)</t>
  </si>
  <si>
    <t>118</t>
  </si>
  <si>
    <t>ebből: rendszeres szociális segély [Szoctv. 37. § (1) bek. a) - d) pontok]        (K48)</t>
  </si>
  <si>
    <t>119</t>
  </si>
  <si>
    <t>ebből: átmeneti segély [Szoctv. 45.§]        (K48)</t>
  </si>
  <si>
    <t>120</t>
  </si>
  <si>
    <t>ebből: egyéb, az önkormányzat rendeletében megállapított juttatás        (K48)</t>
  </si>
  <si>
    <t>121</t>
  </si>
  <si>
    <t>ebből: természetben nyújtott rendszeres szociális segély [Szoctv. 47.§ (1) bek. a) pont]        (K48)</t>
  </si>
  <si>
    <t>122</t>
  </si>
  <si>
    <t>ebből: átmeneti segély [Szoctv. 47.§ (1) bek. c) pont]        (K48)</t>
  </si>
  <si>
    <t>123</t>
  </si>
  <si>
    <t>ebből: köztemetés [Szoctv. 48.§]        (K48)</t>
  </si>
  <si>
    <t>124</t>
  </si>
  <si>
    <t>ebből: rászorultságtól függõ normatív kedvezmények [Gyvt. 151. § (5) bek.]        (K48)</t>
  </si>
  <si>
    <t>125</t>
  </si>
  <si>
    <t>ebből: önkormányzat által saját hatáskörben (nem szociális és gyermekvédelmi előírások alapján) adott pénzügyi ellátás        (K48)</t>
  </si>
  <si>
    <t>126</t>
  </si>
  <si>
    <t>ebből: önkormányzat által saját hatáskörben (nem szociális és gyermekvédelmi előírások alapján) adott természetbeni ellátás        (K48)</t>
  </si>
  <si>
    <t>127</t>
  </si>
  <si>
    <t>Ellátottak pénzbeli juttatásai (=61+62+74+75+83+93+100+103)        (K4)</t>
  </si>
  <si>
    <t>128</t>
  </si>
  <si>
    <t>Nemzetközi kötelezettségek (&gt;=129)        (K501)</t>
  </si>
  <si>
    <t>129</t>
  </si>
  <si>
    <t>ebből: Európai Unió        (K501)</t>
  </si>
  <si>
    <t>130</t>
  </si>
  <si>
    <t>Elvonások és befizetések        (K502)</t>
  </si>
  <si>
    <t>131</t>
  </si>
  <si>
    <t>Működési célú garancia- és kezességvállalásból származó kifizetés államháztartáson belülre        (K503)</t>
  </si>
  <si>
    <t>132</t>
  </si>
  <si>
    <t>Működési célú visszatérítendő támogatások, kölcsönök nyújtása államháztartáson belülre (=133+…+142)        (K504)</t>
  </si>
  <si>
    <t>133</t>
  </si>
  <si>
    <t>ebből: központi költségvetési szervek        (K504)</t>
  </si>
  <si>
    <t>134</t>
  </si>
  <si>
    <t>ebből: központi kezelésű előirányzatok        (K504)</t>
  </si>
  <si>
    <t>135</t>
  </si>
  <si>
    <t>ebből: fejezeti kezelésű előirányzatok EU-s programokra és azok hazai társfinanszírozása        (K504)</t>
  </si>
  <si>
    <t>136</t>
  </si>
  <si>
    <t>ebből: egyéb fejezeti kezelésű előirányzatok        (K504)</t>
  </si>
  <si>
    <t>137</t>
  </si>
  <si>
    <t>ebből: társadalombiztosítás pénzügyi alapjai        (K504)</t>
  </si>
  <si>
    <t>138</t>
  </si>
  <si>
    <t>ebből: elkülönített állami pénzalapok        (K504)</t>
  </si>
  <si>
    <t>139</t>
  </si>
  <si>
    <t>ebből: helyi önkormányzatok és költségvetési szerveik        (K504)</t>
  </si>
  <si>
    <t>140</t>
  </si>
  <si>
    <t>ebből: társulások és költségvetési szerveik        (K504)</t>
  </si>
  <si>
    <t>141</t>
  </si>
  <si>
    <t>ebből: nemzetiségi önkormányzatok és költségvetési szerveik        (K504)</t>
  </si>
  <si>
    <t>142</t>
  </si>
  <si>
    <t>ebből: térségi fejlesztési tanácsok és költségvetési szerveik        (K504)</t>
  </si>
  <si>
    <t>143</t>
  </si>
  <si>
    <t>Működési célú visszatérítendő támogatások, kölcsönök törlesztése államháztartáson belülre (=144+…+153)        (K505)</t>
  </si>
  <si>
    <t>HIV</t>
  </si>
  <si>
    <t>EÜ</t>
  </si>
  <si>
    <t>PGK</t>
  </si>
  <si>
    <t>VKK</t>
  </si>
  <si>
    <t>144</t>
  </si>
  <si>
    <t>ebből: központi költségvetési szervek        (K505)</t>
  </si>
  <si>
    <t>145</t>
  </si>
  <si>
    <t>ebből: központi kezelésű előirányzatok        (K505)</t>
  </si>
  <si>
    <t>146</t>
  </si>
  <si>
    <t>ebből: fejezeti kezelésű előirányzatok EU-s programokra és azok hazai társfinanszírozása        (K505)</t>
  </si>
  <si>
    <t>147</t>
  </si>
  <si>
    <t>ebből: egyéb fejezeti kezelésű előirányzatok        (K505)</t>
  </si>
  <si>
    <t>148</t>
  </si>
  <si>
    <t>ebből: társadalombiztosítás pénzügyi alapjai        (K505)</t>
  </si>
  <si>
    <t>149</t>
  </si>
  <si>
    <t>ebből: elkülönített állami pénzalapok        (K505)</t>
  </si>
  <si>
    <t>150</t>
  </si>
  <si>
    <t>ebből: helyi önkormányzatok és költségvetési szerveik        (K505)</t>
  </si>
  <si>
    <t>151</t>
  </si>
  <si>
    <t>ebből: társulások és költségvetési szerveik        (K505)</t>
  </si>
  <si>
    <t>152</t>
  </si>
  <si>
    <t>ebből: nemzetiségi önkormányzatok és költségvetési szerveik        (K505)</t>
  </si>
  <si>
    <t>153</t>
  </si>
  <si>
    <t>ebből: térségi fejlesztési tanácsok és költségvetési szerveik        (K505)</t>
  </si>
  <si>
    <t>154</t>
  </si>
  <si>
    <t>Egyéb működési célú támogatások államháztartáson belülre (=155+…+164)       (K506)</t>
  </si>
  <si>
    <t>155</t>
  </si>
  <si>
    <t>ebből: központi költségvetési szervek        (K506)</t>
  </si>
  <si>
    <t>156</t>
  </si>
  <si>
    <t>ebből: központi kezelésű előirányzatok        (K506)</t>
  </si>
  <si>
    <t>157</t>
  </si>
  <si>
    <t>ebből: fejezeti kezelésű előirányzatok EU-s programokra és azok hazai társfinanszírozása        (K506)</t>
  </si>
  <si>
    <t>158</t>
  </si>
  <si>
    <t>ebből: egyéb fejezeti kezelésű előirányzatok        (K506)</t>
  </si>
  <si>
    <t>159</t>
  </si>
  <si>
    <t>ebből: társadalombiztosítás pénzügyi alapjai        (K506)</t>
  </si>
  <si>
    <t>160</t>
  </si>
  <si>
    <t>ebből: elkülönített állami pénzalapok        (K506)</t>
  </si>
  <si>
    <t>161</t>
  </si>
  <si>
    <t>ebből: helyi önkormányzatok és költségvetési szerveik        (K506)</t>
  </si>
  <si>
    <t>162</t>
  </si>
  <si>
    <t>ebből: társulások és költségvetési szerveik        (K506)</t>
  </si>
  <si>
    <t>163</t>
  </si>
  <si>
    <t>ebből: nemzetiségi önkormányzatok és költségvetési szerveik        (K506)</t>
  </si>
  <si>
    <t>164</t>
  </si>
  <si>
    <t>ebből: térségi fejlesztési tanácsok és költségvetési szerveik        (K506)</t>
  </si>
  <si>
    <t>165</t>
  </si>
  <si>
    <t>Működési célú garancia- és kezességvállalásból származó kifizetés államháztartáson kívülre (&gt;=166)        (K507)</t>
  </si>
  <si>
    <t>166</t>
  </si>
  <si>
    <t>ebből: állami vagy önkormányzati tulajdonban lévő gazdasági társaságok tartozásai miatti kifizetések        (K507)</t>
  </si>
  <si>
    <t>167</t>
  </si>
  <si>
    <t>Működési célú visszatérítendő támogatások, kölcsönök nyújtása államháztartáson kívülre (=168+…+178)        (K508)</t>
  </si>
  <si>
    <t>168</t>
  </si>
  <si>
    <t>Parkfenntartás, kommunális hulladék ártalmatlanítás, szúnyog</t>
  </si>
  <si>
    <t>ebből: fejezeti kezelésű előirányzatok EU-s programokra és azok hazai társfinanszírozása        (B25)        KEOP</t>
  </si>
  <si>
    <t>1.</t>
  </si>
  <si>
    <t>2.</t>
  </si>
  <si>
    <t>Felhalmozási kiadások</t>
  </si>
  <si>
    <t>Címrend</t>
  </si>
  <si>
    <t>Cím</t>
  </si>
  <si>
    <t>Alcím</t>
  </si>
  <si>
    <t>ebből: egyházi jogi személyek        (K508)</t>
  </si>
  <si>
    <t>169</t>
  </si>
  <si>
    <t>170</t>
  </si>
  <si>
    <t>ebből: egyéb civil szervezetek        (K508)</t>
  </si>
  <si>
    <t>171</t>
  </si>
  <si>
    <t>ebből: háztartások        (K508)</t>
  </si>
  <si>
    <t>172</t>
  </si>
  <si>
    <t>ebből: pénzügyi vállalkozások        (K508)</t>
  </si>
  <si>
    <t>173</t>
  </si>
  <si>
    <t>ebből: állami többségi tulajdonú nem pénzügyi vállalkozások        (K508)</t>
  </si>
  <si>
    <t>174</t>
  </si>
  <si>
    <t>ebből:önkormányzati többségi tulajdonú nem pénzügyi vállalkozások        (K508)</t>
  </si>
  <si>
    <t>175</t>
  </si>
  <si>
    <t>ebből: egyéb vállalkozások        (K508)</t>
  </si>
  <si>
    <t>176</t>
  </si>
  <si>
    <t>ebből: Európai Unió         (K508)</t>
  </si>
  <si>
    <t>177</t>
  </si>
  <si>
    <t>ebből: kormányok és nemzetközi szervezetek        (K508)</t>
  </si>
  <si>
    <t>178</t>
  </si>
  <si>
    <t>ebből: egyéb külföldiek        (K508)</t>
  </si>
  <si>
    <t>179</t>
  </si>
  <si>
    <t>Árkiegészítések, ártámogatások        (K509)</t>
  </si>
  <si>
    <t>180</t>
  </si>
  <si>
    <t>Kamattámogatások        (K510)</t>
  </si>
  <si>
    <t>181</t>
  </si>
  <si>
    <t>Egyéb működési célú támogatások államháztartáson kívülre (=182+…+192)     (K511)</t>
  </si>
  <si>
    <t>182</t>
  </si>
  <si>
    <t>ebből: egyházi jogi személyek        (K511)</t>
  </si>
  <si>
    <t>183</t>
  </si>
  <si>
    <t>ebből: nonprofit gazdasági társaságok        (K511)</t>
  </si>
  <si>
    <t>184</t>
  </si>
  <si>
    <t>ebből: egyéb civil szervezetek        (K511)</t>
  </si>
  <si>
    <t>185</t>
  </si>
  <si>
    <t>186</t>
  </si>
  <si>
    <t>ebből: pénzügyi vállalkozások        (K511)</t>
  </si>
  <si>
    <t>187</t>
  </si>
  <si>
    <t>ebből: állami többségi tulajdonú nem pénzügyi vállalkozások        (K511)</t>
  </si>
  <si>
    <t>188</t>
  </si>
  <si>
    <t>ebből:önkormányzati többségi tulajdonú nem pénzügyi vállalkozások        (K511)</t>
  </si>
  <si>
    <t>189</t>
  </si>
  <si>
    <t>ebből: egyéb vállalkozások        (K511)</t>
  </si>
  <si>
    <t>190</t>
  </si>
  <si>
    <t>ebből: Európai Unió         (K511)</t>
  </si>
  <si>
    <t>191</t>
  </si>
  <si>
    <t>ebből: kormányok és nemzetközi szervezetek        (K511)</t>
  </si>
  <si>
    <t>192</t>
  </si>
  <si>
    <t>ebből: egyéb külföldiek        (K511)</t>
  </si>
  <si>
    <t>193</t>
  </si>
  <si>
    <t>Tartalékok        (K512)</t>
  </si>
  <si>
    <t>194</t>
  </si>
  <si>
    <t>Egyéb működési célú kiadások (=128+130+131+132+143+154+165+167+179+180+181+193)       (K5)</t>
  </si>
  <si>
    <t>195</t>
  </si>
  <si>
    <t>Immateriális javak beszerzése, létesítése        (K61)</t>
  </si>
  <si>
    <t>196</t>
  </si>
  <si>
    <t>Ingatlanok beszerzése, létesítése (&gt;=197)        (K62)</t>
  </si>
  <si>
    <t>197</t>
  </si>
  <si>
    <t>ebből: termőföld-vásárlás kiadásai        (K62)</t>
  </si>
  <si>
    <t>198</t>
  </si>
  <si>
    <t>Informatikai eszközök beszerzése, létesítése        (K63)</t>
  </si>
  <si>
    <t>199</t>
  </si>
  <si>
    <t>Egyéb tárgyi eszközök beszerzése, létesítése        (K64)</t>
  </si>
  <si>
    <t>200</t>
  </si>
  <si>
    <t>Részesedések beszerzése        (K65)</t>
  </si>
  <si>
    <t>201</t>
  </si>
  <si>
    <t>Gyógyszer, gyógyhatású készítmény</t>
  </si>
  <si>
    <t>Vegyszer</t>
  </si>
  <si>
    <t>Könyv</t>
  </si>
  <si>
    <t>Közlöny, napilap,folyóirat</t>
  </si>
  <si>
    <t>Élelmiszerek</t>
  </si>
  <si>
    <t>Irodai papír, nyomtatvány, irodaszer (toner, írószerek,iratrendezési eszközök)</t>
  </si>
  <si>
    <t>Tüzelőanyag</t>
  </si>
  <si>
    <t>Hajtó- és kenőanyagok járművekhez</t>
  </si>
  <si>
    <t>Munka- és védőruha</t>
  </si>
  <si>
    <t>Tisztítószer</t>
  </si>
  <si>
    <t>Egyéb anyagok</t>
  </si>
  <si>
    <t>Informatikai eszköz, információhordozó, mely legfeljebb egy évig szolgálják a tevékenységet (kisértékű TE)</t>
  </si>
  <si>
    <t xml:space="preserve">Számítógépes rendszer kiépítése, üzemeltetése, szoftver telepítés, licenc, adatbázis frissítések, POS terminál bérleti díja, </t>
  </si>
  <si>
    <t>Honlap tervezés, működtetés</t>
  </si>
  <si>
    <t>Internet</t>
  </si>
  <si>
    <t>Nem adatátviteli célú távközlési díjak - telefon</t>
  </si>
  <si>
    <t>Kábel televízió</t>
  </si>
  <si>
    <t>Gázenergia</t>
  </si>
  <si>
    <t>Villamosenergia</t>
  </si>
  <si>
    <t>Víz- és csatornadíjak</t>
  </si>
  <si>
    <t>Ingatlankarbantartás</t>
  </si>
  <si>
    <t>Út- árok karbantartás, hóeltakarítás, burkolati jelek festése</t>
  </si>
  <si>
    <t>Gép- berendezések karbantartása</t>
  </si>
  <si>
    <t>Jármű karbantartás</t>
  </si>
  <si>
    <t>Ügyvédi munkadíj</t>
  </si>
  <si>
    <t>Postaköltség, postafiókbérlet</t>
  </si>
  <si>
    <t>Temető üzemeltetés</t>
  </si>
  <si>
    <t>Hulladékszállítás</t>
  </si>
  <si>
    <t>Parkfenntartás, kommunális hulladék ártalmatlanítás</t>
  </si>
  <si>
    <t>Strand- illemhely üzemeltetés</t>
  </si>
  <si>
    <t>Pénzügyi szolgáltatás, bankköltség</t>
  </si>
  <si>
    <t>Biztosítási díjak</t>
  </si>
  <si>
    <t>Önkormányzati lapkiadás</t>
  </si>
  <si>
    <t>Kiemelt rendezvények</t>
  </si>
  <si>
    <t>Hírdetési díjak</t>
  </si>
  <si>
    <t>Testvérvárosi kapcsolatok</t>
  </si>
  <si>
    <t>Adó-, adójellegű befizetések</t>
  </si>
  <si>
    <t>Eljárási díjak, ajánlati biztosíték</t>
  </si>
  <si>
    <t>ebből: háztartások        (K511)            Bursa Hungarica ösztöndíj</t>
  </si>
  <si>
    <t xml:space="preserve">ebből: nonprofit gazdasági társaságok        (K508)          </t>
  </si>
  <si>
    <t>Ügyelet támogatása</t>
  </si>
  <si>
    <t>Városi TV támogatása</t>
  </si>
  <si>
    <t>Egyéb dologi kiadások        (K355)  + repi</t>
  </si>
  <si>
    <t>ebből: nonprofit gazdasági társaságok        (K511)             Ügyelet, Városi TV támogatása</t>
  </si>
  <si>
    <t>ebből: önkormányzati vagyon üzemeltetéséből, koncesszióból származó bevétel        (B404)    Lakbér</t>
  </si>
  <si>
    <t>fin bev</t>
  </si>
  <si>
    <t>fin kiad</t>
  </si>
  <si>
    <t>Finanszírozási kiadások (=26+36+37)        (K9)</t>
  </si>
  <si>
    <t>ÖNK</t>
  </si>
  <si>
    <t>Meglévő részesedések növeléséhez kapcsolódó kiadások        (K66)</t>
  </si>
  <si>
    <t>202</t>
  </si>
  <si>
    <t>Beruházási célú előzetesen felszámított általános forgalmi adó        (K67)</t>
  </si>
  <si>
    <t>203</t>
  </si>
  <si>
    <t>Beruházások  (=195+196+198+…+202)      (K6)</t>
  </si>
  <si>
    <t>204</t>
  </si>
  <si>
    <t>Ingatlanok felújítása        (K71)</t>
  </si>
  <si>
    <t>205</t>
  </si>
  <si>
    <t>Informatikai eszközök felújítása        (K72)</t>
  </si>
  <si>
    <t>206</t>
  </si>
  <si>
    <t>Egyéb tárgyi eszközök felújítása         (K73)</t>
  </si>
  <si>
    <t>207</t>
  </si>
  <si>
    <t>Felújítási célú előzetesen felszámított általános forgalmi adó        (K74)</t>
  </si>
  <si>
    <t>208</t>
  </si>
  <si>
    <t>Felújítások  (=204+...+207)    (K7)</t>
  </si>
  <si>
    <t>209</t>
  </si>
  <si>
    <t>Felhalmozási célú garancia- és kezességvállalásból származó kifizetés államháztartáson belülre        (K81)</t>
  </si>
  <si>
    <t>210</t>
  </si>
  <si>
    <t>Felhalmozási célú visszatérítendő támogatások, kölcsönök nyújtása államháztartáson belülre  (=211+…+220)       (K82)</t>
  </si>
  <si>
    <t>211</t>
  </si>
  <si>
    <t>ebből: központi költségvetési szervek        (K82)</t>
  </si>
  <si>
    <t>212</t>
  </si>
  <si>
    <t>ebből: központi kezelésű előirányzatok        (K82)</t>
  </si>
  <si>
    <t>213</t>
  </si>
  <si>
    <t>BERUHÁZÁSOK ÖSSZESEN</t>
  </si>
  <si>
    <t>FELÚJÍTÁSOK ÖSSZESEN</t>
  </si>
  <si>
    <t>FELHALMOZÁSI KIADÁSOK</t>
  </si>
  <si>
    <t>ebből: fejezeti kezelésű előirányzatok EU-s programokra és azok hazai társfinanszírozása        (K82)</t>
  </si>
  <si>
    <t>214</t>
  </si>
  <si>
    <t>ebből: egyéb fejezeti kezelésű előirányzatok        (K82)</t>
  </si>
  <si>
    <t>215</t>
  </si>
  <si>
    <t>ebből: társadalombiztosítás pénzügyi alapjai        (K82)</t>
  </si>
  <si>
    <t>216</t>
  </si>
  <si>
    <t>ebből: elkülönített állami pénzalapok        (K82)</t>
  </si>
  <si>
    <t>217</t>
  </si>
  <si>
    <t>ebből: helyi önkormányzatok és költségvetési szerveik        (K82)</t>
  </si>
  <si>
    <t>218</t>
  </si>
  <si>
    <t>ebből: társulások és költségvetési szerveik        (K82)</t>
  </si>
  <si>
    <t>219</t>
  </si>
  <si>
    <t>ebből: nemzetiségi önkormányzatok és költségvetési szerveik        (K82)</t>
  </si>
  <si>
    <t>220</t>
  </si>
  <si>
    <t>k</t>
  </si>
  <si>
    <t>b</t>
  </si>
  <si>
    <t>f</t>
  </si>
  <si>
    <t>ebből: térségi fejlesztési tanácsok és költségvetési szerveik        (K82)</t>
  </si>
  <si>
    <t>221</t>
  </si>
  <si>
    <t>Felhalmozási célú visszatérítendő támogatások, kölcsönök törlesztése államháztartáson belülre (=222+…+231)       (K83)</t>
  </si>
  <si>
    <t>222</t>
  </si>
  <si>
    <t>ebből: központi költségvetési szervek        (K83)</t>
  </si>
  <si>
    <t>223</t>
  </si>
  <si>
    <t>ebből: központi kezelésű előirányzatok        (K83)</t>
  </si>
  <si>
    <t>224</t>
  </si>
  <si>
    <t>ebből: fejezeti kezelésű előirányzatok EU-s programokra és azok hazai társfinanszírozása        (K83)</t>
  </si>
  <si>
    <t>225</t>
  </si>
  <si>
    <t>ebből: egyéb fejezeti kezelésű előirányzatok        (K83)</t>
  </si>
  <si>
    <t>226</t>
  </si>
  <si>
    <t>ebből: társadalombiztosítás pénzügyi alapjai        (K83)</t>
  </si>
  <si>
    <t>227</t>
  </si>
  <si>
    <t>ebből: elkülönített állami pénzalapok        (K83)</t>
  </si>
  <si>
    <t>228</t>
  </si>
  <si>
    <t>ebből: helyi önkormányzatok és költségvetési szerveik        (K83)</t>
  </si>
  <si>
    <t>229</t>
  </si>
  <si>
    <t>ebből: társulások és költségvetési szerveik        (K83)</t>
  </si>
  <si>
    <t>230</t>
  </si>
  <si>
    <t>ebből: nemzetiségi önkormányzatok és költségvetési szerveik        (K83)</t>
  </si>
  <si>
    <t>231</t>
  </si>
  <si>
    <t>ebből: térségi fejlesztési tanácsok és költségvetési szerveik        (K83)</t>
  </si>
  <si>
    <t>232</t>
  </si>
  <si>
    <t>Egyéb felhalmozási célú támogatások államháztartáson belülre (=233+…+242)        (K84)</t>
  </si>
  <si>
    <t>233</t>
  </si>
  <si>
    <t>ebből: központi költségvetési szervek        (K84)</t>
  </si>
  <si>
    <t>234</t>
  </si>
  <si>
    <t>ebből: központi kezelésű előirányzatok        (K84)</t>
  </si>
  <si>
    <t>235</t>
  </si>
  <si>
    <t>ebből: fejezeti kezelésű előirányzatok EU-s programokra és azok hazai társfinanszírozása        (K84)</t>
  </si>
  <si>
    <t>236</t>
  </si>
  <si>
    <t>ebből: egyéb fejezeti kezelésű előirányzatok        (K84)</t>
  </si>
  <si>
    <t>237</t>
  </si>
  <si>
    <t>ebből: társadalombiztosítás pénzügyi alapjai        (K84)</t>
  </si>
  <si>
    <t>238</t>
  </si>
  <si>
    <t>ebből: elkülönített állami pénzalapok        (K84)</t>
  </si>
  <si>
    <t>239</t>
  </si>
  <si>
    <t>ebből: helyi önkormányzatok és költségvetési szerveik        (K84)</t>
  </si>
  <si>
    <t>240</t>
  </si>
  <si>
    <t>ebből: társulások és költségvetési szerveik        (K84)</t>
  </si>
  <si>
    <t>241</t>
  </si>
  <si>
    <t>ebből: nemzetiségi önkormányzatok és költségvetési szerveik        (K84)</t>
  </si>
  <si>
    <t>242</t>
  </si>
  <si>
    <t>ebből: térségi fejlesztési tanácsok és költségvetési szerveik        (K84)</t>
  </si>
  <si>
    <t>243</t>
  </si>
  <si>
    <t>Felhalmozási célú garancia- és kezességvállalásból származó kifizetés államháztartáson kívülre (&gt;=244)        (K85)</t>
  </si>
  <si>
    <t>244</t>
  </si>
  <si>
    <t>ebből: állami vagy önkormányzati tulajdonban lévő gazdasági társaságok tartozásai miatti kifizetések        (K85)</t>
  </si>
  <si>
    <t>245</t>
  </si>
  <si>
    <t>Felhalmozási célú visszatérítendő támogatások, kölcsönök nyújtása államháztartáson kívülre  (=246+…+256)        (K86)</t>
  </si>
  <si>
    <t>246</t>
  </si>
  <si>
    <t>ebből: egyházi jogi személyek        (K86)</t>
  </si>
  <si>
    <t>247</t>
  </si>
  <si>
    <t>ebből: nonprofit gazdasági társaságok        (K86)</t>
  </si>
  <si>
    <t>248</t>
  </si>
  <si>
    <t>ebből: egyéb civil szervezetek        (K86)</t>
  </si>
  <si>
    <t>249</t>
  </si>
  <si>
    <t>ebből: háztartások        (K86)</t>
  </si>
  <si>
    <t>250</t>
  </si>
  <si>
    <t>ebből: pénzügyi vállalkozások        (K86)</t>
  </si>
  <si>
    <t>251</t>
  </si>
  <si>
    <t>ebből: állami többségi tulajdonú nem pénzügyi vállalkozások        (K86)</t>
  </si>
  <si>
    <t>252</t>
  </si>
  <si>
    <t>ebből:önkormányzati többségi tulajdonú nem pénzügyi vállalkozások        (K86)</t>
  </si>
  <si>
    <t>253</t>
  </si>
  <si>
    <t>ebből: egyéb vállalkozások        (K86)</t>
  </si>
  <si>
    <t>254</t>
  </si>
  <si>
    <t>ebből: Európai Unió         (K86)</t>
  </si>
  <si>
    <t>255</t>
  </si>
  <si>
    <t>ebből: kormányok és nemzetközi szervezetek        (K86)</t>
  </si>
  <si>
    <t>256</t>
  </si>
  <si>
    <t>ebből: egyéb külföldiek        (K86)</t>
  </si>
  <si>
    <t>257</t>
  </si>
  <si>
    <t>Lakástámogatás        (K87)</t>
  </si>
  <si>
    <t>258</t>
  </si>
  <si>
    <t>Egyéb felhalmozási célú támogatások államháztartáson kívülre (=259+…+269)       (K88)</t>
  </si>
  <si>
    <t>259</t>
  </si>
  <si>
    <t>ebből: egyházi jogi személyek        (K88)</t>
  </si>
  <si>
    <t>260</t>
  </si>
  <si>
    <t>ebből: nonprofit gazdasági társaságok        (K88)</t>
  </si>
  <si>
    <t>261</t>
  </si>
  <si>
    <t>ebből: egyéb civil szervezetek        (K88)</t>
  </si>
  <si>
    <t>262</t>
  </si>
  <si>
    <t>ebből: háztartások        (K88)</t>
  </si>
  <si>
    <t>263</t>
  </si>
  <si>
    <t>ebből: pénzügyi vállalkozások        (K88)</t>
  </si>
  <si>
    <t>264</t>
  </si>
  <si>
    <t>ebből: állami többségi tulajdonú nem pénzügyi vállalkozások        (K88)</t>
  </si>
  <si>
    <t>265</t>
  </si>
  <si>
    <t>ebből:önkormányzati többségi tulajdonú nem pénzügyi vállalkozások        (K88)</t>
  </si>
  <si>
    <t>266</t>
  </si>
  <si>
    <t>ebből: egyéb vállalkozások        (K88)</t>
  </si>
  <si>
    <t>267</t>
  </si>
  <si>
    <t>ebből: Európai Unió         (K88)</t>
  </si>
  <si>
    <t>268</t>
  </si>
  <si>
    <t>ebből: kormányok és nemzetközi szervezetek        (K88)</t>
  </si>
  <si>
    <t>269</t>
  </si>
  <si>
    <t>ebből: egyéb külföldiek        (K88)</t>
  </si>
  <si>
    <t>270</t>
  </si>
  <si>
    <t>Egyéb felhalmozási célú kiadások (=209+210+221+232+243+245+257+258)     (K8)</t>
  </si>
  <si>
    <t>271</t>
  </si>
  <si>
    <t>Költségvetési kiadások (=20+21+60+127+194+203+208+270)     (K1-K8)</t>
  </si>
  <si>
    <t>Helyi önkormányzatok működésének általános támogatása        (B111)</t>
  </si>
  <si>
    <t>Települési önkormányzatok egyes köznevelési feladatainak támogatása        (B112)</t>
  </si>
  <si>
    <t>Települési önkormányzatok szociális, gyermekjóléti és gyermekétkeztetési feladatainak támogatása        (B113)</t>
  </si>
  <si>
    <t>Települési önkormányzatok kulturális feladatainak támogatása        (B114)</t>
  </si>
  <si>
    <t>Működési célú központosított előirányzatok        (B115)</t>
  </si>
  <si>
    <t>Helyi önkormányzatok kiegészítő támogatásai        (B116)</t>
  </si>
  <si>
    <t>Önkormányzatok működési támogatásai (=01+…+06)        (B11)</t>
  </si>
  <si>
    <t>Elvonások és befizetések bevételei        (B12)</t>
  </si>
  <si>
    <t>Működési célú garancia- és kezességvállalásból származó megtérülések államháztartáson belülről        (B13)</t>
  </si>
  <si>
    <t>Működési célú visszatérítendő támogatások, kölcsönök visszatérülése államháztartáson belülről (=11+…+20)        (B14)</t>
  </si>
  <si>
    <t>ebből: központi költségvetési szervek        (B14)</t>
  </si>
  <si>
    <t>ebből: központi kezelésű előirányzatok        (B14)</t>
  </si>
  <si>
    <t>ebből: fejezeti kezelésű előirányzatok EU-s programokra és azok hazai társfinanszírozása        (B14)</t>
  </si>
  <si>
    <t>ebből: egyéb fejezeti kezelésű előirányzatok        (B14)</t>
  </si>
  <si>
    <t>ebből: társadalombiztosítás pénzügyi alapjai        (B14)</t>
  </si>
  <si>
    <t>ebből: elkülönített állami pénzalapok        (B14)</t>
  </si>
  <si>
    <t>ebből: helyi önkormányzatok és költségvetési szerveik        (B14)</t>
  </si>
  <si>
    <t>ebből: társulások és költségvetési szerveik        (B14)</t>
  </si>
  <si>
    <t>ebből: nemzetiségi önkormányzatok és költségvetési szerveik        (B14)</t>
  </si>
  <si>
    <t>ebből: térségi fejlesztési tanácsok és költségvetési szerveik        (B14)</t>
  </si>
  <si>
    <t>Működési célú visszatérítendő támogatások, kölcsönök igénybevétele államháztartáson belülről (=22+…+31)        (B15)</t>
  </si>
  <si>
    <t>ebből: központi költségvetési szervek        (B15)</t>
  </si>
  <si>
    <t>ebből: központi kezelésű előirányzatok        (B15)</t>
  </si>
  <si>
    <t>ebből: fejezeti kezelésű előirányzatok EU-s programokra és azok hazai társfinanszírozása        (B15)</t>
  </si>
  <si>
    <t>ebből: egyéb fejezeti kezelésű előirányzatok        (B15)</t>
  </si>
  <si>
    <t>ebből: társadalombiztosítás pénzügyi alapjai        (B15)</t>
  </si>
  <si>
    <t>ebből: elkülönített állami pénzalapok        (B15)</t>
  </si>
  <si>
    <t>ebből: helyi önkormányzatok és költségvetési szerveik        (B15)</t>
  </si>
  <si>
    <t>ebből: társulások és költségvetési szerveik        (B15)</t>
  </si>
  <si>
    <t>ebből: nemzetiségi önkormányzatok és költségvetési szerveik        (B15)</t>
  </si>
  <si>
    <t>ebből: térségi fejlesztési tanácsok és költségvetési szerveik        (B15)</t>
  </si>
  <si>
    <t>Egyéb működési célú támogatások bevételei államháztartáson belülről (=33+…+42)        (B16)</t>
  </si>
  <si>
    <t>ebből: központi költségvetési szervek        (B16)</t>
  </si>
  <si>
    <t>ebből: központi kezelésű előirányzatok        (B16)</t>
  </si>
  <si>
    <t>ebből: fejezeti kezelésű előirányzatok EU-s programokra és azok hazai társfinanszírozása        (B16)</t>
  </si>
  <si>
    <t>ebből: egyéb fejezeti kezelésű előirányzatok        (B16)</t>
  </si>
  <si>
    <t>ebből: társadalombiztosítás pénzügyi alapjai        (B16)</t>
  </si>
  <si>
    <t>ebből: elkülönített állami pénzalapok        (B16)</t>
  </si>
  <si>
    <t>ebből: helyi önkormányzatok és költségvetési szerveik        (B16)</t>
  </si>
  <si>
    <t>ebből: társulások és költségvetési szerveik        (B16)</t>
  </si>
  <si>
    <t>ebből: nemzetiségi önkormányzatok és költségvetési szerveik        (B16)</t>
  </si>
  <si>
    <t>ebből: térségi fejlesztési tanácsok és költségvetési szerveik        (B16)</t>
  </si>
  <si>
    <t>Működési célú támogatások államháztartáson belülről (=07+...+10+21+32)        (B1)</t>
  </si>
  <si>
    <t>Felhalmozási célú önkormányzati támogatások        (B21)</t>
  </si>
  <si>
    <t>Felhalmozási célú garancia- és kezességvállalásból származó megtérülések államháztartáson belülről        (B22)</t>
  </si>
  <si>
    <t>Felhalmozási célú visszatérítendő támogatások, kölcsönök visszatérülése államháztartáson belülről (=47+…+56)        (B23)</t>
  </si>
  <si>
    <t>ebből: központi költségvetési szervek        (B23)</t>
  </si>
  <si>
    <t>ebből: központi kezelésű előirányzatok        (B23)</t>
  </si>
  <si>
    <t>ebből: fejezeti kezelésű előirányzatok EU-s programokra és azok hazai társfinanszírozása        (B23)</t>
  </si>
  <si>
    <t>ebből: egyéb fejezeti kezelésű előirányzatok        (B23)</t>
  </si>
  <si>
    <t>ebből: társadalombiztosítás pénzügyi alapjai        (B23)</t>
  </si>
  <si>
    <t>ebből: elkülönített állami pénzalapok        (B23)</t>
  </si>
  <si>
    <t>ebből: helyi önkormányzatok és költségvetési szerveik        (B23)</t>
  </si>
  <si>
    <t>ebből: társulások és költségvetési szerveik        (B23)</t>
  </si>
  <si>
    <t>ebből: nemzetiségi önkormányzatok és költségvetési szerveik        (B23)</t>
  </si>
  <si>
    <t>ebből: térségi fejlesztési tanácsok és költségvetési szerveik        (B23)</t>
  </si>
  <si>
    <t>Felhalmozási célú visszatérítendő támogatások, kölcsönök igénybevétele államháztartáson belülről (=58+…+67)        (B24)</t>
  </si>
  <si>
    <t>ebből: központi költségvetési szervek        (B24)</t>
  </si>
  <si>
    <t>ebből: központi kezelésű előirányzatok        (B24)</t>
  </si>
  <si>
    <t>ebből: fejezeti kezelésű előirányzatok EU-s programokra és azok hazai társfinanszírozása        (B24)</t>
  </si>
  <si>
    <t>ebből: egyéb fejezeti kezelésű előirányzatok        (B24)</t>
  </si>
  <si>
    <t>ebből: társadalombiztosítás pénzügyi alapjai        (B24)</t>
  </si>
  <si>
    <t>ebből: elkülönített állami pénzalapok        (B24)</t>
  </si>
  <si>
    <t>ebből: helyi önkormányzatok és költségvetési szerveik        (B24)</t>
  </si>
  <si>
    <t>ebből: társulások és költségvetési szerveik        (B24)</t>
  </si>
  <si>
    <t>ebből: nemzetiségi önkormányzatok és költségvetési szerveik        (B24)</t>
  </si>
  <si>
    <t>ebből: térségi fejlesztési tanácsok és költségvetési szerveik        (B24)</t>
  </si>
  <si>
    <t>Egyéb felhalmozási célú támogatások bevételei államháztartáson belülről (=69+…+78)        (B25)</t>
  </si>
  <si>
    <t>ebből: központi költségvetési szervek        (B25)</t>
  </si>
  <si>
    <t>ebből: központi kezelésű előirányzatok        (B25)</t>
  </si>
  <si>
    <t>ebből: fejezeti kezelésű előirányzatok EU-s programokra és azok hazai társfinanszírozása        (B25)</t>
  </si>
  <si>
    <t>ebből: egyéb fejezeti kezelésű előirányzatok        (B25)</t>
  </si>
  <si>
    <t>ebből: társadalombiztosítás pénzügyi alapjai        (B25)</t>
  </si>
  <si>
    <t>ebből: elkülönített állami pénzalapok        (B25)</t>
  </si>
  <si>
    <t>ebből: helyi önkormányzatok és költségvetési szerveik        (B25)</t>
  </si>
  <si>
    <t>ebből: társulások és költségvetési szerveik        (B25)</t>
  </si>
  <si>
    <t>ebből: nemzetiségi önkormányzatok és költségvetési szerveik        (B25)</t>
  </si>
  <si>
    <t>ebből: térségi fejlesztési tanácsok és költségvetési szerveik        (B25)</t>
  </si>
  <si>
    <t>Felhalmozási célú támogatások államháztartáson belülről (=44+45+46+57+68)        (B2)</t>
  </si>
  <si>
    <t>Magánszemélyek jövedelemadói (=81+82+83)        (B311)</t>
  </si>
  <si>
    <t>ebből: személyi jövedelemadó        (B311)</t>
  </si>
  <si>
    <t>ebből: magánszemély jogviszonyának megszűnéséhez kapcsolódó egyes jövedelmek különadója        (B311)</t>
  </si>
  <si>
    <t>ebből: termőföld bérbeadásából származó jövedelem utáni személyi jövedelemadó        (B311)</t>
  </si>
  <si>
    <t>Társaságok jövedelemadói (=85+…+92)        (B312)</t>
  </si>
  <si>
    <t>ebből: társasági adó        (B312)</t>
  </si>
  <si>
    <t>ebből: társas vállalkozások különadója        (B312)</t>
  </si>
  <si>
    <t>ebből: hitelintézetek és pénzügyi vállalkozások különadója        (B312)</t>
  </si>
  <si>
    <t>ebből: hiteintézeti járadék        (B312)</t>
  </si>
  <si>
    <t>ebből: pénzügyi szervezetek különadója        (B312)</t>
  </si>
  <si>
    <t>ebből: energiaellátók jövedelemadója        (B312)</t>
  </si>
  <si>
    <t>ebből: kisvállalati adó        (B312)</t>
  </si>
  <si>
    <t>ebből: kisadózó vállalkozások tételes adója        (B312)</t>
  </si>
  <si>
    <t>Jövedelemadók (=80+84)        (B31)</t>
  </si>
  <si>
    <t>Szociális hozzájárulási adó és járulékok (=95+…+103)        (B32)</t>
  </si>
  <si>
    <t>ebből: szociális hozzájárulási adó        (B32)</t>
  </si>
  <si>
    <t>ebből: nyugdíjjárulék, egészségbiztosítási járulék, ide értve a megállapodás alapján fizetők járulékait is        (B32)</t>
  </si>
  <si>
    <t>ebből: korkedvezmény-biztosítási járulék        (B32)</t>
  </si>
  <si>
    <t>ebből: egészségbiztosítási és munkaerőpiaci járulék        (B32)</t>
  </si>
  <si>
    <t>ebből: egészségügyi szolgáltatási járulék        (B32)</t>
  </si>
  <si>
    <t>ebből: egyszerűsített közteherviselési hozzájárulás        (B32)</t>
  </si>
  <si>
    <t>ebből: biztosítotti nyugdíjjárulék, egészségbiztosítási járulék        (B32)</t>
  </si>
  <si>
    <t>ebből: megállapodás alapján fizetők járulékai        (B32)</t>
  </si>
  <si>
    <t>ebből: munkáltatói táppénz hozzájárulás        (B32)</t>
  </si>
  <si>
    <t>Bérhez és foglalkoztatáshoz kapcsolódó adók (=105+…+108)        (B33)</t>
  </si>
  <si>
    <t>ebből: szakképzési hozzájárulás        (B33)</t>
  </si>
  <si>
    <t>ebből: rehabilitációs hozzájárulás        (B33)</t>
  </si>
  <si>
    <t>ebből: egészségügyi hozzájárulás        (B33)</t>
  </si>
  <si>
    <t>ebből: egyszerűsített foglalkoztatás utáni közterhek        (B33)</t>
  </si>
  <si>
    <t>Vagyoni tipusú adók (=110+…+116)        (B34)</t>
  </si>
  <si>
    <t>ebből: építményadó        (B34)</t>
  </si>
  <si>
    <t>ebből: épület után fizetett idegenforgalmi adó        (B34)</t>
  </si>
  <si>
    <t>ebből: magánszemélyek kommunális adója        (B34)</t>
  </si>
  <si>
    <t>ebből: telekadó        (B34)</t>
  </si>
  <si>
    <t>ebből: cégautóadó        (B34)</t>
  </si>
  <si>
    <t>ebből: közművezetékek adója        (B34)</t>
  </si>
  <si>
    <t>ebből: öröklési és ajándékozási illeték        (B34)</t>
  </si>
  <si>
    <t>Értékesítési és forgalmi adók (=118+…+137)        (B351)</t>
  </si>
  <si>
    <t>ebből: általános forgalmi adó        (B351)</t>
  </si>
  <si>
    <t>ebből: távközlési ágazatot terhelő különadó        (B351)</t>
  </si>
  <si>
    <t>ebből: kiskereskedői ágazatot terhelő különadó        (B351)</t>
  </si>
  <si>
    <t>ebből: energia ágazatot terhelő különadó        (B351)</t>
  </si>
  <si>
    <t>ebből: bank- és biztosítási ágazatot terhelő különadó        (B351)</t>
  </si>
  <si>
    <t>ebből: visszterhes vagyonátruházási illeték        (B351)</t>
  </si>
  <si>
    <t>ebből: állandó jelleggel végzett iparűzési tevékenység után fizetett helyi iparűzési adó        (B351)</t>
  </si>
  <si>
    <t>ebből: ideiglenes jelleggel végzett tevékenység után fizetett helyi iparűzési adó        (B351)</t>
  </si>
  <si>
    <t>ebből: innovációs járulék        (B351)</t>
  </si>
  <si>
    <t>ebből: egyszerűsített vállalkozási adó        (B351)</t>
  </si>
  <si>
    <t>ebből: gyógyszer forgalmazási jogosultak befizetései [2006. évi XCVIII. tv. 36. § (1) bek.]        (B351)</t>
  </si>
  <si>
    <t>ebből: gyógyszer nagykereskedést végzők befizetései [2006. évi XCVIII. tv. 36. § (2) bek.]        (B351)</t>
  </si>
  <si>
    <t>ebből: gyógyszergyártók 10 %-os befizetési kötelezettsége        (B351)</t>
  </si>
  <si>
    <t>ebből: gyógyszer és gyógyászati segédeszköz ismertetés utáni befizetések [2006. évi XCVIII. tv. 36. § (4) bek.]        (B351)</t>
  </si>
  <si>
    <t>ebből: gyógyszertámogatás többletének sávos kockázatviseléséből származó bevételek [2006. évi XCVIII. tv. 42. § ]        (B351)</t>
  </si>
  <si>
    <t>ebből: népegészségügyi termékadó        (B351)</t>
  </si>
  <si>
    <t>ebből: távközlési adó        (B351)</t>
  </si>
  <si>
    <t>ebből: pénzügyi tranzakciós illeték        (B351)</t>
  </si>
  <si>
    <t>ebből: biztosítási adó        (B351)</t>
  </si>
  <si>
    <t>ebből: reklámadó</t>
  </si>
  <si>
    <t>Fogyasztási adók (=139+140+141)      (B352)</t>
  </si>
  <si>
    <t>ebből: jövedéki adó        (B352)</t>
  </si>
  <si>
    <t>ebből: regisztrációs adó        (B352)</t>
  </si>
  <si>
    <t>ebből: energiaadó        (B352)</t>
  </si>
  <si>
    <t>Pénzügyi monopóliumok nyereségét terhelő adók        (B353)</t>
  </si>
  <si>
    <t>Gépjárműadók (=144+…+147)        (B354)</t>
  </si>
  <si>
    <t>ebből: belföldi gépjárművek adójának a központi költségvetést megillető része        (B354)</t>
  </si>
  <si>
    <t>ebből: belföldi gépjárművek adójának a helyi önkormányzatot megillető része        (B354)</t>
  </si>
  <si>
    <t>ebből: külföldi gépjárművek adója        (B354)</t>
  </si>
  <si>
    <t>ebből: gépjármű túlsúlydíj        (B354)</t>
  </si>
  <si>
    <t>Egyéb áruhasználati és szolgáltatási adók (=149+…+164)        (B355)</t>
  </si>
  <si>
    <t>ebből: kulturális adó        (B355)</t>
  </si>
  <si>
    <t>ebből: baleseti adó        (B355)</t>
  </si>
  <si>
    <t>ebből: nukleáris létesítmények Központi Nukleáris Pénzügyi Alapba történő kötelező befizetései        (B355)</t>
  </si>
  <si>
    <t>ebből: környezetterhelési díj        (B355)</t>
  </si>
  <si>
    <t>ebből: környezetvédelmi termékdíj        (B355)</t>
  </si>
  <si>
    <t>ebből: bérfőzési szeszadó        (B355)</t>
  </si>
  <si>
    <t>ebből: szerencsejáték szervezési díj        (B355)</t>
  </si>
  <si>
    <t>ebből: tartózkodás után fizetett idegenforgalmi adó        (B355)</t>
  </si>
  <si>
    <t>ebből: talajterhelési díj        (B355)</t>
  </si>
  <si>
    <t>ebből: vizkészletjárulék        (B355)</t>
  </si>
  <si>
    <t>ebből: állami vadászjegyek díjai        (B355)</t>
  </si>
  <si>
    <t>ebből: erdővédelmi járulék        (B355)</t>
  </si>
  <si>
    <t>ebből: földvédelmi járulék        (B355)</t>
  </si>
  <si>
    <t>ebből: halászati haszonbérleti díj        (B355)</t>
  </si>
  <si>
    <t>ebből: hulladéklerakási járulék        (B355)</t>
  </si>
  <si>
    <t>ebből: korábbi évek megszünt adónemei áthúzódó fizetéseiből befolyt bevételek        (B355)</t>
  </si>
  <si>
    <t>Termékek és szolgáltatások adói (=117+138+142+143+148)         (B35)</t>
  </si>
  <si>
    <t>Egyéb közhatalmi bevételek (&gt;=167+…+178)      (B36)</t>
  </si>
  <si>
    <t>ebből: cégnyílvántartás bevételei        (B36)</t>
  </si>
  <si>
    <t>ebből: eljárási illetékek        (B36)</t>
  </si>
  <si>
    <t>ebből: igazgatási szolgáltatási díjak        (B36)</t>
  </si>
  <si>
    <t>ebből: felügyeleti díjak        (B36)</t>
  </si>
  <si>
    <t>ebből:ebrendészeti hozzájárulás        (B36)</t>
  </si>
  <si>
    <t>ebből: mezőgazdasági termelést érintő időjárási és más természeti kockázatok kezeléséről szóló törvény szerinti kárenyhítési hozzájárulás        (B36)</t>
  </si>
  <si>
    <t>ebből: környezetvédelmi bírság        (B36)</t>
  </si>
  <si>
    <t>ebből: természetvédelmi bírság        (B36)</t>
  </si>
  <si>
    <t>ebből: műemlékvédelmi bírság        (B36)</t>
  </si>
  <si>
    <t>ebből: építésügyi bírság        (B36)</t>
  </si>
  <si>
    <t>ebből: szabálysértési pénz- és helyszíni bírság és a közlekedési szabályszegések után kiszabott közigazgatási bírság helyi önkormányzatot megillető része        (B36)</t>
  </si>
  <si>
    <t>ebből: egyéb bírság        (B36)</t>
  </si>
  <si>
    <t>Közhatalmi bevételek (=93+94+104+109+165+166)       (B3)</t>
  </si>
  <si>
    <t>Készletértékesítés ellenértéke        (B401)</t>
  </si>
  <si>
    <t>Szolgáltatások ellenértéke  (&gt;=182+183)       (B402)</t>
  </si>
  <si>
    <t>ebből:tárgyi eszközök bérbeadásából származó bevétel        (B402)</t>
  </si>
  <si>
    <t>ebből: utak használata ellenében beszedett használati díj, pótdíj, elektronikus útdíj        (B402)</t>
  </si>
  <si>
    <t>Közvetített szolgáltatások ellenértéke (&gt;=185)       (B403)</t>
  </si>
  <si>
    <t>ebből: államháztartáson belül        (B403)</t>
  </si>
  <si>
    <t>Tulajdonosi bevételek  (&gt;=187+…+192)      (B404)</t>
  </si>
  <si>
    <t>ebből: vadászati jog bérbeadásból származó bevétel        (B404)</t>
  </si>
  <si>
    <t>ebből: önkormányzati vagyon üzemeltetéséből, koncesszióból származó bevétel        (B404)</t>
  </si>
  <si>
    <t>ebből: önkormányzati vagyon vagyonkezelésbe adásából származó bevétel        (B404)</t>
  </si>
  <si>
    <r>
      <t xml:space="preserve">Bérleti és lízing díjak (&gt;=39)        (K333)   Garázs, szőnyeg      </t>
    </r>
    <r>
      <rPr>
        <sz val="10"/>
        <color indexed="10"/>
        <rFont val="Arial"/>
        <family val="2"/>
        <charset val="238"/>
      </rPr>
      <t>5233</t>
    </r>
  </si>
  <si>
    <r>
      <t xml:space="preserve">Vásárolt élelmezés        (K332)       </t>
    </r>
    <r>
      <rPr>
        <sz val="10"/>
        <color indexed="10"/>
        <rFont val="Arial"/>
        <family val="2"/>
        <charset val="238"/>
      </rPr>
      <t>5232</t>
    </r>
  </si>
  <si>
    <t>Eü-i, oktatási, szociális szolgáltatások, vásárolt közszolgáltatás, tanfolyam</t>
  </si>
  <si>
    <t>Tervezői, tanácsadói közjegyzői, közbeszerzési díjak (Sourcing)</t>
  </si>
  <si>
    <t>Mosatás, fénymásoló üzemeltetés, távfelügyelet, kéményseprés, szállítás, munka-és tűzvédelem, Melódiák egyéb szolg.</t>
  </si>
  <si>
    <r>
      <t xml:space="preserve">Kiküldetések kiadásai        (K341)        </t>
    </r>
    <r>
      <rPr>
        <sz val="10"/>
        <color indexed="10"/>
        <rFont val="Arial"/>
        <family val="2"/>
        <charset val="238"/>
      </rPr>
      <t>5241</t>
    </r>
  </si>
  <si>
    <t>ebből: állami többségi tulajdonú vállalkozástól kapott osztalék        (B404)</t>
  </si>
  <si>
    <t>ebből: önkormányzati többségi tulajdonú vállalkozástól kapott osztalék        (B404)</t>
  </si>
  <si>
    <t>ebből: egyéb részesedések után kapott osztalék        (B404)</t>
  </si>
  <si>
    <t>Ellátási díjak        (B405)</t>
  </si>
  <si>
    <t>Kiszámlázott általános forgalmi adó        (B406)</t>
  </si>
  <si>
    <t>Általános forgalmi adó visszatérítése        (B407)</t>
  </si>
  <si>
    <t>Kamatbevételek  (&gt;=197+198+199)       (B408)</t>
  </si>
  <si>
    <t>ebből: államháztartáson belül        (B408)</t>
  </si>
  <si>
    <t>ebből: befektetési jegyek kamatbevételei        (B408)</t>
  </si>
  <si>
    <t>ebből: fedezeti ügyletek kamatbevételei        (B408)</t>
  </si>
  <si>
    <t>Egyéb pénzügyi műveletek bevételei  (&gt;=201+…+204)      (B409)</t>
  </si>
  <si>
    <t>ebből: részesedések értékesítéséhez kapcsolódó realizált nyereség        (B409)</t>
  </si>
  <si>
    <t>ebből: hitelviszonyt megtestesítő értékpapírok értékesítési nyeresége        (B409)</t>
  </si>
  <si>
    <t>ebből: hitelviszonyt megtestesítő értékpapírok kibocsátási nyeresége        (B409)</t>
  </si>
  <si>
    <t>ebből: valuta és deviza eszközök realizált árfolyamnyeresége        (B409)</t>
  </si>
  <si>
    <t>Egyéb működési bevételek (&gt;=206+207+208)        (B410)</t>
  </si>
  <si>
    <t>ebből: biztosító által fizetett kártérítés        (B410)</t>
  </si>
  <si>
    <t>ebből: szerződésben vállalt kötelezettségek elmulasztásához kapcsolódó bevételek, káreseményekkel kapcsolatosan kapott bevételek, biztosítási bevételek, visszakapott óvadék (kaució), bánatpénz        (B410)</t>
  </si>
  <si>
    <t>ebből: költségek visszatérítései        (B410)</t>
  </si>
  <si>
    <t>Működési bevételek (=180+181+184+186+193+…+196+200+205)       (B4)</t>
  </si>
  <si>
    <t>Immateriális javak értékesítése (&gt;=211)       (B51)</t>
  </si>
  <si>
    <t>ebből: kiotói egységek és kibocsátási egységek eladásából befolyt eladási ár        (B51)</t>
  </si>
  <si>
    <t>Ingatlanok értékesítése (&gt;=213)       (B52)</t>
  </si>
  <si>
    <t>ebből: termőföld-eladás bevételei        (B52)</t>
  </si>
  <si>
    <t>Egyéb tárgyi eszközök értékesítése        (B53)</t>
  </si>
  <si>
    <t>Részesedések értékesítése (&gt;=216)       (B54)</t>
  </si>
  <si>
    <t>ebből: privatizációból származó bevétel        (B54)</t>
  </si>
  <si>
    <t>Részesedések megszűnéséhez kapcsolódó bevételek        (B55)</t>
  </si>
  <si>
    <t>Felhalmozási bevételek (=210+212+214+215+217)        (B5)</t>
  </si>
  <si>
    <t>Működési célú garancia- és kezességvállalásból származó megtérülések államháztartáson kívülről        (B61)</t>
  </si>
  <si>
    <t>Működési célú visszatérítendő támogatások, kölcsönök visszatérülése államháztartáson kívülről  (=221+…+231)     (B62)</t>
  </si>
  <si>
    <t>ebből: egyházi jogi személyek        (B62)</t>
  </si>
  <si>
    <t>ebből: nonprofit gazdasági társaságok        (B62)</t>
  </si>
  <si>
    <t>ebből: egyéb civil szervezetek        (B62)</t>
  </si>
  <si>
    <t>ebből: háztartások        (B62)</t>
  </si>
  <si>
    <t>ebből: pénzügyi vállalkozások        (B62)</t>
  </si>
  <si>
    <t>ebből: állami többségi tulajdonú nem pénzügyi vállalkozások        (B62)</t>
  </si>
  <si>
    <t>ebből:önkormányzati többségi tulajdonú nem pénzügyi vállalkozások        (B62)</t>
  </si>
  <si>
    <t>ebből: egyéb vállalkozások        (B62)</t>
  </si>
  <si>
    <t>ebből: Európai Unió        (B62)</t>
  </si>
  <si>
    <t>ebből: kormányok és nemzetközi szervezetek        (B62)</t>
  </si>
  <si>
    <t>ebből: egyéb külföldiek        (B62)</t>
  </si>
  <si>
    <t>Egyéb működési célú átvett pénzeszközök (=233+…+243)        (B63)</t>
  </si>
  <si>
    <t>ebből: egyházi jogi személyek        (B63)</t>
  </si>
  <si>
    <t>11. számú melléklet</t>
  </si>
  <si>
    <t>3. számú melléklet</t>
  </si>
  <si>
    <t>2. számú melléklet</t>
  </si>
  <si>
    <t>1. számú melléklet</t>
  </si>
  <si>
    <t>FINANSZ EGYENLEGE</t>
  </si>
  <si>
    <t>k914 EGELŐLEGEZÉS</t>
  </si>
  <si>
    <t>k914</t>
  </si>
  <si>
    <t>FINANSZÍROZÁS</t>
  </si>
  <si>
    <t>FINANSZ KIAD</t>
  </si>
  <si>
    <t>FINANSZ BEV</t>
  </si>
  <si>
    <t>Intézmény</t>
  </si>
  <si>
    <t>Létszám</t>
  </si>
  <si>
    <t>Közalkalmazott</t>
  </si>
  <si>
    <t>Munka törvénykönyv</t>
  </si>
  <si>
    <t>Összesen</t>
  </si>
  <si>
    <t>Közfoglalkoztatás</t>
  </si>
  <si>
    <t>Összesen:</t>
  </si>
  <si>
    <t>e Ft</t>
  </si>
  <si>
    <t>Projekt</t>
  </si>
  <si>
    <t>Bevétel</t>
  </si>
  <si>
    <t>Kiadás</t>
  </si>
  <si>
    <t>Felhalmozási célú fejezeti kezelésű előirányzatok EU-s programokra és azok hazai társfinanszírozása        (B25)</t>
  </si>
  <si>
    <t>Ssz.</t>
  </si>
  <si>
    <t>Kedvezmény</t>
  </si>
  <si>
    <t>Mentesség</t>
  </si>
  <si>
    <t>Egyéb -méltányosság</t>
  </si>
  <si>
    <t>db</t>
  </si>
  <si>
    <t>Ellátottak térítési díjának, illetve kártérérítésének méltányossági alapon történő elengedésének összege</t>
  </si>
  <si>
    <t>Lakosság részére lakásépítéshez, lakásfelújításhoz nyújtott kölcsönök elengedésének összege</t>
  </si>
  <si>
    <t>3.</t>
  </si>
  <si>
    <t>Helyi adónál, gépjárműadónál biztosított kedvezmény, mentesség összege adónemenként</t>
  </si>
  <si>
    <t>Gépjárműadó</t>
  </si>
  <si>
    <t>Építményadó</t>
  </si>
  <si>
    <t>Talajterhelési díj</t>
  </si>
  <si>
    <t>4.</t>
  </si>
  <si>
    <t>Helyiségek, eszközök hasznosításából származó bevételből nyújtott kedvezmény, mentesség összege</t>
  </si>
  <si>
    <t>5.</t>
  </si>
  <si>
    <t>Egyéb nyújtott kedvezmény vagy elengedés összege</t>
  </si>
  <si>
    <t>A többéves kihatással járó döntések számszerűsítését évenkénti bontásban és összesítve</t>
  </si>
  <si>
    <t>2016. év</t>
  </si>
  <si>
    <t>2017. év</t>
  </si>
  <si>
    <t>2018. év</t>
  </si>
  <si>
    <t>2019. év</t>
  </si>
  <si>
    <t>Teljesítés</t>
  </si>
  <si>
    <t>Egyéb tárgyi eszköz felújítása        (K72)</t>
  </si>
  <si>
    <t>Szla száma</t>
  </si>
  <si>
    <t>Partner</t>
  </si>
  <si>
    <t>Telj.dátum</t>
  </si>
  <si>
    <t>Fiz.hat.idő</t>
  </si>
  <si>
    <t>Bruttó</t>
  </si>
  <si>
    <t>Állategészségügy</t>
  </si>
  <si>
    <t>Eü-i, oktatási, szociális szolgáltatások, vásárolt közszolgáltatás, tanfolyam, könyvtár</t>
  </si>
  <si>
    <t>Lomtalanítás</t>
  </si>
  <si>
    <t>Mosatás, fénymásoló üzemeltetés, távfelügyelet, kéményseprés, szállítás, munka-és tűzvédelem, Melódiák egyéb szolg, szállítás</t>
  </si>
  <si>
    <t xml:space="preserve">ebből: nonprofit gazdasági társaságok        (K511)          </t>
  </si>
  <si>
    <t>Működési célú visszatérítendő támogatások, kölcsönök nyájtása államháztartosáson kívülre</t>
  </si>
  <si>
    <t xml:space="preserve">ebből: önkormányzati vagyon üzemeltetéséből, koncesszióból származó bevétel        (B404)    </t>
  </si>
  <si>
    <t>Ordacsehi Napsugár Óvoda</t>
  </si>
  <si>
    <t>2014/S00639</t>
  </si>
  <si>
    <t>Követelések</t>
  </si>
  <si>
    <t>2011/V00066</t>
  </si>
  <si>
    <t>Horvárht Gábor</t>
  </si>
  <si>
    <t>2011/V00069</t>
  </si>
  <si>
    <t>Deákvári Antal</t>
  </si>
  <si>
    <t>2012/V00013</t>
  </si>
  <si>
    <t>PSCH Háziorvosi Bt</t>
  </si>
  <si>
    <t>2013/V00052</t>
  </si>
  <si>
    <t>2012/V00103</t>
  </si>
  <si>
    <t>2013/V00109</t>
  </si>
  <si>
    <t>Szatmári Zsigmond</t>
  </si>
  <si>
    <t>2015/V00061</t>
  </si>
  <si>
    <t>Ordacsehi Község Önkormányzata</t>
  </si>
  <si>
    <t>Ordacsehi Napsugár ÓVODA</t>
  </si>
  <si>
    <t>1.1</t>
  </si>
  <si>
    <t>1/2016. (II.10.) önkormányzati rendelet</t>
  </si>
  <si>
    <t>Ordacsehi Község Önkormányzat  intézményeinek létszámadatai 2016.</t>
  </si>
  <si>
    <t>4. számú melléklet</t>
  </si>
  <si>
    <t>ebből:egyéb vállalkozások        (K511)</t>
  </si>
  <si>
    <t>Családi támogatások (K42)</t>
  </si>
  <si>
    <t>ebből: faz egyéb pénzbeli és természetbeni gyermekvédelmi támmogatások (K42)</t>
  </si>
  <si>
    <t>Számítógép vásárlás</t>
  </si>
  <si>
    <t>Klímaberendezés vásárlása</t>
  </si>
  <si>
    <t>Stihl fúvógép</t>
  </si>
  <si>
    <t>Fűnyíró traktor</t>
  </si>
  <si>
    <t>Fűkasza</t>
  </si>
  <si>
    <t>Útfelújítás</t>
  </si>
  <si>
    <t>Ormai buszmegálló felújítása</t>
  </si>
  <si>
    <t>Ordacsehi Község Önkormányzat</t>
  </si>
  <si>
    <t>Választott tisztségviselő</t>
  </si>
  <si>
    <t>EU támogatással megvalósuló programok, projektek 2016. évi kiadásai</t>
  </si>
  <si>
    <t xml:space="preserve">Közvetett támogatások     2016. év                </t>
  </si>
  <si>
    <t>2020. év</t>
  </si>
  <si>
    <t>__/2017. (IV.__.) önkormányzati rendelet</t>
  </si>
  <si>
    <t>2015/S00521</t>
  </si>
  <si>
    <t>2016/S00048</t>
  </si>
  <si>
    <t>2016/S00049</t>
  </si>
  <si>
    <t>2016/S00509</t>
  </si>
  <si>
    <t>2016/S00530</t>
  </si>
  <si>
    <t>2016/S00531</t>
  </si>
  <si>
    <t>2016/S00534</t>
  </si>
  <si>
    <t>2016/S00537</t>
  </si>
  <si>
    <t>2016/S00538</t>
  </si>
  <si>
    <t>2016/S00539</t>
  </si>
  <si>
    <t>2016/S00540</t>
  </si>
  <si>
    <t>2016/S00541</t>
  </si>
  <si>
    <t>2016/S00542</t>
  </si>
  <si>
    <t>2016/S00543</t>
  </si>
  <si>
    <t>2016/S00544</t>
  </si>
  <si>
    <t>2016/S00545</t>
  </si>
  <si>
    <t>2016/S00546</t>
  </si>
  <si>
    <t>2016/S00548</t>
  </si>
  <si>
    <t>2016/S00549</t>
  </si>
  <si>
    <t>2016/S00550</t>
  </si>
  <si>
    <t>2017/S00001</t>
  </si>
  <si>
    <t>2017/S00004</t>
  </si>
  <si>
    <t>2017/S00005</t>
  </si>
  <si>
    <t>2017/S00006</t>
  </si>
  <si>
    <t>2017/S00007</t>
  </si>
  <si>
    <t>2017/S00013</t>
  </si>
  <si>
    <t>2017/S00014</t>
  </si>
  <si>
    <t>2017/S00015</t>
  </si>
  <si>
    <t>2017/S00016</t>
  </si>
  <si>
    <t>2017/S00017</t>
  </si>
  <si>
    <t>2017/S00018</t>
  </si>
  <si>
    <t>2017/S00019</t>
  </si>
  <si>
    <t>2017/S00020</t>
  </si>
  <si>
    <t>2017/S00021</t>
  </si>
  <si>
    <t>2017/S00022</t>
  </si>
  <si>
    <t>2016/S00547</t>
  </si>
  <si>
    <t>2017/S00002</t>
  </si>
  <si>
    <t>2017/S00003</t>
  </si>
  <si>
    <t>2017/S00008</t>
  </si>
  <si>
    <t>2017/S00009</t>
  </si>
  <si>
    <t>VS Liget Kft</t>
  </si>
  <si>
    <t>E-on Kft.</t>
  </si>
  <si>
    <t>FŐGÁZ Zrt.</t>
  </si>
  <si>
    <t>Nyika Jánosné</t>
  </si>
  <si>
    <t>ABACUS Számításrechnikia Kft</t>
  </si>
  <si>
    <t>Drv Zrt</t>
  </si>
  <si>
    <t>Németh László</t>
  </si>
  <si>
    <t>Balatonboglár Város Önkormányzata</t>
  </si>
  <si>
    <t>Balaton Környéki Önkormányzat Biztosítási Közössége</t>
  </si>
  <si>
    <t>Rekurziv Kt</t>
  </si>
  <si>
    <t>OPTIMUM NETWORKS KFT</t>
  </si>
  <si>
    <t>MAGYAR POSTA ZRT.</t>
  </si>
  <si>
    <t>Dr. Czink János</t>
  </si>
  <si>
    <t>EPRES LÁSZLÓNÉ</t>
  </si>
  <si>
    <t>Számlaszám</t>
  </si>
  <si>
    <t>Szállító megnevezése</t>
  </si>
  <si>
    <t>Telj. Idő</t>
  </si>
  <si>
    <t xml:space="preserve">Nettó </t>
  </si>
  <si>
    <t>1/2017. (II.10.) önkormányzati rendelet</t>
  </si>
  <si>
    <t>1/2017. (II.10) önkormányzati rendelet</t>
  </si>
  <si>
    <t>részesedéseinek állománya és a kapcsolódó működéséből származó kötelezettségek</t>
  </si>
  <si>
    <t>e Ft-ban</t>
  </si>
  <si>
    <t>Állománya</t>
  </si>
  <si>
    <t>Kapcsolódó kötlezettség</t>
  </si>
  <si>
    <t>Tartós részesedések</t>
  </si>
  <si>
    <t xml:space="preserve">      anyavállalatban</t>
  </si>
  <si>
    <t xml:space="preserve">      leányvállalatban</t>
  </si>
  <si>
    <t xml:space="preserve">      közös vezetésű vállalkozásban</t>
  </si>
  <si>
    <t xml:space="preserve">      társult vállalkozásban</t>
  </si>
  <si>
    <t xml:space="preserve">      egyéb részesedési viszonyban lévő vállalkozásban</t>
  </si>
  <si>
    <t>Forgatási célú részesedések</t>
  </si>
  <si>
    <t>Mindösszesen</t>
  </si>
  <si>
    <t>Nyitó egyenleg</t>
  </si>
  <si>
    <t>Záró egyenleg</t>
  </si>
  <si>
    <t>01        Alaptevékenység költségvetési bevételei</t>
  </si>
  <si>
    <t>02        Alaptevékenység költségvetési kiadásai</t>
  </si>
  <si>
    <t>I          Alaptevékenység költségvetési egyenlege (=01-02)</t>
  </si>
  <si>
    <t>03        Alaptevékenység finanszírozási bevételei</t>
  </si>
  <si>
    <t>04        Alaptevékenység finanszírozási kiadásai</t>
  </si>
  <si>
    <t>II         Alaptevékenység finanszírozási egyenlege (=03-04)</t>
  </si>
  <si>
    <t>A)        Alaptevékenység maradványa (=±I±II)</t>
  </si>
  <si>
    <t>C)        Összes maradvány (=A+B)</t>
  </si>
  <si>
    <t>E)        Alaptevékenység szabad maradványa (=A-D)</t>
  </si>
  <si>
    <t>01    Alaptevékenység költségvetési bevételei</t>
  </si>
  <si>
    <t xml:space="preserve">pénzkészlete </t>
  </si>
  <si>
    <t>2016. december 31.-én</t>
  </si>
  <si>
    <t>Készenléti, ügyeleti, helyettesítési díj, túlóra, túlszolgálat (K1104)</t>
  </si>
  <si>
    <t>Törvény szerinti illetmények, munkabérek (K1101)</t>
  </si>
  <si>
    <t>Normatív jutalmak (K1102)</t>
  </si>
  <si>
    <t>Béren kívüli juttatások (K1107)</t>
  </si>
  <si>
    <t>Közlekedési költségtérítés (K1109)</t>
  </si>
  <si>
    <t>Egyéb költségtérítések (K1110)</t>
  </si>
  <si>
    <t>Foglalkoztatottak egyéb személyi juttatásai (&gt;=14) (K1113)</t>
  </si>
  <si>
    <t>Foglalkoztatottak személyi juttatásai (=01+…+13) (K11)</t>
  </si>
  <si>
    <t>Személyi juttatások (=15+19) (K1)</t>
  </si>
  <si>
    <t>Munkaadókat terhelő járulékok és szociális hozzájárulási adó (=22+…+28) (K2)</t>
  </si>
  <si>
    <t>ebből: szociális hozzájárulási adó (K2)</t>
  </si>
  <si>
    <t>ebből: egészségügyi hozzájárulás (K2)</t>
  </si>
  <si>
    <t>ebből: munkáltatót terhelő személyi jövedelemadó (K2)</t>
  </si>
  <si>
    <t>Üzemeltetési anyagok beszerzése (K312)</t>
  </si>
  <si>
    <t>Készletbeszerzés (=29+30+31) (K31)</t>
  </si>
  <si>
    <t>Egyéb kommunikációs szolgáltatások (K322)</t>
  </si>
  <si>
    <t>Kommunikációs szolgáltatások (=33+34) (K32)</t>
  </si>
  <si>
    <t>Közüzemi díjak (K331)</t>
  </si>
  <si>
    <t>Vásárolt élelmezés (K332)</t>
  </si>
  <si>
    <t>Szakmai tevékenységet segítő szolgáltatások  (K336)</t>
  </si>
  <si>
    <t>Egyéb szolgáltatások  (K337)</t>
  </si>
  <si>
    <t>Szolgáltatási kiadások (=36+37+38+40+41+43+44) (K33)</t>
  </si>
  <si>
    <t>Működési célú előzetesen felszámított általános forgalmi adó (K351)</t>
  </si>
  <si>
    <t>Egyéb dologi kiadások (K355)</t>
  </si>
  <si>
    <t>Különféle befizetések és egyéb dologi kiadások (=50+51+52+55+59) (K35)</t>
  </si>
  <si>
    <t>Dologi kiadások (=32+35+46+49+60) (K3)</t>
  </si>
  <si>
    <t>Költségvetési kiadások (=20+21+61+121+191+200+205+267) (K1-K8)</t>
  </si>
  <si>
    <t>309</t>
  </si>
  <si>
    <t>Kiadások összesen (=268+308) (K1-K9)</t>
  </si>
  <si>
    <t>#</t>
  </si>
  <si>
    <t>091110 Óvodai nevelés, ellátás szakmai feladatai</t>
  </si>
  <si>
    <t>096015 Gyermekétkeztetés köznevelési intézményben</t>
  </si>
  <si>
    <t>Sorszám</t>
  </si>
  <si>
    <t>Ordacsehi Napközis Óvoda teljesített kiadási kormányfunkcióként</t>
  </si>
  <si>
    <t>018030 Támogatási célú finanszírozási műveletek</t>
  </si>
  <si>
    <t>Egyéb kapott (járó) kamatok és kamatjellegű bevételek (&gt;=206+207) (B4082)</t>
  </si>
  <si>
    <t>Kamatbevételek és más nyereségjellegű bevételek (=202+205) (B408)</t>
  </si>
  <si>
    <t>Működési bevételek (=186+187+190+192+199+…+201+208+216+217+218) (B4)</t>
  </si>
  <si>
    <t>Költségvetési bevételek (=43+79+185+221+230+256+282) (B1-B7)</t>
  </si>
  <si>
    <t>Előző év költségvetési maradványának igénybevétele (B8131)</t>
  </si>
  <si>
    <t>Maradvány igénybevétele (=295+296) (B813)</t>
  </si>
  <si>
    <t>Központi, irányító szervi támogatás (B816)</t>
  </si>
  <si>
    <t>Belföldi finanszírozás bevételei (=287+294+297+…+302+305) (B81)</t>
  </si>
  <si>
    <t>Finanszírozási bevételek (=306+312+313+314) (B8)</t>
  </si>
  <si>
    <t>Bevételek összesen (283+315) (B1-B8)</t>
  </si>
  <si>
    <t>2016. évben</t>
  </si>
  <si>
    <t>e ft-ban</t>
  </si>
  <si>
    <t>4.2 számú melléklet</t>
  </si>
  <si>
    <t>4.1 számú melléklet</t>
  </si>
  <si>
    <t>2016/V00163</t>
  </si>
  <si>
    <t>2016/V00164</t>
  </si>
  <si>
    <t>JÁHN-EPRES KERT. Kft.</t>
  </si>
  <si>
    <t xml:space="preserve">Ordacsehi Község Önkormányzata és költségvetési szervének </t>
  </si>
  <si>
    <t>követelései</t>
  </si>
  <si>
    <t>Ft-ban</t>
  </si>
  <si>
    <t>kötelezettségei</t>
  </si>
  <si>
    <t>pénzmaradány kimutatása</t>
  </si>
  <si>
    <t>Ordacsehi Község Önkormányzat és költségvetési szervének</t>
  </si>
  <si>
    <t>Ordacsehi Község Önkormányzata és költségvetési szervének</t>
  </si>
  <si>
    <t>011130 Önkormányzatok és önkormányzati hivatalok jogalkotó és általános igazgatási tevékenysége</t>
  </si>
  <si>
    <t>013350 Az önkormányzati vagyonnal való gazdálkodással kapcsolatos feladatok</t>
  </si>
  <si>
    <t>018010 Önkormányzatok elszámolásai a központi költségvetéssel</t>
  </si>
  <si>
    <t>041233 Hosszabb időtartamú közfoglalkoztatás</t>
  </si>
  <si>
    <t>045160 Közutak, hidak, alagutak üzemeltetése, fenntartása</t>
  </si>
  <si>
    <t>064010 Közvilágítás</t>
  </si>
  <si>
    <t>066010 Zöldterület-kezelés</t>
  </si>
  <si>
    <t>066020 Város-, községgazdálkodási egyéb szolgáltatások</t>
  </si>
  <si>
    <t>072111 Háziorvosi alapellátás</t>
  </si>
  <si>
    <t>072112 Háziorvosi ügyeleti ellátás</t>
  </si>
  <si>
    <t>072311 Fogorvosi alapellátás</t>
  </si>
  <si>
    <t>082044 Könyvtári szolgáltatások</t>
  </si>
  <si>
    <t>082091 Közművelődés - közösségi és társadalmi részvétel fejlesztése</t>
  </si>
  <si>
    <t>084031 Civil szervezetek működési támogatása</t>
  </si>
  <si>
    <t>104042 Család és gyermekjóléti szolgáltatások</t>
  </si>
  <si>
    <t>104051 Gyermekvédelmi pénzbeli és természetbeni ellátások</t>
  </si>
  <si>
    <t>107051 Szociális étkeztetés</t>
  </si>
  <si>
    <t>107052 Házi segítségnyújtás</t>
  </si>
  <si>
    <t>107060 Egyéb szociális pénzbeli és természetbeni ellátások, támogatások</t>
  </si>
  <si>
    <t>Választott tisztségviselők juttatásai (K121)</t>
  </si>
  <si>
    <t>Külső személyi juttatások (=16+17+18) (K12)</t>
  </si>
  <si>
    <t>ebből: táppénz hozzájárulás (K2)</t>
  </si>
  <si>
    <t>Szakmai anyagok beszerzése (K311)</t>
  </si>
  <si>
    <t>Informatikai szolgáltatások igénybevétele (K321)</t>
  </si>
  <si>
    <t>Karbantartási, kisjavítási szolgáltatások (K334)</t>
  </si>
  <si>
    <t>Közvetített szolgáltatások  (&gt;=42) (K335)</t>
  </si>
  <si>
    <t>ebből: biztosítási díjak (K337)</t>
  </si>
  <si>
    <t>Reklám- és propagandakiadások (K342)</t>
  </si>
  <si>
    <t>Kiküldetések, reklám- és propagandakiadások (=47+48) (K34)</t>
  </si>
  <si>
    <t>Családi támogatások (=64+…+73) (K42)</t>
  </si>
  <si>
    <t>ebből:  az egyéb pénzbeli és természetbeni gyermekvédelmi támogatások  (K42)</t>
  </si>
  <si>
    <t>Egyéb nem intézményi ellátások (&gt;=102+…+120) (K48)</t>
  </si>
  <si>
    <t>ebből: egyéb, az önkormányzat rendeletében megállapított juttatás (K48)</t>
  </si>
  <si>
    <t>ebből: települési támogatás [Szoctv. 45. §], (K48)</t>
  </si>
  <si>
    <t>Ellátottak pénzbeli juttatásai (=62+63+74+75+83+93+98+101) (K4)</t>
  </si>
  <si>
    <t>A helyi önkormányzatok előző évi elszámolásából származó kiadások (K5021)</t>
  </si>
  <si>
    <t>Elvonások és befizetések (=124+125+126) (K502)</t>
  </si>
  <si>
    <t>Egyéb működési célú támogatások államháztartáson belülre (=152+…+161) (K506)</t>
  </si>
  <si>
    <t>ebből: helyi önkormányzatok és költségvetési szerveik (K506)</t>
  </si>
  <si>
    <t>ebből: társulások és költségvetési szerveik (K506)</t>
  </si>
  <si>
    <t>Egyéb működési célú támogatások államháztartáson kívülre (=180+…+189) (K512)</t>
  </si>
  <si>
    <t>ebből: nonprofit gazdasági társaságok (K512)</t>
  </si>
  <si>
    <t>ebből: egyéb civil szervezetek (K512)</t>
  </si>
  <si>
    <t>ebből: egyéb vállalkozások (K512)</t>
  </si>
  <si>
    <t>Egyéb működési célú kiadások (=122+127+128+129+140+151+162+164+176+177+178+179+190) (K5)</t>
  </si>
  <si>
    <t>Informatikai eszközök beszerzése, létesítése (K63)</t>
  </si>
  <si>
    <t>Egyéb tárgyi eszközök beszerzése, létesítése (K64)</t>
  </si>
  <si>
    <t>Beruházási célú előzetesen felszámított általános forgalmi adó (K67)</t>
  </si>
  <si>
    <t>Beruházások (=192+193+195+…+199) (K6)</t>
  </si>
  <si>
    <t>Ingatlanok felújítása (K71)</t>
  </si>
  <si>
    <t>Felújítási célú előzetesen felszámított általános forgalmi adó (K74)</t>
  </si>
  <si>
    <t>Felújítások (=201+...+204) (K7)</t>
  </si>
  <si>
    <t>289</t>
  </si>
  <si>
    <t>Államháztartáson belüli megelőlegezések visszafizetése (K914)</t>
  </si>
  <si>
    <t>290</t>
  </si>
  <si>
    <t>Központi, irányító szervi támogatások folyósítása (K915)</t>
  </si>
  <si>
    <t>297</t>
  </si>
  <si>
    <t>Belföldi finanszírozás kiadásai (=274+287+…+293+296) (K91)</t>
  </si>
  <si>
    <t>308</t>
  </si>
  <si>
    <t>Finanszírozási kiadások (=297+305+306+307) (K9)</t>
  </si>
  <si>
    <t>Teljesített kiadások kormányzati funkciónként</t>
  </si>
  <si>
    <t>Önkormányzat által teljesített kiadások kormányfunkciók szerint</t>
  </si>
  <si>
    <t>3.1. számú melléklet</t>
  </si>
  <si>
    <t>900020 Önkormányzatok funkcióra nem sorolható bevételei államháztartáson kívülről</t>
  </si>
  <si>
    <t>Helyi önkormányzatok működésének általános támogatása (B111)</t>
  </si>
  <si>
    <t>Települési önkormányzatok egyes köznevelési feladatainak támogatása (B112)</t>
  </si>
  <si>
    <t>Települési önkormányzatok szociális, gyermekjóléti  és gyermekétkeztetési feladatainak támogatása (B113)</t>
  </si>
  <si>
    <t>Települési önkormányzatok kulturális feladatainak támogatása (B114)</t>
  </si>
  <si>
    <t>Működési célú költségvetési támogatások és kiegészítő támogatások (B115)</t>
  </si>
  <si>
    <t>Elszámolásból származó bevételek (B116)</t>
  </si>
  <si>
    <t>Önkormányzatok működési támogatásai (=01+…+06) (B11)</t>
  </si>
  <si>
    <t>Egyéb működési célú támogatások bevételei államháztartáson belülről (=33+…+42) (B16)</t>
  </si>
  <si>
    <t>ebből: központi költségvetési szervek (B16)</t>
  </si>
  <si>
    <t>Működési célú támogatások államháztartáson belülről (=07+...+10+21+32) (B1)</t>
  </si>
  <si>
    <t>Vagyoni tipusú adók (=110+…+116) (B34)</t>
  </si>
  <si>
    <t>ebből: építményadó  (B34)</t>
  </si>
  <si>
    <t>ebből: telekadó (B34)</t>
  </si>
  <si>
    <t>Értékesítési és forgalmi adók (=118+…+139) (B351)</t>
  </si>
  <si>
    <t>ebből: állandó jeleggel végzett iparűzési tevékenység után fizetett helyi iparűzési adó (B351)</t>
  </si>
  <si>
    <t>Gépjárműadók (=146+…+149) (B354)</t>
  </si>
  <si>
    <t>ebből: belföldi gépjárművek adójának a helyi önkormányzatot megillető része (B354)</t>
  </si>
  <si>
    <t>Egyéb áruhasználati és szolgáltatási adók  (=151+…+167) (B355)</t>
  </si>
  <si>
    <t>ebből: tartózkodás után fizetett idegenforgalmi adó  (B355)</t>
  </si>
  <si>
    <t>Termékek és szolgáltatások adói (=117+140+144+145+150)  (B35)</t>
  </si>
  <si>
    <t>Egyéb közhatalmi bevételek (&gt;=170+…+184) (B36)</t>
  </si>
  <si>
    <t>ebből: egyéb bírság (B36)</t>
  </si>
  <si>
    <t>Közhatalmi bevételek (=93+94+104+109+168+169) (B3)</t>
  </si>
  <si>
    <t>Szolgáltatások ellenértéke (&gt;=188+189) (B402)</t>
  </si>
  <si>
    <t>ebből:tárgyi eszközök bérbeadásából származó bevétel (B402)</t>
  </si>
  <si>
    <t>Közvetített szolgáltatások ellenértéke  (&gt;=191) (B403)</t>
  </si>
  <si>
    <t>Tulajdonosi bevételek (&gt;=193+…+198) (B404)</t>
  </si>
  <si>
    <t>ebből: önkormányzati vagyon üzemeltetéséből, koncesszióból származó bevétel (B404)</t>
  </si>
  <si>
    <t>Ellátási díjak (B405)</t>
  </si>
  <si>
    <t>Kiszámlázott általános forgalmi adó (B406)</t>
  </si>
  <si>
    <t>Biztosító által fizetett kártérítés (B410)</t>
  </si>
  <si>
    <t>Egyéb működési bevételek (&gt;=219+220) (B411)</t>
  </si>
  <si>
    <t>Működési célú visszatérítendő támogatások, kölcsönök visszatérülése államháztartáson kívülről (=235+…+243) (B64)</t>
  </si>
  <si>
    <t>ebből: háztartások (B64)</t>
  </si>
  <si>
    <t>Működési célú átvett pénzeszközök (=231+...+234+244) (B6)</t>
  </si>
  <si>
    <t>283</t>
  </si>
  <si>
    <t>295</t>
  </si>
  <si>
    <t>298</t>
  </si>
  <si>
    <t>Államháztartáson belüli megelőlegezések (B814)</t>
  </si>
  <si>
    <t>306</t>
  </si>
  <si>
    <t>315</t>
  </si>
  <si>
    <t>316</t>
  </si>
  <si>
    <t>3.2. számú melléklet</t>
  </si>
  <si>
    <t>Ordacsehi Község Önkormányzatának                                                                                                                                                         2016. évi zárszámadási rendelete</t>
  </si>
  <si>
    <t>5. számú melléklet</t>
  </si>
  <si>
    <t xml:space="preserve"> 6. számú melléklet</t>
  </si>
  <si>
    <t>7. számú melléklet</t>
  </si>
  <si>
    <t>8. számú melléklet</t>
  </si>
  <si>
    <t>9. melléklet</t>
  </si>
  <si>
    <t>10. számú melléklet</t>
  </si>
  <si>
    <t>12. számú melléklet</t>
  </si>
  <si>
    <t xml:space="preserve">13. számú melléklet </t>
  </si>
  <si>
    <t xml:space="preserve">14. számú melléklet </t>
  </si>
  <si>
    <t>Ordacsehi Önkormányzat                Kataszteri napló                                                                                       17.04.24</t>
  </si>
  <si>
    <t>Eszköznyilvántartás                   Forgalomképtelen törvény a.</t>
  </si>
  <si>
    <t xml:space="preserve">Ordacsehi Fő utca 54.                 </t>
  </si>
  <si>
    <t>Naplós Település   Helyr.szám       I.jel Fkép Megnevezés           Utca+hsz                  Tel.ter(m2) Ön% Önk.tul(m2)      Bruttó(Ft)  Becs.(eFt)</t>
  </si>
  <si>
    <t>------ ----------- ---------------- ----- ---- -------------------- ------------------------- ----------- --- ----------- --------------- -----------</t>
  </si>
  <si>
    <t xml:space="preserve">   237 Ordacsehi        4/   / /    21120   1  Közút                KOSSUTH                           178 100         178          226000         226</t>
  </si>
  <si>
    <t xml:space="preserve">   238 Ordacsehi       13/   / /    00002   1  árok                 KOSSUTH                          1147 100        1147         1377000        1650</t>
  </si>
  <si>
    <t xml:space="preserve">   239 Ordacsehi       14/   / /    00001   1  Közterület           KOSSUTH                          4310 100        4310         4310000        4310</t>
  </si>
  <si>
    <t xml:space="preserve">   240 Ordacsehi       23/   / /    21120   1  Közterület           SZéCHENYI UTCA                   2132 100        2132         4147000        4148</t>
  </si>
  <si>
    <t xml:space="preserve">   241 Ordacsehi       56/   / /    21120   1  Közút                PETÖFI                           1948 100        1948         1779000        1779</t>
  </si>
  <si>
    <t xml:space="preserve">   242 Ordacsehi       68/   / /    21120   1  Közterület           PETÖFI                          10369 100       10369        16498000       16498</t>
  </si>
  <si>
    <t xml:space="preserve">   243 Ordacsehi       87/   / /    00002   1  Árok                 PETÖFI                            358 100         358          478000         478</t>
  </si>
  <si>
    <t xml:space="preserve">   225 Ordacsehi      102/  1/ /    21120   1  Közterület           SZABADSáG TéR                    2395 100        2395         6312647        6322</t>
  </si>
  <si>
    <t xml:space="preserve">   214 Ordacsehi      115/   / /    21124   1  Közút                TIKEGYI UTCA                     4993 100        4993         6483000        6483</t>
  </si>
  <si>
    <t xml:space="preserve">   245 Ordacsehi      166/   / /    21120   1  Közterület           BAJCSY                          10991 100       10991        11471000       14333</t>
  </si>
  <si>
    <t xml:space="preserve">     4 Ordacsehi      167/   / /    00004   1  Temető               TEMETÖ                          28088 100       28088         8968000       40533</t>
  </si>
  <si>
    <t xml:space="preserve">   209 Ordacsehi      183/   / /    21120   1  Közterület           BELTERüLET                       5753 100        5753         8878000        8227</t>
  </si>
  <si>
    <t xml:space="preserve">   208 Ordacsehi      205/   / /    21120   1  Közterület           DóZSA GYÖRGY                     7295 100        7295        13514000       12789</t>
  </si>
  <si>
    <t xml:space="preserve">   203 Ordacsehi      227/   / /    21120   1  Közterület           AGARáSZI                        10824 100       10824        20717000       22225</t>
  </si>
  <si>
    <t xml:space="preserve">   213 Ordacsehi      278/   / /    21120   1  Közterület           AKáCFA                           5613 100        5613        10953000       10686</t>
  </si>
  <si>
    <t xml:space="preserve">   204 Ordacsehi      319/   / /    21124   1  Közterület           TEMETÖ                          17704 100       17704        34243000       41417</t>
  </si>
  <si>
    <t xml:space="preserve">   210 Ordacsehi      323/   / /    21124   1  Közút                MéLYDűLő UTCA                     972 100         972          582000        1069</t>
  </si>
  <si>
    <t xml:space="preserve">   207 Ordacsehi      332/   / /    21120   1  Közterület           TáNCSICS MIHáLY UTCA             1667 100        1667         2427000        2427</t>
  </si>
  <si>
    <t xml:space="preserve">   206 Ordacsehi      343/   / /    21120   1  Közterület           LENIN UTCA                       2201 100        2201         2394000        2394</t>
  </si>
  <si>
    <t xml:space="preserve">   220 Ordacsehi      350/  1/ /    21124   1  Közút                Fő UTCA                         28924 100       28924       136995000      136995</t>
  </si>
  <si>
    <t xml:space="preserve">   368 Ordacsehi      350/  4/ /    21127   1  Járda                Fő                                598 100         598         3486000        3486</t>
  </si>
  <si>
    <t xml:space="preserve">   219 Ordacsehi      353/  5/ /    21124   1  Közút                FARKASHáTI UTCA                  1321 100        1321         1620000        1620</t>
  </si>
  <si>
    <t xml:space="preserve">   224 Ordacsehi      353/ 16/ /    21124   1  Közút                CSEHIVÖLGYI UTCA                 1985 100        1985         2165000        2165</t>
  </si>
  <si>
    <t xml:space="preserve">   217 Ordacsehi      358/   / /    21124   1  Közút                KÜKERESZTI UTCA                  3776 100        3776         4496000        4496</t>
  </si>
  <si>
    <t xml:space="preserve">   216 Ordacsehi      386/   / /    21120   1  Közút                Fő UTCA                           884 100         884       290335500      146336</t>
  </si>
  <si>
    <t xml:space="preserve">   246 Ordacsehi      404/  4/ /    21120   1  Beépítetlen terület  BALATON UTCA                      740 100         740          968000         968</t>
  </si>
  <si>
    <t xml:space="preserve">   212 Ordacsehi      404/ 15/ /    21120   1  Kis utca             BALATON UTCA                      733 100         733          933000         933</t>
  </si>
  <si>
    <t xml:space="preserve">   226 Ordacsehi      405/  2/ /    21127   1  Közterület           BALATON UTCA                     1566 100        1566         2414000        3953</t>
  </si>
  <si>
    <t xml:space="preserve">   221 Ordacsehi      405/  3/ /    21124   1  Közterület           BALATON UTCA                     1933 100        1933         2850000        2850</t>
  </si>
  <si>
    <t xml:space="preserve">   215 Ordacsehi      457/   / /    21120   1  Közút                Fő UTCA                          1519 100        1519         2079000        2079</t>
  </si>
  <si>
    <t xml:space="preserve">   201 Ordacsehi      461/   / /    21100   1  Kőzut                BELTERüLET                        519 100         519         1260000        1691</t>
  </si>
  <si>
    <t xml:space="preserve">   223 Ordacsehi      499/  2/ /    21120   1  Közterület           KOSSUTH LAJOS UTCA               2003 100        2003         3286000        3286</t>
  </si>
  <si>
    <t xml:space="preserve">   247 Ordacsehi      499/  3/ /    21127   1  Járda                KOSSUTH LAJOS UTCA               1733 100        1733         6438000        6438</t>
  </si>
  <si>
    <t xml:space="preserve">   267 Ordacsehi        0/  1/ /    12743   1  Buszváró             KOSSUTH LAJOS UTCA                  0 100           0         1956718        1957</t>
  </si>
  <si>
    <t xml:space="preserve">   268 Ordacsehi        0/  2/ /    12743   1  Buszváró             SZABADSáG TéR                       0 100           0          123000         567</t>
  </si>
  <si>
    <t xml:space="preserve">   235 Ordacsehi       02/  2/ /    21125   1  Közut                KüLTERüLET                       2913 100        2913          874000        1092</t>
  </si>
  <si>
    <t xml:space="preserve">   249 Ordacsehi       05/   / /    00002   1  Keleti főcsatorna    KüLTERüLET                      12296 100       12296         3696000        3696</t>
  </si>
  <si>
    <t xml:space="preserve">   277 Ordacsehi       06/  6/ /    00001   1  Út                   KüLTERüLET                       8752 100        8752          878600        1097</t>
  </si>
  <si>
    <t xml:space="preserve">   297 Ordacsehi      011/129/ /    21125   1  Út                   KüLTERüLET                       3685 100        3685          369114         462</t>
  </si>
  <si>
    <t xml:space="preserve">   298 Ordacsehi      011/130/ /    21125   1  Út                   KüLTERüLET                       6835 100        6835          684639         856</t>
  </si>
  <si>
    <t xml:space="preserve">   278 Ordacsehi      013/   / /    00002   1  Árok                 KüLTERüLET                       1349 100        1349          584900         787</t>
  </si>
  <si>
    <t xml:space="preserve">   300 Ordacsehi      017/  2/ /    00001   1  Út                   KüLTERüLET                      11705 100       11705         1171950        1467</t>
  </si>
  <si>
    <t xml:space="preserve">   343 Ordacsehi      018/  1/ /    21125   1  Saját használatú út  KÜLTERÜLET                        840 100         840          369200        1117</t>
  </si>
  <si>
    <t xml:space="preserve">   292 Ordacsehi      019/  1/ /    00002   1  Árok                 KüLTERüLET                       6841 100        6841         2394100        2993</t>
  </si>
  <si>
    <t xml:space="preserve">   279 Ordacsehi      020/  5/ /    21125   1  Út                   KüLTERüLET                       1797 100        1797          194380        2231</t>
  </si>
  <si>
    <t xml:space="preserve">   346 Ordacsehi      023/  1/ /    00002   1  Árok                 KÜLTERÜLET                       8722 100        8722         6200000        5000</t>
  </si>
  <si>
    <t xml:space="preserve">   347 Ordacsehi      023/  2/ /    00002   1  Árok                 KÜLTERÜLET                        758 100         758          540000         546</t>
  </si>
  <si>
    <t xml:space="preserve">   348 Ordacsehi      027/  1/ /    21125   1  Közút                KÜLTERÜLET                      27669 100       27669         6613000        4428</t>
  </si>
  <si>
    <t xml:space="preserve">   355 Ordacsehi      029/  1/ /    00002   1  Árok                 KÜLTERÜLET                       1128 100        1128          180000         180</t>
  </si>
  <si>
    <t xml:space="preserve">   356 Ordacsehi      030/  1/ /    00002   1  Árok                 KÜLTERÜLET                       1575 100        1575          240000         252</t>
  </si>
  <si>
    <t xml:space="preserve">   357 Ordacsehi      032/  1/ /    21125   1  Út                   KÜLTERÜLET                       2408 100        2408          385000         386</t>
  </si>
  <si>
    <t xml:space="preserve">   333 Ordacsehi      034/  1/ /    21125   1  Közút                KÜLTERÜLET                       3435 100        3435          550000         550</t>
  </si>
  <si>
    <t xml:space="preserve">   332 Ordacsehi      034/  2/ /    21125   1  Közút                KÜLTERÜLET                        796 100         796          128000         128</t>
  </si>
  <si>
    <t xml:space="preserve">    10 Ordacsehi      038/   / /    21125   1  Közút                KüLTERüLET                       3449 100        3449          694000         787</t>
  </si>
  <si>
    <t xml:space="preserve">    18 Ordacsehi      043/   / /    21125   1  KÖZUT                KüLTERüLET                      10050 100       10050         2510000        2761</t>
  </si>
  <si>
    <t xml:space="preserve">    19 Ordacsehi      045/   / /    21125   1  KÖZUT                KüLTERüLET                       5491 100        5491         1057000        1194</t>
  </si>
  <si>
    <t xml:space="preserve">    29 Ordacsehi      047/   / /    21125   1  Közút                KüLTERüLET                       1500 100        1500          542000         580</t>
  </si>
  <si>
    <t xml:space="preserve">    20 Ordacsehi      050/   / /    21125   1  Közút                KüLTERüLET                       2051 100        2051          717000         768</t>
  </si>
  <si>
    <t xml:space="preserve">    43 Ordacsehi      054/   / /    00002   1  ÁROK                 KüLTERüLET                       3191 100        3191         1062000        1142</t>
  </si>
  <si>
    <t xml:space="preserve">    21 Ordacsehi      056/   / /    21125   1  Közút                KüLTERüLET                       1324 100        1324          460000         493</t>
  </si>
  <si>
    <t xml:space="preserve">    23 Ordacsehi      058/  1/ /    21125   1  Közút                KüLTERüLET                      21272 100       21272        13250000       15243</t>
  </si>
  <si>
    <t xml:space="preserve">   258 Ordacsehi      065/  1/ /    21125   1  KÖZÚT                KüLTERüLET                      11717 100       11717         2011000        2011</t>
  </si>
  <si>
    <t xml:space="preserve">   230 Ordacsehi      065/  2/ /    21125   1  Közut                KüLTERüLET                      46438 100       46438         4754000       10152</t>
  </si>
  <si>
    <t xml:space="preserve">    22 Ordacsehi      066/   / /    21125   1  Közút                KüLTERüLET                      30340 100       30340         4560000        5013</t>
  </si>
  <si>
    <t xml:space="preserve">    24 Ordacsehi      068/   / /    21125   1  Közút                KüLTERüLET                       4371 100        4371          874000        1130</t>
  </si>
  <si>
    <t xml:space="preserve">    25 Ordacsehi      070/   / /    21125   1  Közút                KüLTERüLET                       2296 100        2296          804000         862</t>
  </si>
  <si>
    <t xml:space="preserve">    26 Ordacsehi      073/   / /    21125   1  Közút                KüLTERüLET                      26122 100       26122         4369000        4369</t>
  </si>
  <si>
    <t xml:space="preserve">   281 Ordacsehi      074/  2/ /    21125   1  Út                   KüLTERüLET                      26705 100       26705         2674950        3344</t>
  </si>
  <si>
    <t xml:space="preserve">    28 Ordacsehi      079/   / /    21125   1  Közút                KüLTERüLET                       2750 100        2750          915000         984</t>
  </si>
  <si>
    <t xml:space="preserve">   181 Ordacsehi      080/   / /    21125   1  Közút                KüLTERüLET                      46639 100       46639         6296000        4547</t>
  </si>
  <si>
    <t xml:space="preserve">     8 Ordacsehi      084/  4/ /    21125   1  Közút                KüLTERüLET                        649 100         649          204000         204</t>
  </si>
  <si>
    <t xml:space="preserve">    30 Ordacsehi      087/   / /    21125   1  Közút                KüLTERüLET                        885 100         885          313000         313</t>
  </si>
  <si>
    <t xml:space="preserve">    31 Ordacsehi      089/   / /    21125   1  Közút                KüLTERüLET                         15 100          15           16000         203</t>
  </si>
  <si>
    <t xml:space="preserve">     6 Ordacsehi      093/   / /    00001   1  Dögtér               KüLTERüLET                        186 100         186          158000         205</t>
  </si>
  <si>
    <t xml:space="preserve">     7 Ordacsehi      094/   / /    21125   1  Közút                KüLTERüLET                       9985 100        9985          989000         989</t>
  </si>
  <si>
    <t xml:space="preserve">    38 Ordacsehi      096/   / /    22124   1  Víztározó            KüLTERüLET                        400 100         400           40000          40</t>
  </si>
  <si>
    <t xml:space="preserve">    37 Ordacsehi      097/   / /    21125   1  Közút                KüLTERüLET                      55821 100       55821         7782000        9178</t>
  </si>
  <si>
    <t xml:space="preserve">   259 Ordacsehi     0103/ 11/ /    21125   1  Út                   Fő UTCA                           789 100         789          499000         499</t>
  </si>
  <si>
    <t xml:space="preserve">   260 Ordacsehi     0105/   / /    21125   1  KÖZÚT                KüLTERüLET                       6785 100        6785         1462000        1462</t>
  </si>
  <si>
    <t xml:space="preserve">   184 Ordacsehi     0107/   / /    21100   1  Kőzut                KüLTERüLET                       3551 100        3551          663000         663</t>
  </si>
  <si>
    <t xml:space="preserve">   280 Ordacsehi     0109/   / /    21125   1  Út                   KüLTERüLET                      40544 100       40544         4061157        5077</t>
  </si>
  <si>
    <t xml:space="preserve">   183 Ordacsehi     0112/   / /    21125   1  Közút                KüLTERüLET                       4001 100        4001          719000         719</t>
  </si>
  <si>
    <t xml:space="preserve">    49 Ordacsehi     0114/   / /    21100   1  KOZUT                KüLTERüLET                       2754 100        2754          739000         808</t>
  </si>
  <si>
    <t xml:space="preserve">    36 Ordacsehi     0116/   / /    21100   1  KÖZUT                KüLTERüLET                      30879 100       30879         5224000        5996</t>
  </si>
  <si>
    <t xml:space="preserve">   282 Ordacsehi     0118/   / /    00002   1  Árok                 KüLTERüLET                       4451 100        4451         1845100        2306</t>
  </si>
  <si>
    <t xml:space="preserve">   231 Ordacsehi     0124/   / /    00002   1  Árok                 KüLTERüLET                       7414 100        7414         1851000        2314</t>
  </si>
  <si>
    <t xml:space="preserve">   261 Ordacsehi     0128/   / /    00002   1  ÁROK                 KüLTERüLET                       5846 100        5846         1582000        1582</t>
  </si>
  <si>
    <t xml:space="preserve">    35 Ordacsehi     0129/   / /    21100   1  KÖZUT                KüLTERüLET                      33487 100       33487         4696000        5534</t>
  </si>
  <si>
    <t xml:space="preserve">    34 Ordacsehi     0131/   / /    21100   1  KOZUT                KüLTERüLET                       1750 100        1750          603000         647</t>
  </si>
  <si>
    <t xml:space="preserve">   262 Ordacsehi     0134/   / /    00002   1  ÁROK                 KüLTERüLET                       8796 100        8796         3159000        3159</t>
  </si>
  <si>
    <t xml:space="preserve">   275 Ordacsehi     0136/   / /    00002   1  Árok                 KüLTERüLET                       2067 100        2067          895700        1109</t>
  </si>
  <si>
    <t xml:space="preserve">   264 Ordacsehi     0137/ 20/ /    21125   1  KÖZÚT                KüLTERüLET                       4445 100        4445         2156000        1221</t>
  </si>
  <si>
    <t xml:space="preserve">   274 Ordacsehi     0139/   / /    00002   1  Árok                 KüLTERüLET                       1451 100        1451          629100         786</t>
  </si>
  <si>
    <t xml:space="preserve">   185 Ordacsehi     0141/  2/ /    21100   1  KÖZÚT                KüLTERüLET                      16180 100       16180         1978000        2371</t>
  </si>
  <si>
    <t xml:space="preserve">   288 Ordacsehi     0143/  1/ /    00002   1  Árok                 KüLTERüLET                       6259 100        6259         2754000        4607</t>
  </si>
  <si>
    <t xml:space="preserve">   294 Ordacsehi     0145/  1/ /    00002   1  Árok                 KüLTERüLET                       2333 100        2333         1388000        1254</t>
  </si>
  <si>
    <t xml:space="preserve">   295 Ordacsehi     0145/  3/ /    00002   1  Árok                 KüLTERüLET                       6929 100        6929         1405300        3811</t>
  </si>
  <si>
    <t xml:space="preserve">   265 Ordacsehi     0149/   / /    21125   1  Közút                KüLTERüLET                       1206 100        1206          375000         375</t>
  </si>
  <si>
    <t xml:space="preserve">   273 Ordacsehi     0151/   / /    00002   1  Árok                 KüLTERüLET                       1323 100        1323          732300         915</t>
  </si>
  <si>
    <t xml:space="preserve">    48 Ordacsehi     0153/   / /    21100   1  KOZUT                KüLTERüLET                       3179 100        3179          810000         890</t>
  </si>
  <si>
    <t xml:space="preserve">   286 Ordacsehi     0156/  1/ /    00002   1  Árok                 KüLTERüLET                        837 100         837          301800         669</t>
  </si>
  <si>
    <t xml:space="preserve">   290 Ordacsehi     0159/  1/ /    00002   1  Árok                 KüLTERüLET                        718 100         718          315000         495</t>
  </si>
  <si>
    <t xml:space="preserve">   329 Ordacsehi     0164/   / /    00002   1  Nyugati főcsatorna   KüLTERüLET                      45459 100       45459         5910000        7274</t>
  </si>
  <si>
    <t xml:space="preserve">   276 Ordacsehi     0167/   / /    00002   1  Árok                 KüLTERüLET                       1551 100        1551          598000         748</t>
  </si>
  <si>
    <t xml:space="preserve">   344 Ordacsehi     0170/  8/ /    21125   1  Saját használatú út  KÜLTERÜLET                       3359 100        3359         1477000        1780</t>
  </si>
  <si>
    <t xml:space="preserve">   358 Ordacsehi     0170/ 10/ /    21000   1  Saját használatú út  KÜLTERÜLET                        356 100         356           56000          56</t>
  </si>
  <si>
    <t xml:space="preserve">   328 Ordacsehi     0171/  1/ /    00001   1  ÁROK                 KüLTERüLET                       3325 100        3325          532000         532</t>
  </si>
  <si>
    <t xml:space="preserve">   285 Ordacsehi     0171/  5/ /    00002   1  Árok                 KüLTERüLET                       2125 100        2125          920000        1151</t>
  </si>
  <si>
    <t>—————————————————————————————————————————————————————————————————————————————————————————————————————————————————————————————————————————————————————</t>
  </si>
  <si>
    <t xml:space="preserve">                                                                                              Tel.ter(m2)     Önk.tul(m2)      Bruttó(Ft)  Becs.(eFt)</t>
  </si>
  <si>
    <t>Összesen (108 darab): (Forgalomképtelen törvény a.):                                               838472          838472       750604155      672404</t>
  </si>
  <si>
    <t xml:space="preserve">————————————————————————————————————————————————————————————————————————————————————————————————————————————————————————————————————————————————————— </t>
  </si>
  <si>
    <t>Eszköznyilvántartás                   Korlátozottan forg.kép.törvény a.</t>
  </si>
  <si>
    <t xml:space="preserve">     3 Ordacsehi      226/   / /    12632   3  Általános iskola     KOSSUTH 6                        6966 100        6966       104637589      139997</t>
  </si>
  <si>
    <t xml:space="preserve">     1 Ordacsehi      230/   / /    12645   3  Orvosi rendelő, post Fő 65                            4234 100        4234        28817333       43671</t>
  </si>
  <si>
    <t xml:space="preserve">     5 Ordacsehi      391/   / /    12201   3  Polgármesteri hivata Fő 54                            7796 100        7796       217272635      241555</t>
  </si>
  <si>
    <t xml:space="preserve">   269 Ordacsehi        0/  3/ /    00002   3  Ívóvízvezeték        BELTERüLET                          0 100           0       119768000      119768</t>
  </si>
  <si>
    <t xml:space="preserve">    59 Ordacsehi      028/ 18/ /    00005   3  SZÁNTÓ és ÚT         KüLTERüLET                       2620 100        2620          502000         568</t>
  </si>
  <si>
    <t xml:space="preserve">    60 Ordacsehi      028/ 19/ /    00005   3  SZÁNTÓ és ÚT         KüLTERüLET                       2500 100        2500          490000         553</t>
  </si>
  <si>
    <t xml:space="preserve">   339 Ordacsehi      028/ 21/ /    00005   3  Szántó és út         KÜLTERÜLET                       3050 100        3050         1098000        1098</t>
  </si>
  <si>
    <t xml:space="preserve">   340 Ordacsehi      028/ 22/ /    00005   3  Szántó és út         KÜLTERÜLET                       2240 100        2240          806000         806</t>
  </si>
  <si>
    <t xml:space="preserve">    61 Ordacsehi      028/ 23/ /    00005   3  SZÁNTÓ ÉS ÚT         KüLTERüLET                       2180 100        2180          438000         493</t>
  </si>
  <si>
    <t xml:space="preserve">    64 Ordacsehi      028/ 25/ /    00005   3  SZÁNTÓ és ÚT         KüLTERüLET                       2080 100        2080          428000         480</t>
  </si>
  <si>
    <t xml:space="preserve">    51 Ordacsehi      028/ 27/ /    00005   3  SZÁNTÓ és ÚT         KüLTERüLET                       2130 100        2130          413000         466</t>
  </si>
  <si>
    <t xml:space="preserve">    52 Ordacsehi      028/ 30/ /    00005   3  SZÁNTÓ ÉS ÚT         KüLTERüLET                       1940 100        1940          374000         423</t>
  </si>
  <si>
    <t xml:space="preserve">    62 Ordacsehi      028/ 31/ /    00005   3  SZÁNTÓ és ÚT         KüLTERüLET                       1725 100        1725          341000         384</t>
  </si>
  <si>
    <t xml:space="preserve">    55 Ordacsehi      028/ 32/ /    00005   3  SZÁNTÓ ÉS ÚT         KüLTERüLET                       1390 100        1390          307000         342</t>
  </si>
  <si>
    <t xml:space="preserve">    65 Ordacsehi      028/ 33/ /    00005   3  SZÁNTÓ ÉS ÚT         KüLTERüLET                       1760 100        1760          258000         302</t>
  </si>
  <si>
    <t xml:space="preserve">    54 Ordacsehi      028/ 34/ /    00005   3  SZÁNTÓ ÉS ÚT         KüLTERüLET                       1060 100        1060          184000         211</t>
  </si>
  <si>
    <t xml:space="preserve">   338 Ordacsehi      028/ 60/ /    00005   3  Szántó és út         KÜLTERÜLET                       1044 100        1044          376000         376</t>
  </si>
  <si>
    <t xml:space="preserve">   200 Ordacsehi     0147/   / /    24111   3  Sporttelep           KüLTERüLET                      13931 100       13931        11642000       10945</t>
  </si>
  <si>
    <t xml:space="preserve">   263 Ordacsehi     0170/  4/ /    22110   3  Gázállomás           KüLTERüLET                        132 100         132           15000          15</t>
  </si>
  <si>
    <t>Összesen (19 darab): (Korlátozottan forg.kép.törvény a.):                                           58778           58778       488167557      562453</t>
  </si>
  <si>
    <t>Eszköznyilvántartás                   Forgalomképes</t>
  </si>
  <si>
    <t xml:space="preserve">   367 Ordacsehi      129/   / /    00001   5  Beépítetlen terület  TIKHEGYI UTCA                    2181 100        2181         1500000        1483</t>
  </si>
  <si>
    <t xml:space="preserve">   341 Ordacsehi      132/   / /    00001   5  Beépítetlen terület  TIKHEGYI UTCA                    1600 100        1600         1280000        1600</t>
  </si>
  <si>
    <t xml:space="preserve">   186 Ordacsehi      142/   / /    00001   5  Beépítetlen terület  BAJCSY 25                        3170 100        3170         1585000        3170</t>
  </si>
  <si>
    <t xml:space="preserve">   244 Ordacsehi      143/   / /    00001   5  Beépítetlen terület  BAJCSY                           3208 100        3208         3208000        3208</t>
  </si>
  <si>
    <t xml:space="preserve">   270 Ordacsehi      150/   / /    00001   5  Beépítetlen terület  BAJCSY                           2224 100        2224          450000         450</t>
  </si>
  <si>
    <t xml:space="preserve">   271 Ordacsehi      154/   / /    00001   5  Beépítetlen terület  BAJCSY                           2114 100        2114          300000         300</t>
  </si>
  <si>
    <t xml:space="preserve">   187 Ordacsehi      158/   / /    00001   5  Beépítetlen terület  BAJCSY 41                        2053 100        2053         1027000        2053</t>
  </si>
  <si>
    <t xml:space="preserve">   345 Ordacsehi      159/   / /    00001   5  Beépítetlen terület  BAJCSY-ZSILINSZKY UTCA 43        2164 100        2164         1500000        1731</t>
  </si>
  <si>
    <t xml:space="preserve">   188 Ordacsehi      168/   / /    00001   5  Beépítetlen terület  AGARáSZI                         2120 100        2120         2120000        2120</t>
  </si>
  <si>
    <t xml:space="preserve">   191 Ordacsehi      287/   / /    00001   5  Beépítetlen terület  AGARáSZI                         2004 100        2004         2004000        2004</t>
  </si>
  <si>
    <t xml:space="preserve">   193 Ordacsehi      304/   / /    00001   5  Beépítetlen terület  TEMETÖ 7                         5505 100        5505         5505000        2690</t>
  </si>
  <si>
    <t xml:space="preserve">   272 Ordacsehi      314/   / /    00001   5  Beépítetlen terület  TEMETő UTCA                      1592 100        1592          300000         300</t>
  </si>
  <si>
    <t xml:space="preserve">   195 Ordacsehi      315/   / /    00001   5  Beépítetlen terület  TEMETÖ 17                        2134 100        2134         2134000        2134</t>
  </si>
  <si>
    <t xml:space="preserve">   196 Ordacsehi      316/   / /    00001   5  Beépítetlen terület  AGARáSZI                         2155 100        2155         2155000        2155</t>
  </si>
  <si>
    <t xml:space="preserve">    56 Ordacsehi      028/  4/ /    00005   5  SZÁNTÓ               KüLTERüLET                       5901 100        5901          590000         738</t>
  </si>
  <si>
    <t xml:space="preserve">    63 Ordacsehi      028/ 10/ /    00005   5  SZÁNTÓ               KüLTERüLET                       4100 100        4100          410000         513</t>
  </si>
  <si>
    <t xml:space="preserve">   250 Ordacsehi      028/ 12/ /    00005   5  Szántó               KüLTERüLET                       3400 100        3400          425000         425</t>
  </si>
  <si>
    <t xml:space="preserve">   251 Ordacsehi      028/ 15/ /    00005   5  Szántó               KüLTERüLET                       3810 100        3810          476000         476</t>
  </si>
  <si>
    <t xml:space="preserve">    58 Ordacsehi      028/ 16/ /    00005   5  SZÁNTÓ               KüLTERüLET                       2840 100        2840          284000         355</t>
  </si>
  <si>
    <t xml:space="preserve">   349 Ordacsehi      028/ 58/ /    00005   5  Szántó               KÜLTERÜLET                       1504 100        1504          540000         540</t>
  </si>
  <si>
    <t xml:space="preserve">   350 Ordacsehi      028/ 68/ /    00005   5  Szántó               KÜLTERÜLET                       2339 100        2339          840000         839</t>
  </si>
  <si>
    <t xml:space="preserve">   351 Ordacsehi      028/ 70/ /    00005   5  Szántó               KÜLTERÜLET                       3114 100        3114         1120000        1117</t>
  </si>
  <si>
    <t xml:space="preserve">   352 Ordacsehi      028/ 72/ /    00005   5  Szántó               KÜLTERÜLET                       1176 100        1176          420000         422</t>
  </si>
  <si>
    <t xml:space="preserve">   353 Ordacsehi      028/ 74/ /    00005   5  Szántó               KÜLTERÜLET                       1199 100        1199          430000         429</t>
  </si>
  <si>
    <t xml:space="preserve">   354 Ordacsehi      028/ 80/ /    00005   5  Gyep-rét             KÜLTERÜLET                       1923 100        1923          660000         660</t>
  </si>
  <si>
    <t xml:space="preserve">   337 Ordacsehi      031/  2/ /    00003   5  Gyep                 KÜLTERÜLET                        300 100         300           36000          36</t>
  </si>
  <si>
    <t xml:space="preserve">   336 Ordacsehi      031/  3/ /    00003   5  Gyep-rét             KÜLTERÜLET                        440 100         440           53000          53</t>
  </si>
  <si>
    <t xml:space="preserve">    72 Ordacsehi      031/  4/ /    00005   5  SZÁNTÓ               KüLTERüLET                        600 100         600           60000          75</t>
  </si>
  <si>
    <t xml:space="preserve">   252 Ordacsehi      031/  6/ /    00005   5  SZÁNTÓ               KüLTERüLET                        880 100         880          110000         110</t>
  </si>
  <si>
    <t xml:space="preserve">    73 Ordacsehi      031/  8/ /    00005   5  SZÁNTÓ               KüLTERüLET                       1140 100        1140          114000         143</t>
  </si>
  <si>
    <t xml:space="preserve">    74 Ordacsehi      031/  9/ /    00005   5  SZÁNTÓ               KüLTERüLET                       1000 100        1000          100000         125</t>
  </si>
  <si>
    <t xml:space="preserve">   253 Ordacsehi      031/ 11/ /    00005   5  SZÁNTÓ               KüLTERüLET                       1245 100        1245          156000         156</t>
  </si>
  <si>
    <t xml:space="preserve">    76 Ordacsehi      031/ 12/ /    00005   5  SZÁNTÓ               KüLTERüLET                       1260 100        1260          126000         158</t>
  </si>
  <si>
    <t xml:space="preserve">    77 Ordacsehi      031/ 13/ /    00005   5  SZÁNTÓ               KüLTERüLET                       1100 100        1100          110000         138</t>
  </si>
  <si>
    <t xml:space="preserve">    78 Ordacsehi      031/ 14/ /    00005   5  SZÁNTÓ               KüLTERüLET                       1430 100        1430          143000         179</t>
  </si>
  <si>
    <t xml:space="preserve">   254 Ordacsehi      031/ 15/ /    00005   5  SZÁNTÓ               KüLTERüLET                       1010 100        1010          126000         126</t>
  </si>
  <si>
    <t xml:space="preserve">    80 Ordacsehi      031/ 19/ /    00005   5  SZÁNTÓ               KüLTERüLET                       1900 100        1900          190000         238</t>
  </si>
  <si>
    <t xml:space="preserve">   335 Ordacsehi      031/ 20/ /    00005   5  Szántó               KÜLTERÜLET                       1470 100        1470          529000         529</t>
  </si>
  <si>
    <t xml:space="preserve">    81 Ordacsehi      031/ 24/ /    00005   5  SZÁNTÓ               KüLTERüLET                       4125 100        4125          413000         516</t>
  </si>
  <si>
    <t xml:space="preserve">    82 Ordacsehi      031/ 25/ /    00005   5  SZÁNTÓ               KüLTERüLET                       6091 100        6091          609000         761</t>
  </si>
  <si>
    <t xml:space="preserve">    83 Ordacsehi      031/ 26/ /    00005   5  SZÁNTÓ               KüLTERüLET                       2410 100        2410          241000         301</t>
  </si>
  <si>
    <t xml:space="preserve">    86 Ordacsehi      031/ 36/ /    00005   5  SZÁNTÓ               KüLTERüLET                       5738 100        5738          574000         718</t>
  </si>
  <si>
    <t xml:space="preserve">    87 Ordacsehi      031/ 37/ /    00005   5  SZÁNTÓ               KüLTERüLET                       5633 100        5633          563000         563</t>
  </si>
  <si>
    <t xml:space="preserve">    88 Ordacsehi      031/ 42/ /    00005   5  SZÁNTÓ               KüLTERüLET                       5889 100        5889          589000         736</t>
  </si>
  <si>
    <t xml:space="preserve">    89 Ordacsehi      031/ 45/ /    00005   5  SZÁNTÓ               KüLTERüLET                       2658 100        2658          266000         333</t>
  </si>
  <si>
    <t xml:space="preserve">   334 Ordacsehi      031/ 47/ /    00005   5  Szántó               KÜLTERÜLET                       6402 100        6402         2304000        2305</t>
  </si>
  <si>
    <t xml:space="preserve">    93 Ordacsehi      035/  3/ /    00005   5  RÉT                  KüLTERüLET                        340 100         340           17000          21</t>
  </si>
  <si>
    <t xml:space="preserve">    94 Ordacsehi      035/  9/ /    00005   5  RÉT                  KüLTERüLET                       1130 100        1130           57000          71</t>
  </si>
  <si>
    <t xml:space="preserve">    95 Ordacsehi      035/ 11/ /    00005   5  RÉT                  KüLTERüLET                       1360 100        1360           68000          85</t>
  </si>
  <si>
    <t xml:space="preserve">    96 Ordacsehi      035/ 14/ /    00005   5  RÉT                  KüLTERüLET                       2530 100        2530          127000         159</t>
  </si>
  <si>
    <t xml:space="preserve">    97 Ordacsehi      035/ 15/ /    00005   5  RÉT                  KüLTERüLET                       2050 100        2050          103000         129</t>
  </si>
  <si>
    <t xml:space="preserve">    98 Ordacsehi      035/ 17/ /    00005   5  RÉT                  KüLTERüLET                       2225 100        2225          111000         139</t>
  </si>
  <si>
    <t xml:space="preserve">    99 Ordacsehi      035/ 18/ /    00005   5  RÉT                  KüLTERüLET                       1965 100        1965           98000         123</t>
  </si>
  <si>
    <t xml:space="preserve">   359 Ordacsehi      035/ 20/ /    00005   5  Gyep-rét             KÜLTERÜLET                       2030 100        2030          400000         389</t>
  </si>
  <si>
    <t xml:space="preserve">   360 Ordacsehi      035/ 21/ /    00005   5  Gyep-rét             KÜLTERÜLET                       1505 100        1505          540000         341</t>
  </si>
  <si>
    <t xml:space="preserve">   100 Ordacsehi      035/ 24/ /    00005   5  RÉT                  KüLTERüLET                       1720 100        1720           86000         108</t>
  </si>
  <si>
    <t xml:space="preserve">   101 Ordacsehi      035/ 26/ /    00005   5  RÉT                  KüLTERüLET                       1770 100        1770           89000         111</t>
  </si>
  <si>
    <t xml:space="preserve">   102 Ordacsehi      035/ 27/ /    00005   5  RÉT                  KüLTERüLET                       1430 100        1430           72000          90</t>
  </si>
  <si>
    <t xml:space="preserve">   103 Ordacsehi      035/ 29/ /    00005   5  RÉT                  KüLTERüLET                       1690 100        1690           85000         106</t>
  </si>
  <si>
    <t xml:space="preserve">   104 Ordacsehi      035/ 30/ /    00005   5  RÉT                  KüLTERüLET                       1552 100        1552           78000          98</t>
  </si>
  <si>
    <t xml:space="preserve">   105 Ordacsehi      035/ 31/ /    00005   5  RÉT                  KüLTERüLET                       1240 100        1240           62000          78</t>
  </si>
  <si>
    <t xml:space="preserve">   106 Ordacsehi      035/ 32/ /    00005   5  RÉT                  KüLTERüLET                       1530 100        1530           77000          96</t>
  </si>
  <si>
    <t xml:space="preserve">   107 Ordacsehi      035/ 33/ /    00005   5  Rét                  KüLTERüLET                       1060 100        1060           53000          66</t>
  </si>
  <si>
    <t xml:space="preserve">   108 Ordacsehi      035/ 37/ /    00005   5  Rét                  KüLTERüLET                       1422 100        1422           71000          89</t>
  </si>
  <si>
    <t xml:space="preserve">   361 Ordacsehi      035/ 38/ /    00005   5  Gyep-rét             KÜLTERÜLET                       1060 100        1060          380000         240</t>
  </si>
  <si>
    <t xml:space="preserve">   109 Ordacsehi      035/ 42/ /    00005   5  Rét                  KüLTERüLET                       2395 100        2395          120000         150</t>
  </si>
  <si>
    <t xml:space="preserve">   110 Ordacsehi      035/ 43/ /    00005   5  Rét                  KüLTERüLET                       3458 100        3458          172000         216</t>
  </si>
  <si>
    <t xml:space="preserve">   111 Ordacsehi      035/ 44/ /    00005   5  Rét                  KüLTERüLET                       1293 100        1293           65000          81</t>
  </si>
  <si>
    <t xml:space="preserve">   112 Ordacsehi      035/ 47/ /    00005   5  Rét                  KüLTERüLET                       2618 100        2618          131000         164</t>
  </si>
  <si>
    <t xml:space="preserve">   113 Ordacsehi      035/ 48/ /    00005   5  Rét                  KüLTERüLET                       3348 100        3348          167000         209</t>
  </si>
  <si>
    <t xml:space="preserve">   114 Ordacsehi      035/ 52/ /    00005   5  Rét                  KüLTERüLET                       1314 100        1314           66000          83</t>
  </si>
  <si>
    <t xml:space="preserve">   115 Ordacsehi      037/  4/ /    00005   5  Rét                  KüLTERüLET                       1500 100        1500           75000          94</t>
  </si>
  <si>
    <t xml:space="preserve">   116 Ordacsehi      037/ 10/ /    00005   5  Rét                  KüLTERüLET                       1056 100        1056           53000          66</t>
  </si>
  <si>
    <t xml:space="preserve">   117 Ordacsehi      037/ 12/ /    00005   5  Rét                  KüLTERüLET                       1060 100        1060           53000          66</t>
  </si>
  <si>
    <t xml:space="preserve">   118 Ordacsehi      037/ 15/ /    00005   5  Rét                  KüLTERüLET                       1199 100        1199           60000          75</t>
  </si>
  <si>
    <t xml:space="preserve">   179 Ordacsehi      037/ 16/ /    00005   5  Szántó               KüLTERüLET                        860 100         860           86000         108</t>
  </si>
  <si>
    <t xml:space="preserve">   119 Ordacsehi      037/ 18/ /    00005   5  Rét                  KüLTERüLET                        851 100         851           42000          54</t>
  </si>
  <si>
    <t xml:space="preserve">   121 Ordacsehi      037/ 19/ /    00005   5  Rét                  KüLTERüLET                        750 100         750           38000          48</t>
  </si>
  <si>
    <t xml:space="preserve">   362 Ordacsehi      037/ 21/ /    00005   5  Gyep-rét             KÜLTERÜLET                        830 100         830          290000         187</t>
  </si>
  <si>
    <t xml:space="preserve">   363 Ordacsehi      037/ 22/ /    00005   5  Gyep-rét             KÜLTERÜLET                        700 100         700          250000         135</t>
  </si>
  <si>
    <t xml:space="preserve">   122 Ordacsehi      037/ 25/ /    00005   5  Rét                  KüLTERüLET                        882 100         882           44000          55</t>
  </si>
  <si>
    <t xml:space="preserve">   123 Ordacsehi      037/ 27/ /    00005   5  Rét                  KüLTERüLET                        921 100         921           46000          58</t>
  </si>
  <si>
    <t xml:space="preserve">   124 Ordacsehi      037/ 28/ /    00005   5  Rét                  KüLTERüLET                        689 100         689           34000          43</t>
  </si>
  <si>
    <t xml:space="preserve">   125 Ordacsehi      037/ 30/ /    00005   5  Rét                  KüLTERüLET                        867 100         867           43000          54</t>
  </si>
  <si>
    <t xml:space="preserve">   126 Ordacsehi      037/ 31/ /    00005   5  Rét                  KüLTERüLET                        855 100         855           43000          54</t>
  </si>
  <si>
    <t xml:space="preserve">   127 Ordacsehi      037/ 32/ /    00005   5  Rét                  KüLTERüLET                        663 100         663           33000          41</t>
  </si>
  <si>
    <t xml:space="preserve">   128 Ordacsehi      037/ 33/ /    00005   5  Rét                  KüLTERüLET                        853 100         853           43000          54</t>
  </si>
  <si>
    <t xml:space="preserve">   129 Ordacsehi      037/ 34/ /    00005   5  Rét                  KüLTERüLET                        602 100         602           30000          38</t>
  </si>
  <si>
    <t xml:space="preserve">   131 Ordacsehi      037/ 38/ /    00005   5  Rét                  KüLTERüLET                        913 100         913           46000          58</t>
  </si>
  <si>
    <t xml:space="preserve">   364 Ordacsehi      037/ 39/ /    00005   5  Gyep-rét             KÜLTERÜLET                        713 100         713          250000         162</t>
  </si>
  <si>
    <t xml:space="preserve">   132 Ordacsehi      037/ 43/ /    00005   5  Rét                  KüLTERüLET                       1860 100        1860           93000         116</t>
  </si>
  <si>
    <t xml:space="preserve">   133 Ordacsehi      037/ 44/ /    00005   5  Rét                  KüLTERüLET                       2699 100        2699          135000         169</t>
  </si>
  <si>
    <t xml:space="preserve">   134 Ordacsehi      037/ 45/ /    00005   5  Rét                  KüLTERüLET                       1111 100        1111           56000          70</t>
  </si>
  <si>
    <t xml:space="preserve">   135 Ordacsehi      037/ 48/ /    00005   5  Rét                  KüLTERüLET                       2547 100        2547          127000         159</t>
  </si>
  <si>
    <t xml:space="preserve">   139 Ordacsehi      037/ 53/ /    00005   5  Rét                  KüLTERüLET                       5282 100        5282          264000         330</t>
  </si>
  <si>
    <t xml:space="preserve">   140 Ordacsehi      037/ 54/ /    00005   5  Rét                  KüLTERüLET                       2564 100        2564          128000         160</t>
  </si>
  <si>
    <t xml:space="preserve">   141 Ordacsehi      037/ 56/ /    00005   5  Rét                  KüLTERüLET                       2639 100        2639          132000         165</t>
  </si>
  <si>
    <t xml:space="preserve">   130 Ordacsehi      037/ 59/ /    00005   5  Rét                  KüLTERüLET                       1078 100        1078           54000          68</t>
  </si>
  <si>
    <t xml:space="preserve">   365 Ordacsehi      037/ 61/ /    00005   5  Gyep-rét             KÜLTERÜLET                       2039 100        2039          730000         461</t>
  </si>
  <si>
    <t xml:space="preserve">   142 Ordacsehi      044/  7/ /    00005   5  Szántó               KüLTERüLET                       5657 100        5657          566000         708</t>
  </si>
  <si>
    <t xml:space="preserve">   248 Ordacsehi      044/ 16/ /    00005   5  Szántó               KüLTERüLET                       6101 100        6101          763000         763</t>
  </si>
  <si>
    <t xml:space="preserve">   144 Ordacsehi      044/ 19/ /    00005   5  Szántó               KüLTERüLET                       7412 100        7412          741000         926</t>
  </si>
  <si>
    <t xml:space="preserve">   145 Ordacsehi      044/ 21/ /    00005   5  Szántó               KüLTERüLET                       5701 100        5701          570000         713</t>
  </si>
  <si>
    <t xml:space="preserve">   146 Ordacsehi      044/ 27/ /    00005   5  Szántó               KüLTERüLET                       6339 100        6339          634000         793</t>
  </si>
  <si>
    <t xml:space="preserve">   147 Ordacsehi      044/ 29/ /    00005   5  Szántó               KüLTERüLET                       6764 100        6764          676000         845</t>
  </si>
  <si>
    <t xml:space="preserve">   255 Ordacsehi      046/  2/ /    00005   5  SZÁNTÓ               KüLTERüLET                       5943 100        5943          743000         743</t>
  </si>
  <si>
    <t xml:space="preserve">   148 Ordacsehi      046/ 12/ /    00005   5  Szántó               KüLTERüLET                      12300 100       12300          230000        1538</t>
  </si>
  <si>
    <t xml:space="preserve">   150 Ordacsehi      046/ 21/ /    00005   5  Szántó               KüLTERüLET                      16837 100       16837          684000        2105</t>
  </si>
  <si>
    <t xml:space="preserve">   152 Ordacsehi      046/ 24/ /    00005   5  Szántó               KüLTERüLET                       5870 100        5870          587000         734</t>
  </si>
  <si>
    <t xml:space="preserve">   153 Ordacsehi      046/ 25/ /    00005   5  Szántó               KüLTERüLET                       5962 100        5962          596000         745</t>
  </si>
  <si>
    <t xml:space="preserve">   154 Ordacsehi      046/ 26/ /    00005   5  Szántó               KüLTERüLET                      12321 100       12321          232000        1540</t>
  </si>
  <si>
    <t xml:space="preserve">   155 Ordacsehi      046/ 29/ /    00005   5  Szántó               KüLTERüLET                      11995 100       11995         1200000        2700</t>
  </si>
  <si>
    <t xml:space="preserve">   256 Ordacsehi      046/ 32/ /    00005   5  SZÁNTÓ               KüLTERüLET                      21793 100       21793         2718000        2718</t>
  </si>
  <si>
    <t xml:space="preserve">   331 Ordacsehi      046/ 38/ /    00005   5  Szántó               KÜLTERÜLET                      11444 100       11444         4120000        4120</t>
  </si>
  <si>
    <t xml:space="preserve">   157 Ordacsehi      046/ 40/ /    00005   5  Szántó               KüLTERüLET                       4981 100        4981          498000         623</t>
  </si>
  <si>
    <t xml:space="preserve">   158 Ordacsehi      046/ 44/ /    00005   5  Szántó               KüLTERüLET                       8773 100        8773          877000        1096</t>
  </si>
  <si>
    <t xml:space="preserve">   257 Ordacsehi      046/ 51/ /    00005   5  SZÁNTÓ               KüLTERüLET                      11215 100       11215         1403000        1403</t>
  </si>
  <si>
    <t xml:space="preserve">   160 Ordacsehi      046/ 52/ /    00005   5  Szántó               KüLTERüLET                       7242 100        7242          724000         905</t>
  </si>
  <si>
    <t xml:space="preserve">   161 Ordacsehi      048/  8/ /    00005   5  Szántó               KüLTERüLET                       5759 100        5759          576000         720</t>
  </si>
  <si>
    <t xml:space="preserve">   162 Ordacsehi      067/  4/ /    00005   5  Szántó               KüLTERüLET                       5667 100        5667          567000         709</t>
  </si>
  <si>
    <t xml:space="preserve">   163 Ordacsehi      067/  5/ /    00005   5  Szántó               KüLTERüLET                       5671 100        5671          567000         709</t>
  </si>
  <si>
    <t xml:space="preserve">   178 Ordacsehi      069/  6/ /    00005   5  Szántó               KüLTERüLET                       1449 100        1449          145000         181</t>
  </si>
  <si>
    <t xml:space="preserve">   366 Ordacsehi      074/ 18/ /    00005   5  Szántó               KÜLTERÜLET                     418929   3       11730       150814000        7787</t>
  </si>
  <si>
    <t xml:space="preserve">   177 Ordacsehi      077/   / /    00005   5  Szántó               KüLTERüLET                      14042 100       14042          404000        1755</t>
  </si>
  <si>
    <t xml:space="preserve">   175 Ordacsehi      088/  7/ /    00005   5  Szántó               KüLTERüLET                       1971 100        1971          197000         246</t>
  </si>
  <si>
    <t xml:space="preserve">   176 Ordacsehi      088/ 10/ /    00005   5  Szántó               KüLTERüLET                      13494 100       13494          349000        1686</t>
  </si>
  <si>
    <t>Összesen (126 darab): (Forgalomképes):                                                             842501          435302       217429000       86312</t>
  </si>
  <si>
    <t xml:space="preserve">Eszköznyilvántartás                   </t>
  </si>
  <si>
    <t>MindÖsszesen (253 darab):                                                                         1739751         1332552      1456200712     1321169</t>
  </si>
  <si>
    <t>15. számú melléklet</t>
  </si>
</sst>
</file>

<file path=xl/styles.xml><?xml version="1.0" encoding="utf-8"?>
<styleSheet xmlns="http://schemas.openxmlformats.org/spreadsheetml/2006/main">
  <numFmts count="10">
    <numFmt numFmtId="41" formatCode="_-* #,##0\ _F_t_-;\-* #,##0\ _F_t_-;_-* &quot;-&quot;\ _F_t_-;_-@_-"/>
    <numFmt numFmtId="43" formatCode="_-* #,##0.00\ _F_t_-;\-* #,##0.00\ _F_t_-;_-* &quot;-&quot;??\ _F_t_-;_-@_-"/>
    <numFmt numFmtId="164" formatCode="_-* #,##0.00_-;\-* #,##0.00_-;_-* &quot;-&quot;??_-;_-@_-"/>
    <numFmt numFmtId="165" formatCode="_-* #,##0\ _F_t_-;\-* #,##0\ _F_t_-;_-* &quot;-&quot;??\ _F_t_-;_-@_-"/>
    <numFmt numFmtId="166" formatCode="_-* #,##0_-;\-* #,##0_-;_-* &quot;-&quot;??_-;_-@_-"/>
    <numFmt numFmtId="167" formatCode="_-* #,##0.00\ _F_t_-;\-* #,##0.00\ _F_t_-;_-* &quot;-&quot;\ _F_t_-;_-@_-"/>
    <numFmt numFmtId="168" formatCode="#,##0;\-#,##0"/>
    <numFmt numFmtId="169" formatCode="yyyy\.mm\.dd"/>
    <numFmt numFmtId="170" formatCode="yyyy\.mm\.dd\."/>
    <numFmt numFmtId="171" formatCode="yyyy\-mm\-dd"/>
  </numFmts>
  <fonts count="37">
    <font>
      <sz val="10"/>
      <name val="Arial CE"/>
      <charset val="238"/>
    </font>
    <font>
      <sz val="10"/>
      <name val="MS Sans Serif"/>
      <charset val="238"/>
    </font>
    <font>
      <sz val="11"/>
      <color indexed="8"/>
      <name val="Calibri"/>
      <family val="2"/>
    </font>
    <font>
      <sz val="10"/>
      <name val="Arial"/>
    </font>
    <font>
      <sz val="12"/>
      <name val="Arial"/>
    </font>
    <font>
      <b/>
      <sz val="10"/>
      <name val="Arial"/>
    </font>
    <font>
      <b/>
      <sz val="10"/>
      <name val="Arial CE"/>
      <charset val="238"/>
    </font>
    <font>
      <b/>
      <sz val="10"/>
      <color indexed="12"/>
      <name val="Arial"/>
    </font>
    <font>
      <sz val="10"/>
      <color indexed="12"/>
      <name val="Arial CE"/>
      <charset val="238"/>
    </font>
    <font>
      <b/>
      <sz val="10"/>
      <color indexed="16"/>
      <name val="Arial"/>
    </font>
    <font>
      <sz val="10"/>
      <color indexed="16"/>
      <name val="Arial CE"/>
      <charset val="238"/>
    </font>
    <font>
      <sz val="10"/>
      <name val="Arial"/>
      <charset val="238"/>
    </font>
    <font>
      <sz val="10"/>
      <name val="Arial"/>
      <family val="2"/>
      <charset val="238"/>
    </font>
    <font>
      <sz val="8"/>
      <name val="Arial"/>
      <charset val="238"/>
    </font>
    <font>
      <sz val="8"/>
      <name val="Arial"/>
      <family val="2"/>
      <charset val="238"/>
    </font>
    <font>
      <b/>
      <sz val="8"/>
      <name val="Arial"/>
      <family val="2"/>
      <charset val="238"/>
    </font>
    <font>
      <sz val="9"/>
      <name val="Arial"/>
      <family val="2"/>
      <charset val="238"/>
    </font>
    <font>
      <sz val="8"/>
      <color indexed="17"/>
      <name val="Arial"/>
      <charset val="238"/>
    </font>
    <font>
      <b/>
      <sz val="9"/>
      <name val="Arial"/>
      <family val="2"/>
      <charset val="238"/>
    </font>
    <font>
      <b/>
      <sz val="8"/>
      <color indexed="12"/>
      <name val="Arial"/>
      <family val="2"/>
      <charset val="238"/>
    </font>
    <font>
      <sz val="10"/>
      <color indexed="10"/>
      <name val="Arial"/>
    </font>
    <font>
      <sz val="10"/>
      <color indexed="10"/>
      <name val="Arial"/>
      <family val="2"/>
      <charset val="238"/>
    </font>
    <font>
      <b/>
      <sz val="10"/>
      <name val="Arial"/>
      <family val="2"/>
      <charset val="238"/>
    </font>
    <font>
      <sz val="8"/>
      <color indexed="10"/>
      <name val="Arial"/>
      <family val="2"/>
      <charset val="238"/>
    </font>
    <font>
      <sz val="8"/>
      <color indexed="17"/>
      <name val="Arial"/>
      <family val="2"/>
      <charset val="238"/>
    </font>
    <font>
      <sz val="12"/>
      <name val="Arial"/>
      <family val="2"/>
      <charset val="238"/>
    </font>
    <font>
      <b/>
      <sz val="8"/>
      <name val="Arial CE"/>
      <charset val="238"/>
    </font>
    <font>
      <sz val="11"/>
      <color indexed="10"/>
      <name val="Calibri"/>
      <charset val="1"/>
    </font>
    <font>
      <sz val="8"/>
      <color indexed="8"/>
      <name val="Arial"/>
      <charset val="1"/>
    </font>
    <font>
      <sz val="11"/>
      <color indexed="10"/>
      <name val="Calibri"/>
      <family val="2"/>
      <charset val="238"/>
    </font>
    <font>
      <sz val="8"/>
      <color indexed="8"/>
      <name val="Arial"/>
      <family val="2"/>
      <charset val="238"/>
    </font>
    <font>
      <b/>
      <sz val="8"/>
      <color indexed="8"/>
      <name val="Arial"/>
      <family val="2"/>
      <charset val="238"/>
    </font>
    <font>
      <sz val="8"/>
      <name val="Arial CE"/>
      <charset val="238"/>
    </font>
    <font>
      <sz val="7"/>
      <name val="Arial"/>
      <family val="2"/>
      <charset val="238"/>
    </font>
    <font>
      <sz val="7"/>
      <name val="Arial CE"/>
      <charset val="238"/>
    </font>
    <font>
      <sz val="7"/>
      <name val="Times New Roman"/>
      <family val="1"/>
      <charset val="238"/>
    </font>
    <font>
      <sz val="8"/>
      <name val="Courier New"/>
      <family val="3"/>
      <charset val="238"/>
    </font>
  </fonts>
  <fills count="4">
    <fill>
      <patternFill patternType="none"/>
    </fill>
    <fill>
      <patternFill patternType="gray125"/>
    </fill>
    <fill>
      <patternFill patternType="solid">
        <fgColor indexed="49"/>
        <bgColor indexed="64"/>
      </patternFill>
    </fill>
    <fill>
      <patternFill patternType="solid">
        <fgColor indexed="41"/>
        <bgColor indexed="64"/>
      </patternFill>
    </fill>
  </fills>
  <borders count="2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</borders>
  <cellStyleXfs count="10">
    <xf numFmtId="0" fontId="0" fillId="0" borderId="0"/>
    <xf numFmtId="164" fontId="2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2" fillId="0" borderId="0"/>
    <xf numFmtId="0" fontId="1" fillId="0" borderId="0"/>
    <xf numFmtId="0" fontId="11" fillId="0" borderId="0"/>
    <xf numFmtId="0" fontId="27" fillId="0" borderId="0">
      <alignment vertical="top"/>
    </xf>
    <xf numFmtId="0" fontId="29" fillId="0" borderId="0">
      <alignment vertical="top"/>
    </xf>
    <xf numFmtId="0" fontId="29" fillId="0" borderId="0">
      <alignment vertical="top"/>
    </xf>
    <xf numFmtId="0" fontId="29" fillId="0" borderId="0">
      <alignment vertical="top"/>
    </xf>
  </cellStyleXfs>
  <cellXfs count="286">
    <xf numFmtId="0" fontId="0" fillId="0" borderId="0" xfId="0"/>
    <xf numFmtId="0" fontId="0" fillId="0" borderId="0" xfId="0" applyAlignment="1">
      <alignment vertical="center"/>
    </xf>
    <xf numFmtId="0" fontId="5" fillId="2" borderId="0" xfId="0" applyFont="1" applyFill="1" applyAlignment="1">
      <alignment horizontal="center" vertical="center" wrapText="1"/>
    </xf>
    <xf numFmtId="41" fontId="5" fillId="2" borderId="0" xfId="0" applyNumberFormat="1" applyFont="1" applyFill="1" applyAlignment="1">
      <alignment horizontal="center" vertical="center" wrapText="1"/>
    </xf>
    <xf numFmtId="0" fontId="6" fillId="0" borderId="0" xfId="0" applyFont="1" applyAlignment="1">
      <alignment vertical="center"/>
    </xf>
    <xf numFmtId="0" fontId="0" fillId="0" borderId="0" xfId="0" applyFill="1" applyAlignment="1">
      <alignment vertical="center"/>
    </xf>
    <xf numFmtId="0" fontId="3" fillId="0" borderId="0" xfId="0" applyFont="1" applyAlignment="1">
      <alignment horizontal="left" vertical="center" wrapText="1"/>
    </xf>
    <xf numFmtId="0" fontId="5" fillId="0" borderId="0" xfId="0" applyFont="1" applyAlignment="1">
      <alignment horizontal="center" vertical="center" wrapText="1"/>
    </xf>
    <xf numFmtId="41" fontId="0" fillId="0" borderId="0" xfId="0" applyNumberFormat="1" applyAlignment="1">
      <alignment vertical="center"/>
    </xf>
    <xf numFmtId="0" fontId="5" fillId="0" borderId="0" xfId="0" applyFont="1" applyAlignment="1">
      <alignment horizontal="left" vertical="center" wrapText="1"/>
    </xf>
    <xf numFmtId="0" fontId="5" fillId="0" borderId="0" xfId="0" applyFont="1" applyFill="1" applyAlignment="1">
      <alignment horizontal="center" vertical="center" wrapText="1"/>
    </xf>
    <xf numFmtId="0" fontId="7" fillId="0" borderId="0" xfId="0" applyFont="1" applyFill="1" applyAlignment="1">
      <alignment horizontal="center" vertical="center" wrapText="1"/>
    </xf>
    <xf numFmtId="0" fontId="7" fillId="0" borderId="0" xfId="0" applyFont="1" applyFill="1" applyAlignment="1">
      <alignment horizontal="left" vertical="center" wrapText="1"/>
    </xf>
    <xf numFmtId="0" fontId="8" fillId="0" borderId="0" xfId="0" applyFont="1" applyFill="1" applyAlignment="1">
      <alignment vertical="center"/>
    </xf>
    <xf numFmtId="0" fontId="7" fillId="3" borderId="0" xfId="0" applyFont="1" applyFill="1" applyAlignment="1">
      <alignment horizontal="center" vertical="center" wrapText="1"/>
    </xf>
    <xf numFmtId="0" fontId="7" fillId="3" borderId="0" xfId="0" applyFont="1" applyFill="1" applyAlignment="1">
      <alignment horizontal="left" vertical="center" wrapText="1"/>
    </xf>
    <xf numFmtId="0" fontId="8" fillId="3" borderId="0" xfId="0" applyFont="1" applyFill="1" applyAlignment="1">
      <alignment vertical="center"/>
    </xf>
    <xf numFmtId="0" fontId="9" fillId="3" borderId="0" xfId="0" applyFont="1" applyFill="1" applyAlignment="1">
      <alignment horizontal="center" vertical="center" wrapText="1"/>
    </xf>
    <xf numFmtId="0" fontId="9" fillId="3" borderId="0" xfId="0" applyFont="1" applyFill="1" applyAlignment="1">
      <alignment horizontal="left" vertical="center" wrapText="1"/>
    </xf>
    <xf numFmtId="0" fontId="10" fillId="3" borderId="0" xfId="0" applyFont="1" applyFill="1" applyAlignment="1">
      <alignment vertical="center"/>
    </xf>
    <xf numFmtId="0" fontId="9" fillId="0" borderId="0" xfId="0" applyFont="1" applyAlignment="1">
      <alignment horizontal="center" vertical="center" wrapText="1"/>
    </xf>
    <xf numFmtId="0" fontId="9" fillId="0" borderId="0" xfId="0" applyFont="1" applyAlignment="1">
      <alignment horizontal="left" vertical="center" wrapText="1"/>
    </xf>
    <xf numFmtId="0" fontId="10" fillId="0" borderId="0" xfId="0" applyFont="1" applyAlignment="1">
      <alignment vertical="center"/>
    </xf>
    <xf numFmtId="0" fontId="9" fillId="0" borderId="0" xfId="0" applyFont="1" applyFill="1" applyAlignment="1">
      <alignment horizontal="center" vertical="center" wrapText="1"/>
    </xf>
    <xf numFmtId="0" fontId="9" fillId="0" borderId="0" xfId="0" applyFont="1" applyFill="1" applyAlignment="1">
      <alignment horizontal="left" vertical="center" wrapText="1"/>
    </xf>
    <xf numFmtId="0" fontId="10" fillId="0" borderId="0" xfId="0" applyFont="1" applyFill="1" applyAlignment="1">
      <alignment vertical="center"/>
    </xf>
    <xf numFmtId="0" fontId="0" fillId="0" borderId="0" xfId="0" applyAlignment="1">
      <alignment horizontal="right" vertical="center"/>
    </xf>
    <xf numFmtId="0" fontId="3" fillId="0" borderId="0" xfId="0" applyFont="1" applyAlignment="1">
      <alignment horizontal="center" vertical="center" wrapText="1"/>
    </xf>
    <xf numFmtId="0" fontId="5" fillId="0" borderId="0" xfId="0" applyFont="1" applyFill="1" applyAlignment="1">
      <alignment horizontal="left" vertical="center" wrapText="1"/>
    </xf>
    <xf numFmtId="41" fontId="0" fillId="0" borderId="0" xfId="0" applyNumberFormat="1" applyFill="1" applyAlignment="1">
      <alignment vertical="center"/>
    </xf>
    <xf numFmtId="41" fontId="3" fillId="0" borderId="0" xfId="0" applyNumberFormat="1" applyFont="1" applyAlignment="1">
      <alignment vertical="center" wrapText="1"/>
    </xf>
    <xf numFmtId="41" fontId="5" fillId="0" borderId="0" xfId="0" applyNumberFormat="1" applyFont="1" applyAlignment="1">
      <alignment vertical="center" wrapText="1"/>
    </xf>
    <xf numFmtId="41" fontId="7" fillId="0" borderId="0" xfId="0" applyNumberFormat="1" applyFont="1" applyFill="1" applyAlignment="1">
      <alignment vertical="center" wrapText="1"/>
    </xf>
    <xf numFmtId="41" fontId="7" fillId="3" borderId="0" xfId="0" applyNumberFormat="1" applyFont="1" applyFill="1" applyAlignment="1">
      <alignment vertical="center" wrapText="1"/>
    </xf>
    <xf numFmtId="41" fontId="5" fillId="0" borderId="0" xfId="0" applyNumberFormat="1" applyFont="1" applyFill="1" applyAlignment="1">
      <alignment vertical="center" wrapText="1"/>
    </xf>
    <xf numFmtId="41" fontId="9" fillId="0" borderId="0" xfId="0" applyNumberFormat="1" applyFont="1" applyFill="1" applyAlignment="1">
      <alignment vertical="center" wrapText="1"/>
    </xf>
    <xf numFmtId="41" fontId="9" fillId="0" borderId="0" xfId="0" applyNumberFormat="1" applyFont="1" applyAlignment="1">
      <alignment vertical="center" wrapText="1"/>
    </xf>
    <xf numFmtId="41" fontId="9" fillId="3" borderId="0" xfId="0" applyNumberFormat="1" applyFont="1" applyFill="1" applyAlignment="1">
      <alignment vertical="center" wrapText="1"/>
    </xf>
    <xf numFmtId="41" fontId="6" fillId="0" borderId="0" xfId="0" applyNumberFormat="1" applyFont="1" applyFill="1" applyAlignment="1">
      <alignment horizontal="center" vertical="center"/>
    </xf>
    <xf numFmtId="0" fontId="6" fillId="0" borderId="0" xfId="0" applyFont="1" applyFill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14" fillId="0" borderId="0" xfId="5" applyFont="1" applyAlignment="1">
      <alignment vertical="center"/>
    </xf>
    <xf numFmtId="0" fontId="14" fillId="0" borderId="0" xfId="5" applyFont="1" applyAlignment="1">
      <alignment vertical="center" wrapText="1"/>
    </xf>
    <xf numFmtId="0" fontId="16" fillId="0" borderId="0" xfId="5" applyFont="1" applyAlignment="1">
      <alignment vertical="center"/>
    </xf>
    <xf numFmtId="0" fontId="18" fillId="0" borderId="0" xfId="5" applyFont="1" applyAlignment="1">
      <alignment horizontal="center" vertical="center"/>
    </xf>
    <xf numFmtId="0" fontId="14" fillId="0" borderId="1" xfId="5" applyFont="1" applyBorder="1" applyAlignment="1">
      <alignment horizontal="left" vertical="center" wrapText="1"/>
    </xf>
    <xf numFmtId="0" fontId="14" fillId="0" borderId="0" xfId="5" applyFont="1" applyBorder="1" applyAlignment="1">
      <alignment vertical="center"/>
    </xf>
    <xf numFmtId="41" fontId="14" fillId="0" borderId="1" xfId="2" applyNumberFormat="1" applyFont="1" applyFill="1" applyBorder="1" applyAlignment="1">
      <alignment vertical="center"/>
    </xf>
    <xf numFmtId="41" fontId="14" fillId="0" borderId="0" xfId="5" applyNumberFormat="1" applyFont="1" applyFill="1" applyAlignment="1">
      <alignment vertical="center"/>
    </xf>
    <xf numFmtId="41" fontId="16" fillId="0" borderId="0" xfId="5" applyNumberFormat="1" applyFont="1" applyFill="1" applyAlignment="1">
      <alignment vertical="center"/>
    </xf>
    <xf numFmtId="41" fontId="14" fillId="0" borderId="1" xfId="5" applyNumberFormat="1" applyFont="1" applyFill="1" applyBorder="1" applyAlignment="1">
      <alignment vertical="center"/>
    </xf>
    <xf numFmtId="0" fontId="19" fillId="0" borderId="1" xfId="0" applyFont="1" applyBorder="1" applyAlignment="1">
      <alignment horizontal="left" vertical="center" wrapText="1"/>
    </xf>
    <xf numFmtId="0" fontId="19" fillId="0" borderId="1" xfId="5" applyFont="1" applyBorder="1" applyAlignment="1">
      <alignment vertical="center" wrapText="1"/>
    </xf>
    <xf numFmtId="0" fontId="19" fillId="0" borderId="0" xfId="5" applyFont="1" applyBorder="1" applyAlignment="1">
      <alignment vertical="center"/>
    </xf>
    <xf numFmtId="0" fontId="4" fillId="0" borderId="0" xfId="0" applyFont="1" applyFill="1" applyBorder="1" applyAlignment="1">
      <alignment vertical="center" wrapText="1"/>
    </xf>
    <xf numFmtId="0" fontId="0" fillId="0" borderId="0" xfId="0" applyFill="1" applyBorder="1" applyAlignment="1">
      <alignment vertical="center"/>
    </xf>
    <xf numFmtId="0" fontId="19" fillId="0" borderId="1" xfId="5" applyFont="1" applyBorder="1" applyAlignment="1">
      <alignment horizontal="left" vertical="center"/>
    </xf>
    <xf numFmtId="0" fontId="19" fillId="0" borderId="0" xfId="5" applyFont="1" applyAlignment="1">
      <alignment vertical="center"/>
    </xf>
    <xf numFmtId="165" fontId="19" fillId="0" borderId="0" xfId="5" applyNumberFormat="1" applyFont="1" applyAlignment="1">
      <alignment vertical="center"/>
    </xf>
    <xf numFmtId="0" fontId="0" fillId="0" borderId="0" xfId="0" applyFill="1" applyBorder="1" applyAlignment="1">
      <alignment horizontal="right" vertical="center"/>
    </xf>
    <xf numFmtId="41" fontId="3" fillId="0" borderId="0" xfId="0" applyNumberFormat="1" applyFont="1" applyFill="1" applyAlignment="1">
      <alignment vertical="center" wrapText="1"/>
    </xf>
    <xf numFmtId="0" fontId="3" fillId="0" borderId="0" xfId="0" applyFont="1" applyAlignment="1">
      <alignment horizontal="left" vertical="center" wrapText="1" indent="1"/>
    </xf>
    <xf numFmtId="0" fontId="3" fillId="0" borderId="0" xfId="0" applyFont="1" applyAlignment="1">
      <alignment horizontal="center" vertical="top" wrapText="1"/>
    </xf>
    <xf numFmtId="0" fontId="3" fillId="0" borderId="0" xfId="0" applyFont="1" applyAlignment="1">
      <alignment horizontal="left" vertical="top" wrapText="1"/>
    </xf>
    <xf numFmtId="0" fontId="5" fillId="0" borderId="0" xfId="0" applyFont="1" applyAlignment="1">
      <alignment horizontal="center" vertical="top" wrapText="1"/>
    </xf>
    <xf numFmtId="0" fontId="5" fillId="0" borderId="0" xfId="0" applyFont="1" applyAlignment="1">
      <alignment horizontal="left" vertical="top" wrapText="1"/>
    </xf>
    <xf numFmtId="0" fontId="5" fillId="0" borderId="0" xfId="0" applyFont="1" applyBorder="1" applyAlignment="1">
      <alignment horizontal="left" vertical="center" wrapText="1"/>
    </xf>
    <xf numFmtId="41" fontId="3" fillId="0" borderId="0" xfId="0" applyNumberFormat="1" applyFont="1" applyBorder="1" applyAlignment="1">
      <alignment vertical="center" wrapText="1"/>
    </xf>
    <xf numFmtId="41" fontId="3" fillId="0" borderId="2" xfId="0" applyNumberFormat="1" applyFont="1" applyBorder="1" applyAlignment="1">
      <alignment vertical="center" wrapText="1"/>
    </xf>
    <xf numFmtId="0" fontId="5" fillId="0" borderId="0" xfId="0" applyFont="1" applyBorder="1" applyAlignment="1">
      <alignment horizontal="left" vertical="top" wrapText="1"/>
    </xf>
    <xf numFmtId="0" fontId="3" fillId="0" borderId="0" xfId="0" applyFont="1" applyFill="1" applyBorder="1" applyAlignment="1">
      <alignment horizontal="right" vertical="center" wrapText="1"/>
    </xf>
    <xf numFmtId="0" fontId="3" fillId="0" borderId="0" xfId="0" applyFont="1" applyFill="1" applyBorder="1" applyAlignment="1">
      <alignment horizontal="right" vertical="center"/>
    </xf>
    <xf numFmtId="0" fontId="20" fillId="0" borderId="0" xfId="0" applyFont="1" applyAlignment="1">
      <alignment horizontal="center" vertical="center" wrapText="1"/>
    </xf>
    <xf numFmtId="0" fontId="15" fillId="0" borderId="0" xfId="5" applyFont="1" applyAlignment="1">
      <alignment horizontal="right" vertical="center"/>
    </xf>
    <xf numFmtId="0" fontId="12" fillId="0" borderId="0" xfId="5" applyFont="1" applyAlignment="1">
      <alignment vertical="center"/>
    </xf>
    <xf numFmtId="0" fontId="12" fillId="0" borderId="0" xfId="5" applyFont="1" applyAlignment="1">
      <alignment horizontal="right" vertical="center"/>
    </xf>
    <xf numFmtId="41" fontId="17" fillId="0" borderId="1" xfId="5" applyNumberFormat="1" applyFont="1" applyFill="1" applyBorder="1" applyAlignment="1">
      <alignment horizontal="center" vertical="center" wrapText="1"/>
    </xf>
    <xf numFmtId="41" fontId="19" fillId="0" borderId="1" xfId="2" applyNumberFormat="1" applyFont="1" applyFill="1" applyBorder="1" applyAlignment="1">
      <alignment vertical="center"/>
    </xf>
    <xf numFmtId="0" fontId="22" fillId="0" borderId="0" xfId="5" applyFont="1" applyAlignment="1">
      <alignment horizontal="centerContinuous" vertical="center"/>
    </xf>
    <xf numFmtId="0" fontId="12" fillId="0" borderId="1" xfId="5" applyFont="1" applyFill="1" applyBorder="1" applyAlignment="1">
      <alignment horizontal="center" vertical="center" wrapText="1"/>
    </xf>
    <xf numFmtId="0" fontId="12" fillId="0" borderId="0" xfId="5" applyFont="1" applyFill="1" applyAlignment="1">
      <alignment vertical="center"/>
    </xf>
    <xf numFmtId="0" fontId="12" fillId="0" borderId="1" xfId="5" applyFont="1" applyFill="1" applyBorder="1" applyAlignment="1">
      <alignment horizontal="left" vertical="center" wrapText="1"/>
    </xf>
    <xf numFmtId="0" fontId="12" fillId="0" borderId="1" xfId="5" applyFont="1" applyBorder="1" applyAlignment="1">
      <alignment vertical="center"/>
    </xf>
    <xf numFmtId="0" fontId="12" fillId="0" borderId="1" xfId="5" applyFont="1" applyBorder="1" applyAlignment="1">
      <alignment vertical="center" wrapText="1"/>
    </xf>
    <xf numFmtId="0" fontId="12" fillId="0" borderId="1" xfId="5" applyFont="1" applyBorder="1" applyAlignment="1">
      <alignment horizontal="center" vertical="center" wrapText="1"/>
    </xf>
    <xf numFmtId="41" fontId="12" fillId="0" borderId="1" xfId="5" applyNumberFormat="1" applyFont="1" applyBorder="1" applyAlignment="1">
      <alignment horizontal="center" vertical="center" wrapText="1"/>
    </xf>
    <xf numFmtId="0" fontId="12" fillId="0" borderId="1" xfId="5" applyFont="1" applyBorder="1" applyAlignment="1">
      <alignment horizontal="center" vertical="center"/>
    </xf>
    <xf numFmtId="41" fontId="16" fillId="0" borderId="0" xfId="5" applyNumberFormat="1" applyFont="1" applyAlignment="1">
      <alignment vertical="center"/>
    </xf>
    <xf numFmtId="0" fontId="23" fillId="0" borderId="0" xfId="5" applyFont="1" applyBorder="1" applyAlignment="1">
      <alignment vertical="center"/>
    </xf>
    <xf numFmtId="0" fontId="24" fillId="0" borderId="0" xfId="5" applyFont="1" applyBorder="1" applyAlignment="1">
      <alignment vertical="center"/>
    </xf>
    <xf numFmtId="0" fontId="15" fillId="0" borderId="1" xfId="5" applyFont="1" applyBorder="1" applyAlignment="1">
      <alignment horizontal="center" vertical="center" wrapText="1"/>
    </xf>
    <xf numFmtId="0" fontId="11" fillId="0" borderId="0" xfId="5" applyFill="1" applyAlignment="1">
      <alignment vertical="center" wrapText="1"/>
    </xf>
    <xf numFmtId="0" fontId="11" fillId="0" borderId="0" xfId="5" applyAlignment="1">
      <alignment vertical="center"/>
    </xf>
    <xf numFmtId="0" fontId="15" fillId="0" borderId="0" xfId="5" applyFont="1" applyFill="1" applyAlignment="1">
      <alignment horizontal="right" vertical="center"/>
    </xf>
    <xf numFmtId="0" fontId="11" fillId="0" borderId="0" xfId="5" applyFill="1" applyAlignment="1">
      <alignment vertical="center"/>
    </xf>
    <xf numFmtId="0" fontId="11" fillId="0" borderId="5" xfId="5" applyBorder="1" applyAlignment="1">
      <alignment horizontal="centerContinuous" vertical="center"/>
    </xf>
    <xf numFmtId="0" fontId="11" fillId="0" borderId="6" xfId="5" applyBorder="1" applyAlignment="1">
      <alignment horizontal="centerContinuous" vertical="center"/>
    </xf>
    <xf numFmtId="0" fontId="11" fillId="0" borderId="7" xfId="5" applyBorder="1" applyAlignment="1">
      <alignment horizontal="centerContinuous" vertical="center"/>
    </xf>
    <xf numFmtId="0" fontId="11" fillId="0" borderId="1" xfId="5" applyFont="1" applyBorder="1" applyAlignment="1">
      <alignment horizontal="centerContinuous" vertical="center"/>
    </xf>
    <xf numFmtId="0" fontId="11" fillId="0" borderId="1" xfId="5" applyFont="1" applyBorder="1" applyAlignment="1">
      <alignment horizontal="center" vertical="center" wrapText="1"/>
    </xf>
    <xf numFmtId="0" fontId="11" fillId="0" borderId="10" xfId="5" applyFill="1" applyBorder="1" applyAlignment="1">
      <alignment horizontal="center" vertical="center"/>
    </xf>
    <xf numFmtId="0" fontId="11" fillId="0" borderId="11" xfId="5" applyFont="1" applyFill="1" applyBorder="1" applyAlignment="1">
      <alignment vertical="center" wrapText="1"/>
    </xf>
    <xf numFmtId="41" fontId="11" fillId="0" borderId="1" xfId="5" applyNumberFormat="1" applyFill="1" applyBorder="1" applyAlignment="1">
      <alignment vertical="center"/>
    </xf>
    <xf numFmtId="41" fontId="11" fillId="0" borderId="9" xfId="5" applyNumberFormat="1" applyFill="1" applyBorder="1" applyAlignment="1">
      <alignment vertical="center"/>
    </xf>
    <xf numFmtId="41" fontId="11" fillId="0" borderId="12" xfId="5" applyNumberFormat="1" applyFill="1" applyBorder="1" applyAlignment="1">
      <alignment vertical="center"/>
    </xf>
    <xf numFmtId="0" fontId="11" fillId="0" borderId="8" xfId="5" applyFill="1" applyBorder="1" applyAlignment="1">
      <alignment horizontal="left" vertical="center" wrapText="1" indent="2"/>
    </xf>
    <xf numFmtId="41" fontId="11" fillId="0" borderId="13" xfId="5" applyNumberFormat="1" applyFill="1" applyBorder="1" applyAlignment="1">
      <alignment vertical="center"/>
    </xf>
    <xf numFmtId="41" fontId="11" fillId="0" borderId="14" xfId="5" applyNumberFormat="1" applyFill="1" applyBorder="1" applyAlignment="1">
      <alignment vertical="center"/>
    </xf>
    <xf numFmtId="0" fontId="11" fillId="0" borderId="11" xfId="5" applyFont="1" applyFill="1" applyBorder="1" applyAlignment="1">
      <alignment horizontal="left" vertical="center" wrapText="1"/>
    </xf>
    <xf numFmtId="167" fontId="11" fillId="0" borderId="9" xfId="5" applyNumberFormat="1" applyFill="1" applyBorder="1" applyAlignment="1">
      <alignment vertical="center"/>
    </xf>
    <xf numFmtId="0" fontId="22" fillId="0" borderId="15" xfId="5" applyFont="1" applyFill="1" applyBorder="1" applyAlignment="1">
      <alignment vertical="center" wrapText="1"/>
    </xf>
    <xf numFmtId="41" fontId="22" fillId="0" borderId="16" xfId="5" applyNumberFormat="1" applyFont="1" applyBorder="1" applyAlignment="1">
      <alignment vertical="center"/>
    </xf>
    <xf numFmtId="41" fontId="22" fillId="0" borderId="17" xfId="5" applyNumberFormat="1" applyFont="1" applyBorder="1" applyAlignment="1">
      <alignment vertical="center"/>
    </xf>
    <xf numFmtId="41" fontId="22" fillId="0" borderId="0" xfId="5" applyNumberFormat="1" applyFont="1" applyFill="1" applyAlignment="1">
      <alignment vertical="center"/>
    </xf>
    <xf numFmtId="0" fontId="22" fillId="0" borderId="0" xfId="5" applyFont="1" applyAlignment="1">
      <alignment vertical="center"/>
    </xf>
    <xf numFmtId="41" fontId="11" fillId="0" borderId="0" xfId="5" applyNumberFormat="1" applyAlignment="1">
      <alignment vertical="center"/>
    </xf>
    <xf numFmtId="41" fontId="11" fillId="0" borderId="0" xfId="5" applyNumberFormat="1" applyFill="1" applyAlignment="1">
      <alignment vertical="center"/>
    </xf>
    <xf numFmtId="166" fontId="25" fillId="0" borderId="0" xfId="1" applyNumberFormat="1" applyFont="1" applyAlignment="1">
      <alignment horizontal="right" vertical="center"/>
    </xf>
    <xf numFmtId="0" fontId="11" fillId="0" borderId="18" xfId="5" applyBorder="1" applyAlignment="1">
      <alignment vertical="center"/>
    </xf>
    <xf numFmtId="0" fontId="22" fillId="0" borderId="0" xfId="5" applyFont="1" applyAlignment="1">
      <alignment horizontal="center" vertical="center"/>
    </xf>
    <xf numFmtId="165" fontId="14" fillId="0" borderId="1" xfId="2" applyNumberFormat="1" applyFont="1" applyBorder="1" applyAlignment="1">
      <alignment vertical="center"/>
    </xf>
    <xf numFmtId="165" fontId="11" fillId="0" borderId="0" xfId="5" applyNumberFormat="1" applyAlignment="1">
      <alignment vertical="center"/>
    </xf>
    <xf numFmtId="165" fontId="14" fillId="0" borderId="1" xfId="2" applyNumberFormat="1" applyFont="1" applyFill="1" applyBorder="1" applyAlignment="1">
      <alignment vertical="center"/>
    </xf>
    <xf numFmtId="0" fontId="15" fillId="0" borderId="0" xfId="0" applyFont="1" applyAlignment="1">
      <alignment horizontal="left" vertical="center" wrapText="1"/>
    </xf>
    <xf numFmtId="165" fontId="15" fillId="0" borderId="1" xfId="2" applyNumberFormat="1" applyFont="1" applyFill="1" applyBorder="1" applyAlignment="1">
      <alignment vertical="center"/>
    </xf>
    <xf numFmtId="165" fontId="22" fillId="0" borderId="0" xfId="5" applyNumberFormat="1" applyFont="1" applyAlignment="1">
      <alignment vertical="center"/>
    </xf>
    <xf numFmtId="0" fontId="15" fillId="0" borderId="3" xfId="5" applyFont="1" applyBorder="1" applyAlignment="1">
      <alignment vertical="center"/>
    </xf>
    <xf numFmtId="165" fontId="15" fillId="0" borderId="3" xfId="5" applyNumberFormat="1" applyFont="1" applyBorder="1" applyAlignment="1">
      <alignment vertical="center"/>
    </xf>
    <xf numFmtId="0" fontId="15" fillId="0" borderId="0" xfId="5" applyFont="1" applyBorder="1" applyAlignment="1">
      <alignment vertical="center"/>
    </xf>
    <xf numFmtId="0" fontId="11" fillId="0" borderId="0" xfId="5" applyAlignment="1">
      <alignment horizontal="center" vertical="center"/>
    </xf>
    <xf numFmtId="0" fontId="11" fillId="0" borderId="18" xfId="5" applyBorder="1" applyAlignment="1">
      <alignment horizontal="center" vertical="center"/>
    </xf>
    <xf numFmtId="0" fontId="11" fillId="0" borderId="18" xfId="5" applyFill="1" applyBorder="1" applyAlignment="1">
      <alignment vertical="center"/>
    </xf>
    <xf numFmtId="41" fontId="11" fillId="0" borderId="18" xfId="5" applyNumberFormat="1" applyBorder="1" applyAlignment="1">
      <alignment vertical="center"/>
    </xf>
    <xf numFmtId="41" fontId="22" fillId="0" borderId="18" xfId="5" applyNumberFormat="1" applyFont="1" applyBorder="1" applyAlignment="1">
      <alignment vertical="center"/>
    </xf>
    <xf numFmtId="0" fontId="11" fillId="0" borderId="1" xfId="5" applyBorder="1" applyAlignment="1">
      <alignment horizontal="centerContinuous" vertical="center"/>
    </xf>
    <xf numFmtId="0" fontId="11" fillId="0" borderId="1" xfId="5" applyFill="1" applyBorder="1" applyAlignment="1">
      <alignment horizontal="centerContinuous" vertical="center"/>
    </xf>
    <xf numFmtId="41" fontId="22" fillId="0" borderId="1" xfId="5" applyNumberFormat="1" applyFont="1" applyBorder="1" applyAlignment="1">
      <alignment vertical="center"/>
    </xf>
    <xf numFmtId="0" fontId="11" fillId="0" borderId="1" xfId="5" applyFill="1" applyBorder="1" applyAlignment="1">
      <alignment horizontal="center" vertical="center"/>
    </xf>
    <xf numFmtId="41" fontId="11" fillId="0" borderId="1" xfId="5" applyNumberFormat="1" applyBorder="1" applyAlignment="1">
      <alignment horizontal="center" vertical="center"/>
    </xf>
    <xf numFmtId="0" fontId="11" fillId="0" borderId="1" xfId="5" applyBorder="1" applyAlignment="1">
      <alignment horizontal="center" vertical="center"/>
    </xf>
    <xf numFmtId="41" fontId="22" fillId="0" borderId="1" xfId="5" applyNumberFormat="1" applyFont="1" applyBorder="1" applyAlignment="1">
      <alignment horizontal="center" vertical="center"/>
    </xf>
    <xf numFmtId="0" fontId="11" fillId="0" borderId="1" xfId="5" applyBorder="1" applyAlignment="1">
      <alignment vertical="center" wrapText="1"/>
    </xf>
    <xf numFmtId="0" fontId="11" fillId="0" borderId="1" xfId="5" applyFill="1" applyBorder="1" applyAlignment="1">
      <alignment vertical="center"/>
    </xf>
    <xf numFmtId="41" fontId="11" fillId="0" borderId="1" xfId="5" applyNumberFormat="1" applyBorder="1" applyAlignment="1">
      <alignment vertical="center"/>
    </xf>
    <xf numFmtId="0" fontId="11" fillId="0" borderId="1" xfId="5" applyBorder="1" applyAlignment="1">
      <alignment vertical="center"/>
    </xf>
    <xf numFmtId="0" fontId="11" fillId="0" borderId="1" xfId="5" applyBorder="1" applyAlignment="1">
      <alignment horizontal="left" vertical="center" wrapText="1" indent="1"/>
    </xf>
    <xf numFmtId="41" fontId="11" fillId="0" borderId="1" xfId="5" applyNumberFormat="1" applyFont="1" applyBorder="1" applyAlignment="1">
      <alignment vertical="center"/>
    </xf>
    <xf numFmtId="0" fontId="22" fillId="0" borderId="1" xfId="5" applyFont="1" applyBorder="1" applyAlignment="1">
      <alignment horizontal="center" vertical="center"/>
    </xf>
    <xf numFmtId="0" fontId="22" fillId="0" borderId="1" xfId="5" applyFont="1" applyBorder="1" applyAlignment="1">
      <alignment vertical="center" wrapText="1"/>
    </xf>
    <xf numFmtId="41" fontId="22" fillId="0" borderId="1" xfId="5" applyNumberFormat="1" applyFont="1" applyFill="1" applyBorder="1" applyAlignment="1">
      <alignment vertical="center"/>
    </xf>
    <xf numFmtId="0" fontId="11" fillId="0" borderId="0" xfId="5" applyAlignment="1">
      <alignment vertical="center" wrapText="1"/>
    </xf>
    <xf numFmtId="41" fontId="22" fillId="0" borderId="0" xfId="5" applyNumberFormat="1" applyFont="1" applyAlignment="1">
      <alignment vertical="center"/>
    </xf>
    <xf numFmtId="0" fontId="12" fillId="0" borderId="0" xfId="0" applyFont="1" applyAlignment="1">
      <alignment vertical="center"/>
    </xf>
    <xf numFmtId="166" fontId="12" fillId="0" borderId="0" xfId="1" applyNumberFormat="1" applyFont="1" applyAlignment="1">
      <alignment horizontal="right" vertical="center"/>
    </xf>
    <xf numFmtId="0" fontId="26" fillId="0" borderId="0" xfId="0" applyFont="1" applyAlignment="1">
      <alignment vertical="center"/>
    </xf>
    <xf numFmtId="41" fontId="22" fillId="2" borderId="0" xfId="0" applyNumberFormat="1" applyFont="1" applyFill="1" applyAlignment="1">
      <alignment horizontal="center" vertical="center" wrapText="1"/>
    </xf>
    <xf numFmtId="41" fontId="6" fillId="0" borderId="0" xfId="0" applyNumberFormat="1" applyFont="1" applyFill="1" applyAlignment="1">
      <alignment vertical="center"/>
    </xf>
    <xf numFmtId="0" fontId="6" fillId="0" borderId="0" xfId="0" applyFont="1" applyFill="1" applyAlignment="1">
      <alignment vertical="center"/>
    </xf>
    <xf numFmtId="41" fontId="6" fillId="0" borderId="0" xfId="0" applyNumberFormat="1" applyFont="1" applyAlignment="1">
      <alignment vertical="center"/>
    </xf>
    <xf numFmtId="0" fontId="6" fillId="0" borderId="0" xfId="0" applyFont="1" applyFill="1" applyBorder="1" applyAlignment="1">
      <alignment vertical="center"/>
    </xf>
    <xf numFmtId="41" fontId="12" fillId="0" borderId="1" xfId="5" applyNumberFormat="1" applyFont="1" applyBorder="1" applyAlignment="1">
      <alignment vertical="center"/>
    </xf>
    <xf numFmtId="41" fontId="17" fillId="0" borderId="1" xfId="5" applyNumberFormat="1" applyFont="1" applyFill="1" applyBorder="1" applyAlignment="1">
      <alignment horizontal="center" vertical="center" wrapText="1"/>
    </xf>
    <xf numFmtId="41" fontId="19" fillId="0" borderId="0" xfId="5" applyNumberFormat="1" applyFont="1" applyBorder="1" applyAlignment="1">
      <alignment vertical="center"/>
    </xf>
    <xf numFmtId="41" fontId="19" fillId="0" borderId="0" xfId="5" applyNumberFormat="1" applyFont="1" applyAlignment="1">
      <alignment vertical="center"/>
    </xf>
    <xf numFmtId="0" fontId="27" fillId="0" borderId="0" xfId="6" applyAlignment="1" applyProtection="1">
      <alignment vertical="center"/>
      <protection locked="0"/>
    </xf>
    <xf numFmtId="0" fontId="28" fillId="0" borderId="0" xfId="6" applyNumberFormat="1" applyFont="1" applyAlignment="1">
      <alignment horizontal="left" vertical="center"/>
    </xf>
    <xf numFmtId="170" fontId="28" fillId="0" borderId="0" xfId="6" applyNumberFormat="1" applyFont="1" applyAlignment="1">
      <alignment horizontal="left" vertical="center"/>
    </xf>
    <xf numFmtId="169" fontId="28" fillId="0" borderId="0" xfId="6" applyNumberFormat="1" applyFont="1" applyAlignment="1">
      <alignment horizontal="left" vertical="center"/>
    </xf>
    <xf numFmtId="168" fontId="28" fillId="0" borderId="0" xfId="6" applyNumberFormat="1" applyFont="1" applyAlignment="1">
      <alignment horizontal="right" vertical="center"/>
    </xf>
    <xf numFmtId="168" fontId="27" fillId="0" borderId="0" xfId="6" applyNumberFormat="1" applyAlignment="1" applyProtection="1">
      <alignment vertical="center"/>
      <protection locked="0"/>
    </xf>
    <xf numFmtId="0" fontId="26" fillId="0" borderId="1" xfId="0" applyFont="1" applyBorder="1" applyAlignment="1">
      <alignment vertical="center"/>
    </xf>
    <xf numFmtId="0" fontId="26" fillId="0" borderId="1" xfId="0" applyFont="1" applyBorder="1" applyAlignment="1">
      <alignment horizontal="center" vertical="center"/>
    </xf>
    <xf numFmtId="0" fontId="0" fillId="0" borderId="1" xfId="0" applyBorder="1" applyAlignment="1">
      <alignment vertical="center"/>
    </xf>
    <xf numFmtId="41" fontId="0" fillId="0" borderId="1" xfId="0" applyNumberFormat="1" applyBorder="1" applyAlignment="1">
      <alignment vertical="center"/>
    </xf>
    <xf numFmtId="0" fontId="18" fillId="0" borderId="1" xfId="6" applyFont="1" applyBorder="1" applyAlignment="1" applyProtection="1">
      <alignment horizontal="center" vertical="center"/>
      <protection locked="0"/>
    </xf>
    <xf numFmtId="170" fontId="28" fillId="0" borderId="1" xfId="6" applyNumberFormat="1" applyFont="1" applyBorder="1" applyAlignment="1">
      <alignment horizontal="left" vertical="center"/>
    </xf>
    <xf numFmtId="169" fontId="28" fillId="0" borderId="1" xfId="6" applyNumberFormat="1" applyFont="1" applyBorder="1" applyAlignment="1">
      <alignment horizontal="left" vertical="center"/>
    </xf>
    <xf numFmtId="168" fontId="28" fillId="0" borderId="1" xfId="6" applyNumberFormat="1" applyFont="1" applyBorder="1" applyAlignment="1">
      <alignment horizontal="right" vertical="center"/>
    </xf>
    <xf numFmtId="0" fontId="18" fillId="0" borderId="0" xfId="6" applyFont="1" applyBorder="1" applyAlignment="1" applyProtection="1">
      <alignment horizontal="center" vertical="center"/>
      <protection locked="0"/>
    </xf>
    <xf numFmtId="0" fontId="27" fillId="0" borderId="0" xfId="6" applyBorder="1" applyAlignment="1" applyProtection="1">
      <alignment vertical="center"/>
      <protection locked="0"/>
    </xf>
    <xf numFmtId="16" fontId="12" fillId="0" borderId="1" xfId="5" quotePrefix="1" applyNumberFormat="1" applyFont="1" applyFill="1" applyBorder="1" applyAlignment="1">
      <alignment horizontal="center" vertical="center" wrapText="1"/>
    </xf>
    <xf numFmtId="0" fontId="12" fillId="0" borderId="0" xfId="0" applyFont="1" applyAlignment="1">
      <alignment horizontal="left" vertical="center" wrapText="1"/>
    </xf>
    <xf numFmtId="0" fontId="12" fillId="0" borderId="9" xfId="5" applyFont="1" applyBorder="1" applyAlignment="1">
      <alignment horizontal="centerContinuous" vertical="center" wrapText="1"/>
    </xf>
    <xf numFmtId="0" fontId="30" fillId="0" borderId="0" xfId="7" applyNumberFormat="1" applyFont="1" applyAlignment="1">
      <alignment horizontal="left" vertical="top"/>
    </xf>
    <xf numFmtId="0" fontId="30" fillId="0" borderId="0" xfId="8" applyNumberFormat="1" applyFont="1" applyAlignment="1">
      <alignment horizontal="left" vertical="top"/>
    </xf>
    <xf numFmtId="169" fontId="30" fillId="0" borderId="0" xfId="9" applyNumberFormat="1" applyFont="1" applyAlignment="1">
      <alignment horizontal="left" vertical="top"/>
    </xf>
    <xf numFmtId="168" fontId="30" fillId="0" borderId="0" xfId="9" applyNumberFormat="1" applyFont="1" applyAlignment="1">
      <alignment horizontal="right" vertical="top"/>
    </xf>
    <xf numFmtId="0" fontId="0" fillId="0" borderId="1" xfId="0" applyBorder="1"/>
    <xf numFmtId="0" fontId="30" fillId="0" borderId="1" xfId="7" applyNumberFormat="1" applyFont="1" applyBorder="1" applyAlignment="1">
      <alignment horizontal="left" vertical="top"/>
    </xf>
    <xf numFmtId="168" fontId="30" fillId="0" borderId="1" xfId="9" applyNumberFormat="1" applyFont="1" applyBorder="1" applyAlignment="1">
      <alignment horizontal="right" vertical="top"/>
    </xf>
    <xf numFmtId="0" fontId="31" fillId="0" borderId="0" xfId="7" applyNumberFormat="1" applyFont="1" applyAlignment="1">
      <alignment horizontal="left" vertical="top"/>
    </xf>
    <xf numFmtId="0" fontId="31" fillId="0" borderId="0" xfId="8" applyNumberFormat="1" applyFont="1" applyAlignment="1">
      <alignment horizontal="left" vertical="top"/>
    </xf>
    <xf numFmtId="0" fontId="6" fillId="0" borderId="0" xfId="0" applyFont="1"/>
    <xf numFmtId="0" fontId="14" fillId="0" borderId="0" xfId="0" applyFont="1"/>
    <xf numFmtId="41" fontId="16" fillId="0" borderId="0" xfId="0" applyNumberFormat="1" applyFont="1" applyFill="1" applyBorder="1" applyAlignment="1">
      <alignment vertical="center" wrapText="1"/>
    </xf>
    <xf numFmtId="0" fontId="30" fillId="0" borderId="0" xfId="7" applyNumberFormat="1" applyFont="1" applyBorder="1" applyAlignment="1">
      <alignment horizontal="left" vertical="top"/>
    </xf>
    <xf numFmtId="0" fontId="30" fillId="0" borderId="0" xfId="8" applyNumberFormat="1" applyFont="1" applyBorder="1" applyAlignment="1">
      <alignment horizontal="left" vertical="top"/>
    </xf>
    <xf numFmtId="169" fontId="30" fillId="0" borderId="0" xfId="9" applyNumberFormat="1" applyFont="1" applyBorder="1" applyAlignment="1">
      <alignment horizontal="left" vertical="top"/>
    </xf>
    <xf numFmtId="168" fontId="30" fillId="0" borderId="0" xfId="9" applyNumberFormat="1" applyFont="1" applyBorder="1" applyAlignment="1">
      <alignment horizontal="right" vertical="top"/>
    </xf>
    <xf numFmtId="0" fontId="0" fillId="0" borderId="0" xfId="0" applyFont="1" applyAlignment="1">
      <alignment horizontal="right"/>
    </xf>
    <xf numFmtId="0" fontId="0" fillId="0" borderId="22" xfId="0" applyFont="1" applyBorder="1" applyAlignment="1">
      <alignment horizontal="center" vertical="center"/>
    </xf>
    <xf numFmtId="0" fontId="0" fillId="0" borderId="22" xfId="0" applyFont="1" applyBorder="1" applyAlignment="1">
      <alignment horizontal="center" vertical="center" wrapText="1"/>
    </xf>
    <xf numFmtId="0" fontId="0" fillId="0" borderId="22" xfId="0" applyBorder="1"/>
    <xf numFmtId="3" fontId="0" fillId="0" borderId="22" xfId="0" applyNumberFormat="1" applyBorder="1"/>
    <xf numFmtId="0" fontId="0" fillId="0" borderId="22" xfId="0" applyFont="1" applyBorder="1"/>
    <xf numFmtId="0" fontId="22" fillId="0" borderId="22" xfId="0" applyFont="1" applyBorder="1"/>
    <xf numFmtId="3" fontId="22" fillId="0" borderId="22" xfId="0" applyNumberFormat="1" applyFont="1" applyBorder="1"/>
    <xf numFmtId="0" fontId="0" fillId="0" borderId="0" xfId="0" applyAlignment="1">
      <alignment horizontal="right"/>
    </xf>
    <xf numFmtId="171" fontId="0" fillId="0" borderId="22" xfId="0" applyNumberFormat="1" applyBorder="1"/>
    <xf numFmtId="3" fontId="0" fillId="0" borderId="22" xfId="0" applyNumberFormat="1" applyFont="1" applyBorder="1"/>
    <xf numFmtId="3" fontId="12" fillId="0" borderId="1" xfId="0" applyNumberFormat="1" applyFont="1" applyBorder="1" applyAlignment="1">
      <alignment horizontal="right" vertical="top" wrapText="1"/>
    </xf>
    <xf numFmtId="0" fontId="12" fillId="0" borderId="1" xfId="0" applyFont="1" applyBorder="1" applyAlignment="1">
      <alignment horizontal="left" vertical="top" wrapText="1"/>
    </xf>
    <xf numFmtId="0" fontId="22" fillId="0" borderId="1" xfId="0" applyFont="1" applyBorder="1" applyAlignment="1">
      <alignment horizontal="left" vertical="top" wrapText="1"/>
    </xf>
    <xf numFmtId="3" fontId="22" fillId="0" borderId="1" xfId="0" applyNumberFormat="1" applyFont="1" applyBorder="1" applyAlignment="1">
      <alignment horizontal="right" vertical="top" wrapText="1"/>
    </xf>
    <xf numFmtId="0" fontId="22" fillId="0" borderId="0" xfId="0" applyFont="1" applyFill="1" applyBorder="1" applyAlignment="1">
      <alignment horizontal="left" vertical="top" wrapText="1"/>
    </xf>
    <xf numFmtId="0" fontId="16" fillId="0" borderId="0" xfId="6" applyFont="1" applyBorder="1" applyAlignment="1" applyProtection="1">
      <alignment vertical="center"/>
      <protection locked="0"/>
    </xf>
    <xf numFmtId="0" fontId="0" fillId="0" borderId="0" xfId="0"/>
    <xf numFmtId="0" fontId="12" fillId="0" borderId="0" xfId="0" applyFont="1" applyAlignment="1">
      <alignment horizontal="left" vertical="top" wrapText="1"/>
    </xf>
    <xf numFmtId="0" fontId="0" fillId="0" borderId="0" xfId="0"/>
    <xf numFmtId="0" fontId="12" fillId="2" borderId="0" xfId="0" applyFont="1" applyFill="1" applyAlignment="1">
      <alignment horizontal="center" vertical="top" wrapText="1"/>
    </xf>
    <xf numFmtId="0" fontId="0" fillId="0" borderId="0" xfId="0" applyFont="1"/>
    <xf numFmtId="0" fontId="0" fillId="0" borderId="0" xfId="0" applyAlignment="1">
      <alignment horizontal="center"/>
    </xf>
    <xf numFmtId="41" fontId="16" fillId="0" borderId="0" xfId="0" applyNumberFormat="1" applyFont="1" applyFill="1" applyBorder="1" applyAlignment="1">
      <alignment horizontal="center" vertical="center" wrapText="1"/>
    </xf>
    <xf numFmtId="0" fontId="22" fillId="0" borderId="0" xfId="0" applyFont="1" applyBorder="1" applyAlignment="1">
      <alignment horizontal="center"/>
    </xf>
    <xf numFmtId="0" fontId="12" fillId="0" borderId="1" xfId="0" applyFont="1" applyBorder="1" applyAlignment="1">
      <alignment horizontal="center" vertical="top" wrapText="1"/>
    </xf>
    <xf numFmtId="0" fontId="22" fillId="0" borderId="1" xfId="0" applyFont="1" applyBorder="1" applyAlignment="1">
      <alignment horizontal="center" vertical="top" wrapText="1"/>
    </xf>
    <xf numFmtId="0" fontId="12" fillId="2" borderId="1" xfId="0" applyFont="1" applyFill="1" applyBorder="1" applyAlignment="1">
      <alignment horizontal="center" vertical="top" wrapText="1"/>
    </xf>
    <xf numFmtId="0" fontId="30" fillId="0" borderId="0" xfId="6" applyNumberFormat="1" applyFont="1" applyAlignment="1">
      <alignment horizontal="left" vertical="center"/>
    </xf>
    <xf numFmtId="0" fontId="12" fillId="0" borderId="0" xfId="0" applyFont="1" applyBorder="1" applyAlignment="1"/>
    <xf numFmtId="0" fontId="12" fillId="0" borderId="0" xfId="0" applyFont="1" applyBorder="1" applyAlignment="1">
      <alignment horizontal="center"/>
    </xf>
    <xf numFmtId="168" fontId="14" fillId="0" borderId="1" xfId="0" applyNumberFormat="1" applyFont="1" applyBorder="1"/>
    <xf numFmtId="0" fontId="15" fillId="0" borderId="0" xfId="5" applyFont="1" applyBorder="1" applyAlignment="1">
      <alignment horizontal="centerContinuous" vertical="center"/>
    </xf>
    <xf numFmtId="41" fontId="15" fillId="0" borderId="0" xfId="5" applyNumberFormat="1" applyFont="1" applyFill="1" applyBorder="1" applyAlignment="1">
      <alignment horizontal="centerContinuous" vertical="center"/>
    </xf>
    <xf numFmtId="41" fontId="16" fillId="0" borderId="0" xfId="5" applyNumberFormat="1" applyFont="1" applyFill="1" applyBorder="1" applyAlignment="1">
      <alignment vertical="center"/>
    </xf>
    <xf numFmtId="0" fontId="14" fillId="0" borderId="0" xfId="0" applyFont="1" applyAlignment="1">
      <alignment horizontal="center" vertical="top" wrapText="1"/>
    </xf>
    <xf numFmtId="0" fontId="14" fillId="0" borderId="0" xfId="0" applyFont="1" applyAlignment="1">
      <alignment horizontal="left" vertical="top" wrapText="1"/>
    </xf>
    <xf numFmtId="3" fontId="14" fillId="0" borderId="0" xfId="0" applyNumberFormat="1" applyFont="1" applyAlignment="1">
      <alignment horizontal="right" vertical="top" wrapText="1"/>
    </xf>
    <xf numFmtId="0" fontId="15" fillId="0" borderId="0" xfId="0" applyFont="1" applyAlignment="1">
      <alignment horizontal="center" vertical="top" wrapText="1"/>
    </xf>
    <xf numFmtId="0" fontId="15" fillId="0" borderId="0" xfId="0" applyFont="1" applyAlignment="1">
      <alignment horizontal="left" vertical="top" wrapText="1"/>
    </xf>
    <xf numFmtId="3" fontId="15" fillId="0" borderId="0" xfId="0" applyNumberFormat="1" applyFont="1" applyAlignment="1">
      <alignment horizontal="right" vertical="top" wrapText="1"/>
    </xf>
    <xf numFmtId="0" fontId="15" fillId="0" borderId="1" xfId="0" applyFont="1" applyBorder="1" applyAlignment="1">
      <alignment horizontal="center" vertical="top" wrapText="1"/>
    </xf>
    <xf numFmtId="0" fontId="15" fillId="0" borderId="1" xfId="0" applyFont="1" applyBorder="1" applyAlignment="1">
      <alignment horizontal="left" vertical="top" wrapText="1"/>
    </xf>
    <xf numFmtId="3" fontId="15" fillId="0" borderId="1" xfId="0" applyNumberFormat="1" applyFont="1" applyBorder="1" applyAlignment="1">
      <alignment horizontal="right" vertical="top" wrapText="1"/>
    </xf>
    <xf numFmtId="0" fontId="32" fillId="0" borderId="0" xfId="0" applyFont="1"/>
    <xf numFmtId="0" fontId="33" fillId="2" borderId="1" xfId="0" applyFont="1" applyFill="1" applyBorder="1" applyAlignment="1">
      <alignment horizontal="center" vertical="top" wrapText="1"/>
    </xf>
    <xf numFmtId="0" fontId="34" fillId="0" borderId="0" xfId="0" applyFont="1"/>
    <xf numFmtId="0" fontId="0" fillId="0" borderId="0" xfId="0" applyAlignment="1"/>
    <xf numFmtId="0" fontId="35" fillId="0" borderId="0" xfId="0" applyFont="1"/>
    <xf numFmtId="3" fontId="14" fillId="0" borderId="0" xfId="0" applyNumberFormat="1" applyFont="1" applyBorder="1" applyAlignment="1">
      <alignment horizontal="right" vertical="top" wrapText="1"/>
    </xf>
    <xf numFmtId="0" fontId="35" fillId="2" borderId="0" xfId="0" applyFont="1" applyFill="1" applyBorder="1" applyAlignment="1">
      <alignment horizontal="center" vertical="top" wrapText="1"/>
    </xf>
    <xf numFmtId="0" fontId="15" fillId="0" borderId="3" xfId="0" applyFont="1" applyBorder="1" applyAlignment="1">
      <alignment horizontal="center" vertical="top" wrapText="1"/>
    </xf>
    <xf numFmtId="0" fontId="15" fillId="0" borderId="3" xfId="0" applyFont="1" applyBorder="1" applyAlignment="1">
      <alignment horizontal="left" vertical="top" wrapText="1"/>
    </xf>
    <xf numFmtId="3" fontId="15" fillId="0" borderId="3" xfId="0" applyNumberFormat="1" applyFont="1" applyBorder="1" applyAlignment="1">
      <alignment horizontal="right" vertical="top" wrapText="1"/>
    </xf>
    <xf numFmtId="0" fontId="32" fillId="0" borderId="0" xfId="0" applyFont="1" applyBorder="1"/>
    <xf numFmtId="0" fontId="0" fillId="0" borderId="0" xfId="0"/>
    <xf numFmtId="0" fontId="36" fillId="0" borderId="0" xfId="0" applyFont="1"/>
    <xf numFmtId="0" fontId="22" fillId="0" borderId="0" xfId="5" applyFont="1" applyAlignment="1">
      <alignment horizontal="center" vertical="center" wrapText="1"/>
    </xf>
    <xf numFmtId="0" fontId="25" fillId="2" borderId="0" xfId="0" applyFont="1" applyFill="1" applyAlignment="1">
      <alignment horizontal="center" vertical="top" wrapText="1"/>
    </xf>
    <xf numFmtId="0" fontId="0" fillId="0" borderId="0" xfId="0"/>
    <xf numFmtId="0" fontId="0" fillId="0" borderId="0" xfId="0" applyAlignment="1">
      <alignment horizontal="center"/>
    </xf>
    <xf numFmtId="0" fontId="12" fillId="0" borderId="0" xfId="0" applyFont="1" applyBorder="1" applyAlignment="1">
      <alignment horizontal="center"/>
    </xf>
    <xf numFmtId="41" fontId="24" fillId="0" borderId="21" xfId="5" applyNumberFormat="1" applyFont="1" applyFill="1" applyBorder="1" applyAlignment="1">
      <alignment horizontal="center" vertical="center" wrapText="1"/>
    </xf>
    <xf numFmtId="41" fontId="17" fillId="0" borderId="21" xfId="5" applyNumberFormat="1" applyFont="1" applyFill="1" applyBorder="1" applyAlignment="1">
      <alignment horizontal="center" vertical="center" wrapText="1"/>
    </xf>
    <xf numFmtId="0" fontId="15" fillId="0" borderId="0" xfId="5" applyFont="1" applyBorder="1" applyAlignment="1">
      <alignment horizontal="center" vertical="center" wrapText="1"/>
    </xf>
    <xf numFmtId="0" fontId="15" fillId="0" borderId="21" xfId="5" applyFont="1" applyBorder="1" applyAlignment="1">
      <alignment horizontal="center" vertical="center" wrapText="1"/>
    </xf>
    <xf numFmtId="0" fontId="15" fillId="0" borderId="1" xfId="5" applyFont="1" applyBorder="1" applyAlignment="1">
      <alignment horizontal="center" vertical="center" wrapText="1"/>
    </xf>
    <xf numFmtId="0" fontId="11" fillId="0" borderId="4" xfId="5" applyFill="1" applyBorder="1" applyAlignment="1">
      <alignment horizontal="center" vertical="center" wrapText="1"/>
    </xf>
    <xf numFmtId="0" fontId="11" fillId="0" borderId="8" xfId="5" applyFill="1" applyBorder="1" applyAlignment="1">
      <alignment horizontal="center" vertical="center" wrapText="1"/>
    </xf>
    <xf numFmtId="0" fontId="22" fillId="0" borderId="0" xfId="5" applyFont="1" applyAlignment="1">
      <alignment horizontal="center" vertical="center"/>
    </xf>
    <xf numFmtId="0" fontId="18" fillId="0" borderId="0" xfId="0" applyFont="1" applyAlignment="1">
      <alignment horizontal="center" vertical="center"/>
    </xf>
    <xf numFmtId="0" fontId="16" fillId="0" borderId="0" xfId="6" applyFont="1" applyBorder="1" applyAlignment="1" applyProtection="1">
      <alignment horizontal="right" vertical="center"/>
      <protection locked="0"/>
    </xf>
    <xf numFmtId="41" fontId="16" fillId="0" borderId="0" xfId="0" applyNumberFormat="1" applyFont="1" applyFill="1" applyBorder="1" applyAlignment="1">
      <alignment horizontal="center" vertical="center" wrapText="1"/>
    </xf>
    <xf numFmtId="0" fontId="28" fillId="0" borderId="9" xfId="6" applyNumberFormat="1" applyFont="1" applyBorder="1" applyAlignment="1">
      <alignment horizontal="center" vertical="center"/>
    </xf>
    <xf numFmtId="0" fontId="28" fillId="0" borderId="19" xfId="6" applyNumberFormat="1" applyFont="1" applyBorder="1" applyAlignment="1">
      <alignment horizontal="center" vertical="center"/>
    </xf>
    <xf numFmtId="0" fontId="30" fillId="0" borderId="9" xfId="7" applyNumberFormat="1" applyFont="1" applyBorder="1" applyAlignment="1">
      <alignment horizontal="center" vertical="top"/>
    </xf>
    <xf numFmtId="0" fontId="30" fillId="0" borderId="20" xfId="7" applyNumberFormat="1" applyFont="1" applyBorder="1" applyAlignment="1">
      <alignment horizontal="center" vertical="top"/>
    </xf>
    <xf numFmtId="0" fontId="30" fillId="0" borderId="19" xfId="7" applyNumberFormat="1" applyFont="1" applyBorder="1" applyAlignment="1">
      <alignment horizontal="center" vertical="top"/>
    </xf>
    <xf numFmtId="0" fontId="14" fillId="0" borderId="9" xfId="0" applyFont="1" applyBorder="1" applyAlignment="1">
      <alignment horizontal="center"/>
    </xf>
    <xf numFmtId="0" fontId="14" fillId="0" borderId="20" xfId="0" applyFont="1" applyBorder="1" applyAlignment="1">
      <alignment horizontal="center"/>
    </xf>
    <xf numFmtId="0" fontId="14" fillId="0" borderId="19" xfId="0" applyFont="1" applyBorder="1" applyAlignment="1">
      <alignment horizontal="center"/>
    </xf>
    <xf numFmtId="0" fontId="0" fillId="0" borderId="22" xfId="0" applyFont="1" applyBorder="1" applyAlignment="1"/>
    <xf numFmtId="0" fontId="22" fillId="0" borderId="22" xfId="0" applyFont="1" applyBorder="1" applyAlignment="1">
      <alignment horizontal="right"/>
    </xf>
    <xf numFmtId="0" fontId="22" fillId="0" borderId="0" xfId="0" applyFont="1" applyBorder="1" applyAlignment="1">
      <alignment horizontal="right"/>
    </xf>
    <xf numFmtId="0" fontId="22" fillId="0" borderId="0" xfId="0" applyFont="1" applyBorder="1" applyAlignment="1">
      <alignment horizontal="center"/>
    </xf>
    <xf numFmtId="0" fontId="22" fillId="0" borderId="22" xfId="0" applyFont="1" applyBorder="1" applyAlignment="1"/>
    <xf numFmtId="0" fontId="0" fillId="0" borderId="22" xfId="0" applyBorder="1" applyAlignment="1"/>
  </cellXfs>
  <cellStyles count="10">
    <cellStyle name="Ezres" xfId="1" builtinId="3"/>
    <cellStyle name="Ezres_2014. évi tervezet" xfId="2"/>
    <cellStyle name="Normál" xfId="0" builtinId="0"/>
    <cellStyle name="Normal 2" xfId="3"/>
    <cellStyle name="Normál 2" xfId="4"/>
    <cellStyle name="Normál 3" xfId="6"/>
    <cellStyle name="Normál 4" xfId="7"/>
    <cellStyle name="Normál 5" xfId="8"/>
    <cellStyle name="Normál 6" xfId="9"/>
    <cellStyle name="Normál_2014. évi tervezet" xfId="5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C0C0C0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E238"/>
  <sheetViews>
    <sheetView view="pageBreakPreview" zoomScale="85" zoomScaleNormal="85" zoomScaleSheetLayoutView="85" workbookViewId="0">
      <selection activeCell="C18" sqref="C18"/>
    </sheetView>
  </sheetViews>
  <sheetFormatPr defaultRowHeight="12.75"/>
  <cols>
    <col min="1" max="1" width="7.42578125" style="74" customWidth="1"/>
    <col min="2" max="2" width="9.42578125" style="74" customWidth="1"/>
    <col min="3" max="3" width="59.5703125" style="74" customWidth="1"/>
    <col min="4" max="16384" width="9.140625" style="74"/>
  </cols>
  <sheetData>
    <row r="1" spans="1:3">
      <c r="C1" s="73" t="s">
        <v>924</v>
      </c>
    </row>
    <row r="2" spans="1:3">
      <c r="C2" s="75"/>
    </row>
    <row r="3" spans="1:3">
      <c r="A3" s="78" t="s">
        <v>419</v>
      </c>
      <c r="B3" s="78"/>
      <c r="C3" s="78"/>
    </row>
    <row r="4" spans="1:3" ht="33.75" customHeight="1">
      <c r="A4" s="256" t="s">
        <v>1266</v>
      </c>
      <c r="B4" s="256"/>
      <c r="C4" s="256"/>
    </row>
    <row r="5" spans="1:3" ht="31.5" customHeight="1"/>
    <row r="6" spans="1:3" s="80" customFormat="1" ht="26.25" customHeight="1">
      <c r="A6" s="79" t="s">
        <v>420</v>
      </c>
      <c r="B6" s="79" t="s">
        <v>421</v>
      </c>
      <c r="C6" s="79" t="s">
        <v>76</v>
      </c>
    </row>
    <row r="7" spans="1:3" s="80" customFormat="1" ht="27" customHeight="1">
      <c r="A7" s="79" t="s">
        <v>416</v>
      </c>
      <c r="B7" s="79"/>
      <c r="C7" s="81" t="s">
        <v>992</v>
      </c>
    </row>
    <row r="8" spans="1:3" s="80" customFormat="1" ht="27" customHeight="1">
      <c r="A8" s="79"/>
      <c r="B8" s="180" t="s">
        <v>994</v>
      </c>
      <c r="C8" s="81" t="s">
        <v>993</v>
      </c>
    </row>
    <row r="9" spans="1:3" ht="27" customHeight="1">
      <c r="A9" s="84" t="s">
        <v>417</v>
      </c>
      <c r="B9" s="85"/>
      <c r="C9" s="83" t="s">
        <v>418</v>
      </c>
    </row>
    <row r="10" spans="1:3" ht="27" customHeight="1">
      <c r="A10" s="86"/>
      <c r="B10" s="82"/>
      <c r="C10" s="82"/>
    </row>
    <row r="228" spans="3:5">
      <c r="C228" s="80"/>
      <c r="D228" s="80"/>
      <c r="E228" s="80"/>
    </row>
    <row r="229" spans="3:5">
      <c r="C229" s="80"/>
      <c r="D229" s="80"/>
      <c r="E229" s="80"/>
    </row>
    <row r="233" spans="3:5">
      <c r="C233" s="80"/>
      <c r="D233" s="80"/>
      <c r="E233" s="80"/>
    </row>
    <row r="238" spans="3:5">
      <c r="C238" s="80"/>
      <c r="D238" s="80"/>
      <c r="E238" s="80"/>
    </row>
  </sheetData>
  <mergeCells count="1">
    <mergeCell ref="A4:C4"/>
  </mergeCells>
  <phoneticPr fontId="13" type="noConversion"/>
  <printOptions horizontalCentered="1"/>
  <pageMargins left="0.78740157480314965" right="0.78740157480314965" top="0.98425196850393704" bottom="0.98425196850393704" header="0.51181102362204722" footer="0.51181102362204722"/>
  <pageSetup paperSize="9" orientation="portrait" r:id="rId1"/>
  <headerFooter alignWithMargins="0">
    <oddFooter>&amp;R&amp;P/&amp;N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>
  <dimension ref="A1:F12"/>
  <sheetViews>
    <sheetView view="pageBreakPreview" zoomScale="60" zoomScaleNormal="85" workbookViewId="0">
      <selection activeCell="E1" sqref="E1"/>
    </sheetView>
  </sheetViews>
  <sheetFormatPr defaultRowHeight="12.75"/>
  <cols>
    <col min="1" max="1" width="35" style="91" customWidth="1"/>
    <col min="2" max="2" width="14.85546875" style="92" customWidth="1"/>
    <col min="3" max="3" width="14.7109375" style="92" customWidth="1"/>
    <col min="4" max="4" width="17.28515625" style="92" customWidth="1"/>
    <col min="5" max="5" width="14.5703125" style="94" customWidth="1"/>
    <col min="6" max="6" width="9.140625" style="94"/>
    <col min="7" max="16384" width="9.140625" style="92"/>
  </cols>
  <sheetData>
    <row r="1" spans="1:6" ht="16.5" customHeight="1">
      <c r="E1" s="93" t="s">
        <v>1268</v>
      </c>
    </row>
    <row r="2" spans="1:6" ht="16.5" customHeight="1">
      <c r="E2" s="93"/>
    </row>
    <row r="3" spans="1:6" ht="27" customHeight="1">
      <c r="A3" s="256" t="s">
        <v>996</v>
      </c>
      <c r="B3" s="256"/>
      <c r="C3" s="256"/>
      <c r="D3" s="256"/>
      <c r="E3" s="256"/>
    </row>
    <row r="4" spans="1:6" ht="20.25" customHeight="1" thickBot="1"/>
    <row r="5" spans="1:6" ht="24" customHeight="1">
      <c r="A5" s="266" t="s">
        <v>931</v>
      </c>
      <c r="B5" s="95" t="s">
        <v>932</v>
      </c>
      <c r="C5" s="95"/>
      <c r="D5" s="96"/>
      <c r="E5" s="97"/>
    </row>
    <row r="6" spans="1:6" ht="33" customHeight="1">
      <c r="A6" s="267"/>
      <c r="B6" s="182" t="s">
        <v>1009</v>
      </c>
      <c r="C6" s="98" t="s">
        <v>933</v>
      </c>
      <c r="D6" s="99" t="s">
        <v>934</v>
      </c>
      <c r="E6" s="100" t="s">
        <v>935</v>
      </c>
    </row>
    <row r="7" spans="1:6" ht="28.5" customHeight="1">
      <c r="A7" s="101" t="s">
        <v>1008</v>
      </c>
      <c r="B7" s="102">
        <v>1</v>
      </c>
      <c r="C7" s="102">
        <v>2</v>
      </c>
      <c r="D7" s="103"/>
      <c r="E7" s="104">
        <f>SUM(B7:D7)</f>
        <v>3</v>
      </c>
    </row>
    <row r="8" spans="1:6" s="94" customFormat="1" ht="27.75" customHeight="1">
      <c r="A8" s="105" t="s">
        <v>936</v>
      </c>
      <c r="B8" s="106"/>
      <c r="C8" s="106"/>
      <c r="D8" s="107">
        <v>3</v>
      </c>
      <c r="E8" s="104">
        <f>SUM(B8:D8)</f>
        <v>3</v>
      </c>
    </row>
    <row r="9" spans="1:6" ht="27.75" customHeight="1" thickBot="1">
      <c r="A9" s="108" t="s">
        <v>978</v>
      </c>
      <c r="B9" s="102"/>
      <c r="C9" s="102">
        <v>4</v>
      </c>
      <c r="D9" s="109"/>
      <c r="E9" s="104">
        <f>SUM(B9:D9)</f>
        <v>4</v>
      </c>
    </row>
    <row r="10" spans="1:6" s="114" customFormat="1" ht="27.75" customHeight="1" thickBot="1">
      <c r="A10" s="110" t="s">
        <v>937</v>
      </c>
      <c r="B10" s="111">
        <f>SUM(B7:B9)</f>
        <v>1</v>
      </c>
      <c r="C10" s="111">
        <f>SUM(C7:C9)</f>
        <v>6</v>
      </c>
      <c r="D10" s="111">
        <f>SUM(D7:D9)</f>
        <v>3</v>
      </c>
      <c r="E10" s="112">
        <f>SUM(E7:E9)</f>
        <v>10</v>
      </c>
      <c r="F10" s="113"/>
    </row>
    <row r="11" spans="1:6">
      <c r="B11" s="115"/>
      <c r="C11" s="115"/>
      <c r="D11" s="115"/>
      <c r="E11" s="116"/>
    </row>
    <row r="12" spans="1:6">
      <c r="B12" s="115"/>
      <c r="C12" s="115"/>
      <c r="D12" s="115"/>
      <c r="E12" s="116"/>
    </row>
  </sheetData>
  <mergeCells count="2">
    <mergeCell ref="A3:E3"/>
    <mergeCell ref="A5:A6"/>
  </mergeCells>
  <printOptions horizontalCentered="1"/>
  <pageMargins left="0.78740157480314965" right="0.78740157480314965" top="0.98425196850393704" bottom="0.98425196850393704" header="0.51181102362204722" footer="0.51181102362204722"/>
  <pageSetup paperSize="9" scale="80" orientation="portrait" horizontalDpi="300" verticalDpi="300" r:id="rId1"/>
  <headerFooter alignWithMargins="0">
    <oddHeader>&amp;LOrdacseho Község Önkormányzat 2015. évi zárszámadási rendelete</oddHeader>
    <oddFooter>&amp;R&amp;P/&amp;N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>
  <dimension ref="A1:G21"/>
  <sheetViews>
    <sheetView view="pageBreakPreview" zoomScaleSheetLayoutView="100" workbookViewId="0">
      <selection activeCell="C1" sqref="C1"/>
    </sheetView>
  </sheetViews>
  <sheetFormatPr defaultRowHeight="12.75"/>
  <cols>
    <col min="1" max="1" width="55.5703125" style="92" customWidth="1"/>
    <col min="2" max="2" width="19.28515625" style="92" customWidth="1"/>
    <col min="3" max="3" width="15.42578125" style="92" customWidth="1"/>
    <col min="4" max="4" width="9.140625" style="92"/>
    <col min="5" max="6" width="10" style="92" bestFit="1" customWidth="1"/>
    <col min="7" max="256" width="9.140625" style="92"/>
    <col min="257" max="257" width="55.5703125" style="92" customWidth="1"/>
    <col min="258" max="258" width="19.28515625" style="92" customWidth="1"/>
    <col min="259" max="259" width="15.42578125" style="92" customWidth="1"/>
    <col min="260" max="260" width="9.140625" style="92"/>
    <col min="261" max="262" width="10" style="92" bestFit="1" customWidth="1"/>
    <col min="263" max="512" width="9.140625" style="92"/>
    <col min="513" max="513" width="55.5703125" style="92" customWidth="1"/>
    <col min="514" max="514" width="19.28515625" style="92" customWidth="1"/>
    <col min="515" max="515" width="15.42578125" style="92" customWidth="1"/>
    <col min="516" max="516" width="9.140625" style="92"/>
    <col min="517" max="518" width="10" style="92" bestFit="1" customWidth="1"/>
    <col min="519" max="768" width="9.140625" style="92"/>
    <col min="769" max="769" width="55.5703125" style="92" customWidth="1"/>
    <col min="770" max="770" width="19.28515625" style="92" customWidth="1"/>
    <col min="771" max="771" width="15.42578125" style="92" customWidth="1"/>
    <col min="772" max="772" width="9.140625" style="92"/>
    <col min="773" max="774" width="10" style="92" bestFit="1" customWidth="1"/>
    <col min="775" max="1024" width="9.140625" style="92"/>
    <col min="1025" max="1025" width="55.5703125" style="92" customWidth="1"/>
    <col min="1026" max="1026" width="19.28515625" style="92" customWidth="1"/>
    <col min="1027" max="1027" width="15.42578125" style="92" customWidth="1"/>
    <col min="1028" max="1028" width="9.140625" style="92"/>
    <col min="1029" max="1030" width="10" style="92" bestFit="1" customWidth="1"/>
    <col min="1031" max="1280" width="9.140625" style="92"/>
    <col min="1281" max="1281" width="55.5703125" style="92" customWidth="1"/>
    <col min="1282" max="1282" width="19.28515625" style="92" customWidth="1"/>
    <col min="1283" max="1283" width="15.42578125" style="92" customWidth="1"/>
    <col min="1284" max="1284" width="9.140625" style="92"/>
    <col min="1285" max="1286" width="10" style="92" bestFit="1" customWidth="1"/>
    <col min="1287" max="1536" width="9.140625" style="92"/>
    <col min="1537" max="1537" width="55.5703125" style="92" customWidth="1"/>
    <col min="1538" max="1538" width="19.28515625" style="92" customWidth="1"/>
    <col min="1539" max="1539" width="15.42578125" style="92" customWidth="1"/>
    <col min="1540" max="1540" width="9.140625" style="92"/>
    <col min="1541" max="1542" width="10" style="92" bestFit="1" customWidth="1"/>
    <col min="1543" max="1792" width="9.140625" style="92"/>
    <col min="1793" max="1793" width="55.5703125" style="92" customWidth="1"/>
    <col min="1794" max="1794" width="19.28515625" style="92" customWidth="1"/>
    <col min="1795" max="1795" width="15.42578125" style="92" customWidth="1"/>
    <col min="1796" max="1796" width="9.140625" style="92"/>
    <col min="1797" max="1798" width="10" style="92" bestFit="1" customWidth="1"/>
    <col min="1799" max="2048" width="9.140625" style="92"/>
    <col min="2049" max="2049" width="55.5703125" style="92" customWidth="1"/>
    <col min="2050" max="2050" width="19.28515625" style="92" customWidth="1"/>
    <col min="2051" max="2051" width="15.42578125" style="92" customWidth="1"/>
    <col min="2052" max="2052" width="9.140625" style="92"/>
    <col min="2053" max="2054" width="10" style="92" bestFit="1" customWidth="1"/>
    <col min="2055" max="2304" width="9.140625" style="92"/>
    <col min="2305" max="2305" width="55.5703125" style="92" customWidth="1"/>
    <col min="2306" max="2306" width="19.28515625" style="92" customWidth="1"/>
    <col min="2307" max="2307" width="15.42578125" style="92" customWidth="1"/>
    <col min="2308" max="2308" width="9.140625" style="92"/>
    <col min="2309" max="2310" width="10" style="92" bestFit="1" customWidth="1"/>
    <col min="2311" max="2560" width="9.140625" style="92"/>
    <col min="2561" max="2561" width="55.5703125" style="92" customWidth="1"/>
    <col min="2562" max="2562" width="19.28515625" style="92" customWidth="1"/>
    <col min="2563" max="2563" width="15.42578125" style="92" customWidth="1"/>
    <col min="2564" max="2564" width="9.140625" style="92"/>
    <col min="2565" max="2566" width="10" style="92" bestFit="1" customWidth="1"/>
    <col min="2567" max="2816" width="9.140625" style="92"/>
    <col min="2817" max="2817" width="55.5703125" style="92" customWidth="1"/>
    <col min="2818" max="2818" width="19.28515625" style="92" customWidth="1"/>
    <col min="2819" max="2819" width="15.42578125" style="92" customWidth="1"/>
    <col min="2820" max="2820" width="9.140625" style="92"/>
    <col min="2821" max="2822" width="10" style="92" bestFit="1" customWidth="1"/>
    <col min="2823" max="3072" width="9.140625" style="92"/>
    <col min="3073" max="3073" width="55.5703125" style="92" customWidth="1"/>
    <col min="3074" max="3074" width="19.28515625" style="92" customWidth="1"/>
    <col min="3075" max="3075" width="15.42578125" style="92" customWidth="1"/>
    <col min="3076" max="3076" width="9.140625" style="92"/>
    <col min="3077" max="3078" width="10" style="92" bestFit="1" customWidth="1"/>
    <col min="3079" max="3328" width="9.140625" style="92"/>
    <col min="3329" max="3329" width="55.5703125" style="92" customWidth="1"/>
    <col min="3330" max="3330" width="19.28515625" style="92" customWidth="1"/>
    <col min="3331" max="3331" width="15.42578125" style="92" customWidth="1"/>
    <col min="3332" max="3332" width="9.140625" style="92"/>
    <col min="3333" max="3334" width="10" style="92" bestFit="1" customWidth="1"/>
    <col min="3335" max="3584" width="9.140625" style="92"/>
    <col min="3585" max="3585" width="55.5703125" style="92" customWidth="1"/>
    <col min="3586" max="3586" width="19.28515625" style="92" customWidth="1"/>
    <col min="3587" max="3587" width="15.42578125" style="92" customWidth="1"/>
    <col min="3588" max="3588" width="9.140625" style="92"/>
    <col min="3589" max="3590" width="10" style="92" bestFit="1" customWidth="1"/>
    <col min="3591" max="3840" width="9.140625" style="92"/>
    <col min="3841" max="3841" width="55.5703125" style="92" customWidth="1"/>
    <col min="3842" max="3842" width="19.28515625" style="92" customWidth="1"/>
    <col min="3843" max="3843" width="15.42578125" style="92" customWidth="1"/>
    <col min="3844" max="3844" width="9.140625" style="92"/>
    <col min="3845" max="3846" width="10" style="92" bestFit="1" customWidth="1"/>
    <col min="3847" max="4096" width="9.140625" style="92"/>
    <col min="4097" max="4097" width="55.5703125" style="92" customWidth="1"/>
    <col min="4098" max="4098" width="19.28515625" style="92" customWidth="1"/>
    <col min="4099" max="4099" width="15.42578125" style="92" customWidth="1"/>
    <col min="4100" max="4100" width="9.140625" style="92"/>
    <col min="4101" max="4102" width="10" style="92" bestFit="1" customWidth="1"/>
    <col min="4103" max="4352" width="9.140625" style="92"/>
    <col min="4353" max="4353" width="55.5703125" style="92" customWidth="1"/>
    <col min="4354" max="4354" width="19.28515625" style="92" customWidth="1"/>
    <col min="4355" max="4355" width="15.42578125" style="92" customWidth="1"/>
    <col min="4356" max="4356" width="9.140625" style="92"/>
    <col min="4357" max="4358" width="10" style="92" bestFit="1" customWidth="1"/>
    <col min="4359" max="4608" width="9.140625" style="92"/>
    <col min="4609" max="4609" width="55.5703125" style="92" customWidth="1"/>
    <col min="4610" max="4610" width="19.28515625" style="92" customWidth="1"/>
    <col min="4611" max="4611" width="15.42578125" style="92" customWidth="1"/>
    <col min="4612" max="4612" width="9.140625" style="92"/>
    <col min="4613" max="4614" width="10" style="92" bestFit="1" customWidth="1"/>
    <col min="4615" max="4864" width="9.140625" style="92"/>
    <col min="4865" max="4865" width="55.5703125" style="92" customWidth="1"/>
    <col min="4866" max="4866" width="19.28515625" style="92" customWidth="1"/>
    <col min="4867" max="4867" width="15.42578125" style="92" customWidth="1"/>
    <col min="4868" max="4868" width="9.140625" style="92"/>
    <col min="4869" max="4870" width="10" style="92" bestFit="1" customWidth="1"/>
    <col min="4871" max="5120" width="9.140625" style="92"/>
    <col min="5121" max="5121" width="55.5703125" style="92" customWidth="1"/>
    <col min="5122" max="5122" width="19.28515625" style="92" customWidth="1"/>
    <col min="5123" max="5123" width="15.42578125" style="92" customWidth="1"/>
    <col min="5124" max="5124" width="9.140625" style="92"/>
    <col min="5125" max="5126" width="10" style="92" bestFit="1" customWidth="1"/>
    <col min="5127" max="5376" width="9.140625" style="92"/>
    <col min="5377" max="5377" width="55.5703125" style="92" customWidth="1"/>
    <col min="5378" max="5378" width="19.28515625" style="92" customWidth="1"/>
    <col min="5379" max="5379" width="15.42578125" style="92" customWidth="1"/>
    <col min="5380" max="5380" width="9.140625" style="92"/>
    <col min="5381" max="5382" width="10" style="92" bestFit="1" customWidth="1"/>
    <col min="5383" max="5632" width="9.140625" style="92"/>
    <col min="5633" max="5633" width="55.5703125" style="92" customWidth="1"/>
    <col min="5634" max="5634" width="19.28515625" style="92" customWidth="1"/>
    <col min="5635" max="5635" width="15.42578125" style="92" customWidth="1"/>
    <col min="5636" max="5636" width="9.140625" style="92"/>
    <col min="5637" max="5638" width="10" style="92" bestFit="1" customWidth="1"/>
    <col min="5639" max="5888" width="9.140625" style="92"/>
    <col min="5889" max="5889" width="55.5703125" style="92" customWidth="1"/>
    <col min="5890" max="5890" width="19.28515625" style="92" customWidth="1"/>
    <col min="5891" max="5891" width="15.42578125" style="92" customWidth="1"/>
    <col min="5892" max="5892" width="9.140625" style="92"/>
    <col min="5893" max="5894" width="10" style="92" bestFit="1" customWidth="1"/>
    <col min="5895" max="6144" width="9.140625" style="92"/>
    <col min="6145" max="6145" width="55.5703125" style="92" customWidth="1"/>
    <col min="6146" max="6146" width="19.28515625" style="92" customWidth="1"/>
    <col min="6147" max="6147" width="15.42578125" style="92" customWidth="1"/>
    <col min="6148" max="6148" width="9.140625" style="92"/>
    <col min="6149" max="6150" width="10" style="92" bestFit="1" customWidth="1"/>
    <col min="6151" max="6400" width="9.140625" style="92"/>
    <col min="6401" max="6401" width="55.5703125" style="92" customWidth="1"/>
    <col min="6402" max="6402" width="19.28515625" style="92" customWidth="1"/>
    <col min="6403" max="6403" width="15.42578125" style="92" customWidth="1"/>
    <col min="6404" max="6404" width="9.140625" style="92"/>
    <col min="6405" max="6406" width="10" style="92" bestFit="1" customWidth="1"/>
    <col min="6407" max="6656" width="9.140625" style="92"/>
    <col min="6657" max="6657" width="55.5703125" style="92" customWidth="1"/>
    <col min="6658" max="6658" width="19.28515625" style="92" customWidth="1"/>
    <col min="6659" max="6659" width="15.42578125" style="92" customWidth="1"/>
    <col min="6660" max="6660" width="9.140625" style="92"/>
    <col min="6661" max="6662" width="10" style="92" bestFit="1" customWidth="1"/>
    <col min="6663" max="6912" width="9.140625" style="92"/>
    <col min="6913" max="6913" width="55.5703125" style="92" customWidth="1"/>
    <col min="6914" max="6914" width="19.28515625" style="92" customWidth="1"/>
    <col min="6915" max="6915" width="15.42578125" style="92" customWidth="1"/>
    <col min="6916" max="6916" width="9.140625" style="92"/>
    <col min="6917" max="6918" width="10" style="92" bestFit="1" customWidth="1"/>
    <col min="6919" max="7168" width="9.140625" style="92"/>
    <col min="7169" max="7169" width="55.5703125" style="92" customWidth="1"/>
    <col min="7170" max="7170" width="19.28515625" style="92" customWidth="1"/>
    <col min="7171" max="7171" width="15.42578125" style="92" customWidth="1"/>
    <col min="7172" max="7172" width="9.140625" style="92"/>
    <col min="7173" max="7174" width="10" style="92" bestFit="1" customWidth="1"/>
    <col min="7175" max="7424" width="9.140625" style="92"/>
    <col min="7425" max="7425" width="55.5703125" style="92" customWidth="1"/>
    <col min="7426" max="7426" width="19.28515625" style="92" customWidth="1"/>
    <col min="7427" max="7427" width="15.42578125" style="92" customWidth="1"/>
    <col min="7428" max="7428" width="9.140625" style="92"/>
    <col min="7429" max="7430" width="10" style="92" bestFit="1" customWidth="1"/>
    <col min="7431" max="7680" width="9.140625" style="92"/>
    <col min="7681" max="7681" width="55.5703125" style="92" customWidth="1"/>
    <col min="7682" max="7682" width="19.28515625" style="92" customWidth="1"/>
    <col min="7683" max="7683" width="15.42578125" style="92" customWidth="1"/>
    <col min="7684" max="7684" width="9.140625" style="92"/>
    <col min="7685" max="7686" width="10" style="92" bestFit="1" customWidth="1"/>
    <col min="7687" max="7936" width="9.140625" style="92"/>
    <col min="7937" max="7937" width="55.5703125" style="92" customWidth="1"/>
    <col min="7938" max="7938" width="19.28515625" style="92" customWidth="1"/>
    <col min="7939" max="7939" width="15.42578125" style="92" customWidth="1"/>
    <col min="7940" max="7940" width="9.140625" style="92"/>
    <col min="7941" max="7942" width="10" style="92" bestFit="1" customWidth="1"/>
    <col min="7943" max="8192" width="9.140625" style="92"/>
    <col min="8193" max="8193" width="55.5703125" style="92" customWidth="1"/>
    <col min="8194" max="8194" width="19.28515625" style="92" customWidth="1"/>
    <col min="8195" max="8195" width="15.42578125" style="92" customWidth="1"/>
    <col min="8196" max="8196" width="9.140625" style="92"/>
    <col min="8197" max="8198" width="10" style="92" bestFit="1" customWidth="1"/>
    <col min="8199" max="8448" width="9.140625" style="92"/>
    <col min="8449" max="8449" width="55.5703125" style="92" customWidth="1"/>
    <col min="8450" max="8450" width="19.28515625" style="92" customWidth="1"/>
    <col min="8451" max="8451" width="15.42578125" style="92" customWidth="1"/>
    <col min="8452" max="8452" width="9.140625" style="92"/>
    <col min="8453" max="8454" width="10" style="92" bestFit="1" customWidth="1"/>
    <col min="8455" max="8704" width="9.140625" style="92"/>
    <col min="8705" max="8705" width="55.5703125" style="92" customWidth="1"/>
    <col min="8706" max="8706" width="19.28515625" style="92" customWidth="1"/>
    <col min="8707" max="8707" width="15.42578125" style="92" customWidth="1"/>
    <col min="8708" max="8708" width="9.140625" style="92"/>
    <col min="8709" max="8710" width="10" style="92" bestFit="1" customWidth="1"/>
    <col min="8711" max="8960" width="9.140625" style="92"/>
    <col min="8961" max="8961" width="55.5703125" style="92" customWidth="1"/>
    <col min="8962" max="8962" width="19.28515625" style="92" customWidth="1"/>
    <col min="8963" max="8963" width="15.42578125" style="92" customWidth="1"/>
    <col min="8964" max="8964" width="9.140625" style="92"/>
    <col min="8965" max="8966" width="10" style="92" bestFit="1" customWidth="1"/>
    <col min="8967" max="9216" width="9.140625" style="92"/>
    <col min="9217" max="9217" width="55.5703125" style="92" customWidth="1"/>
    <col min="9218" max="9218" width="19.28515625" style="92" customWidth="1"/>
    <col min="9219" max="9219" width="15.42578125" style="92" customWidth="1"/>
    <col min="9220" max="9220" width="9.140625" style="92"/>
    <col min="9221" max="9222" width="10" style="92" bestFit="1" customWidth="1"/>
    <col min="9223" max="9472" width="9.140625" style="92"/>
    <col min="9473" max="9473" width="55.5703125" style="92" customWidth="1"/>
    <col min="9474" max="9474" width="19.28515625" style="92" customWidth="1"/>
    <col min="9475" max="9475" width="15.42578125" style="92" customWidth="1"/>
    <col min="9476" max="9476" width="9.140625" style="92"/>
    <col min="9477" max="9478" width="10" style="92" bestFit="1" customWidth="1"/>
    <col min="9479" max="9728" width="9.140625" style="92"/>
    <col min="9729" max="9729" width="55.5703125" style="92" customWidth="1"/>
    <col min="9730" max="9730" width="19.28515625" style="92" customWidth="1"/>
    <col min="9731" max="9731" width="15.42578125" style="92" customWidth="1"/>
    <col min="9732" max="9732" width="9.140625" style="92"/>
    <col min="9733" max="9734" width="10" style="92" bestFit="1" customWidth="1"/>
    <col min="9735" max="9984" width="9.140625" style="92"/>
    <col min="9985" max="9985" width="55.5703125" style="92" customWidth="1"/>
    <col min="9986" max="9986" width="19.28515625" style="92" customWidth="1"/>
    <col min="9987" max="9987" width="15.42578125" style="92" customWidth="1"/>
    <col min="9988" max="9988" width="9.140625" style="92"/>
    <col min="9989" max="9990" width="10" style="92" bestFit="1" customWidth="1"/>
    <col min="9991" max="10240" width="9.140625" style="92"/>
    <col min="10241" max="10241" width="55.5703125" style="92" customWidth="1"/>
    <col min="10242" max="10242" width="19.28515625" style="92" customWidth="1"/>
    <col min="10243" max="10243" width="15.42578125" style="92" customWidth="1"/>
    <col min="10244" max="10244" width="9.140625" style="92"/>
    <col min="10245" max="10246" width="10" style="92" bestFit="1" customWidth="1"/>
    <col min="10247" max="10496" width="9.140625" style="92"/>
    <col min="10497" max="10497" width="55.5703125" style="92" customWidth="1"/>
    <col min="10498" max="10498" width="19.28515625" style="92" customWidth="1"/>
    <col min="10499" max="10499" width="15.42578125" style="92" customWidth="1"/>
    <col min="10500" max="10500" width="9.140625" style="92"/>
    <col min="10501" max="10502" width="10" style="92" bestFit="1" customWidth="1"/>
    <col min="10503" max="10752" width="9.140625" style="92"/>
    <col min="10753" max="10753" width="55.5703125" style="92" customWidth="1"/>
    <col min="10754" max="10754" width="19.28515625" style="92" customWidth="1"/>
    <col min="10755" max="10755" width="15.42578125" style="92" customWidth="1"/>
    <col min="10756" max="10756" width="9.140625" style="92"/>
    <col min="10757" max="10758" width="10" style="92" bestFit="1" customWidth="1"/>
    <col min="10759" max="11008" width="9.140625" style="92"/>
    <col min="11009" max="11009" width="55.5703125" style="92" customWidth="1"/>
    <col min="11010" max="11010" width="19.28515625" style="92" customWidth="1"/>
    <col min="11011" max="11011" width="15.42578125" style="92" customWidth="1"/>
    <col min="11012" max="11012" width="9.140625" style="92"/>
    <col min="11013" max="11014" width="10" style="92" bestFit="1" customWidth="1"/>
    <col min="11015" max="11264" width="9.140625" style="92"/>
    <col min="11265" max="11265" width="55.5703125" style="92" customWidth="1"/>
    <col min="11266" max="11266" width="19.28515625" style="92" customWidth="1"/>
    <col min="11267" max="11267" width="15.42578125" style="92" customWidth="1"/>
    <col min="11268" max="11268" width="9.140625" style="92"/>
    <col min="11269" max="11270" width="10" style="92" bestFit="1" customWidth="1"/>
    <col min="11271" max="11520" width="9.140625" style="92"/>
    <col min="11521" max="11521" width="55.5703125" style="92" customWidth="1"/>
    <col min="11522" max="11522" width="19.28515625" style="92" customWidth="1"/>
    <col min="11523" max="11523" width="15.42578125" style="92" customWidth="1"/>
    <col min="11524" max="11524" width="9.140625" style="92"/>
    <col min="11525" max="11526" width="10" style="92" bestFit="1" customWidth="1"/>
    <col min="11527" max="11776" width="9.140625" style="92"/>
    <col min="11777" max="11777" width="55.5703125" style="92" customWidth="1"/>
    <col min="11778" max="11778" width="19.28515625" style="92" customWidth="1"/>
    <col min="11779" max="11779" width="15.42578125" style="92" customWidth="1"/>
    <col min="11780" max="11780" width="9.140625" style="92"/>
    <col min="11781" max="11782" width="10" style="92" bestFit="1" customWidth="1"/>
    <col min="11783" max="12032" width="9.140625" style="92"/>
    <col min="12033" max="12033" width="55.5703125" style="92" customWidth="1"/>
    <col min="12034" max="12034" width="19.28515625" style="92" customWidth="1"/>
    <col min="12035" max="12035" width="15.42578125" style="92" customWidth="1"/>
    <col min="12036" max="12036" width="9.140625" style="92"/>
    <col min="12037" max="12038" width="10" style="92" bestFit="1" customWidth="1"/>
    <col min="12039" max="12288" width="9.140625" style="92"/>
    <col min="12289" max="12289" width="55.5703125" style="92" customWidth="1"/>
    <col min="12290" max="12290" width="19.28515625" style="92" customWidth="1"/>
    <col min="12291" max="12291" width="15.42578125" style="92" customWidth="1"/>
    <col min="12292" max="12292" width="9.140625" style="92"/>
    <col min="12293" max="12294" width="10" style="92" bestFit="1" customWidth="1"/>
    <col min="12295" max="12544" width="9.140625" style="92"/>
    <col min="12545" max="12545" width="55.5703125" style="92" customWidth="1"/>
    <col min="12546" max="12546" width="19.28515625" style="92" customWidth="1"/>
    <col min="12547" max="12547" width="15.42578125" style="92" customWidth="1"/>
    <col min="12548" max="12548" width="9.140625" style="92"/>
    <col min="12549" max="12550" width="10" style="92" bestFit="1" customWidth="1"/>
    <col min="12551" max="12800" width="9.140625" style="92"/>
    <col min="12801" max="12801" width="55.5703125" style="92" customWidth="1"/>
    <col min="12802" max="12802" width="19.28515625" style="92" customWidth="1"/>
    <col min="12803" max="12803" width="15.42578125" style="92" customWidth="1"/>
    <col min="12804" max="12804" width="9.140625" style="92"/>
    <col min="12805" max="12806" width="10" style="92" bestFit="1" customWidth="1"/>
    <col min="12807" max="13056" width="9.140625" style="92"/>
    <col min="13057" max="13057" width="55.5703125" style="92" customWidth="1"/>
    <col min="13058" max="13058" width="19.28515625" style="92" customWidth="1"/>
    <col min="13059" max="13059" width="15.42578125" style="92" customWidth="1"/>
    <col min="13060" max="13060" width="9.140625" style="92"/>
    <col min="13061" max="13062" width="10" style="92" bestFit="1" customWidth="1"/>
    <col min="13063" max="13312" width="9.140625" style="92"/>
    <col min="13313" max="13313" width="55.5703125" style="92" customWidth="1"/>
    <col min="13314" max="13314" width="19.28515625" style="92" customWidth="1"/>
    <col min="13315" max="13315" width="15.42578125" style="92" customWidth="1"/>
    <col min="13316" max="13316" width="9.140625" style="92"/>
    <col min="13317" max="13318" width="10" style="92" bestFit="1" customWidth="1"/>
    <col min="13319" max="13568" width="9.140625" style="92"/>
    <col min="13569" max="13569" width="55.5703125" style="92" customWidth="1"/>
    <col min="13570" max="13570" width="19.28515625" style="92" customWidth="1"/>
    <col min="13571" max="13571" width="15.42578125" style="92" customWidth="1"/>
    <col min="13572" max="13572" width="9.140625" style="92"/>
    <col min="13573" max="13574" width="10" style="92" bestFit="1" customWidth="1"/>
    <col min="13575" max="13824" width="9.140625" style="92"/>
    <col min="13825" max="13825" width="55.5703125" style="92" customWidth="1"/>
    <col min="13826" max="13826" width="19.28515625" style="92" customWidth="1"/>
    <col min="13827" max="13827" width="15.42578125" style="92" customWidth="1"/>
    <col min="13828" max="13828" width="9.140625" style="92"/>
    <col min="13829" max="13830" width="10" style="92" bestFit="1" customWidth="1"/>
    <col min="13831" max="14080" width="9.140625" style="92"/>
    <col min="14081" max="14081" width="55.5703125" style="92" customWidth="1"/>
    <col min="14082" max="14082" width="19.28515625" style="92" customWidth="1"/>
    <col min="14083" max="14083" width="15.42578125" style="92" customWidth="1"/>
    <col min="14084" max="14084" width="9.140625" style="92"/>
    <col min="14085" max="14086" width="10" style="92" bestFit="1" customWidth="1"/>
    <col min="14087" max="14336" width="9.140625" style="92"/>
    <col min="14337" max="14337" width="55.5703125" style="92" customWidth="1"/>
    <col min="14338" max="14338" width="19.28515625" style="92" customWidth="1"/>
    <col min="14339" max="14339" width="15.42578125" style="92" customWidth="1"/>
    <col min="14340" max="14340" width="9.140625" style="92"/>
    <col min="14341" max="14342" width="10" style="92" bestFit="1" customWidth="1"/>
    <col min="14343" max="14592" width="9.140625" style="92"/>
    <col min="14593" max="14593" width="55.5703125" style="92" customWidth="1"/>
    <col min="14594" max="14594" width="19.28515625" style="92" customWidth="1"/>
    <col min="14595" max="14595" width="15.42578125" style="92" customWidth="1"/>
    <col min="14596" max="14596" width="9.140625" style="92"/>
    <col min="14597" max="14598" width="10" style="92" bestFit="1" customWidth="1"/>
    <col min="14599" max="14848" width="9.140625" style="92"/>
    <col min="14849" max="14849" width="55.5703125" style="92" customWidth="1"/>
    <col min="14850" max="14850" width="19.28515625" style="92" customWidth="1"/>
    <col min="14851" max="14851" width="15.42578125" style="92" customWidth="1"/>
    <col min="14852" max="14852" width="9.140625" style="92"/>
    <col min="14853" max="14854" width="10" style="92" bestFit="1" customWidth="1"/>
    <col min="14855" max="15104" width="9.140625" style="92"/>
    <col min="15105" max="15105" width="55.5703125" style="92" customWidth="1"/>
    <col min="15106" max="15106" width="19.28515625" style="92" customWidth="1"/>
    <col min="15107" max="15107" width="15.42578125" style="92" customWidth="1"/>
    <col min="15108" max="15108" width="9.140625" style="92"/>
    <col min="15109" max="15110" width="10" style="92" bestFit="1" customWidth="1"/>
    <col min="15111" max="15360" width="9.140625" style="92"/>
    <col min="15361" max="15361" width="55.5703125" style="92" customWidth="1"/>
    <col min="15362" max="15362" width="19.28515625" style="92" customWidth="1"/>
    <col min="15363" max="15363" width="15.42578125" style="92" customWidth="1"/>
    <col min="15364" max="15364" width="9.140625" style="92"/>
    <col min="15365" max="15366" width="10" style="92" bestFit="1" customWidth="1"/>
    <col min="15367" max="15616" width="9.140625" style="92"/>
    <col min="15617" max="15617" width="55.5703125" style="92" customWidth="1"/>
    <col min="15618" max="15618" width="19.28515625" style="92" customWidth="1"/>
    <col min="15619" max="15619" width="15.42578125" style="92" customWidth="1"/>
    <col min="15620" max="15620" width="9.140625" style="92"/>
    <col min="15621" max="15622" width="10" style="92" bestFit="1" customWidth="1"/>
    <col min="15623" max="15872" width="9.140625" style="92"/>
    <col min="15873" max="15873" width="55.5703125" style="92" customWidth="1"/>
    <col min="15874" max="15874" width="19.28515625" style="92" customWidth="1"/>
    <col min="15875" max="15875" width="15.42578125" style="92" customWidth="1"/>
    <col min="15876" max="15876" width="9.140625" style="92"/>
    <col min="15877" max="15878" width="10" style="92" bestFit="1" customWidth="1"/>
    <col min="15879" max="16128" width="9.140625" style="92"/>
    <col min="16129" max="16129" width="55.5703125" style="92" customWidth="1"/>
    <col min="16130" max="16130" width="19.28515625" style="92" customWidth="1"/>
    <col min="16131" max="16131" width="15.42578125" style="92" customWidth="1"/>
    <col min="16132" max="16132" width="9.140625" style="92"/>
    <col min="16133" max="16134" width="10" style="92" bestFit="1" customWidth="1"/>
    <col min="16135" max="16384" width="9.140625" style="92"/>
  </cols>
  <sheetData>
    <row r="1" spans="1:7" ht="15">
      <c r="B1" s="92">
        <v>7</v>
      </c>
      <c r="C1" s="117" t="s">
        <v>1269</v>
      </c>
    </row>
    <row r="2" spans="1:7" ht="15">
      <c r="C2" s="117"/>
    </row>
    <row r="3" spans="1:7">
      <c r="A3" s="260" t="s">
        <v>1152</v>
      </c>
      <c r="B3" s="260"/>
      <c r="C3" s="260"/>
      <c r="D3" s="228"/>
      <c r="E3" s="228"/>
      <c r="F3" s="228"/>
      <c r="G3" s="228"/>
    </row>
    <row r="4" spans="1:7" ht="30" customHeight="1">
      <c r="A4" s="256" t="s">
        <v>1010</v>
      </c>
      <c r="B4" s="256"/>
      <c r="C4" s="256"/>
    </row>
    <row r="5" spans="1:7">
      <c r="A5" s="118"/>
      <c r="B5" s="118"/>
      <c r="C5" s="118"/>
    </row>
    <row r="8" spans="1:7">
      <c r="C8" s="92" t="s">
        <v>938</v>
      </c>
    </row>
    <row r="9" spans="1:7" s="119" customFormat="1" ht="18" customHeight="1">
      <c r="A9" s="90" t="s">
        <v>939</v>
      </c>
      <c r="B9" s="90" t="s">
        <v>940</v>
      </c>
      <c r="C9" s="90" t="s">
        <v>941</v>
      </c>
    </row>
    <row r="10" spans="1:7" ht="33.75" customHeight="1">
      <c r="A10" s="45"/>
      <c r="B10" s="122">
        <v>0</v>
      </c>
      <c r="C10" s="120">
        <v>0</v>
      </c>
      <c r="F10" s="121"/>
    </row>
    <row r="11" spans="1:7" s="114" customFormat="1" ht="33.75" customHeight="1">
      <c r="A11" s="123" t="s">
        <v>942</v>
      </c>
      <c r="B11" s="124">
        <f>SUM(B10:B10)</f>
        <v>0</v>
      </c>
      <c r="C11" s="124">
        <f>SUM(C10:C10)</f>
        <v>0</v>
      </c>
      <c r="F11" s="125"/>
    </row>
    <row r="12" spans="1:7" s="128" customFormat="1" ht="28.5" customHeight="1">
      <c r="A12" s="126"/>
      <c r="B12" s="127"/>
      <c r="C12" s="127"/>
    </row>
    <row r="13" spans="1:7">
      <c r="B13" s="121"/>
    </row>
    <row r="18" spans="2:2">
      <c r="B18" s="94"/>
    </row>
    <row r="19" spans="2:2">
      <c r="B19" s="94"/>
    </row>
    <row r="20" spans="2:2">
      <c r="B20" s="94"/>
    </row>
    <row r="21" spans="2:2">
      <c r="B21" s="94"/>
    </row>
  </sheetData>
  <mergeCells count="2">
    <mergeCell ref="A4:C4"/>
    <mergeCell ref="A3:C3"/>
  </mergeCells>
  <printOptions horizontalCentered="1"/>
  <pageMargins left="0.39370078740157483" right="0.39370078740157483" top="0.98425196850393704" bottom="0.98425196850393704" header="0.51181102362204722" footer="0.51181102362204722"/>
  <pageSetup paperSize="9" scale="92" orientation="portrait" horizontalDpi="300" verticalDpi="300" r:id="rId1"/>
  <headerFooter alignWithMargins="0">
    <oddHeader xml:space="preserve">&amp;R&amp;"Arial,Félkövér"&amp;8 </oddHeader>
  </headerFooter>
</worksheet>
</file>

<file path=xl/worksheets/sheet12.xml><?xml version="1.0" encoding="utf-8"?>
<worksheet xmlns="http://schemas.openxmlformats.org/spreadsheetml/2006/main" xmlns:r="http://schemas.openxmlformats.org/officeDocument/2006/relationships">
  <dimension ref="A1:I20"/>
  <sheetViews>
    <sheetView view="pageBreakPreview" zoomScaleNormal="90" zoomScaleSheetLayoutView="100" workbookViewId="0">
      <selection activeCell="I1" sqref="I1"/>
    </sheetView>
  </sheetViews>
  <sheetFormatPr defaultRowHeight="12.75"/>
  <cols>
    <col min="1" max="1" width="4.28515625" style="129" customWidth="1"/>
    <col min="2" max="2" width="49.28515625" style="92" customWidth="1"/>
    <col min="3" max="3" width="11.5703125" style="94" customWidth="1"/>
    <col min="4" max="4" width="11.5703125" style="115" customWidth="1"/>
    <col min="5" max="5" width="10.140625" style="92" customWidth="1"/>
    <col min="6" max="7" width="10.140625" style="115" customWidth="1"/>
    <col min="8" max="8" width="9.140625" style="115"/>
    <col min="9" max="9" width="11.85546875" style="151" customWidth="1"/>
    <col min="10" max="256" width="9.140625" style="92"/>
    <col min="257" max="257" width="4.28515625" style="92" customWidth="1"/>
    <col min="258" max="258" width="49.28515625" style="92" customWidth="1"/>
    <col min="259" max="260" width="11.5703125" style="92" customWidth="1"/>
    <col min="261" max="263" width="10.140625" style="92" customWidth="1"/>
    <col min="264" max="264" width="9.140625" style="92"/>
    <col min="265" max="265" width="11.85546875" style="92" customWidth="1"/>
    <col min="266" max="512" width="9.140625" style="92"/>
    <col min="513" max="513" width="4.28515625" style="92" customWidth="1"/>
    <col min="514" max="514" width="49.28515625" style="92" customWidth="1"/>
    <col min="515" max="516" width="11.5703125" style="92" customWidth="1"/>
    <col min="517" max="519" width="10.140625" style="92" customWidth="1"/>
    <col min="520" max="520" width="9.140625" style="92"/>
    <col min="521" max="521" width="11.85546875" style="92" customWidth="1"/>
    <col min="522" max="768" width="9.140625" style="92"/>
    <col min="769" max="769" width="4.28515625" style="92" customWidth="1"/>
    <col min="770" max="770" width="49.28515625" style="92" customWidth="1"/>
    <col min="771" max="772" width="11.5703125" style="92" customWidth="1"/>
    <col min="773" max="775" width="10.140625" style="92" customWidth="1"/>
    <col min="776" max="776" width="9.140625" style="92"/>
    <col min="777" max="777" width="11.85546875" style="92" customWidth="1"/>
    <col min="778" max="1024" width="9.140625" style="92"/>
    <col min="1025" max="1025" width="4.28515625" style="92" customWidth="1"/>
    <col min="1026" max="1026" width="49.28515625" style="92" customWidth="1"/>
    <col min="1027" max="1028" width="11.5703125" style="92" customWidth="1"/>
    <col min="1029" max="1031" width="10.140625" style="92" customWidth="1"/>
    <col min="1032" max="1032" width="9.140625" style="92"/>
    <col min="1033" max="1033" width="11.85546875" style="92" customWidth="1"/>
    <col min="1034" max="1280" width="9.140625" style="92"/>
    <col min="1281" max="1281" width="4.28515625" style="92" customWidth="1"/>
    <col min="1282" max="1282" width="49.28515625" style="92" customWidth="1"/>
    <col min="1283" max="1284" width="11.5703125" style="92" customWidth="1"/>
    <col min="1285" max="1287" width="10.140625" style="92" customWidth="1"/>
    <col min="1288" max="1288" width="9.140625" style="92"/>
    <col min="1289" max="1289" width="11.85546875" style="92" customWidth="1"/>
    <col min="1290" max="1536" width="9.140625" style="92"/>
    <col min="1537" max="1537" width="4.28515625" style="92" customWidth="1"/>
    <col min="1538" max="1538" width="49.28515625" style="92" customWidth="1"/>
    <col min="1539" max="1540" width="11.5703125" style="92" customWidth="1"/>
    <col min="1541" max="1543" width="10.140625" style="92" customWidth="1"/>
    <col min="1544" max="1544" width="9.140625" style="92"/>
    <col min="1545" max="1545" width="11.85546875" style="92" customWidth="1"/>
    <col min="1546" max="1792" width="9.140625" style="92"/>
    <col min="1793" max="1793" width="4.28515625" style="92" customWidth="1"/>
    <col min="1794" max="1794" width="49.28515625" style="92" customWidth="1"/>
    <col min="1795" max="1796" width="11.5703125" style="92" customWidth="1"/>
    <col min="1797" max="1799" width="10.140625" style="92" customWidth="1"/>
    <col min="1800" max="1800" width="9.140625" style="92"/>
    <col min="1801" max="1801" width="11.85546875" style="92" customWidth="1"/>
    <col min="1802" max="2048" width="9.140625" style="92"/>
    <col min="2049" max="2049" width="4.28515625" style="92" customWidth="1"/>
    <col min="2050" max="2050" width="49.28515625" style="92" customWidth="1"/>
    <col min="2051" max="2052" width="11.5703125" style="92" customWidth="1"/>
    <col min="2053" max="2055" width="10.140625" style="92" customWidth="1"/>
    <col min="2056" max="2056" width="9.140625" style="92"/>
    <col min="2057" max="2057" width="11.85546875" style="92" customWidth="1"/>
    <col min="2058" max="2304" width="9.140625" style="92"/>
    <col min="2305" max="2305" width="4.28515625" style="92" customWidth="1"/>
    <col min="2306" max="2306" width="49.28515625" style="92" customWidth="1"/>
    <col min="2307" max="2308" width="11.5703125" style="92" customWidth="1"/>
    <col min="2309" max="2311" width="10.140625" style="92" customWidth="1"/>
    <col min="2312" max="2312" width="9.140625" style="92"/>
    <col min="2313" max="2313" width="11.85546875" style="92" customWidth="1"/>
    <col min="2314" max="2560" width="9.140625" style="92"/>
    <col min="2561" max="2561" width="4.28515625" style="92" customWidth="1"/>
    <col min="2562" max="2562" width="49.28515625" style="92" customWidth="1"/>
    <col min="2563" max="2564" width="11.5703125" style="92" customWidth="1"/>
    <col min="2565" max="2567" width="10.140625" style="92" customWidth="1"/>
    <col min="2568" max="2568" width="9.140625" style="92"/>
    <col min="2569" max="2569" width="11.85546875" style="92" customWidth="1"/>
    <col min="2570" max="2816" width="9.140625" style="92"/>
    <col min="2817" max="2817" width="4.28515625" style="92" customWidth="1"/>
    <col min="2818" max="2818" width="49.28515625" style="92" customWidth="1"/>
    <col min="2819" max="2820" width="11.5703125" style="92" customWidth="1"/>
    <col min="2821" max="2823" width="10.140625" style="92" customWidth="1"/>
    <col min="2824" max="2824" width="9.140625" style="92"/>
    <col min="2825" max="2825" width="11.85546875" style="92" customWidth="1"/>
    <col min="2826" max="3072" width="9.140625" style="92"/>
    <col min="3073" max="3073" width="4.28515625" style="92" customWidth="1"/>
    <col min="3074" max="3074" width="49.28515625" style="92" customWidth="1"/>
    <col min="3075" max="3076" width="11.5703125" style="92" customWidth="1"/>
    <col min="3077" max="3079" width="10.140625" style="92" customWidth="1"/>
    <col min="3080" max="3080" width="9.140625" style="92"/>
    <col min="3081" max="3081" width="11.85546875" style="92" customWidth="1"/>
    <col min="3082" max="3328" width="9.140625" style="92"/>
    <col min="3329" max="3329" width="4.28515625" style="92" customWidth="1"/>
    <col min="3330" max="3330" width="49.28515625" style="92" customWidth="1"/>
    <col min="3331" max="3332" width="11.5703125" style="92" customWidth="1"/>
    <col min="3333" max="3335" width="10.140625" style="92" customWidth="1"/>
    <col min="3336" max="3336" width="9.140625" style="92"/>
    <col min="3337" max="3337" width="11.85546875" style="92" customWidth="1"/>
    <col min="3338" max="3584" width="9.140625" style="92"/>
    <col min="3585" max="3585" width="4.28515625" style="92" customWidth="1"/>
    <col min="3586" max="3586" width="49.28515625" style="92" customWidth="1"/>
    <col min="3587" max="3588" width="11.5703125" style="92" customWidth="1"/>
    <col min="3589" max="3591" width="10.140625" style="92" customWidth="1"/>
    <col min="3592" max="3592" width="9.140625" style="92"/>
    <col min="3593" max="3593" width="11.85546875" style="92" customWidth="1"/>
    <col min="3594" max="3840" width="9.140625" style="92"/>
    <col min="3841" max="3841" width="4.28515625" style="92" customWidth="1"/>
    <col min="3842" max="3842" width="49.28515625" style="92" customWidth="1"/>
    <col min="3843" max="3844" width="11.5703125" style="92" customWidth="1"/>
    <col min="3845" max="3847" width="10.140625" style="92" customWidth="1"/>
    <col min="3848" max="3848" width="9.140625" style="92"/>
    <col min="3849" max="3849" width="11.85546875" style="92" customWidth="1"/>
    <col min="3850" max="4096" width="9.140625" style="92"/>
    <col min="4097" max="4097" width="4.28515625" style="92" customWidth="1"/>
    <col min="4098" max="4098" width="49.28515625" style="92" customWidth="1"/>
    <col min="4099" max="4100" width="11.5703125" style="92" customWidth="1"/>
    <col min="4101" max="4103" width="10.140625" style="92" customWidth="1"/>
    <col min="4104" max="4104" width="9.140625" style="92"/>
    <col min="4105" max="4105" width="11.85546875" style="92" customWidth="1"/>
    <col min="4106" max="4352" width="9.140625" style="92"/>
    <col min="4353" max="4353" width="4.28515625" style="92" customWidth="1"/>
    <col min="4354" max="4354" width="49.28515625" style="92" customWidth="1"/>
    <col min="4355" max="4356" width="11.5703125" style="92" customWidth="1"/>
    <col min="4357" max="4359" width="10.140625" style="92" customWidth="1"/>
    <col min="4360" max="4360" width="9.140625" style="92"/>
    <col min="4361" max="4361" width="11.85546875" style="92" customWidth="1"/>
    <col min="4362" max="4608" width="9.140625" style="92"/>
    <col min="4609" max="4609" width="4.28515625" style="92" customWidth="1"/>
    <col min="4610" max="4610" width="49.28515625" style="92" customWidth="1"/>
    <col min="4611" max="4612" width="11.5703125" style="92" customWidth="1"/>
    <col min="4613" max="4615" width="10.140625" style="92" customWidth="1"/>
    <col min="4616" max="4616" width="9.140625" style="92"/>
    <col min="4617" max="4617" width="11.85546875" style="92" customWidth="1"/>
    <col min="4618" max="4864" width="9.140625" style="92"/>
    <col min="4865" max="4865" width="4.28515625" style="92" customWidth="1"/>
    <col min="4866" max="4866" width="49.28515625" style="92" customWidth="1"/>
    <col min="4867" max="4868" width="11.5703125" style="92" customWidth="1"/>
    <col min="4869" max="4871" width="10.140625" style="92" customWidth="1"/>
    <col min="4872" max="4872" width="9.140625" style="92"/>
    <col min="4873" max="4873" width="11.85546875" style="92" customWidth="1"/>
    <col min="4874" max="5120" width="9.140625" style="92"/>
    <col min="5121" max="5121" width="4.28515625" style="92" customWidth="1"/>
    <col min="5122" max="5122" width="49.28515625" style="92" customWidth="1"/>
    <col min="5123" max="5124" width="11.5703125" style="92" customWidth="1"/>
    <col min="5125" max="5127" width="10.140625" style="92" customWidth="1"/>
    <col min="5128" max="5128" width="9.140625" style="92"/>
    <col min="5129" max="5129" width="11.85546875" style="92" customWidth="1"/>
    <col min="5130" max="5376" width="9.140625" style="92"/>
    <col min="5377" max="5377" width="4.28515625" style="92" customWidth="1"/>
    <col min="5378" max="5378" width="49.28515625" style="92" customWidth="1"/>
    <col min="5379" max="5380" width="11.5703125" style="92" customWidth="1"/>
    <col min="5381" max="5383" width="10.140625" style="92" customWidth="1"/>
    <col min="5384" max="5384" width="9.140625" style="92"/>
    <col min="5385" max="5385" width="11.85546875" style="92" customWidth="1"/>
    <col min="5386" max="5632" width="9.140625" style="92"/>
    <col min="5633" max="5633" width="4.28515625" style="92" customWidth="1"/>
    <col min="5634" max="5634" width="49.28515625" style="92" customWidth="1"/>
    <col min="5635" max="5636" width="11.5703125" style="92" customWidth="1"/>
    <col min="5637" max="5639" width="10.140625" style="92" customWidth="1"/>
    <col min="5640" max="5640" width="9.140625" style="92"/>
    <col min="5641" max="5641" width="11.85546875" style="92" customWidth="1"/>
    <col min="5642" max="5888" width="9.140625" style="92"/>
    <col min="5889" max="5889" width="4.28515625" style="92" customWidth="1"/>
    <col min="5890" max="5890" width="49.28515625" style="92" customWidth="1"/>
    <col min="5891" max="5892" width="11.5703125" style="92" customWidth="1"/>
    <col min="5893" max="5895" width="10.140625" style="92" customWidth="1"/>
    <col min="5896" max="5896" width="9.140625" style="92"/>
    <col min="5897" max="5897" width="11.85546875" style="92" customWidth="1"/>
    <col min="5898" max="6144" width="9.140625" style="92"/>
    <col min="6145" max="6145" width="4.28515625" style="92" customWidth="1"/>
    <col min="6146" max="6146" width="49.28515625" style="92" customWidth="1"/>
    <col min="6147" max="6148" width="11.5703125" style="92" customWidth="1"/>
    <col min="6149" max="6151" width="10.140625" style="92" customWidth="1"/>
    <col min="6152" max="6152" width="9.140625" style="92"/>
    <col min="6153" max="6153" width="11.85546875" style="92" customWidth="1"/>
    <col min="6154" max="6400" width="9.140625" style="92"/>
    <col min="6401" max="6401" width="4.28515625" style="92" customWidth="1"/>
    <col min="6402" max="6402" width="49.28515625" style="92" customWidth="1"/>
    <col min="6403" max="6404" width="11.5703125" style="92" customWidth="1"/>
    <col min="6405" max="6407" width="10.140625" style="92" customWidth="1"/>
    <col min="6408" max="6408" width="9.140625" style="92"/>
    <col min="6409" max="6409" width="11.85546875" style="92" customWidth="1"/>
    <col min="6410" max="6656" width="9.140625" style="92"/>
    <col min="6657" max="6657" width="4.28515625" style="92" customWidth="1"/>
    <col min="6658" max="6658" width="49.28515625" style="92" customWidth="1"/>
    <col min="6659" max="6660" width="11.5703125" style="92" customWidth="1"/>
    <col min="6661" max="6663" width="10.140625" style="92" customWidth="1"/>
    <col min="6664" max="6664" width="9.140625" style="92"/>
    <col min="6665" max="6665" width="11.85546875" style="92" customWidth="1"/>
    <col min="6666" max="6912" width="9.140625" style="92"/>
    <col min="6913" max="6913" width="4.28515625" style="92" customWidth="1"/>
    <col min="6914" max="6914" width="49.28515625" style="92" customWidth="1"/>
    <col min="6915" max="6916" width="11.5703125" style="92" customWidth="1"/>
    <col min="6917" max="6919" width="10.140625" style="92" customWidth="1"/>
    <col min="6920" max="6920" width="9.140625" style="92"/>
    <col min="6921" max="6921" width="11.85546875" style="92" customWidth="1"/>
    <col min="6922" max="7168" width="9.140625" style="92"/>
    <col min="7169" max="7169" width="4.28515625" style="92" customWidth="1"/>
    <col min="7170" max="7170" width="49.28515625" style="92" customWidth="1"/>
    <col min="7171" max="7172" width="11.5703125" style="92" customWidth="1"/>
    <col min="7173" max="7175" width="10.140625" style="92" customWidth="1"/>
    <col min="7176" max="7176" width="9.140625" style="92"/>
    <col min="7177" max="7177" width="11.85546875" style="92" customWidth="1"/>
    <col min="7178" max="7424" width="9.140625" style="92"/>
    <col min="7425" max="7425" width="4.28515625" style="92" customWidth="1"/>
    <col min="7426" max="7426" width="49.28515625" style="92" customWidth="1"/>
    <col min="7427" max="7428" width="11.5703125" style="92" customWidth="1"/>
    <col min="7429" max="7431" width="10.140625" style="92" customWidth="1"/>
    <col min="7432" max="7432" width="9.140625" style="92"/>
    <col min="7433" max="7433" width="11.85546875" style="92" customWidth="1"/>
    <col min="7434" max="7680" width="9.140625" style="92"/>
    <col min="7681" max="7681" width="4.28515625" style="92" customWidth="1"/>
    <col min="7682" max="7682" width="49.28515625" style="92" customWidth="1"/>
    <col min="7683" max="7684" width="11.5703125" style="92" customWidth="1"/>
    <col min="7685" max="7687" width="10.140625" style="92" customWidth="1"/>
    <col min="7688" max="7688" width="9.140625" style="92"/>
    <col min="7689" max="7689" width="11.85546875" style="92" customWidth="1"/>
    <col min="7690" max="7936" width="9.140625" style="92"/>
    <col min="7937" max="7937" width="4.28515625" style="92" customWidth="1"/>
    <col min="7938" max="7938" width="49.28515625" style="92" customWidth="1"/>
    <col min="7939" max="7940" width="11.5703125" style="92" customWidth="1"/>
    <col min="7941" max="7943" width="10.140625" style="92" customWidth="1"/>
    <col min="7944" max="7944" width="9.140625" style="92"/>
    <col min="7945" max="7945" width="11.85546875" style="92" customWidth="1"/>
    <col min="7946" max="8192" width="9.140625" style="92"/>
    <col min="8193" max="8193" width="4.28515625" style="92" customWidth="1"/>
    <col min="8194" max="8194" width="49.28515625" style="92" customWidth="1"/>
    <col min="8195" max="8196" width="11.5703125" style="92" customWidth="1"/>
    <col min="8197" max="8199" width="10.140625" style="92" customWidth="1"/>
    <col min="8200" max="8200" width="9.140625" style="92"/>
    <col min="8201" max="8201" width="11.85546875" style="92" customWidth="1"/>
    <col min="8202" max="8448" width="9.140625" style="92"/>
    <col min="8449" max="8449" width="4.28515625" style="92" customWidth="1"/>
    <col min="8450" max="8450" width="49.28515625" style="92" customWidth="1"/>
    <col min="8451" max="8452" width="11.5703125" style="92" customWidth="1"/>
    <col min="8453" max="8455" width="10.140625" style="92" customWidth="1"/>
    <col min="8456" max="8456" width="9.140625" style="92"/>
    <col min="8457" max="8457" width="11.85546875" style="92" customWidth="1"/>
    <col min="8458" max="8704" width="9.140625" style="92"/>
    <col min="8705" max="8705" width="4.28515625" style="92" customWidth="1"/>
    <col min="8706" max="8706" width="49.28515625" style="92" customWidth="1"/>
    <col min="8707" max="8708" width="11.5703125" style="92" customWidth="1"/>
    <col min="8709" max="8711" width="10.140625" style="92" customWidth="1"/>
    <col min="8712" max="8712" width="9.140625" style="92"/>
    <col min="8713" max="8713" width="11.85546875" style="92" customWidth="1"/>
    <col min="8714" max="8960" width="9.140625" style="92"/>
    <col min="8961" max="8961" width="4.28515625" style="92" customWidth="1"/>
    <col min="8962" max="8962" width="49.28515625" style="92" customWidth="1"/>
    <col min="8963" max="8964" width="11.5703125" style="92" customWidth="1"/>
    <col min="8965" max="8967" width="10.140625" style="92" customWidth="1"/>
    <col min="8968" max="8968" width="9.140625" style="92"/>
    <col min="8969" max="8969" width="11.85546875" style="92" customWidth="1"/>
    <col min="8970" max="9216" width="9.140625" style="92"/>
    <col min="9217" max="9217" width="4.28515625" style="92" customWidth="1"/>
    <col min="9218" max="9218" width="49.28515625" style="92" customWidth="1"/>
    <col min="9219" max="9220" width="11.5703125" style="92" customWidth="1"/>
    <col min="9221" max="9223" width="10.140625" style="92" customWidth="1"/>
    <col min="9224" max="9224" width="9.140625" style="92"/>
    <col min="9225" max="9225" width="11.85546875" style="92" customWidth="1"/>
    <col min="9226" max="9472" width="9.140625" style="92"/>
    <col min="9473" max="9473" width="4.28515625" style="92" customWidth="1"/>
    <col min="9474" max="9474" width="49.28515625" style="92" customWidth="1"/>
    <col min="9475" max="9476" width="11.5703125" style="92" customWidth="1"/>
    <col min="9477" max="9479" width="10.140625" style="92" customWidth="1"/>
    <col min="9480" max="9480" width="9.140625" style="92"/>
    <col min="9481" max="9481" width="11.85546875" style="92" customWidth="1"/>
    <col min="9482" max="9728" width="9.140625" style="92"/>
    <col min="9729" max="9729" width="4.28515625" style="92" customWidth="1"/>
    <col min="9730" max="9730" width="49.28515625" style="92" customWidth="1"/>
    <col min="9731" max="9732" width="11.5703125" style="92" customWidth="1"/>
    <col min="9733" max="9735" width="10.140625" style="92" customWidth="1"/>
    <col min="9736" max="9736" width="9.140625" style="92"/>
    <col min="9737" max="9737" width="11.85546875" style="92" customWidth="1"/>
    <col min="9738" max="9984" width="9.140625" style="92"/>
    <col min="9985" max="9985" width="4.28515625" style="92" customWidth="1"/>
    <col min="9986" max="9986" width="49.28515625" style="92" customWidth="1"/>
    <col min="9987" max="9988" width="11.5703125" style="92" customWidth="1"/>
    <col min="9989" max="9991" width="10.140625" style="92" customWidth="1"/>
    <col min="9992" max="9992" width="9.140625" style="92"/>
    <col min="9993" max="9993" width="11.85546875" style="92" customWidth="1"/>
    <col min="9994" max="10240" width="9.140625" style="92"/>
    <col min="10241" max="10241" width="4.28515625" style="92" customWidth="1"/>
    <col min="10242" max="10242" width="49.28515625" style="92" customWidth="1"/>
    <col min="10243" max="10244" width="11.5703125" style="92" customWidth="1"/>
    <col min="10245" max="10247" width="10.140625" style="92" customWidth="1"/>
    <col min="10248" max="10248" width="9.140625" style="92"/>
    <col min="10249" max="10249" width="11.85546875" style="92" customWidth="1"/>
    <col min="10250" max="10496" width="9.140625" style="92"/>
    <col min="10497" max="10497" width="4.28515625" style="92" customWidth="1"/>
    <col min="10498" max="10498" width="49.28515625" style="92" customWidth="1"/>
    <col min="10499" max="10500" width="11.5703125" style="92" customWidth="1"/>
    <col min="10501" max="10503" width="10.140625" style="92" customWidth="1"/>
    <col min="10504" max="10504" width="9.140625" style="92"/>
    <col min="10505" max="10505" width="11.85546875" style="92" customWidth="1"/>
    <col min="10506" max="10752" width="9.140625" style="92"/>
    <col min="10753" max="10753" width="4.28515625" style="92" customWidth="1"/>
    <col min="10754" max="10754" width="49.28515625" style="92" customWidth="1"/>
    <col min="10755" max="10756" width="11.5703125" style="92" customWidth="1"/>
    <col min="10757" max="10759" width="10.140625" style="92" customWidth="1"/>
    <col min="10760" max="10760" width="9.140625" style="92"/>
    <col min="10761" max="10761" width="11.85546875" style="92" customWidth="1"/>
    <col min="10762" max="11008" width="9.140625" style="92"/>
    <col min="11009" max="11009" width="4.28515625" style="92" customWidth="1"/>
    <col min="11010" max="11010" width="49.28515625" style="92" customWidth="1"/>
    <col min="11011" max="11012" width="11.5703125" style="92" customWidth="1"/>
    <col min="11013" max="11015" width="10.140625" style="92" customWidth="1"/>
    <col min="11016" max="11016" width="9.140625" style="92"/>
    <col min="11017" max="11017" width="11.85546875" style="92" customWidth="1"/>
    <col min="11018" max="11264" width="9.140625" style="92"/>
    <col min="11265" max="11265" width="4.28515625" style="92" customWidth="1"/>
    <col min="11266" max="11266" width="49.28515625" style="92" customWidth="1"/>
    <col min="11267" max="11268" width="11.5703125" style="92" customWidth="1"/>
    <col min="11269" max="11271" width="10.140625" style="92" customWidth="1"/>
    <col min="11272" max="11272" width="9.140625" style="92"/>
    <col min="11273" max="11273" width="11.85546875" style="92" customWidth="1"/>
    <col min="11274" max="11520" width="9.140625" style="92"/>
    <col min="11521" max="11521" width="4.28515625" style="92" customWidth="1"/>
    <col min="11522" max="11522" width="49.28515625" style="92" customWidth="1"/>
    <col min="11523" max="11524" width="11.5703125" style="92" customWidth="1"/>
    <col min="11525" max="11527" width="10.140625" style="92" customWidth="1"/>
    <col min="11528" max="11528" width="9.140625" style="92"/>
    <col min="11529" max="11529" width="11.85546875" style="92" customWidth="1"/>
    <col min="11530" max="11776" width="9.140625" style="92"/>
    <col min="11777" max="11777" width="4.28515625" style="92" customWidth="1"/>
    <col min="11778" max="11778" width="49.28515625" style="92" customWidth="1"/>
    <col min="11779" max="11780" width="11.5703125" style="92" customWidth="1"/>
    <col min="11781" max="11783" width="10.140625" style="92" customWidth="1"/>
    <col min="11784" max="11784" width="9.140625" style="92"/>
    <col min="11785" max="11785" width="11.85546875" style="92" customWidth="1"/>
    <col min="11786" max="12032" width="9.140625" style="92"/>
    <col min="12033" max="12033" width="4.28515625" style="92" customWidth="1"/>
    <col min="12034" max="12034" width="49.28515625" style="92" customWidth="1"/>
    <col min="12035" max="12036" width="11.5703125" style="92" customWidth="1"/>
    <col min="12037" max="12039" width="10.140625" style="92" customWidth="1"/>
    <col min="12040" max="12040" width="9.140625" style="92"/>
    <col min="12041" max="12041" width="11.85546875" style="92" customWidth="1"/>
    <col min="12042" max="12288" width="9.140625" style="92"/>
    <col min="12289" max="12289" width="4.28515625" style="92" customWidth="1"/>
    <col min="12290" max="12290" width="49.28515625" style="92" customWidth="1"/>
    <col min="12291" max="12292" width="11.5703125" style="92" customWidth="1"/>
    <col min="12293" max="12295" width="10.140625" style="92" customWidth="1"/>
    <col min="12296" max="12296" width="9.140625" style="92"/>
    <col min="12297" max="12297" width="11.85546875" style="92" customWidth="1"/>
    <col min="12298" max="12544" width="9.140625" style="92"/>
    <col min="12545" max="12545" width="4.28515625" style="92" customWidth="1"/>
    <col min="12546" max="12546" width="49.28515625" style="92" customWidth="1"/>
    <col min="12547" max="12548" width="11.5703125" style="92" customWidth="1"/>
    <col min="12549" max="12551" width="10.140625" style="92" customWidth="1"/>
    <col min="12552" max="12552" width="9.140625" style="92"/>
    <col min="12553" max="12553" width="11.85546875" style="92" customWidth="1"/>
    <col min="12554" max="12800" width="9.140625" style="92"/>
    <col min="12801" max="12801" width="4.28515625" style="92" customWidth="1"/>
    <col min="12802" max="12802" width="49.28515625" style="92" customWidth="1"/>
    <col min="12803" max="12804" width="11.5703125" style="92" customWidth="1"/>
    <col min="12805" max="12807" width="10.140625" style="92" customWidth="1"/>
    <col min="12808" max="12808" width="9.140625" style="92"/>
    <col min="12809" max="12809" width="11.85546875" style="92" customWidth="1"/>
    <col min="12810" max="13056" width="9.140625" style="92"/>
    <col min="13057" max="13057" width="4.28515625" style="92" customWidth="1"/>
    <col min="13058" max="13058" width="49.28515625" style="92" customWidth="1"/>
    <col min="13059" max="13060" width="11.5703125" style="92" customWidth="1"/>
    <col min="13061" max="13063" width="10.140625" style="92" customWidth="1"/>
    <col min="13064" max="13064" width="9.140625" style="92"/>
    <col min="13065" max="13065" width="11.85546875" style="92" customWidth="1"/>
    <col min="13066" max="13312" width="9.140625" style="92"/>
    <col min="13313" max="13313" width="4.28515625" style="92" customWidth="1"/>
    <col min="13314" max="13314" width="49.28515625" style="92" customWidth="1"/>
    <col min="13315" max="13316" width="11.5703125" style="92" customWidth="1"/>
    <col min="13317" max="13319" width="10.140625" style="92" customWidth="1"/>
    <col min="13320" max="13320" width="9.140625" style="92"/>
    <col min="13321" max="13321" width="11.85546875" style="92" customWidth="1"/>
    <col min="13322" max="13568" width="9.140625" style="92"/>
    <col min="13569" max="13569" width="4.28515625" style="92" customWidth="1"/>
    <col min="13570" max="13570" width="49.28515625" style="92" customWidth="1"/>
    <col min="13571" max="13572" width="11.5703125" style="92" customWidth="1"/>
    <col min="13573" max="13575" width="10.140625" style="92" customWidth="1"/>
    <col min="13576" max="13576" width="9.140625" style="92"/>
    <col min="13577" max="13577" width="11.85546875" style="92" customWidth="1"/>
    <col min="13578" max="13824" width="9.140625" style="92"/>
    <col min="13825" max="13825" width="4.28515625" style="92" customWidth="1"/>
    <col min="13826" max="13826" width="49.28515625" style="92" customWidth="1"/>
    <col min="13827" max="13828" width="11.5703125" style="92" customWidth="1"/>
    <col min="13829" max="13831" width="10.140625" style="92" customWidth="1"/>
    <col min="13832" max="13832" width="9.140625" style="92"/>
    <col min="13833" max="13833" width="11.85546875" style="92" customWidth="1"/>
    <col min="13834" max="14080" width="9.140625" style="92"/>
    <col min="14081" max="14081" width="4.28515625" style="92" customWidth="1"/>
    <col min="14082" max="14082" width="49.28515625" style="92" customWidth="1"/>
    <col min="14083" max="14084" width="11.5703125" style="92" customWidth="1"/>
    <col min="14085" max="14087" width="10.140625" style="92" customWidth="1"/>
    <col min="14088" max="14088" width="9.140625" style="92"/>
    <col min="14089" max="14089" width="11.85546875" style="92" customWidth="1"/>
    <col min="14090" max="14336" width="9.140625" style="92"/>
    <col min="14337" max="14337" width="4.28515625" style="92" customWidth="1"/>
    <col min="14338" max="14338" width="49.28515625" style="92" customWidth="1"/>
    <col min="14339" max="14340" width="11.5703125" style="92" customWidth="1"/>
    <col min="14341" max="14343" width="10.140625" style="92" customWidth="1"/>
    <col min="14344" max="14344" width="9.140625" style="92"/>
    <col min="14345" max="14345" width="11.85546875" style="92" customWidth="1"/>
    <col min="14346" max="14592" width="9.140625" style="92"/>
    <col min="14593" max="14593" width="4.28515625" style="92" customWidth="1"/>
    <col min="14594" max="14594" width="49.28515625" style="92" customWidth="1"/>
    <col min="14595" max="14596" width="11.5703125" style="92" customWidth="1"/>
    <col min="14597" max="14599" width="10.140625" style="92" customWidth="1"/>
    <col min="14600" max="14600" width="9.140625" style="92"/>
    <col min="14601" max="14601" width="11.85546875" style="92" customWidth="1"/>
    <col min="14602" max="14848" width="9.140625" style="92"/>
    <col min="14849" max="14849" width="4.28515625" style="92" customWidth="1"/>
    <col min="14850" max="14850" width="49.28515625" style="92" customWidth="1"/>
    <col min="14851" max="14852" width="11.5703125" style="92" customWidth="1"/>
    <col min="14853" max="14855" width="10.140625" style="92" customWidth="1"/>
    <col min="14856" max="14856" width="9.140625" style="92"/>
    <col min="14857" max="14857" width="11.85546875" style="92" customWidth="1"/>
    <col min="14858" max="15104" width="9.140625" style="92"/>
    <col min="15105" max="15105" width="4.28515625" style="92" customWidth="1"/>
    <col min="15106" max="15106" width="49.28515625" style="92" customWidth="1"/>
    <col min="15107" max="15108" width="11.5703125" style="92" customWidth="1"/>
    <col min="15109" max="15111" width="10.140625" style="92" customWidth="1"/>
    <col min="15112" max="15112" width="9.140625" style="92"/>
    <col min="15113" max="15113" width="11.85546875" style="92" customWidth="1"/>
    <col min="15114" max="15360" width="9.140625" style="92"/>
    <col min="15361" max="15361" width="4.28515625" style="92" customWidth="1"/>
    <col min="15362" max="15362" width="49.28515625" style="92" customWidth="1"/>
    <col min="15363" max="15364" width="11.5703125" style="92" customWidth="1"/>
    <col min="15365" max="15367" width="10.140625" style="92" customWidth="1"/>
    <col min="15368" max="15368" width="9.140625" style="92"/>
    <col min="15369" max="15369" width="11.85546875" style="92" customWidth="1"/>
    <col min="15370" max="15616" width="9.140625" style="92"/>
    <col min="15617" max="15617" width="4.28515625" style="92" customWidth="1"/>
    <col min="15618" max="15618" width="49.28515625" style="92" customWidth="1"/>
    <col min="15619" max="15620" width="11.5703125" style="92" customWidth="1"/>
    <col min="15621" max="15623" width="10.140625" style="92" customWidth="1"/>
    <col min="15624" max="15624" width="9.140625" style="92"/>
    <col min="15625" max="15625" width="11.85546875" style="92" customWidth="1"/>
    <col min="15626" max="15872" width="9.140625" style="92"/>
    <col min="15873" max="15873" width="4.28515625" style="92" customWidth="1"/>
    <col min="15874" max="15874" width="49.28515625" style="92" customWidth="1"/>
    <col min="15875" max="15876" width="11.5703125" style="92" customWidth="1"/>
    <col min="15877" max="15879" width="10.140625" style="92" customWidth="1"/>
    <col min="15880" max="15880" width="9.140625" style="92"/>
    <col min="15881" max="15881" width="11.85546875" style="92" customWidth="1"/>
    <col min="15882" max="16128" width="9.140625" style="92"/>
    <col min="16129" max="16129" width="4.28515625" style="92" customWidth="1"/>
    <col min="16130" max="16130" width="49.28515625" style="92" customWidth="1"/>
    <col min="16131" max="16132" width="11.5703125" style="92" customWidth="1"/>
    <col min="16133" max="16135" width="10.140625" style="92" customWidth="1"/>
    <col min="16136" max="16136" width="9.140625" style="92"/>
    <col min="16137" max="16137" width="11.85546875" style="92" customWidth="1"/>
    <col min="16138" max="16384" width="9.140625" style="92"/>
  </cols>
  <sheetData>
    <row r="1" spans="1:9" ht="15">
      <c r="I1" s="117" t="s">
        <v>1270</v>
      </c>
    </row>
    <row r="2" spans="1:9" ht="15">
      <c r="I2" s="117"/>
    </row>
    <row r="3" spans="1:9" ht="15">
      <c r="B3" s="260" t="s">
        <v>1152</v>
      </c>
      <c r="C3" s="260"/>
      <c r="D3" s="260"/>
      <c r="E3" s="260"/>
      <c r="F3" s="260"/>
      <c r="G3" s="260"/>
      <c r="H3" s="260"/>
      <c r="I3" s="117"/>
    </row>
    <row r="4" spans="1:9" ht="19.5" customHeight="1">
      <c r="A4" s="268" t="s">
        <v>1011</v>
      </c>
      <c r="B4" s="268"/>
      <c r="C4" s="268"/>
      <c r="D4" s="268"/>
      <c r="E4" s="268"/>
      <c r="F4" s="268"/>
      <c r="G4" s="268"/>
      <c r="H4" s="268"/>
      <c r="I4" s="268"/>
    </row>
    <row r="5" spans="1:9">
      <c r="A5" s="130"/>
      <c r="B5" s="118"/>
      <c r="C5" s="131"/>
      <c r="D5" s="132"/>
      <c r="E5" s="118"/>
      <c r="F5" s="132"/>
      <c r="G5" s="132"/>
      <c r="H5" s="132"/>
      <c r="I5" s="133"/>
    </row>
    <row r="7" spans="1:9" ht="18" customHeight="1">
      <c r="A7" s="134" t="s">
        <v>943</v>
      </c>
      <c r="B7" s="134" t="s">
        <v>76</v>
      </c>
      <c r="C7" s="135" t="s">
        <v>944</v>
      </c>
      <c r="D7" s="134"/>
      <c r="E7" s="134" t="s">
        <v>945</v>
      </c>
      <c r="F7" s="134"/>
      <c r="G7" s="134" t="s">
        <v>946</v>
      </c>
      <c r="H7" s="134"/>
      <c r="I7" s="136" t="s">
        <v>935</v>
      </c>
    </row>
    <row r="8" spans="1:9" ht="20.25" customHeight="1">
      <c r="A8" s="134"/>
      <c r="B8" s="134"/>
      <c r="C8" s="137" t="s">
        <v>947</v>
      </c>
      <c r="D8" s="138" t="s">
        <v>938</v>
      </c>
      <c r="E8" s="139" t="s">
        <v>947</v>
      </c>
      <c r="F8" s="138" t="s">
        <v>938</v>
      </c>
      <c r="G8" s="139"/>
      <c r="H8" s="138" t="s">
        <v>938</v>
      </c>
      <c r="I8" s="140" t="s">
        <v>938</v>
      </c>
    </row>
    <row r="9" spans="1:9" ht="48.75" customHeight="1">
      <c r="A9" s="139" t="s">
        <v>416</v>
      </c>
      <c r="B9" s="141" t="s">
        <v>948</v>
      </c>
      <c r="C9" s="142"/>
      <c r="D9" s="143"/>
      <c r="E9" s="144"/>
      <c r="F9" s="143"/>
      <c r="G9" s="143"/>
      <c r="H9" s="143"/>
      <c r="I9" s="136">
        <f>+D9+F9+H9</f>
        <v>0</v>
      </c>
    </row>
    <row r="10" spans="1:9" ht="37.5" customHeight="1">
      <c r="A10" s="139" t="s">
        <v>417</v>
      </c>
      <c r="B10" s="141" t="s">
        <v>949</v>
      </c>
      <c r="C10" s="142"/>
      <c r="D10" s="143"/>
      <c r="E10" s="144"/>
      <c r="F10" s="143"/>
      <c r="G10" s="143"/>
      <c r="H10" s="143"/>
      <c r="I10" s="136">
        <f>+D10+F10+H10</f>
        <v>0</v>
      </c>
    </row>
    <row r="11" spans="1:9" ht="33.75" customHeight="1">
      <c r="A11" s="139" t="s">
        <v>950</v>
      </c>
      <c r="B11" s="141" t="s">
        <v>951</v>
      </c>
      <c r="C11" s="142"/>
      <c r="D11" s="143"/>
      <c r="E11" s="144"/>
      <c r="F11" s="143"/>
      <c r="G11" s="143"/>
      <c r="H11" s="143"/>
      <c r="I11" s="136">
        <f>+D11+F11+H11</f>
        <v>0</v>
      </c>
    </row>
    <row r="12" spans="1:9" ht="15.75" customHeight="1">
      <c r="A12" s="139"/>
      <c r="B12" s="145" t="s">
        <v>952</v>
      </c>
      <c r="C12" s="137"/>
      <c r="D12" s="143"/>
      <c r="E12" s="86"/>
      <c r="F12" s="143"/>
      <c r="G12" s="146"/>
      <c r="H12" s="143"/>
      <c r="I12" s="136"/>
    </row>
    <row r="13" spans="1:9" ht="19.5" customHeight="1">
      <c r="A13" s="139"/>
      <c r="B13" s="145" t="s">
        <v>953</v>
      </c>
      <c r="C13" s="137"/>
      <c r="D13" s="143"/>
      <c r="E13" s="86"/>
      <c r="F13" s="143"/>
      <c r="G13" s="160"/>
      <c r="H13" s="143"/>
      <c r="I13" s="136"/>
    </row>
    <row r="14" spans="1:9" ht="19.5" customHeight="1">
      <c r="A14" s="139"/>
      <c r="B14" s="145" t="s">
        <v>954</v>
      </c>
      <c r="C14" s="137"/>
      <c r="D14" s="143"/>
      <c r="E14" s="139"/>
      <c r="F14" s="143"/>
      <c r="G14" s="146"/>
      <c r="H14" s="143"/>
      <c r="I14" s="136"/>
    </row>
    <row r="15" spans="1:9" ht="33.75" customHeight="1">
      <c r="A15" s="139" t="s">
        <v>955</v>
      </c>
      <c r="B15" s="141" t="s">
        <v>956</v>
      </c>
      <c r="C15" s="142"/>
      <c r="D15" s="143"/>
      <c r="E15" s="144"/>
      <c r="F15" s="143"/>
      <c r="G15" s="143"/>
      <c r="H15" s="143"/>
      <c r="I15" s="136"/>
    </row>
    <row r="16" spans="1:9" ht="25.5" customHeight="1">
      <c r="A16" s="139" t="s">
        <v>957</v>
      </c>
      <c r="B16" s="141" t="s">
        <v>958</v>
      </c>
      <c r="C16" s="142"/>
      <c r="D16" s="143"/>
      <c r="E16" s="144"/>
      <c r="F16" s="143"/>
      <c r="G16" s="143"/>
      <c r="H16" s="143"/>
      <c r="I16" s="136"/>
    </row>
    <row r="17" spans="1:9" s="114" customFormat="1" ht="32.25" customHeight="1">
      <c r="A17" s="147"/>
      <c r="B17" s="148" t="s">
        <v>937</v>
      </c>
      <c r="C17" s="149">
        <f>SUM(C9:C16)</f>
        <v>0</v>
      </c>
      <c r="D17" s="136">
        <f>SUM(D9:D16)</f>
        <v>0</v>
      </c>
      <c r="E17" s="136"/>
      <c r="F17" s="136"/>
      <c r="G17" s="136"/>
      <c r="H17" s="136"/>
      <c r="I17" s="136"/>
    </row>
    <row r="18" spans="1:9">
      <c r="B18" s="150"/>
    </row>
    <row r="19" spans="1:9">
      <c r="B19" s="150"/>
    </row>
    <row r="20" spans="1:9">
      <c r="B20" s="150"/>
    </row>
  </sheetData>
  <mergeCells count="2">
    <mergeCell ref="A4:I4"/>
    <mergeCell ref="B3:H3"/>
  </mergeCells>
  <printOptions horizontalCentered="1"/>
  <pageMargins left="0.45" right="0.59" top="0.98425196850393704" bottom="0.98425196850393704" header="0.51181102362204722" footer="0.51181102362204722"/>
  <pageSetup paperSize="9" scale="67" orientation="portrait" horizontalDpi="300" verticalDpi="300" r:id="rId1"/>
  <headerFooter alignWithMargins="0">
    <oddHeader xml:space="preserve">&amp;R&amp;"Arial,Félkövér"&amp;8 </oddHeader>
    <oddFooter>&amp;R&amp;P/&amp;N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>
  <dimension ref="A1:G10"/>
  <sheetViews>
    <sheetView view="pageBreakPreview" zoomScaleSheetLayoutView="100" workbookViewId="0">
      <selection activeCell="L13" sqref="L13"/>
    </sheetView>
  </sheetViews>
  <sheetFormatPr defaultRowHeight="12.75"/>
  <cols>
    <col min="1" max="1" width="14.140625" style="1" customWidth="1"/>
    <col min="2" max="2" width="22.140625" style="1" bestFit="1" customWidth="1"/>
    <col min="3" max="256" width="9.140625" style="1"/>
    <col min="257" max="257" width="14.140625" style="1" customWidth="1"/>
    <col min="258" max="258" width="22.140625" style="1" bestFit="1" customWidth="1"/>
    <col min="259" max="512" width="9.140625" style="1"/>
    <col min="513" max="513" width="14.140625" style="1" customWidth="1"/>
    <col min="514" max="514" width="22.140625" style="1" bestFit="1" customWidth="1"/>
    <col min="515" max="768" width="9.140625" style="1"/>
    <col min="769" max="769" width="14.140625" style="1" customWidth="1"/>
    <col min="770" max="770" width="22.140625" style="1" bestFit="1" customWidth="1"/>
    <col min="771" max="1024" width="9.140625" style="1"/>
    <col min="1025" max="1025" width="14.140625" style="1" customWidth="1"/>
    <col min="1026" max="1026" width="22.140625" style="1" bestFit="1" customWidth="1"/>
    <col min="1027" max="1280" width="9.140625" style="1"/>
    <col min="1281" max="1281" width="14.140625" style="1" customWidth="1"/>
    <col min="1282" max="1282" width="22.140625" style="1" bestFit="1" customWidth="1"/>
    <col min="1283" max="1536" width="9.140625" style="1"/>
    <col min="1537" max="1537" width="14.140625" style="1" customWidth="1"/>
    <col min="1538" max="1538" width="22.140625" style="1" bestFit="1" customWidth="1"/>
    <col min="1539" max="1792" width="9.140625" style="1"/>
    <col min="1793" max="1793" width="14.140625" style="1" customWidth="1"/>
    <col min="1794" max="1794" width="22.140625" style="1" bestFit="1" customWidth="1"/>
    <col min="1795" max="2048" width="9.140625" style="1"/>
    <col min="2049" max="2049" width="14.140625" style="1" customWidth="1"/>
    <col min="2050" max="2050" width="22.140625" style="1" bestFit="1" customWidth="1"/>
    <col min="2051" max="2304" width="9.140625" style="1"/>
    <col min="2305" max="2305" width="14.140625" style="1" customWidth="1"/>
    <col min="2306" max="2306" width="22.140625" style="1" bestFit="1" customWidth="1"/>
    <col min="2307" max="2560" width="9.140625" style="1"/>
    <col min="2561" max="2561" width="14.140625" style="1" customWidth="1"/>
    <col min="2562" max="2562" width="22.140625" style="1" bestFit="1" customWidth="1"/>
    <col min="2563" max="2816" width="9.140625" style="1"/>
    <col min="2817" max="2817" width="14.140625" style="1" customWidth="1"/>
    <col min="2818" max="2818" width="22.140625" style="1" bestFit="1" customWidth="1"/>
    <col min="2819" max="3072" width="9.140625" style="1"/>
    <col min="3073" max="3073" width="14.140625" style="1" customWidth="1"/>
    <col min="3074" max="3074" width="22.140625" style="1" bestFit="1" customWidth="1"/>
    <col min="3075" max="3328" width="9.140625" style="1"/>
    <col min="3329" max="3329" width="14.140625" style="1" customWidth="1"/>
    <col min="3330" max="3330" width="22.140625" style="1" bestFit="1" customWidth="1"/>
    <col min="3331" max="3584" width="9.140625" style="1"/>
    <col min="3585" max="3585" width="14.140625" style="1" customWidth="1"/>
    <col min="3586" max="3586" width="22.140625" style="1" bestFit="1" customWidth="1"/>
    <col min="3587" max="3840" width="9.140625" style="1"/>
    <col min="3841" max="3841" width="14.140625" style="1" customWidth="1"/>
    <col min="3842" max="3842" width="22.140625" style="1" bestFit="1" customWidth="1"/>
    <col min="3843" max="4096" width="9.140625" style="1"/>
    <col min="4097" max="4097" width="14.140625" style="1" customWidth="1"/>
    <col min="4098" max="4098" width="22.140625" style="1" bestFit="1" customWidth="1"/>
    <col min="4099" max="4352" width="9.140625" style="1"/>
    <col min="4353" max="4353" width="14.140625" style="1" customWidth="1"/>
    <col min="4354" max="4354" width="22.140625" style="1" bestFit="1" customWidth="1"/>
    <col min="4355" max="4608" width="9.140625" style="1"/>
    <col min="4609" max="4609" width="14.140625" style="1" customWidth="1"/>
    <col min="4610" max="4610" width="22.140625" style="1" bestFit="1" customWidth="1"/>
    <col min="4611" max="4864" width="9.140625" style="1"/>
    <col min="4865" max="4865" width="14.140625" style="1" customWidth="1"/>
    <col min="4866" max="4866" width="22.140625" style="1" bestFit="1" customWidth="1"/>
    <col min="4867" max="5120" width="9.140625" style="1"/>
    <col min="5121" max="5121" width="14.140625" style="1" customWidth="1"/>
    <col min="5122" max="5122" width="22.140625" style="1" bestFit="1" customWidth="1"/>
    <col min="5123" max="5376" width="9.140625" style="1"/>
    <col min="5377" max="5377" width="14.140625" style="1" customWidth="1"/>
    <col min="5378" max="5378" width="22.140625" style="1" bestFit="1" customWidth="1"/>
    <col min="5379" max="5632" width="9.140625" style="1"/>
    <col min="5633" max="5633" width="14.140625" style="1" customWidth="1"/>
    <col min="5634" max="5634" width="22.140625" style="1" bestFit="1" customWidth="1"/>
    <col min="5635" max="5888" width="9.140625" style="1"/>
    <col min="5889" max="5889" width="14.140625" style="1" customWidth="1"/>
    <col min="5890" max="5890" width="22.140625" style="1" bestFit="1" customWidth="1"/>
    <col min="5891" max="6144" width="9.140625" style="1"/>
    <col min="6145" max="6145" width="14.140625" style="1" customWidth="1"/>
    <col min="6146" max="6146" width="22.140625" style="1" bestFit="1" customWidth="1"/>
    <col min="6147" max="6400" width="9.140625" style="1"/>
    <col min="6401" max="6401" width="14.140625" style="1" customWidth="1"/>
    <col min="6402" max="6402" width="22.140625" style="1" bestFit="1" customWidth="1"/>
    <col min="6403" max="6656" width="9.140625" style="1"/>
    <col min="6657" max="6657" width="14.140625" style="1" customWidth="1"/>
    <col min="6658" max="6658" width="22.140625" style="1" bestFit="1" customWidth="1"/>
    <col min="6659" max="6912" width="9.140625" style="1"/>
    <col min="6913" max="6913" width="14.140625" style="1" customWidth="1"/>
    <col min="6914" max="6914" width="22.140625" style="1" bestFit="1" customWidth="1"/>
    <col min="6915" max="7168" width="9.140625" style="1"/>
    <col min="7169" max="7169" width="14.140625" style="1" customWidth="1"/>
    <col min="7170" max="7170" width="22.140625" style="1" bestFit="1" customWidth="1"/>
    <col min="7171" max="7424" width="9.140625" style="1"/>
    <col min="7425" max="7425" width="14.140625" style="1" customWidth="1"/>
    <col min="7426" max="7426" width="22.140625" style="1" bestFit="1" customWidth="1"/>
    <col min="7427" max="7680" width="9.140625" style="1"/>
    <col min="7681" max="7681" width="14.140625" style="1" customWidth="1"/>
    <col min="7682" max="7682" width="22.140625" style="1" bestFit="1" customWidth="1"/>
    <col min="7683" max="7936" width="9.140625" style="1"/>
    <col min="7937" max="7937" width="14.140625" style="1" customWidth="1"/>
    <col min="7938" max="7938" width="22.140625" style="1" bestFit="1" customWidth="1"/>
    <col min="7939" max="8192" width="9.140625" style="1"/>
    <col min="8193" max="8193" width="14.140625" style="1" customWidth="1"/>
    <col min="8194" max="8194" width="22.140625" style="1" bestFit="1" customWidth="1"/>
    <col min="8195" max="8448" width="9.140625" style="1"/>
    <col min="8449" max="8449" width="14.140625" style="1" customWidth="1"/>
    <col min="8450" max="8450" width="22.140625" style="1" bestFit="1" customWidth="1"/>
    <col min="8451" max="8704" width="9.140625" style="1"/>
    <col min="8705" max="8705" width="14.140625" style="1" customWidth="1"/>
    <col min="8706" max="8706" width="22.140625" style="1" bestFit="1" customWidth="1"/>
    <col min="8707" max="8960" width="9.140625" style="1"/>
    <col min="8961" max="8961" width="14.140625" style="1" customWidth="1"/>
    <col min="8962" max="8962" width="22.140625" style="1" bestFit="1" customWidth="1"/>
    <col min="8963" max="9216" width="9.140625" style="1"/>
    <col min="9217" max="9217" width="14.140625" style="1" customWidth="1"/>
    <col min="9218" max="9218" width="22.140625" style="1" bestFit="1" customWidth="1"/>
    <col min="9219" max="9472" width="9.140625" style="1"/>
    <col min="9473" max="9473" width="14.140625" style="1" customWidth="1"/>
    <col min="9474" max="9474" width="22.140625" style="1" bestFit="1" customWidth="1"/>
    <col min="9475" max="9728" width="9.140625" style="1"/>
    <col min="9729" max="9729" width="14.140625" style="1" customWidth="1"/>
    <col min="9730" max="9730" width="22.140625" style="1" bestFit="1" customWidth="1"/>
    <col min="9731" max="9984" width="9.140625" style="1"/>
    <col min="9985" max="9985" width="14.140625" style="1" customWidth="1"/>
    <col min="9986" max="9986" width="22.140625" style="1" bestFit="1" customWidth="1"/>
    <col min="9987" max="10240" width="9.140625" style="1"/>
    <col min="10241" max="10241" width="14.140625" style="1" customWidth="1"/>
    <col min="10242" max="10242" width="22.140625" style="1" bestFit="1" customWidth="1"/>
    <col min="10243" max="10496" width="9.140625" style="1"/>
    <col min="10497" max="10497" width="14.140625" style="1" customWidth="1"/>
    <col min="10498" max="10498" width="22.140625" style="1" bestFit="1" customWidth="1"/>
    <col min="10499" max="10752" width="9.140625" style="1"/>
    <col min="10753" max="10753" width="14.140625" style="1" customWidth="1"/>
    <col min="10754" max="10754" width="22.140625" style="1" bestFit="1" customWidth="1"/>
    <col min="10755" max="11008" width="9.140625" style="1"/>
    <col min="11009" max="11009" width="14.140625" style="1" customWidth="1"/>
    <col min="11010" max="11010" width="22.140625" style="1" bestFit="1" customWidth="1"/>
    <col min="11011" max="11264" width="9.140625" style="1"/>
    <col min="11265" max="11265" width="14.140625" style="1" customWidth="1"/>
    <col min="11266" max="11266" width="22.140625" style="1" bestFit="1" customWidth="1"/>
    <col min="11267" max="11520" width="9.140625" style="1"/>
    <col min="11521" max="11521" width="14.140625" style="1" customWidth="1"/>
    <col min="11522" max="11522" width="22.140625" style="1" bestFit="1" customWidth="1"/>
    <col min="11523" max="11776" width="9.140625" style="1"/>
    <col min="11777" max="11777" width="14.140625" style="1" customWidth="1"/>
    <col min="11778" max="11778" width="22.140625" style="1" bestFit="1" customWidth="1"/>
    <col min="11779" max="12032" width="9.140625" style="1"/>
    <col min="12033" max="12033" width="14.140625" style="1" customWidth="1"/>
    <col min="12034" max="12034" width="22.140625" style="1" bestFit="1" customWidth="1"/>
    <col min="12035" max="12288" width="9.140625" style="1"/>
    <col min="12289" max="12289" width="14.140625" style="1" customWidth="1"/>
    <col min="12290" max="12290" width="22.140625" style="1" bestFit="1" customWidth="1"/>
    <col min="12291" max="12544" width="9.140625" style="1"/>
    <col min="12545" max="12545" width="14.140625" style="1" customWidth="1"/>
    <col min="12546" max="12546" width="22.140625" style="1" bestFit="1" customWidth="1"/>
    <col min="12547" max="12800" width="9.140625" style="1"/>
    <col min="12801" max="12801" width="14.140625" style="1" customWidth="1"/>
    <col min="12802" max="12802" width="22.140625" style="1" bestFit="1" customWidth="1"/>
    <col min="12803" max="13056" width="9.140625" style="1"/>
    <col min="13057" max="13057" width="14.140625" style="1" customWidth="1"/>
    <col min="13058" max="13058" width="22.140625" style="1" bestFit="1" customWidth="1"/>
    <col min="13059" max="13312" width="9.140625" style="1"/>
    <col min="13313" max="13313" width="14.140625" style="1" customWidth="1"/>
    <col min="13314" max="13314" width="22.140625" style="1" bestFit="1" customWidth="1"/>
    <col min="13315" max="13568" width="9.140625" style="1"/>
    <col min="13569" max="13569" width="14.140625" style="1" customWidth="1"/>
    <col min="13570" max="13570" width="22.140625" style="1" bestFit="1" customWidth="1"/>
    <col min="13571" max="13824" width="9.140625" style="1"/>
    <col min="13825" max="13825" width="14.140625" style="1" customWidth="1"/>
    <col min="13826" max="13826" width="22.140625" style="1" bestFit="1" customWidth="1"/>
    <col min="13827" max="14080" width="9.140625" style="1"/>
    <col min="14081" max="14081" width="14.140625" style="1" customWidth="1"/>
    <col min="14082" max="14082" width="22.140625" style="1" bestFit="1" customWidth="1"/>
    <col min="14083" max="14336" width="9.140625" style="1"/>
    <col min="14337" max="14337" width="14.140625" style="1" customWidth="1"/>
    <col min="14338" max="14338" width="22.140625" style="1" bestFit="1" customWidth="1"/>
    <col min="14339" max="14592" width="9.140625" style="1"/>
    <col min="14593" max="14593" width="14.140625" style="1" customWidth="1"/>
    <col min="14594" max="14594" width="22.140625" style="1" bestFit="1" customWidth="1"/>
    <col min="14595" max="14848" width="9.140625" style="1"/>
    <col min="14849" max="14849" width="14.140625" style="1" customWidth="1"/>
    <col min="14850" max="14850" width="22.140625" style="1" bestFit="1" customWidth="1"/>
    <col min="14851" max="15104" width="9.140625" style="1"/>
    <col min="15105" max="15105" width="14.140625" style="1" customWidth="1"/>
    <col min="15106" max="15106" width="22.140625" style="1" bestFit="1" customWidth="1"/>
    <col min="15107" max="15360" width="9.140625" style="1"/>
    <col min="15361" max="15361" width="14.140625" style="1" customWidth="1"/>
    <col min="15362" max="15362" width="22.140625" style="1" bestFit="1" customWidth="1"/>
    <col min="15363" max="15616" width="9.140625" style="1"/>
    <col min="15617" max="15617" width="14.140625" style="1" customWidth="1"/>
    <col min="15618" max="15618" width="22.140625" style="1" bestFit="1" customWidth="1"/>
    <col min="15619" max="15872" width="9.140625" style="1"/>
    <col min="15873" max="15873" width="14.140625" style="1" customWidth="1"/>
    <col min="15874" max="15874" width="22.140625" style="1" bestFit="1" customWidth="1"/>
    <col min="15875" max="16128" width="9.140625" style="1"/>
    <col min="16129" max="16129" width="14.140625" style="1" customWidth="1"/>
    <col min="16130" max="16130" width="22.140625" style="1" bestFit="1" customWidth="1"/>
    <col min="16131" max="16384" width="9.140625" style="1"/>
  </cols>
  <sheetData>
    <row r="1" spans="1:7">
      <c r="A1" s="152"/>
      <c r="B1" s="152"/>
      <c r="G1" s="153" t="s">
        <v>1271</v>
      </c>
    </row>
    <row r="2" spans="1:7">
      <c r="A2" s="152"/>
      <c r="B2" s="152"/>
      <c r="G2" s="153"/>
    </row>
    <row r="3" spans="1:7">
      <c r="A3" s="260" t="s">
        <v>1152</v>
      </c>
      <c r="B3" s="260"/>
      <c r="C3" s="260"/>
      <c r="D3" s="260"/>
      <c r="E3" s="260"/>
      <c r="F3" s="260"/>
      <c r="G3" s="260"/>
    </row>
    <row r="4" spans="1:7" ht="21.75" customHeight="1">
      <c r="A4" s="269" t="s">
        <v>959</v>
      </c>
      <c r="B4" s="269"/>
      <c r="C4" s="269"/>
      <c r="D4" s="269"/>
      <c r="E4" s="269"/>
      <c r="F4" s="269"/>
      <c r="G4" s="269"/>
    </row>
    <row r="5" spans="1:7">
      <c r="A5" s="152"/>
      <c r="B5" s="152"/>
      <c r="C5" s="152"/>
      <c r="D5" s="152"/>
      <c r="E5" s="152"/>
      <c r="F5" s="152"/>
      <c r="G5" s="152"/>
    </row>
    <row r="6" spans="1:7" s="154" customFormat="1" ht="20.25" customHeight="1">
      <c r="A6" s="170"/>
      <c r="B6" s="170" t="s">
        <v>76</v>
      </c>
      <c r="C6" s="171" t="s">
        <v>960</v>
      </c>
      <c r="D6" s="171" t="s">
        <v>961</v>
      </c>
      <c r="E6" s="171" t="s">
        <v>962</v>
      </c>
      <c r="F6" s="171" t="s">
        <v>963</v>
      </c>
      <c r="G6" s="171" t="s">
        <v>1012</v>
      </c>
    </row>
    <row r="7" spans="1:7" ht="22.5" customHeight="1">
      <c r="A7" s="172"/>
      <c r="B7" s="172"/>
      <c r="C7" s="173"/>
      <c r="D7" s="173"/>
      <c r="E7" s="173"/>
      <c r="F7" s="173"/>
      <c r="G7" s="173"/>
    </row>
    <row r="8" spans="1:7">
      <c r="C8" s="8"/>
      <c r="D8" s="8"/>
      <c r="E8" s="8"/>
      <c r="F8" s="8"/>
      <c r="G8" s="8"/>
    </row>
    <row r="9" spans="1:7">
      <c r="C9" s="8"/>
      <c r="D9" s="8"/>
      <c r="E9" s="8"/>
      <c r="F9" s="8"/>
      <c r="G9" s="8"/>
    </row>
    <row r="10" spans="1:7">
      <c r="C10" s="8"/>
      <c r="D10" s="8"/>
      <c r="E10" s="8"/>
      <c r="F10" s="8"/>
      <c r="G10" s="8"/>
    </row>
  </sheetData>
  <mergeCells count="2">
    <mergeCell ref="A4:G4"/>
    <mergeCell ref="A3:G3"/>
  </mergeCells>
  <pageMargins left="0.75" right="0.75" top="1" bottom="1" header="0.5" footer="0.5"/>
  <pageSetup paperSize="9" orientation="portrait" r:id="rId1"/>
  <headerFooter alignWithMargins="0">
    <oddHeader>&amp;RÉrték típus: Ezer Forint</oddHeader>
  </headerFooter>
</worksheet>
</file>

<file path=xl/worksheets/sheet14.xml><?xml version="1.0" encoding="utf-8"?>
<worksheet xmlns="http://schemas.openxmlformats.org/spreadsheetml/2006/main" xmlns:r="http://schemas.openxmlformats.org/officeDocument/2006/relationships">
  <dimension ref="A1:AUR643"/>
  <sheetViews>
    <sheetView showOutlineSymbols="0" view="pageBreakPreview" zoomScale="60" zoomScaleNormal="100" workbookViewId="0">
      <pane xSplit="1" ySplit="3" topLeftCell="B4" activePane="bottomRight" state="frozen"/>
      <selection pane="topRight" activeCell="B1" sqref="B1"/>
      <selection pane="bottomLeft" activeCell="A4" sqref="A4"/>
      <selection pane="bottomRight" sqref="A1:G1"/>
    </sheetView>
  </sheetViews>
  <sheetFormatPr defaultColWidth="6.85546875" defaultRowHeight="15"/>
  <cols>
    <col min="1" max="1" width="17.140625" style="164" customWidth="1"/>
    <col min="2" max="2" width="28.5703125" style="164" customWidth="1"/>
    <col min="3" max="3" width="10.28515625" style="164" customWidth="1"/>
    <col min="4" max="4" width="10" style="164" customWidth="1"/>
    <col min="5" max="5" width="13.42578125" style="164" customWidth="1"/>
    <col min="6" max="6" width="11.140625" style="164" customWidth="1"/>
    <col min="7" max="7" width="14.140625" style="164" customWidth="1"/>
    <col min="8" max="16384" width="6.85546875" style="164"/>
  </cols>
  <sheetData>
    <row r="1" spans="1:1240">
      <c r="A1" s="270" t="s">
        <v>1272</v>
      </c>
      <c r="B1" s="270"/>
      <c r="C1" s="270"/>
      <c r="D1" s="270"/>
      <c r="E1" s="270"/>
      <c r="F1" s="270"/>
      <c r="G1" s="270"/>
    </row>
    <row r="2" spans="1:1240" ht="26.25" customHeight="1">
      <c r="A2" s="271" t="s">
        <v>1013</v>
      </c>
      <c r="B2" s="271"/>
      <c r="C2" s="271"/>
      <c r="D2" s="271"/>
      <c r="E2" s="271"/>
      <c r="F2" s="271"/>
      <c r="G2" s="271"/>
    </row>
    <row r="3" spans="1:1240" s="178" customFormat="1" ht="12.75">
      <c r="A3" s="260" t="s">
        <v>1152</v>
      </c>
      <c r="B3" s="260"/>
      <c r="C3" s="260"/>
      <c r="D3" s="260"/>
      <c r="E3" s="260"/>
      <c r="F3" s="260"/>
      <c r="G3" s="260"/>
    </row>
    <row r="4" spans="1:1240" s="178" customFormat="1" ht="12.75">
      <c r="A4" s="260" t="s">
        <v>1153</v>
      </c>
      <c r="B4" s="260"/>
      <c r="C4" s="260"/>
      <c r="D4" s="260"/>
      <c r="E4" s="260"/>
      <c r="F4" s="260"/>
      <c r="G4" s="260"/>
    </row>
    <row r="5" spans="1:1240" s="178" customFormat="1" ht="12.75">
      <c r="A5" s="223"/>
      <c r="B5" s="223"/>
      <c r="C5" s="223"/>
      <c r="D5" s="167"/>
      <c r="E5" s="168"/>
      <c r="F5" s="168"/>
      <c r="G5" s="168"/>
    </row>
    <row r="6" spans="1:1240" s="179" customFormat="1" ht="15" customHeight="1">
      <c r="A6" s="165" t="s">
        <v>980</v>
      </c>
      <c r="B6" s="165"/>
      <c r="C6" s="166"/>
      <c r="D6" s="167"/>
      <c r="E6" s="168"/>
      <c r="F6" s="168"/>
      <c r="G6" s="168"/>
    </row>
    <row r="7" spans="1:1240" s="179" customFormat="1" ht="15" customHeight="1">
      <c r="A7" s="174" t="s">
        <v>966</v>
      </c>
      <c r="B7" s="174" t="s">
        <v>967</v>
      </c>
      <c r="C7" s="174" t="s">
        <v>968</v>
      </c>
      <c r="D7" s="174" t="s">
        <v>969</v>
      </c>
      <c r="E7" s="174" t="s">
        <v>294</v>
      </c>
      <c r="F7" s="174" t="s">
        <v>293</v>
      </c>
      <c r="G7" s="174" t="s">
        <v>970</v>
      </c>
    </row>
    <row r="8" spans="1:1240" s="179" customFormat="1" ht="15" customHeight="1">
      <c r="A8" s="165" t="s">
        <v>981</v>
      </c>
      <c r="B8" s="165" t="s">
        <v>982</v>
      </c>
      <c r="C8" s="166">
        <v>40716</v>
      </c>
      <c r="D8" s="167">
        <v>40716</v>
      </c>
      <c r="E8" s="168">
        <v>13433</v>
      </c>
      <c r="F8" s="168"/>
      <c r="G8" s="168">
        <v>13433</v>
      </c>
    </row>
    <row r="9" spans="1:1240" s="179" customFormat="1" ht="15" customHeight="1">
      <c r="A9" s="165" t="s">
        <v>983</v>
      </c>
      <c r="B9" s="165" t="s">
        <v>984</v>
      </c>
      <c r="C9" s="166">
        <v>40737</v>
      </c>
      <c r="D9" s="167">
        <v>40749</v>
      </c>
      <c r="E9" s="168">
        <v>70000</v>
      </c>
      <c r="F9" s="168"/>
      <c r="G9" s="168">
        <v>70000</v>
      </c>
    </row>
    <row r="10" spans="1:1240" s="179" customFormat="1" ht="15" customHeight="1">
      <c r="A10" s="165" t="s">
        <v>985</v>
      </c>
      <c r="B10" s="165" t="s">
        <v>986</v>
      </c>
      <c r="C10" s="166">
        <v>40963</v>
      </c>
      <c r="D10" s="167">
        <v>40973</v>
      </c>
      <c r="E10" s="168">
        <v>7546</v>
      </c>
      <c r="F10" s="168"/>
      <c r="G10" s="168">
        <f>SUM(E10)</f>
        <v>7546</v>
      </c>
    </row>
    <row r="11" spans="1:1240" s="179" customFormat="1" ht="15" customHeight="1">
      <c r="A11" s="165" t="s">
        <v>988</v>
      </c>
      <c r="B11" s="165" t="s">
        <v>984</v>
      </c>
      <c r="C11" s="166">
        <v>41207</v>
      </c>
      <c r="D11" s="167">
        <v>41228</v>
      </c>
      <c r="E11" s="168">
        <v>10000</v>
      </c>
      <c r="F11" s="168"/>
      <c r="G11" s="168">
        <f t="shared" ref="G11:G16" si="0">SUM(E11)</f>
        <v>10000</v>
      </c>
    </row>
    <row r="12" spans="1:1240" s="179" customFormat="1" ht="15" customHeight="1">
      <c r="A12" s="165" t="s">
        <v>987</v>
      </c>
      <c r="B12" s="165" t="s">
        <v>986</v>
      </c>
      <c r="C12" s="166">
        <v>41512</v>
      </c>
      <c r="D12" s="167">
        <v>41562</v>
      </c>
      <c r="E12" s="168">
        <v>7474</v>
      </c>
      <c r="F12" s="168"/>
      <c r="G12" s="168">
        <f t="shared" si="0"/>
        <v>7474</v>
      </c>
    </row>
    <row r="13" spans="1:1240" s="179" customFormat="1" ht="15" customHeight="1">
      <c r="A13" s="165" t="s">
        <v>989</v>
      </c>
      <c r="B13" s="165" t="s">
        <v>990</v>
      </c>
      <c r="C13" s="166">
        <v>41631</v>
      </c>
      <c r="D13" s="167">
        <v>41669</v>
      </c>
      <c r="E13" s="168">
        <v>43800</v>
      </c>
      <c r="F13" s="168"/>
      <c r="G13" s="168">
        <f t="shared" si="0"/>
        <v>43800</v>
      </c>
    </row>
    <row r="14" spans="1:1240" s="179" customFormat="1" ht="15" customHeight="1">
      <c r="A14" s="165" t="s">
        <v>991</v>
      </c>
      <c r="B14" s="165" t="s">
        <v>986</v>
      </c>
      <c r="C14" s="166">
        <v>42186</v>
      </c>
      <c r="D14" s="167">
        <v>42198</v>
      </c>
      <c r="E14" s="168">
        <v>19000</v>
      </c>
      <c r="F14" s="168"/>
      <c r="G14" s="168">
        <f t="shared" si="0"/>
        <v>19000</v>
      </c>
    </row>
    <row r="15" spans="1:1240" ht="15" customHeight="1">
      <c r="A15" s="227" t="s">
        <v>1149</v>
      </c>
      <c r="B15" s="165" t="s">
        <v>986</v>
      </c>
      <c r="C15" s="166">
        <v>42720</v>
      </c>
      <c r="D15" s="167">
        <v>42730</v>
      </c>
      <c r="E15" s="168">
        <v>9364</v>
      </c>
      <c r="F15" s="168"/>
      <c r="G15" s="168">
        <f t="shared" si="0"/>
        <v>9364</v>
      </c>
      <c r="H15" s="179"/>
      <c r="I15" s="179"/>
      <c r="J15" s="179"/>
      <c r="K15" s="179"/>
      <c r="L15" s="179"/>
      <c r="M15" s="179"/>
      <c r="N15" s="179"/>
      <c r="O15" s="179"/>
      <c r="P15" s="179"/>
      <c r="Q15" s="179"/>
      <c r="R15" s="179"/>
      <c r="S15" s="179"/>
      <c r="T15" s="179"/>
      <c r="U15" s="179"/>
      <c r="V15" s="179"/>
      <c r="W15" s="179"/>
      <c r="X15" s="179"/>
      <c r="Y15" s="179"/>
      <c r="Z15" s="179"/>
      <c r="AA15" s="179"/>
      <c r="AB15" s="179"/>
      <c r="AC15" s="179"/>
      <c r="AD15" s="179"/>
      <c r="AE15" s="179"/>
      <c r="AF15" s="179"/>
      <c r="AG15" s="179"/>
      <c r="AH15" s="179"/>
      <c r="AI15" s="179"/>
      <c r="AJ15" s="179"/>
      <c r="AK15" s="179"/>
      <c r="AL15" s="179"/>
      <c r="AM15" s="179"/>
      <c r="AN15" s="179"/>
      <c r="AO15" s="179"/>
      <c r="AP15" s="179"/>
      <c r="AQ15" s="179"/>
      <c r="AR15" s="179"/>
      <c r="AS15" s="179"/>
      <c r="AT15" s="179"/>
      <c r="AU15" s="179"/>
      <c r="AV15" s="179"/>
      <c r="AW15" s="179"/>
      <c r="AX15" s="179"/>
      <c r="AY15" s="179"/>
      <c r="AZ15" s="179"/>
      <c r="BA15" s="179"/>
      <c r="BB15" s="179"/>
      <c r="BC15" s="179"/>
      <c r="BD15" s="179"/>
      <c r="BE15" s="179"/>
      <c r="BF15" s="179"/>
      <c r="BG15" s="179"/>
      <c r="BH15" s="179"/>
      <c r="BI15" s="179"/>
      <c r="BJ15" s="179"/>
      <c r="BK15" s="179"/>
      <c r="BL15" s="179"/>
      <c r="BM15" s="179"/>
      <c r="BN15" s="179"/>
      <c r="BO15" s="179"/>
      <c r="BP15" s="179"/>
      <c r="BQ15" s="179"/>
      <c r="BR15" s="179"/>
      <c r="BS15" s="179"/>
      <c r="BT15" s="179"/>
      <c r="BU15" s="179"/>
      <c r="BV15" s="179"/>
      <c r="BW15" s="179"/>
      <c r="BX15" s="179"/>
      <c r="BY15" s="179"/>
      <c r="BZ15" s="179"/>
      <c r="CA15" s="179"/>
      <c r="CB15" s="179"/>
      <c r="CC15" s="179"/>
      <c r="CD15" s="179"/>
      <c r="CE15" s="179"/>
      <c r="CF15" s="179"/>
      <c r="CG15" s="179"/>
      <c r="CH15" s="179"/>
      <c r="CI15" s="179"/>
      <c r="CJ15" s="179"/>
      <c r="CK15" s="179"/>
      <c r="CL15" s="179"/>
      <c r="CM15" s="179"/>
      <c r="CN15" s="179"/>
      <c r="CO15" s="179"/>
      <c r="CP15" s="179"/>
      <c r="CQ15" s="179"/>
      <c r="CR15" s="179"/>
      <c r="CS15" s="179"/>
      <c r="CT15" s="179"/>
      <c r="CU15" s="179"/>
      <c r="CV15" s="179"/>
      <c r="CW15" s="179"/>
      <c r="CX15" s="179"/>
      <c r="CY15" s="179"/>
      <c r="CZ15" s="179"/>
      <c r="DA15" s="179"/>
      <c r="DB15" s="179"/>
      <c r="DC15" s="179"/>
      <c r="DD15" s="179"/>
      <c r="DE15" s="179"/>
      <c r="DF15" s="179"/>
      <c r="DG15" s="179"/>
      <c r="DH15" s="179"/>
      <c r="DI15" s="179"/>
      <c r="DJ15" s="179"/>
      <c r="DK15" s="179"/>
      <c r="DL15" s="179"/>
      <c r="DM15" s="179"/>
      <c r="DN15" s="179"/>
      <c r="DO15" s="179"/>
      <c r="DP15" s="179"/>
      <c r="DQ15" s="179"/>
      <c r="DR15" s="179"/>
      <c r="DS15" s="179"/>
      <c r="DT15" s="179"/>
      <c r="DU15" s="179"/>
      <c r="DV15" s="179"/>
      <c r="DW15" s="179"/>
      <c r="DX15" s="179"/>
      <c r="DY15" s="179"/>
      <c r="DZ15" s="179"/>
      <c r="EA15" s="179"/>
      <c r="EB15" s="179"/>
      <c r="EC15" s="179"/>
      <c r="ED15" s="179"/>
      <c r="EE15" s="179"/>
      <c r="EF15" s="179"/>
      <c r="EG15" s="179"/>
      <c r="EH15" s="179"/>
      <c r="EI15" s="179"/>
      <c r="EJ15" s="179"/>
      <c r="EK15" s="179"/>
      <c r="EL15" s="179"/>
      <c r="EM15" s="179"/>
      <c r="EN15" s="179"/>
      <c r="EO15" s="179"/>
      <c r="EP15" s="179"/>
      <c r="EQ15" s="179"/>
      <c r="ER15" s="179"/>
      <c r="ES15" s="179"/>
      <c r="ET15" s="179"/>
      <c r="EU15" s="179"/>
      <c r="EV15" s="179"/>
      <c r="EW15" s="179"/>
      <c r="EX15" s="179"/>
      <c r="EY15" s="179"/>
      <c r="EZ15" s="179"/>
      <c r="FA15" s="179"/>
      <c r="FB15" s="179"/>
      <c r="FC15" s="179"/>
      <c r="FD15" s="179"/>
      <c r="FE15" s="179"/>
      <c r="FF15" s="179"/>
      <c r="FG15" s="179"/>
      <c r="FH15" s="179"/>
      <c r="FI15" s="179"/>
      <c r="FJ15" s="179"/>
      <c r="FK15" s="179"/>
      <c r="FL15" s="179"/>
      <c r="FM15" s="179"/>
      <c r="FN15" s="179"/>
      <c r="FO15" s="179"/>
      <c r="FP15" s="179"/>
      <c r="FQ15" s="179"/>
      <c r="FR15" s="179"/>
      <c r="FS15" s="179"/>
      <c r="FT15" s="179"/>
      <c r="FU15" s="179"/>
      <c r="FV15" s="179"/>
      <c r="FW15" s="179"/>
      <c r="FX15" s="179"/>
      <c r="FY15" s="179"/>
      <c r="FZ15" s="179"/>
      <c r="GA15" s="179"/>
      <c r="GB15" s="179"/>
      <c r="GC15" s="179"/>
      <c r="GD15" s="179"/>
      <c r="GE15" s="179"/>
      <c r="GF15" s="179"/>
      <c r="GG15" s="179"/>
      <c r="GH15" s="179"/>
      <c r="GI15" s="179"/>
      <c r="GJ15" s="179"/>
      <c r="GK15" s="179"/>
      <c r="GL15" s="179"/>
      <c r="GM15" s="179"/>
      <c r="GN15" s="179"/>
      <c r="GO15" s="179"/>
      <c r="GP15" s="179"/>
      <c r="GQ15" s="179"/>
      <c r="GR15" s="179"/>
      <c r="GS15" s="179"/>
      <c r="GT15" s="179"/>
      <c r="GU15" s="179"/>
      <c r="GV15" s="179"/>
      <c r="GW15" s="179"/>
      <c r="GX15" s="179"/>
      <c r="GY15" s="179"/>
      <c r="GZ15" s="179"/>
      <c r="HA15" s="179"/>
      <c r="HB15" s="179"/>
      <c r="HC15" s="179"/>
      <c r="HD15" s="179"/>
      <c r="HE15" s="179"/>
      <c r="HF15" s="179"/>
      <c r="HG15" s="179"/>
      <c r="HH15" s="179"/>
      <c r="HI15" s="179"/>
      <c r="HJ15" s="179"/>
      <c r="HK15" s="179"/>
      <c r="HL15" s="179"/>
      <c r="HM15" s="179"/>
      <c r="HN15" s="179"/>
      <c r="HO15" s="179"/>
      <c r="HP15" s="179"/>
      <c r="HQ15" s="179"/>
      <c r="HR15" s="179"/>
      <c r="HS15" s="179"/>
      <c r="HT15" s="179"/>
      <c r="HU15" s="179"/>
      <c r="HV15" s="179"/>
      <c r="HW15" s="179"/>
      <c r="HX15" s="179"/>
      <c r="HY15" s="179"/>
      <c r="HZ15" s="179"/>
      <c r="IA15" s="179"/>
      <c r="IB15" s="179"/>
      <c r="IC15" s="179"/>
      <c r="ID15" s="179"/>
      <c r="IE15" s="179"/>
      <c r="IF15" s="179"/>
      <c r="IG15" s="179"/>
      <c r="IH15" s="179"/>
      <c r="II15" s="179"/>
      <c r="IJ15" s="179"/>
      <c r="IK15" s="179"/>
      <c r="IL15" s="179"/>
      <c r="IM15" s="179"/>
      <c r="IN15" s="179"/>
      <c r="IO15" s="179"/>
      <c r="IP15" s="179"/>
      <c r="IQ15" s="179"/>
      <c r="IR15" s="179"/>
      <c r="IS15" s="179"/>
      <c r="IT15" s="179"/>
      <c r="IU15" s="179"/>
      <c r="IV15" s="179"/>
      <c r="IW15" s="179"/>
      <c r="IX15" s="179"/>
      <c r="IY15" s="179"/>
      <c r="IZ15" s="179"/>
      <c r="JA15" s="179"/>
      <c r="JB15" s="179"/>
      <c r="JC15" s="179"/>
      <c r="JD15" s="179"/>
      <c r="JE15" s="179"/>
      <c r="JF15" s="179"/>
      <c r="JG15" s="179"/>
      <c r="JH15" s="179"/>
      <c r="JI15" s="179"/>
      <c r="JJ15" s="179"/>
      <c r="JK15" s="179"/>
      <c r="JL15" s="179"/>
      <c r="JM15" s="179"/>
      <c r="JN15" s="179"/>
      <c r="JO15" s="179"/>
      <c r="JP15" s="179"/>
      <c r="JQ15" s="179"/>
      <c r="JR15" s="179"/>
      <c r="JS15" s="179"/>
      <c r="JT15" s="179"/>
      <c r="JU15" s="179"/>
      <c r="JV15" s="179"/>
      <c r="JW15" s="179"/>
      <c r="JX15" s="179"/>
      <c r="JY15" s="179"/>
      <c r="JZ15" s="179"/>
      <c r="KA15" s="179"/>
      <c r="KB15" s="179"/>
      <c r="KC15" s="179"/>
      <c r="KD15" s="179"/>
      <c r="KE15" s="179"/>
      <c r="KF15" s="179"/>
      <c r="KG15" s="179"/>
      <c r="KH15" s="179"/>
      <c r="KI15" s="179"/>
      <c r="KJ15" s="179"/>
      <c r="KK15" s="179"/>
      <c r="KL15" s="179"/>
      <c r="KM15" s="179"/>
      <c r="KN15" s="179"/>
      <c r="KO15" s="179"/>
      <c r="KP15" s="179"/>
      <c r="KQ15" s="179"/>
      <c r="KR15" s="179"/>
      <c r="KS15" s="179"/>
      <c r="KT15" s="179"/>
      <c r="KU15" s="179"/>
      <c r="KV15" s="179"/>
      <c r="KW15" s="179"/>
      <c r="KX15" s="179"/>
      <c r="KY15" s="179"/>
      <c r="KZ15" s="179"/>
      <c r="LA15" s="179"/>
      <c r="LB15" s="179"/>
      <c r="LC15" s="179"/>
      <c r="LD15" s="179"/>
      <c r="LE15" s="179"/>
      <c r="LF15" s="179"/>
      <c r="LG15" s="179"/>
      <c r="LH15" s="179"/>
      <c r="LI15" s="179"/>
      <c r="LJ15" s="179"/>
      <c r="LK15" s="179"/>
      <c r="LL15" s="179"/>
      <c r="LM15" s="179"/>
      <c r="LN15" s="179"/>
      <c r="LO15" s="179"/>
      <c r="LP15" s="179"/>
      <c r="LQ15" s="179"/>
      <c r="LR15" s="179"/>
      <c r="LS15" s="179"/>
      <c r="LT15" s="179"/>
      <c r="LU15" s="179"/>
      <c r="LV15" s="179"/>
      <c r="LW15" s="179"/>
      <c r="LX15" s="179"/>
      <c r="LY15" s="179"/>
      <c r="LZ15" s="179"/>
      <c r="MA15" s="179"/>
      <c r="MB15" s="179"/>
      <c r="MC15" s="179"/>
      <c r="MD15" s="179"/>
      <c r="ME15" s="179"/>
      <c r="MF15" s="179"/>
      <c r="MG15" s="179"/>
      <c r="MH15" s="179"/>
      <c r="MI15" s="179"/>
      <c r="MJ15" s="179"/>
      <c r="MK15" s="179"/>
      <c r="ML15" s="179"/>
      <c r="MM15" s="179"/>
      <c r="MN15" s="179"/>
      <c r="MO15" s="179"/>
      <c r="MP15" s="179"/>
      <c r="MQ15" s="179"/>
      <c r="MR15" s="179"/>
      <c r="MS15" s="179"/>
      <c r="MT15" s="179"/>
      <c r="MU15" s="179"/>
      <c r="MV15" s="179"/>
      <c r="MW15" s="179"/>
      <c r="MX15" s="179"/>
      <c r="MY15" s="179"/>
      <c r="MZ15" s="179"/>
      <c r="NA15" s="179"/>
      <c r="NB15" s="179"/>
      <c r="NC15" s="179"/>
      <c r="ND15" s="179"/>
      <c r="NE15" s="179"/>
      <c r="NF15" s="179"/>
      <c r="NG15" s="179"/>
      <c r="NH15" s="179"/>
      <c r="NI15" s="179"/>
      <c r="NJ15" s="179"/>
      <c r="NK15" s="179"/>
      <c r="NL15" s="179"/>
      <c r="NM15" s="179"/>
      <c r="NN15" s="179"/>
      <c r="NO15" s="179"/>
      <c r="NP15" s="179"/>
      <c r="NQ15" s="179"/>
      <c r="NR15" s="179"/>
      <c r="NS15" s="179"/>
      <c r="NT15" s="179"/>
      <c r="NU15" s="179"/>
      <c r="NV15" s="179"/>
      <c r="NW15" s="179"/>
      <c r="NX15" s="179"/>
      <c r="NY15" s="179"/>
      <c r="NZ15" s="179"/>
      <c r="OA15" s="179"/>
      <c r="OB15" s="179"/>
      <c r="OC15" s="179"/>
      <c r="OD15" s="179"/>
      <c r="OE15" s="179"/>
      <c r="OF15" s="179"/>
      <c r="OG15" s="179"/>
      <c r="OH15" s="179"/>
      <c r="OI15" s="179"/>
      <c r="OJ15" s="179"/>
      <c r="OK15" s="179"/>
      <c r="OL15" s="179"/>
      <c r="OM15" s="179"/>
      <c r="ON15" s="179"/>
      <c r="OO15" s="179"/>
      <c r="OP15" s="179"/>
      <c r="OQ15" s="179"/>
      <c r="OR15" s="179"/>
      <c r="OS15" s="179"/>
      <c r="OT15" s="179"/>
      <c r="OU15" s="179"/>
      <c r="OV15" s="179"/>
      <c r="OW15" s="179"/>
      <c r="OX15" s="179"/>
      <c r="OY15" s="179"/>
      <c r="OZ15" s="179"/>
      <c r="PA15" s="179"/>
      <c r="PB15" s="179"/>
      <c r="PC15" s="179"/>
      <c r="PD15" s="179"/>
      <c r="PE15" s="179"/>
      <c r="PF15" s="179"/>
      <c r="PG15" s="179"/>
      <c r="PH15" s="179"/>
      <c r="PI15" s="179"/>
      <c r="PJ15" s="179"/>
      <c r="PK15" s="179"/>
      <c r="PL15" s="179"/>
      <c r="PM15" s="179"/>
      <c r="PN15" s="179"/>
      <c r="PO15" s="179"/>
      <c r="PP15" s="179"/>
      <c r="PQ15" s="179"/>
      <c r="PR15" s="179"/>
      <c r="PS15" s="179"/>
      <c r="PT15" s="179"/>
      <c r="PU15" s="179"/>
      <c r="PV15" s="179"/>
      <c r="PW15" s="179"/>
      <c r="PX15" s="179"/>
      <c r="PY15" s="179"/>
      <c r="PZ15" s="179"/>
      <c r="QA15" s="179"/>
      <c r="QB15" s="179"/>
      <c r="QC15" s="179"/>
      <c r="QD15" s="179"/>
      <c r="QE15" s="179"/>
      <c r="QF15" s="179"/>
      <c r="QG15" s="179"/>
      <c r="QH15" s="179"/>
      <c r="QI15" s="179"/>
      <c r="QJ15" s="179"/>
      <c r="QK15" s="179"/>
      <c r="QL15" s="179"/>
      <c r="QM15" s="179"/>
      <c r="QN15" s="179"/>
      <c r="QO15" s="179"/>
      <c r="QP15" s="179"/>
      <c r="QQ15" s="179"/>
      <c r="QR15" s="179"/>
      <c r="QS15" s="179"/>
      <c r="QT15" s="179"/>
      <c r="QU15" s="179"/>
      <c r="QV15" s="179"/>
      <c r="QW15" s="179"/>
      <c r="QX15" s="179"/>
      <c r="QY15" s="179"/>
      <c r="QZ15" s="179"/>
      <c r="RA15" s="179"/>
      <c r="RB15" s="179"/>
      <c r="RC15" s="179"/>
      <c r="RD15" s="179"/>
      <c r="RE15" s="179"/>
      <c r="RF15" s="179"/>
      <c r="RG15" s="179"/>
      <c r="RH15" s="179"/>
      <c r="RI15" s="179"/>
      <c r="RJ15" s="179"/>
      <c r="RK15" s="179"/>
      <c r="RL15" s="179"/>
      <c r="RM15" s="179"/>
      <c r="RN15" s="179"/>
      <c r="RO15" s="179"/>
      <c r="RP15" s="179"/>
      <c r="RQ15" s="179"/>
      <c r="RR15" s="179"/>
      <c r="RS15" s="179"/>
      <c r="RT15" s="179"/>
      <c r="RU15" s="179"/>
      <c r="RV15" s="179"/>
      <c r="RW15" s="179"/>
      <c r="RX15" s="179"/>
      <c r="RY15" s="179"/>
      <c r="RZ15" s="179"/>
      <c r="SA15" s="179"/>
      <c r="SB15" s="179"/>
      <c r="SC15" s="179"/>
      <c r="SD15" s="179"/>
      <c r="SE15" s="179"/>
      <c r="SF15" s="179"/>
      <c r="SG15" s="179"/>
      <c r="SH15" s="179"/>
      <c r="SI15" s="179"/>
      <c r="SJ15" s="179"/>
      <c r="SK15" s="179"/>
      <c r="SL15" s="179"/>
      <c r="SM15" s="179"/>
      <c r="SN15" s="179"/>
      <c r="SO15" s="179"/>
      <c r="SP15" s="179"/>
      <c r="SQ15" s="179"/>
      <c r="SR15" s="179"/>
      <c r="SS15" s="179"/>
      <c r="ST15" s="179"/>
      <c r="SU15" s="179"/>
      <c r="SV15" s="179"/>
      <c r="SW15" s="179"/>
      <c r="SX15" s="179"/>
      <c r="SY15" s="179"/>
      <c r="SZ15" s="179"/>
      <c r="TA15" s="179"/>
      <c r="TB15" s="179"/>
      <c r="TC15" s="179"/>
      <c r="TD15" s="179"/>
      <c r="TE15" s="179"/>
      <c r="TF15" s="179"/>
      <c r="TG15" s="179"/>
      <c r="TH15" s="179"/>
      <c r="TI15" s="179"/>
      <c r="TJ15" s="179"/>
      <c r="TK15" s="179"/>
      <c r="TL15" s="179"/>
      <c r="TM15" s="179"/>
      <c r="TN15" s="179"/>
      <c r="TO15" s="179"/>
      <c r="TP15" s="179"/>
      <c r="TQ15" s="179"/>
      <c r="TR15" s="179"/>
      <c r="TS15" s="179"/>
      <c r="TT15" s="179"/>
      <c r="TU15" s="179"/>
      <c r="TV15" s="179"/>
      <c r="TW15" s="179"/>
      <c r="TX15" s="179"/>
      <c r="TY15" s="179"/>
      <c r="TZ15" s="179"/>
      <c r="UA15" s="179"/>
      <c r="UB15" s="179"/>
      <c r="UC15" s="179"/>
      <c r="UD15" s="179"/>
      <c r="UE15" s="179"/>
      <c r="UF15" s="179"/>
      <c r="UG15" s="179"/>
      <c r="UH15" s="179"/>
      <c r="UI15" s="179"/>
      <c r="UJ15" s="179"/>
      <c r="UK15" s="179"/>
      <c r="UL15" s="179"/>
      <c r="UM15" s="179"/>
      <c r="UN15" s="179"/>
      <c r="UO15" s="179"/>
      <c r="UP15" s="179"/>
      <c r="UQ15" s="179"/>
      <c r="UR15" s="179"/>
      <c r="US15" s="179"/>
      <c r="UT15" s="179"/>
      <c r="UU15" s="179"/>
      <c r="UV15" s="179"/>
      <c r="UW15" s="179"/>
      <c r="UX15" s="179"/>
      <c r="UY15" s="179"/>
      <c r="UZ15" s="179"/>
      <c r="VA15" s="179"/>
      <c r="VB15" s="179"/>
      <c r="VC15" s="179"/>
      <c r="VD15" s="179"/>
      <c r="VE15" s="179"/>
      <c r="VF15" s="179"/>
      <c r="VG15" s="179"/>
      <c r="VH15" s="179"/>
      <c r="VI15" s="179"/>
      <c r="VJ15" s="179"/>
      <c r="VK15" s="179"/>
      <c r="VL15" s="179"/>
      <c r="VM15" s="179"/>
      <c r="VN15" s="179"/>
      <c r="VO15" s="179"/>
      <c r="VP15" s="179"/>
      <c r="VQ15" s="179"/>
      <c r="VR15" s="179"/>
      <c r="VS15" s="179"/>
      <c r="VT15" s="179"/>
      <c r="VU15" s="179"/>
      <c r="VV15" s="179"/>
      <c r="VW15" s="179"/>
      <c r="VX15" s="179"/>
      <c r="VY15" s="179"/>
      <c r="VZ15" s="179"/>
      <c r="WA15" s="179"/>
      <c r="WB15" s="179"/>
      <c r="WC15" s="179"/>
      <c r="WD15" s="179"/>
      <c r="WE15" s="179"/>
      <c r="WF15" s="179"/>
      <c r="WG15" s="179"/>
      <c r="WH15" s="179"/>
      <c r="WI15" s="179"/>
      <c r="WJ15" s="179"/>
      <c r="WK15" s="179"/>
      <c r="WL15" s="179"/>
      <c r="WM15" s="179"/>
      <c r="WN15" s="179"/>
      <c r="WO15" s="179"/>
      <c r="WP15" s="179"/>
      <c r="WQ15" s="179"/>
      <c r="WR15" s="179"/>
      <c r="WS15" s="179"/>
      <c r="WT15" s="179"/>
      <c r="WU15" s="179"/>
      <c r="WV15" s="179"/>
      <c r="WW15" s="179"/>
      <c r="WX15" s="179"/>
      <c r="WY15" s="179"/>
      <c r="WZ15" s="179"/>
      <c r="XA15" s="179"/>
      <c r="XB15" s="179"/>
      <c r="XC15" s="179"/>
      <c r="XD15" s="179"/>
      <c r="XE15" s="179"/>
      <c r="XF15" s="179"/>
      <c r="XG15" s="179"/>
      <c r="XH15" s="179"/>
      <c r="XI15" s="179"/>
      <c r="XJ15" s="179"/>
      <c r="XK15" s="179"/>
      <c r="XL15" s="179"/>
      <c r="XM15" s="179"/>
      <c r="XN15" s="179"/>
      <c r="XO15" s="179"/>
      <c r="XP15" s="179"/>
      <c r="XQ15" s="179"/>
      <c r="XR15" s="179"/>
      <c r="XS15" s="179"/>
      <c r="XT15" s="179"/>
      <c r="XU15" s="179"/>
      <c r="XV15" s="179"/>
      <c r="XW15" s="179"/>
      <c r="XX15" s="179"/>
      <c r="XY15" s="179"/>
      <c r="XZ15" s="179"/>
      <c r="YA15" s="179"/>
      <c r="YB15" s="179"/>
      <c r="YC15" s="179"/>
      <c r="YD15" s="179"/>
      <c r="YE15" s="179"/>
      <c r="YF15" s="179"/>
      <c r="YG15" s="179"/>
      <c r="YH15" s="179"/>
      <c r="YI15" s="179"/>
      <c r="YJ15" s="179"/>
      <c r="YK15" s="179"/>
      <c r="YL15" s="179"/>
      <c r="YM15" s="179"/>
      <c r="YN15" s="179"/>
      <c r="YO15" s="179"/>
      <c r="YP15" s="179"/>
      <c r="YQ15" s="179"/>
      <c r="YR15" s="179"/>
      <c r="YS15" s="179"/>
      <c r="YT15" s="179"/>
      <c r="YU15" s="179"/>
      <c r="YV15" s="179"/>
      <c r="YW15" s="179"/>
      <c r="YX15" s="179"/>
      <c r="YY15" s="179"/>
      <c r="YZ15" s="179"/>
      <c r="ZA15" s="179"/>
      <c r="ZB15" s="179"/>
      <c r="ZC15" s="179"/>
      <c r="ZD15" s="179"/>
      <c r="ZE15" s="179"/>
      <c r="ZF15" s="179"/>
      <c r="ZG15" s="179"/>
      <c r="ZH15" s="179"/>
      <c r="ZI15" s="179"/>
      <c r="ZJ15" s="179"/>
      <c r="ZK15" s="179"/>
      <c r="ZL15" s="179"/>
      <c r="ZM15" s="179"/>
      <c r="ZN15" s="179"/>
      <c r="ZO15" s="179"/>
      <c r="ZP15" s="179"/>
      <c r="ZQ15" s="179"/>
      <c r="ZR15" s="179"/>
      <c r="ZS15" s="179"/>
      <c r="ZT15" s="179"/>
      <c r="ZU15" s="179"/>
      <c r="ZV15" s="179"/>
      <c r="ZW15" s="179"/>
      <c r="ZX15" s="179"/>
      <c r="ZY15" s="179"/>
      <c r="ZZ15" s="179"/>
      <c r="AAA15" s="179"/>
      <c r="AAB15" s="179"/>
      <c r="AAC15" s="179"/>
      <c r="AAD15" s="179"/>
      <c r="AAE15" s="179"/>
      <c r="AAF15" s="179"/>
      <c r="AAG15" s="179"/>
      <c r="AAH15" s="179"/>
      <c r="AAI15" s="179"/>
      <c r="AAJ15" s="179"/>
      <c r="AAK15" s="179"/>
      <c r="AAL15" s="179"/>
      <c r="AAM15" s="179"/>
      <c r="AAN15" s="179"/>
      <c r="AAO15" s="179"/>
      <c r="AAP15" s="179"/>
      <c r="AAQ15" s="179"/>
      <c r="AAR15" s="179"/>
      <c r="AAS15" s="179"/>
      <c r="AAT15" s="179"/>
      <c r="AAU15" s="179"/>
      <c r="AAV15" s="179"/>
      <c r="AAW15" s="179"/>
      <c r="AAX15" s="179"/>
      <c r="AAY15" s="179"/>
      <c r="AAZ15" s="179"/>
      <c r="ABA15" s="179"/>
      <c r="ABB15" s="179"/>
      <c r="ABC15" s="179"/>
      <c r="ABD15" s="179"/>
      <c r="ABE15" s="179"/>
      <c r="ABF15" s="179"/>
      <c r="ABG15" s="179"/>
      <c r="ABH15" s="179"/>
      <c r="ABI15" s="179"/>
      <c r="ABJ15" s="179"/>
      <c r="ABK15" s="179"/>
      <c r="ABL15" s="179"/>
      <c r="ABM15" s="179"/>
      <c r="ABN15" s="179"/>
      <c r="ABO15" s="179"/>
      <c r="ABP15" s="179"/>
      <c r="ABQ15" s="179"/>
      <c r="ABR15" s="179"/>
      <c r="ABS15" s="179"/>
      <c r="ABT15" s="179"/>
      <c r="ABU15" s="179"/>
      <c r="ABV15" s="179"/>
      <c r="ABW15" s="179"/>
      <c r="ABX15" s="179"/>
      <c r="ABY15" s="179"/>
      <c r="ABZ15" s="179"/>
      <c r="ACA15" s="179"/>
      <c r="ACB15" s="179"/>
      <c r="ACC15" s="179"/>
      <c r="ACD15" s="179"/>
      <c r="ACE15" s="179"/>
      <c r="ACF15" s="179"/>
      <c r="ACG15" s="179"/>
      <c r="ACH15" s="179"/>
      <c r="ACI15" s="179"/>
      <c r="ACJ15" s="179"/>
      <c r="ACK15" s="179"/>
      <c r="ACL15" s="179"/>
      <c r="ACM15" s="179"/>
      <c r="ACN15" s="179"/>
      <c r="ACO15" s="179"/>
      <c r="ACP15" s="179"/>
      <c r="ACQ15" s="179"/>
      <c r="ACR15" s="179"/>
      <c r="ACS15" s="179"/>
      <c r="ACT15" s="179"/>
      <c r="ACU15" s="179"/>
      <c r="ACV15" s="179"/>
      <c r="ACW15" s="179"/>
      <c r="ACX15" s="179"/>
      <c r="ACY15" s="179"/>
      <c r="ACZ15" s="179"/>
      <c r="ADA15" s="179"/>
      <c r="ADB15" s="179"/>
      <c r="ADC15" s="179"/>
      <c r="ADD15" s="179"/>
      <c r="ADE15" s="179"/>
      <c r="ADF15" s="179"/>
      <c r="ADG15" s="179"/>
      <c r="ADH15" s="179"/>
      <c r="ADI15" s="179"/>
      <c r="ADJ15" s="179"/>
      <c r="ADK15" s="179"/>
      <c r="ADL15" s="179"/>
      <c r="ADM15" s="179"/>
      <c r="ADN15" s="179"/>
      <c r="ADO15" s="179"/>
      <c r="ADP15" s="179"/>
      <c r="ADQ15" s="179"/>
      <c r="ADR15" s="179"/>
      <c r="ADS15" s="179"/>
      <c r="ADT15" s="179"/>
      <c r="ADU15" s="179"/>
      <c r="ADV15" s="179"/>
      <c r="ADW15" s="179"/>
      <c r="ADX15" s="179"/>
      <c r="ADY15" s="179"/>
      <c r="ADZ15" s="179"/>
      <c r="AEA15" s="179"/>
      <c r="AEB15" s="179"/>
      <c r="AEC15" s="179"/>
      <c r="AED15" s="179"/>
      <c r="AEE15" s="179"/>
      <c r="AEF15" s="179"/>
      <c r="AEG15" s="179"/>
      <c r="AEH15" s="179"/>
      <c r="AEI15" s="179"/>
      <c r="AEJ15" s="179"/>
      <c r="AEK15" s="179"/>
      <c r="AEL15" s="179"/>
      <c r="AEM15" s="179"/>
      <c r="AEN15" s="179"/>
      <c r="AEO15" s="179"/>
      <c r="AEP15" s="179"/>
      <c r="AEQ15" s="179"/>
      <c r="AER15" s="179"/>
      <c r="AES15" s="179"/>
      <c r="AET15" s="179"/>
      <c r="AEU15" s="179"/>
      <c r="AEV15" s="179"/>
      <c r="AEW15" s="179"/>
      <c r="AEX15" s="179"/>
      <c r="AEY15" s="179"/>
      <c r="AEZ15" s="179"/>
      <c r="AFA15" s="179"/>
      <c r="AFB15" s="179"/>
      <c r="AFC15" s="179"/>
      <c r="AFD15" s="179"/>
      <c r="AFE15" s="179"/>
      <c r="AFF15" s="179"/>
      <c r="AFG15" s="179"/>
      <c r="AFH15" s="179"/>
      <c r="AFI15" s="179"/>
      <c r="AFJ15" s="179"/>
      <c r="AFK15" s="179"/>
      <c r="AFL15" s="179"/>
      <c r="AFM15" s="179"/>
      <c r="AFN15" s="179"/>
      <c r="AFO15" s="179"/>
      <c r="AFP15" s="179"/>
      <c r="AFQ15" s="179"/>
      <c r="AFR15" s="179"/>
      <c r="AFS15" s="179"/>
      <c r="AFT15" s="179"/>
      <c r="AFU15" s="179"/>
      <c r="AFV15" s="179"/>
      <c r="AFW15" s="179"/>
      <c r="AFX15" s="179"/>
      <c r="AFY15" s="179"/>
      <c r="AFZ15" s="179"/>
      <c r="AGA15" s="179"/>
      <c r="AGB15" s="179"/>
      <c r="AGC15" s="179"/>
      <c r="AGD15" s="179"/>
      <c r="AGE15" s="179"/>
      <c r="AGF15" s="179"/>
      <c r="AGG15" s="179"/>
      <c r="AGH15" s="179"/>
      <c r="AGI15" s="179"/>
      <c r="AGJ15" s="179"/>
      <c r="AGK15" s="179"/>
      <c r="AGL15" s="179"/>
      <c r="AGM15" s="179"/>
      <c r="AGN15" s="179"/>
      <c r="AGO15" s="179"/>
      <c r="AGP15" s="179"/>
      <c r="AGQ15" s="179"/>
      <c r="AGR15" s="179"/>
      <c r="AGS15" s="179"/>
      <c r="AGT15" s="179"/>
      <c r="AGU15" s="179"/>
      <c r="AGV15" s="179"/>
      <c r="AGW15" s="179"/>
      <c r="AGX15" s="179"/>
      <c r="AGY15" s="179"/>
      <c r="AGZ15" s="179"/>
      <c r="AHA15" s="179"/>
      <c r="AHB15" s="179"/>
      <c r="AHC15" s="179"/>
      <c r="AHD15" s="179"/>
      <c r="AHE15" s="179"/>
      <c r="AHF15" s="179"/>
      <c r="AHG15" s="179"/>
      <c r="AHH15" s="179"/>
      <c r="AHI15" s="179"/>
      <c r="AHJ15" s="179"/>
      <c r="AHK15" s="179"/>
      <c r="AHL15" s="179"/>
      <c r="AHM15" s="179"/>
      <c r="AHN15" s="179"/>
      <c r="AHO15" s="179"/>
      <c r="AHP15" s="179"/>
      <c r="AHQ15" s="179"/>
      <c r="AHR15" s="179"/>
      <c r="AHS15" s="179"/>
      <c r="AHT15" s="179"/>
      <c r="AHU15" s="179"/>
      <c r="AHV15" s="179"/>
      <c r="AHW15" s="179"/>
      <c r="AHX15" s="179"/>
      <c r="AHY15" s="179"/>
      <c r="AHZ15" s="179"/>
      <c r="AIA15" s="179"/>
      <c r="AIB15" s="179"/>
      <c r="AIC15" s="179"/>
      <c r="AID15" s="179"/>
      <c r="AIE15" s="179"/>
      <c r="AIF15" s="179"/>
      <c r="AIG15" s="179"/>
      <c r="AIH15" s="179"/>
      <c r="AII15" s="179"/>
      <c r="AIJ15" s="179"/>
      <c r="AIK15" s="179"/>
      <c r="AIL15" s="179"/>
      <c r="AIM15" s="179"/>
      <c r="AIN15" s="179"/>
      <c r="AIO15" s="179"/>
      <c r="AIP15" s="179"/>
      <c r="AIQ15" s="179"/>
      <c r="AIR15" s="179"/>
      <c r="AIS15" s="179"/>
      <c r="AIT15" s="179"/>
      <c r="AIU15" s="179"/>
      <c r="AIV15" s="179"/>
      <c r="AIW15" s="179"/>
      <c r="AIX15" s="179"/>
      <c r="AIY15" s="179"/>
      <c r="AIZ15" s="179"/>
      <c r="AJA15" s="179"/>
      <c r="AJB15" s="179"/>
      <c r="AJC15" s="179"/>
      <c r="AJD15" s="179"/>
      <c r="AJE15" s="179"/>
      <c r="AJF15" s="179"/>
      <c r="AJG15" s="179"/>
      <c r="AJH15" s="179"/>
      <c r="AJI15" s="179"/>
      <c r="AJJ15" s="179"/>
      <c r="AJK15" s="179"/>
      <c r="AJL15" s="179"/>
      <c r="AJM15" s="179"/>
      <c r="AJN15" s="179"/>
      <c r="AJO15" s="179"/>
      <c r="AJP15" s="179"/>
      <c r="AJQ15" s="179"/>
      <c r="AJR15" s="179"/>
      <c r="AJS15" s="179"/>
      <c r="AJT15" s="179"/>
      <c r="AJU15" s="179"/>
      <c r="AJV15" s="179"/>
      <c r="AJW15" s="179"/>
      <c r="AJX15" s="179"/>
      <c r="AJY15" s="179"/>
      <c r="AJZ15" s="179"/>
      <c r="AKA15" s="179"/>
      <c r="AKB15" s="179"/>
      <c r="AKC15" s="179"/>
      <c r="AKD15" s="179"/>
      <c r="AKE15" s="179"/>
      <c r="AKF15" s="179"/>
      <c r="AKG15" s="179"/>
      <c r="AKH15" s="179"/>
      <c r="AKI15" s="179"/>
      <c r="AKJ15" s="179"/>
      <c r="AKK15" s="179"/>
      <c r="AKL15" s="179"/>
      <c r="AKM15" s="179"/>
      <c r="AKN15" s="179"/>
      <c r="AKO15" s="179"/>
      <c r="AKP15" s="179"/>
      <c r="AKQ15" s="179"/>
      <c r="AKR15" s="179"/>
      <c r="AKS15" s="179"/>
      <c r="AKT15" s="179"/>
      <c r="AKU15" s="179"/>
      <c r="AKV15" s="179"/>
      <c r="AKW15" s="179"/>
      <c r="AKX15" s="179"/>
      <c r="AKY15" s="179"/>
      <c r="AKZ15" s="179"/>
      <c r="ALA15" s="179"/>
      <c r="ALB15" s="179"/>
      <c r="ALC15" s="179"/>
      <c r="ALD15" s="179"/>
      <c r="ALE15" s="179"/>
      <c r="ALF15" s="179"/>
      <c r="ALG15" s="179"/>
      <c r="ALH15" s="179"/>
      <c r="ALI15" s="179"/>
      <c r="ALJ15" s="179"/>
      <c r="ALK15" s="179"/>
      <c r="ALL15" s="179"/>
      <c r="ALM15" s="179"/>
      <c r="ALN15" s="179"/>
      <c r="ALO15" s="179"/>
      <c r="ALP15" s="179"/>
      <c r="ALQ15" s="179"/>
      <c r="ALR15" s="179"/>
      <c r="ALS15" s="179"/>
      <c r="ALT15" s="179"/>
      <c r="ALU15" s="179"/>
      <c r="ALV15" s="179"/>
      <c r="ALW15" s="179"/>
      <c r="ALX15" s="179"/>
      <c r="ALY15" s="179"/>
      <c r="ALZ15" s="179"/>
      <c r="AMA15" s="179"/>
      <c r="AMB15" s="179"/>
      <c r="AMC15" s="179"/>
      <c r="AMD15" s="179"/>
      <c r="AME15" s="179"/>
      <c r="AMF15" s="179"/>
      <c r="AMG15" s="179"/>
      <c r="AMH15" s="179"/>
      <c r="AMI15" s="179"/>
      <c r="AMJ15" s="179"/>
      <c r="AMK15" s="179"/>
      <c r="AML15" s="179"/>
      <c r="AMM15" s="179"/>
      <c r="AMN15" s="179"/>
      <c r="AMO15" s="179"/>
      <c r="AMP15" s="179"/>
      <c r="AMQ15" s="179"/>
      <c r="AMR15" s="179"/>
      <c r="AMS15" s="179"/>
      <c r="AMT15" s="179"/>
      <c r="AMU15" s="179"/>
      <c r="AMV15" s="179"/>
      <c r="AMW15" s="179"/>
      <c r="AMX15" s="179"/>
      <c r="AMY15" s="179"/>
      <c r="AMZ15" s="179"/>
      <c r="ANA15" s="179"/>
      <c r="ANB15" s="179"/>
      <c r="ANC15" s="179"/>
      <c r="AND15" s="179"/>
      <c r="ANE15" s="179"/>
      <c r="ANF15" s="179"/>
      <c r="ANG15" s="179"/>
      <c r="ANH15" s="179"/>
      <c r="ANI15" s="179"/>
      <c r="ANJ15" s="179"/>
      <c r="ANK15" s="179"/>
      <c r="ANL15" s="179"/>
      <c r="ANM15" s="179"/>
      <c r="ANN15" s="179"/>
      <c r="ANO15" s="179"/>
      <c r="ANP15" s="179"/>
      <c r="ANQ15" s="179"/>
      <c r="ANR15" s="179"/>
      <c r="ANS15" s="179"/>
      <c r="ANT15" s="179"/>
      <c r="ANU15" s="179"/>
      <c r="ANV15" s="179"/>
      <c r="ANW15" s="179"/>
      <c r="ANX15" s="179"/>
      <c r="ANY15" s="179"/>
      <c r="ANZ15" s="179"/>
      <c r="AOA15" s="179"/>
      <c r="AOB15" s="179"/>
      <c r="AOC15" s="179"/>
      <c r="AOD15" s="179"/>
      <c r="AOE15" s="179"/>
      <c r="AOF15" s="179"/>
      <c r="AOG15" s="179"/>
      <c r="AOH15" s="179"/>
      <c r="AOI15" s="179"/>
      <c r="AOJ15" s="179"/>
      <c r="AOK15" s="179"/>
      <c r="AOL15" s="179"/>
      <c r="AOM15" s="179"/>
      <c r="AON15" s="179"/>
      <c r="AOO15" s="179"/>
      <c r="AOP15" s="179"/>
      <c r="AOQ15" s="179"/>
      <c r="AOR15" s="179"/>
      <c r="AOS15" s="179"/>
      <c r="AOT15" s="179"/>
      <c r="AOU15" s="179"/>
      <c r="AOV15" s="179"/>
      <c r="AOW15" s="179"/>
      <c r="AOX15" s="179"/>
      <c r="AOY15" s="179"/>
      <c r="AOZ15" s="179"/>
      <c r="APA15" s="179"/>
      <c r="APB15" s="179"/>
      <c r="APC15" s="179"/>
      <c r="APD15" s="179"/>
      <c r="APE15" s="179"/>
      <c r="APF15" s="179"/>
      <c r="APG15" s="179"/>
      <c r="APH15" s="179"/>
      <c r="API15" s="179"/>
      <c r="APJ15" s="179"/>
      <c r="APK15" s="179"/>
      <c r="APL15" s="179"/>
      <c r="APM15" s="179"/>
      <c r="APN15" s="179"/>
      <c r="APO15" s="179"/>
      <c r="APP15" s="179"/>
      <c r="APQ15" s="179"/>
      <c r="APR15" s="179"/>
      <c r="APS15" s="179"/>
      <c r="APT15" s="179"/>
      <c r="APU15" s="179"/>
      <c r="APV15" s="179"/>
      <c r="APW15" s="179"/>
      <c r="APX15" s="179"/>
      <c r="APY15" s="179"/>
      <c r="APZ15" s="179"/>
      <c r="AQA15" s="179"/>
      <c r="AQB15" s="179"/>
      <c r="AQC15" s="179"/>
      <c r="AQD15" s="179"/>
      <c r="AQE15" s="179"/>
      <c r="AQF15" s="179"/>
      <c r="AQG15" s="179"/>
      <c r="AQH15" s="179"/>
      <c r="AQI15" s="179"/>
      <c r="AQJ15" s="179"/>
      <c r="AQK15" s="179"/>
      <c r="AQL15" s="179"/>
      <c r="AQM15" s="179"/>
      <c r="AQN15" s="179"/>
      <c r="AQO15" s="179"/>
      <c r="AQP15" s="179"/>
      <c r="AQQ15" s="179"/>
      <c r="AQR15" s="179"/>
      <c r="AQS15" s="179"/>
      <c r="AQT15" s="179"/>
      <c r="AQU15" s="179"/>
      <c r="AQV15" s="179"/>
      <c r="AQW15" s="179"/>
      <c r="AQX15" s="179"/>
      <c r="AQY15" s="179"/>
      <c r="AQZ15" s="179"/>
      <c r="ARA15" s="179"/>
      <c r="ARB15" s="179"/>
      <c r="ARC15" s="179"/>
      <c r="ARD15" s="179"/>
      <c r="ARE15" s="179"/>
      <c r="ARF15" s="179"/>
      <c r="ARG15" s="179"/>
      <c r="ARH15" s="179"/>
      <c r="ARI15" s="179"/>
      <c r="ARJ15" s="179"/>
      <c r="ARK15" s="179"/>
      <c r="ARL15" s="179"/>
      <c r="ARM15" s="179"/>
      <c r="ARN15" s="179"/>
      <c r="ARO15" s="179"/>
      <c r="ARP15" s="179"/>
      <c r="ARQ15" s="179"/>
      <c r="ARR15" s="179"/>
      <c r="ARS15" s="179"/>
      <c r="ART15" s="179"/>
      <c r="ARU15" s="179"/>
      <c r="ARV15" s="179"/>
      <c r="ARW15" s="179"/>
      <c r="ARX15" s="179"/>
      <c r="ARY15" s="179"/>
      <c r="ARZ15" s="179"/>
      <c r="ASA15" s="179"/>
      <c r="ASB15" s="179"/>
      <c r="ASC15" s="179"/>
      <c r="ASD15" s="179"/>
      <c r="ASE15" s="179"/>
      <c r="ASF15" s="179"/>
      <c r="ASG15" s="179"/>
      <c r="ASH15" s="179"/>
      <c r="ASI15" s="179"/>
      <c r="ASJ15" s="179"/>
      <c r="ASK15" s="179"/>
      <c r="ASL15" s="179"/>
      <c r="ASM15" s="179"/>
      <c r="ASN15" s="179"/>
      <c r="ASO15" s="179"/>
      <c r="ASP15" s="179"/>
      <c r="ASQ15" s="179"/>
      <c r="ASR15" s="179"/>
      <c r="ASS15" s="179"/>
      <c r="AST15" s="179"/>
      <c r="ASU15" s="179"/>
      <c r="ASV15" s="179"/>
      <c r="ASW15" s="179"/>
      <c r="ASX15" s="179"/>
      <c r="ASY15" s="179"/>
      <c r="ASZ15" s="179"/>
      <c r="ATA15" s="179"/>
      <c r="ATB15" s="179"/>
      <c r="ATC15" s="179"/>
      <c r="ATD15" s="179"/>
      <c r="ATE15" s="179"/>
      <c r="ATF15" s="179"/>
      <c r="ATG15" s="179"/>
      <c r="ATH15" s="179"/>
      <c r="ATI15" s="179"/>
      <c r="ATJ15" s="179"/>
      <c r="ATK15" s="179"/>
      <c r="ATL15" s="179"/>
      <c r="ATM15" s="179"/>
      <c r="ATN15" s="179"/>
      <c r="ATO15" s="179"/>
      <c r="ATP15" s="179"/>
      <c r="ATQ15" s="179"/>
      <c r="ATR15" s="179"/>
      <c r="ATS15" s="179"/>
      <c r="ATT15" s="179"/>
      <c r="ATU15" s="179"/>
      <c r="ATV15" s="179"/>
      <c r="ATW15" s="179"/>
      <c r="ATX15" s="179"/>
      <c r="ATY15" s="179"/>
      <c r="ATZ15" s="179"/>
      <c r="AUA15" s="179"/>
      <c r="AUB15" s="179"/>
      <c r="AUC15" s="179"/>
      <c r="AUD15" s="179"/>
      <c r="AUE15" s="179"/>
      <c r="AUF15" s="179"/>
      <c r="AUG15" s="179"/>
      <c r="AUH15" s="179"/>
      <c r="AUI15" s="179"/>
      <c r="AUJ15" s="179"/>
      <c r="AUK15" s="179"/>
      <c r="AUL15" s="179"/>
      <c r="AUM15" s="179"/>
      <c r="AUN15" s="179"/>
      <c r="AUO15" s="179"/>
      <c r="AUP15" s="179"/>
      <c r="AUQ15" s="179"/>
      <c r="AUR15" s="179"/>
    </row>
    <row r="16" spans="1:1240" ht="15" customHeight="1">
      <c r="A16" s="227" t="s">
        <v>1150</v>
      </c>
      <c r="B16" s="227" t="s">
        <v>1151</v>
      </c>
      <c r="C16" s="166">
        <v>42720</v>
      </c>
      <c r="D16" s="167">
        <v>42737</v>
      </c>
      <c r="E16" s="168">
        <v>141298</v>
      </c>
      <c r="F16" s="168"/>
      <c r="G16" s="168">
        <f t="shared" si="0"/>
        <v>141298</v>
      </c>
    </row>
    <row r="17" spans="1:7" ht="15" customHeight="1">
      <c r="A17" s="272" t="s">
        <v>937</v>
      </c>
      <c r="B17" s="273"/>
      <c r="C17" s="175"/>
      <c r="D17" s="176"/>
      <c r="E17" s="177">
        <f>SUM(E8:E16)</f>
        <v>321915</v>
      </c>
      <c r="F17" s="177"/>
      <c r="G17" s="177">
        <f>SUM(G8:G16)</f>
        <v>321915</v>
      </c>
    </row>
    <row r="18" spans="1:7" ht="15" customHeight="1">
      <c r="A18" s="165"/>
      <c r="B18" s="165"/>
      <c r="C18" s="166"/>
      <c r="D18" s="167"/>
      <c r="E18" s="168"/>
      <c r="F18" s="168"/>
      <c r="G18" s="168"/>
    </row>
    <row r="19" spans="1:7" ht="15" customHeight="1">
      <c r="A19" s="165"/>
      <c r="B19" s="165"/>
      <c r="C19" s="166"/>
      <c r="D19" s="167"/>
      <c r="E19" s="168"/>
      <c r="F19" s="168"/>
      <c r="G19" s="168"/>
    </row>
    <row r="20" spans="1:7" ht="15" customHeight="1">
      <c r="A20" s="165"/>
      <c r="B20" s="165"/>
      <c r="C20" s="166"/>
      <c r="D20" s="167"/>
      <c r="E20" s="168"/>
      <c r="F20" s="168"/>
      <c r="G20" s="168"/>
    </row>
    <row r="21" spans="1:7" ht="15" customHeight="1">
      <c r="A21" s="165"/>
      <c r="B21" s="165"/>
      <c r="C21" s="166"/>
      <c r="D21" s="167"/>
      <c r="E21" s="168"/>
      <c r="F21" s="168"/>
      <c r="G21" s="168"/>
    </row>
    <row r="22" spans="1:7" ht="15" customHeight="1">
      <c r="A22" s="165"/>
      <c r="B22" s="165"/>
      <c r="C22" s="166"/>
      <c r="D22" s="167"/>
      <c r="E22" s="168"/>
      <c r="F22" s="168"/>
      <c r="G22" s="168"/>
    </row>
    <row r="23" spans="1:7" ht="15" customHeight="1">
      <c r="A23" s="165"/>
      <c r="B23" s="165"/>
      <c r="C23" s="166"/>
      <c r="D23" s="167"/>
      <c r="E23" s="168"/>
      <c r="F23" s="168"/>
      <c r="G23" s="168"/>
    </row>
    <row r="24" spans="1:7" ht="15" customHeight="1">
      <c r="A24" s="165"/>
      <c r="B24" s="165"/>
      <c r="C24" s="166"/>
      <c r="D24" s="167"/>
      <c r="E24" s="168"/>
      <c r="F24" s="168"/>
      <c r="G24" s="168"/>
    </row>
    <row r="25" spans="1:7" ht="15" customHeight="1">
      <c r="A25" s="165"/>
      <c r="B25" s="165"/>
      <c r="C25" s="166"/>
      <c r="D25" s="167"/>
      <c r="E25" s="168"/>
      <c r="F25" s="168"/>
      <c r="G25" s="168"/>
    </row>
    <row r="26" spans="1:7" ht="15" customHeight="1">
      <c r="A26" s="165"/>
      <c r="B26" s="165"/>
      <c r="C26" s="166"/>
      <c r="D26" s="167"/>
      <c r="E26" s="168"/>
      <c r="F26" s="168"/>
      <c r="G26" s="168"/>
    </row>
    <row r="27" spans="1:7" ht="15" customHeight="1">
      <c r="A27" s="165"/>
      <c r="B27" s="165"/>
      <c r="C27" s="166"/>
      <c r="D27" s="167"/>
      <c r="E27" s="168"/>
      <c r="F27" s="168"/>
      <c r="G27" s="168"/>
    </row>
    <row r="28" spans="1:7" ht="15" customHeight="1">
      <c r="A28" s="165"/>
      <c r="B28" s="165"/>
      <c r="C28" s="166"/>
      <c r="D28" s="167"/>
      <c r="E28" s="168"/>
      <c r="F28" s="168"/>
      <c r="G28" s="168"/>
    </row>
    <row r="29" spans="1:7" ht="15" customHeight="1">
      <c r="A29" s="165"/>
      <c r="B29" s="165"/>
      <c r="C29" s="166"/>
      <c r="D29" s="167"/>
      <c r="E29" s="168"/>
      <c r="F29" s="168"/>
      <c r="G29" s="168"/>
    </row>
    <row r="30" spans="1:7" ht="15" customHeight="1">
      <c r="A30" s="165"/>
      <c r="B30" s="165"/>
      <c r="C30" s="166"/>
      <c r="D30" s="167"/>
      <c r="E30" s="168"/>
      <c r="F30" s="168"/>
      <c r="G30" s="168"/>
    </row>
    <row r="31" spans="1:7" ht="15" customHeight="1">
      <c r="A31" s="165"/>
      <c r="B31" s="165"/>
      <c r="C31" s="166"/>
      <c r="D31" s="167"/>
      <c r="E31" s="168"/>
      <c r="F31" s="168"/>
      <c r="G31" s="168"/>
    </row>
    <row r="32" spans="1:7" ht="15" customHeight="1">
      <c r="A32" s="165"/>
      <c r="B32" s="165"/>
      <c r="C32" s="166"/>
      <c r="D32" s="167"/>
      <c r="E32" s="168"/>
      <c r="F32" s="168"/>
      <c r="G32" s="168"/>
    </row>
    <row r="33" spans="1:7" ht="15" customHeight="1">
      <c r="A33" s="165"/>
      <c r="B33" s="165"/>
      <c r="C33" s="166"/>
      <c r="D33" s="167"/>
      <c r="E33" s="168"/>
      <c r="F33" s="168"/>
      <c r="G33" s="168"/>
    </row>
    <row r="34" spans="1:7" ht="15" customHeight="1">
      <c r="A34" s="165"/>
      <c r="B34" s="165"/>
      <c r="C34" s="166"/>
      <c r="D34" s="167"/>
      <c r="E34" s="168"/>
      <c r="F34" s="168"/>
      <c r="G34" s="168"/>
    </row>
    <row r="35" spans="1:7" ht="15" customHeight="1">
      <c r="A35" s="165"/>
      <c r="B35" s="165"/>
      <c r="C35" s="166"/>
      <c r="D35" s="167"/>
      <c r="E35" s="168"/>
      <c r="F35" s="168"/>
      <c r="G35" s="168"/>
    </row>
    <row r="36" spans="1:7" ht="15" customHeight="1">
      <c r="A36" s="165"/>
      <c r="B36" s="165"/>
      <c r="C36" s="166"/>
      <c r="D36" s="167"/>
      <c r="E36" s="168"/>
      <c r="F36" s="168"/>
      <c r="G36" s="168"/>
    </row>
    <row r="37" spans="1:7" ht="15" customHeight="1">
      <c r="A37" s="165"/>
      <c r="B37" s="165"/>
      <c r="C37" s="166"/>
      <c r="D37" s="167"/>
      <c r="E37" s="168"/>
      <c r="F37" s="168"/>
      <c r="G37" s="168"/>
    </row>
    <row r="38" spans="1:7" ht="15" customHeight="1">
      <c r="A38" s="165"/>
      <c r="B38" s="165"/>
      <c r="C38" s="166"/>
      <c r="D38" s="167"/>
      <c r="E38" s="168"/>
      <c r="F38" s="168"/>
      <c r="G38" s="168"/>
    </row>
    <row r="39" spans="1:7" ht="15" customHeight="1">
      <c r="A39" s="165"/>
      <c r="B39" s="165"/>
      <c r="C39" s="166"/>
      <c r="D39" s="167"/>
      <c r="E39" s="168"/>
      <c r="F39" s="168"/>
      <c r="G39" s="168"/>
    </row>
    <row r="40" spans="1:7" ht="15" customHeight="1">
      <c r="A40" s="165"/>
      <c r="B40" s="165"/>
      <c r="C40" s="166"/>
      <c r="D40" s="167"/>
      <c r="E40" s="168"/>
      <c r="F40" s="168"/>
      <c r="G40" s="168"/>
    </row>
    <row r="41" spans="1:7" ht="15" customHeight="1">
      <c r="A41" s="165"/>
      <c r="B41" s="165"/>
      <c r="C41" s="166"/>
      <c r="D41" s="167"/>
      <c r="E41" s="168"/>
      <c r="F41" s="168"/>
      <c r="G41" s="168"/>
    </row>
    <row r="42" spans="1:7" ht="15" customHeight="1">
      <c r="A42" s="165"/>
      <c r="B42" s="165"/>
      <c r="C42" s="166"/>
      <c r="D42" s="167"/>
      <c r="E42" s="168"/>
      <c r="F42" s="168"/>
      <c r="G42" s="168"/>
    </row>
    <row r="43" spans="1:7" ht="15" customHeight="1">
      <c r="A43" s="165"/>
      <c r="B43" s="165"/>
      <c r="C43" s="166"/>
      <c r="D43" s="167"/>
      <c r="E43" s="168"/>
      <c r="F43" s="168"/>
      <c r="G43" s="168"/>
    </row>
    <row r="44" spans="1:7" ht="15" customHeight="1">
      <c r="A44" s="165"/>
      <c r="B44" s="165"/>
      <c r="C44" s="166"/>
      <c r="D44" s="167"/>
      <c r="E44" s="168"/>
      <c r="F44" s="168"/>
      <c r="G44" s="168"/>
    </row>
    <row r="45" spans="1:7" ht="15" customHeight="1">
      <c r="A45" s="165"/>
      <c r="B45" s="165"/>
      <c r="C45" s="166"/>
      <c r="D45" s="167"/>
      <c r="E45" s="168"/>
      <c r="F45" s="168"/>
      <c r="G45" s="168"/>
    </row>
    <row r="46" spans="1:7" ht="15" customHeight="1">
      <c r="A46" s="165"/>
      <c r="B46" s="165"/>
      <c r="C46" s="166"/>
      <c r="D46" s="167"/>
      <c r="E46" s="168"/>
      <c r="F46" s="168"/>
      <c r="G46" s="168"/>
    </row>
    <row r="47" spans="1:7" ht="15" customHeight="1">
      <c r="A47" s="165"/>
      <c r="B47" s="165"/>
      <c r="C47" s="166"/>
      <c r="D47" s="167"/>
      <c r="E47" s="168"/>
      <c r="F47" s="168"/>
      <c r="G47" s="168"/>
    </row>
    <row r="48" spans="1:7" ht="15" customHeight="1">
      <c r="A48" s="165"/>
      <c r="B48" s="165"/>
      <c r="C48" s="166"/>
      <c r="D48" s="167"/>
      <c r="E48" s="168"/>
      <c r="F48" s="168"/>
      <c r="G48" s="168"/>
    </row>
    <row r="49" spans="1:7" ht="15" customHeight="1">
      <c r="A49" s="165"/>
      <c r="B49" s="165"/>
      <c r="C49" s="166"/>
      <c r="D49" s="167"/>
      <c r="E49" s="168"/>
      <c r="F49" s="168"/>
      <c r="G49" s="168"/>
    </row>
    <row r="50" spans="1:7" ht="15" customHeight="1">
      <c r="A50" s="165"/>
      <c r="B50" s="165"/>
      <c r="C50" s="166"/>
      <c r="D50" s="167"/>
      <c r="E50" s="168"/>
      <c r="F50" s="168"/>
      <c r="G50" s="168"/>
    </row>
    <row r="51" spans="1:7" ht="15" customHeight="1">
      <c r="A51" s="165"/>
      <c r="B51" s="165"/>
      <c r="C51" s="166"/>
      <c r="D51" s="167"/>
      <c r="E51" s="168"/>
      <c r="F51" s="168"/>
      <c r="G51" s="168"/>
    </row>
    <row r="52" spans="1:7" ht="15" customHeight="1">
      <c r="A52" s="165"/>
      <c r="B52" s="165"/>
      <c r="C52" s="166"/>
      <c r="D52" s="167"/>
      <c r="E52" s="168"/>
      <c r="F52" s="168"/>
      <c r="G52" s="168"/>
    </row>
    <row r="53" spans="1:7" ht="15" customHeight="1">
      <c r="A53" s="165"/>
      <c r="B53" s="165"/>
      <c r="C53" s="166"/>
      <c r="D53" s="167"/>
      <c r="E53" s="168"/>
      <c r="F53" s="168"/>
      <c r="G53" s="168"/>
    </row>
    <row r="54" spans="1:7" ht="15" customHeight="1">
      <c r="A54" s="165"/>
      <c r="B54" s="165"/>
      <c r="C54" s="166"/>
      <c r="D54" s="167"/>
      <c r="E54" s="168"/>
      <c r="F54" s="168"/>
      <c r="G54" s="168"/>
    </row>
    <row r="55" spans="1:7" ht="15" customHeight="1">
      <c r="A55" s="165"/>
      <c r="B55" s="165"/>
      <c r="C55" s="166"/>
      <c r="D55" s="167"/>
      <c r="E55" s="168"/>
      <c r="F55" s="168"/>
      <c r="G55" s="168"/>
    </row>
    <row r="56" spans="1:7" ht="15" customHeight="1">
      <c r="A56" s="165"/>
      <c r="B56" s="165"/>
      <c r="C56" s="166"/>
      <c r="D56" s="167"/>
      <c r="E56" s="168"/>
      <c r="F56" s="168"/>
      <c r="G56" s="168"/>
    </row>
    <row r="57" spans="1:7" ht="15" customHeight="1">
      <c r="A57" s="165"/>
      <c r="B57" s="165"/>
      <c r="C57" s="166"/>
      <c r="D57" s="167"/>
      <c r="E57" s="168"/>
      <c r="F57" s="168"/>
      <c r="G57" s="168"/>
    </row>
    <row r="58" spans="1:7" ht="15" customHeight="1">
      <c r="A58" s="165"/>
      <c r="B58" s="165"/>
      <c r="C58" s="166"/>
      <c r="D58" s="167"/>
      <c r="E58" s="168"/>
      <c r="F58" s="168"/>
      <c r="G58" s="168"/>
    </row>
    <row r="59" spans="1:7" ht="15" customHeight="1">
      <c r="A59" s="165"/>
      <c r="B59" s="165"/>
      <c r="C59" s="166"/>
      <c r="D59" s="167"/>
      <c r="E59" s="168"/>
      <c r="F59" s="168"/>
      <c r="G59" s="168"/>
    </row>
    <row r="60" spans="1:7" ht="15" customHeight="1">
      <c r="A60" s="165"/>
      <c r="B60" s="165"/>
      <c r="C60" s="166"/>
      <c r="D60" s="167"/>
      <c r="E60" s="168"/>
      <c r="F60" s="168"/>
      <c r="G60" s="168"/>
    </row>
    <row r="61" spans="1:7" ht="15" customHeight="1">
      <c r="A61" s="165"/>
      <c r="B61" s="165"/>
      <c r="C61" s="166"/>
      <c r="D61" s="167"/>
      <c r="E61" s="168"/>
      <c r="F61" s="168"/>
      <c r="G61" s="168"/>
    </row>
    <row r="62" spans="1:7" ht="15" customHeight="1">
      <c r="A62" s="165"/>
      <c r="B62" s="165"/>
      <c r="C62" s="166"/>
      <c r="D62" s="167"/>
      <c r="E62" s="168"/>
      <c r="F62" s="168"/>
      <c r="G62" s="168"/>
    </row>
    <row r="63" spans="1:7" ht="15" customHeight="1">
      <c r="A63" s="165"/>
      <c r="B63" s="165"/>
      <c r="C63" s="166"/>
      <c r="D63" s="167"/>
      <c r="E63" s="168"/>
      <c r="F63" s="168"/>
      <c r="G63" s="168"/>
    </row>
    <row r="64" spans="1:7" ht="15" customHeight="1">
      <c r="A64" s="165"/>
      <c r="B64" s="165"/>
      <c r="C64" s="166"/>
      <c r="D64" s="167"/>
      <c r="E64" s="168"/>
      <c r="F64" s="168"/>
      <c r="G64" s="168"/>
    </row>
    <row r="65" spans="1:7" ht="15" customHeight="1">
      <c r="A65" s="165"/>
      <c r="B65" s="165"/>
      <c r="C65" s="166"/>
      <c r="D65" s="167"/>
      <c r="E65" s="168"/>
      <c r="F65" s="168"/>
      <c r="G65" s="168"/>
    </row>
    <row r="66" spans="1:7" ht="15" customHeight="1">
      <c r="A66" s="165"/>
      <c r="B66" s="165"/>
      <c r="C66" s="166"/>
      <c r="D66" s="167"/>
      <c r="E66" s="168"/>
      <c r="F66" s="168"/>
      <c r="G66" s="168"/>
    </row>
    <row r="67" spans="1:7" ht="15" customHeight="1">
      <c r="A67" s="165"/>
      <c r="B67" s="165"/>
      <c r="C67" s="166"/>
      <c r="D67" s="167"/>
      <c r="E67" s="168"/>
      <c r="F67" s="168"/>
      <c r="G67" s="168"/>
    </row>
    <row r="68" spans="1:7" ht="15" customHeight="1">
      <c r="A68" s="165"/>
      <c r="B68" s="165"/>
      <c r="C68" s="166"/>
      <c r="D68" s="167"/>
      <c r="E68" s="168"/>
      <c r="F68" s="168"/>
      <c r="G68" s="168"/>
    </row>
    <row r="69" spans="1:7" ht="15" customHeight="1">
      <c r="A69" s="165"/>
      <c r="B69" s="165"/>
      <c r="C69" s="166"/>
      <c r="D69" s="167"/>
      <c r="E69" s="168"/>
      <c r="F69" s="168"/>
      <c r="G69" s="168"/>
    </row>
    <row r="70" spans="1:7" ht="15" customHeight="1">
      <c r="A70" s="165"/>
      <c r="B70" s="165"/>
      <c r="C70" s="166"/>
      <c r="D70" s="167"/>
      <c r="E70" s="168"/>
      <c r="F70" s="168"/>
      <c r="G70" s="168"/>
    </row>
    <row r="71" spans="1:7" ht="15" customHeight="1">
      <c r="A71" s="165"/>
      <c r="B71" s="165"/>
      <c r="C71" s="166"/>
      <c r="D71" s="167"/>
      <c r="E71" s="168"/>
      <c r="F71" s="168"/>
      <c r="G71" s="168"/>
    </row>
    <row r="72" spans="1:7" ht="15" customHeight="1">
      <c r="A72" s="165"/>
      <c r="B72" s="165"/>
      <c r="C72" s="166"/>
      <c r="D72" s="167"/>
      <c r="E72" s="168"/>
      <c r="F72" s="168"/>
      <c r="G72" s="168"/>
    </row>
    <row r="73" spans="1:7" ht="15" customHeight="1">
      <c r="A73" s="165"/>
      <c r="B73" s="165"/>
      <c r="C73" s="166"/>
      <c r="D73" s="167"/>
      <c r="E73" s="168"/>
      <c r="F73" s="168"/>
      <c r="G73" s="168"/>
    </row>
    <row r="74" spans="1:7" ht="15" customHeight="1">
      <c r="A74" s="165"/>
      <c r="B74" s="165"/>
      <c r="C74" s="166"/>
      <c r="D74" s="167"/>
      <c r="E74" s="168"/>
      <c r="F74" s="168"/>
      <c r="G74" s="168"/>
    </row>
    <row r="75" spans="1:7" ht="15" customHeight="1">
      <c r="A75" s="165"/>
      <c r="B75" s="165"/>
      <c r="C75" s="166"/>
      <c r="D75" s="167"/>
      <c r="E75" s="168"/>
      <c r="F75" s="168"/>
      <c r="G75" s="168"/>
    </row>
    <row r="76" spans="1:7" ht="15" customHeight="1">
      <c r="A76" s="165"/>
      <c r="B76" s="165"/>
      <c r="C76" s="166"/>
      <c r="D76" s="167"/>
      <c r="E76" s="168"/>
      <c r="F76" s="168"/>
      <c r="G76" s="168"/>
    </row>
    <row r="77" spans="1:7" ht="15" customHeight="1">
      <c r="A77" s="165"/>
      <c r="B77" s="165"/>
      <c r="C77" s="166"/>
      <c r="D77" s="167"/>
      <c r="E77" s="168"/>
      <c r="F77" s="168"/>
      <c r="G77" s="168"/>
    </row>
    <row r="78" spans="1:7" ht="15" customHeight="1">
      <c r="A78" s="165"/>
      <c r="B78" s="165"/>
      <c r="C78" s="166"/>
      <c r="D78" s="167"/>
      <c r="E78" s="168"/>
      <c r="F78" s="168"/>
      <c r="G78" s="168"/>
    </row>
    <row r="79" spans="1:7" ht="15" customHeight="1">
      <c r="A79" s="165"/>
      <c r="B79" s="165"/>
      <c r="C79" s="166"/>
      <c r="D79" s="167"/>
      <c r="E79" s="168"/>
      <c r="F79" s="168"/>
      <c r="G79" s="168"/>
    </row>
    <row r="80" spans="1:7" ht="15" customHeight="1">
      <c r="A80" s="165"/>
      <c r="B80" s="165"/>
      <c r="C80" s="166"/>
      <c r="D80" s="167"/>
      <c r="E80" s="168"/>
      <c r="F80" s="168"/>
      <c r="G80" s="168"/>
    </row>
    <row r="81" spans="1:7" ht="15" customHeight="1">
      <c r="A81" s="165"/>
      <c r="B81" s="165"/>
      <c r="C81" s="166"/>
      <c r="D81" s="167"/>
      <c r="E81" s="168"/>
      <c r="F81" s="168"/>
      <c r="G81" s="168"/>
    </row>
    <row r="82" spans="1:7" ht="15" customHeight="1">
      <c r="A82" s="165"/>
      <c r="B82" s="165"/>
      <c r="C82" s="166"/>
      <c r="D82" s="167"/>
      <c r="E82" s="168"/>
      <c r="F82" s="168"/>
      <c r="G82" s="168"/>
    </row>
    <row r="83" spans="1:7" ht="15" customHeight="1">
      <c r="A83" s="165"/>
      <c r="B83" s="165"/>
      <c r="C83" s="166"/>
      <c r="D83" s="167"/>
      <c r="E83" s="168"/>
      <c r="F83" s="168"/>
      <c r="G83" s="168"/>
    </row>
    <row r="84" spans="1:7" ht="15" customHeight="1">
      <c r="A84" s="165"/>
      <c r="B84" s="165"/>
      <c r="C84" s="166"/>
      <c r="D84" s="167"/>
      <c r="E84" s="168"/>
      <c r="F84" s="168"/>
      <c r="G84" s="168"/>
    </row>
    <row r="85" spans="1:7" ht="15" customHeight="1">
      <c r="A85" s="165"/>
      <c r="B85" s="165"/>
      <c r="C85" s="166"/>
      <c r="D85" s="167"/>
      <c r="E85" s="168"/>
      <c r="F85" s="168"/>
      <c r="G85" s="168"/>
    </row>
    <row r="86" spans="1:7" ht="15" customHeight="1">
      <c r="A86" s="165"/>
      <c r="B86" s="165"/>
      <c r="C86" s="166"/>
      <c r="D86" s="167"/>
      <c r="E86" s="168"/>
      <c r="F86" s="168"/>
      <c r="G86" s="168"/>
    </row>
    <row r="87" spans="1:7" ht="15" customHeight="1">
      <c r="A87" s="165"/>
      <c r="B87" s="165"/>
      <c r="C87" s="166"/>
      <c r="D87" s="167"/>
      <c r="E87" s="168"/>
      <c r="F87" s="168"/>
      <c r="G87" s="168"/>
    </row>
    <row r="88" spans="1:7" ht="15" customHeight="1">
      <c r="A88" s="165"/>
      <c r="B88" s="165"/>
      <c r="C88" s="166"/>
      <c r="D88" s="167"/>
      <c r="E88" s="168"/>
      <c r="F88" s="168"/>
      <c r="G88" s="168"/>
    </row>
    <row r="89" spans="1:7" ht="15" customHeight="1">
      <c r="A89" s="165"/>
      <c r="B89" s="165"/>
      <c r="C89" s="166"/>
      <c r="D89" s="167"/>
      <c r="E89" s="168"/>
      <c r="F89" s="168"/>
      <c r="G89" s="168"/>
    </row>
    <row r="90" spans="1:7" ht="15" customHeight="1">
      <c r="A90" s="165"/>
      <c r="B90" s="165"/>
      <c r="C90" s="166"/>
      <c r="D90" s="167"/>
      <c r="E90" s="168"/>
      <c r="F90" s="168"/>
      <c r="G90" s="168"/>
    </row>
    <row r="91" spans="1:7" ht="15" customHeight="1">
      <c r="A91" s="165"/>
      <c r="B91" s="165"/>
      <c r="C91" s="166"/>
      <c r="D91" s="167"/>
      <c r="E91" s="168"/>
      <c r="F91" s="168"/>
      <c r="G91" s="168"/>
    </row>
    <row r="92" spans="1:7" ht="15" customHeight="1">
      <c r="A92" s="165"/>
      <c r="B92" s="165"/>
      <c r="C92" s="166"/>
      <c r="D92" s="167"/>
      <c r="E92" s="168"/>
      <c r="F92" s="168"/>
      <c r="G92" s="168"/>
    </row>
    <row r="93" spans="1:7" ht="15" customHeight="1">
      <c r="A93" s="165"/>
      <c r="B93" s="165"/>
      <c r="C93" s="166"/>
      <c r="D93" s="167"/>
      <c r="E93" s="168"/>
      <c r="F93" s="168"/>
      <c r="G93" s="168"/>
    </row>
    <row r="94" spans="1:7" ht="15" customHeight="1">
      <c r="A94" s="165"/>
      <c r="B94" s="165"/>
      <c r="C94" s="166"/>
      <c r="D94" s="167"/>
      <c r="E94" s="168"/>
      <c r="F94" s="168"/>
      <c r="G94" s="168"/>
    </row>
    <row r="95" spans="1:7" ht="15" customHeight="1">
      <c r="A95" s="165"/>
      <c r="B95" s="165"/>
      <c r="C95" s="166"/>
      <c r="D95" s="167"/>
      <c r="E95" s="168"/>
      <c r="F95" s="168"/>
      <c r="G95" s="168"/>
    </row>
    <row r="96" spans="1:7" ht="15" customHeight="1">
      <c r="A96" s="165"/>
      <c r="B96" s="165"/>
      <c r="C96" s="166"/>
      <c r="D96" s="167"/>
      <c r="E96" s="168"/>
      <c r="F96" s="168"/>
      <c r="G96" s="168"/>
    </row>
    <row r="97" spans="1:7" ht="15" customHeight="1">
      <c r="A97" s="165"/>
      <c r="B97" s="165"/>
      <c r="C97" s="166"/>
      <c r="D97" s="167"/>
      <c r="E97" s="168"/>
      <c r="F97" s="168"/>
      <c r="G97" s="168"/>
    </row>
    <row r="98" spans="1:7" ht="15" customHeight="1">
      <c r="A98" s="165"/>
      <c r="B98" s="165"/>
      <c r="C98" s="166"/>
      <c r="D98" s="167"/>
      <c r="E98" s="168"/>
      <c r="F98" s="168"/>
      <c r="G98" s="168"/>
    </row>
    <row r="99" spans="1:7" ht="15" customHeight="1">
      <c r="A99" s="165"/>
      <c r="B99" s="165"/>
      <c r="C99" s="166"/>
      <c r="D99" s="167"/>
      <c r="E99" s="168"/>
      <c r="F99" s="168"/>
      <c r="G99" s="168"/>
    </row>
    <row r="100" spans="1:7" ht="15" customHeight="1">
      <c r="A100" s="165"/>
      <c r="B100" s="165"/>
      <c r="C100" s="166"/>
      <c r="D100" s="167"/>
      <c r="E100" s="168"/>
      <c r="F100" s="168"/>
      <c r="G100" s="168"/>
    </row>
    <row r="101" spans="1:7" ht="15" customHeight="1">
      <c r="A101" s="165"/>
      <c r="B101" s="165"/>
      <c r="C101" s="166"/>
      <c r="D101" s="167"/>
      <c r="E101" s="168"/>
      <c r="F101" s="168"/>
      <c r="G101" s="168"/>
    </row>
    <row r="102" spans="1:7" ht="15" customHeight="1">
      <c r="A102" s="165"/>
      <c r="B102" s="165"/>
      <c r="C102" s="166"/>
      <c r="D102" s="167"/>
      <c r="E102" s="168"/>
      <c r="F102" s="168"/>
      <c r="G102" s="168"/>
    </row>
    <row r="103" spans="1:7" ht="15" customHeight="1">
      <c r="A103" s="165"/>
      <c r="B103" s="165"/>
      <c r="C103" s="166"/>
      <c r="D103" s="167"/>
      <c r="E103" s="168"/>
      <c r="F103" s="168"/>
      <c r="G103" s="168"/>
    </row>
    <row r="104" spans="1:7" ht="15" customHeight="1">
      <c r="A104" s="165"/>
      <c r="B104" s="165"/>
      <c r="C104" s="166"/>
      <c r="D104" s="167"/>
      <c r="E104" s="168"/>
      <c r="F104" s="168"/>
      <c r="G104" s="168"/>
    </row>
    <row r="105" spans="1:7" ht="15" customHeight="1">
      <c r="A105" s="165"/>
      <c r="B105" s="165"/>
      <c r="C105" s="166"/>
      <c r="D105" s="167"/>
      <c r="E105" s="168"/>
      <c r="F105" s="168"/>
      <c r="G105" s="168"/>
    </row>
    <row r="106" spans="1:7" ht="15" customHeight="1">
      <c r="A106" s="165"/>
      <c r="B106" s="165"/>
      <c r="C106" s="166"/>
      <c r="D106" s="167"/>
      <c r="E106" s="168"/>
      <c r="F106" s="168"/>
      <c r="G106" s="168"/>
    </row>
    <row r="107" spans="1:7" ht="15" customHeight="1">
      <c r="A107" s="165"/>
      <c r="B107" s="165"/>
      <c r="C107" s="166"/>
      <c r="D107" s="167"/>
      <c r="E107" s="168"/>
      <c r="F107" s="168"/>
      <c r="G107" s="168"/>
    </row>
    <row r="108" spans="1:7" ht="15" customHeight="1">
      <c r="A108" s="165"/>
      <c r="B108" s="165"/>
      <c r="C108" s="166"/>
      <c r="D108" s="167"/>
      <c r="E108" s="168"/>
      <c r="F108" s="168"/>
      <c r="G108" s="168"/>
    </row>
    <row r="109" spans="1:7" ht="15" customHeight="1">
      <c r="A109" s="165"/>
      <c r="B109" s="165"/>
      <c r="C109" s="166"/>
      <c r="D109" s="167"/>
      <c r="E109" s="168"/>
      <c r="F109" s="168"/>
      <c r="G109" s="168"/>
    </row>
    <row r="110" spans="1:7" ht="15" customHeight="1">
      <c r="A110" s="165"/>
      <c r="B110" s="165"/>
      <c r="C110" s="166"/>
      <c r="D110" s="167"/>
      <c r="E110" s="168"/>
      <c r="F110" s="168"/>
      <c r="G110" s="168"/>
    </row>
    <row r="111" spans="1:7" ht="15" customHeight="1">
      <c r="A111" s="165"/>
      <c r="B111" s="165"/>
      <c r="C111" s="166"/>
      <c r="D111" s="167"/>
      <c r="E111" s="168"/>
      <c r="F111" s="168"/>
      <c r="G111" s="168"/>
    </row>
    <row r="112" spans="1:7" ht="15" customHeight="1">
      <c r="A112" s="165"/>
      <c r="B112" s="165"/>
      <c r="C112" s="166"/>
      <c r="D112" s="167"/>
      <c r="E112" s="168"/>
      <c r="F112" s="168"/>
      <c r="G112" s="168"/>
    </row>
    <row r="113" spans="1:7" ht="15" customHeight="1">
      <c r="A113" s="165"/>
      <c r="B113" s="165"/>
      <c r="C113" s="166"/>
      <c r="D113" s="167"/>
      <c r="E113" s="168"/>
      <c r="F113" s="168"/>
      <c r="G113" s="168"/>
    </row>
    <row r="114" spans="1:7" ht="15" customHeight="1">
      <c r="A114" s="165"/>
      <c r="B114" s="165"/>
      <c r="C114" s="166"/>
      <c r="D114" s="167"/>
      <c r="E114" s="168"/>
      <c r="F114" s="168"/>
      <c r="G114" s="168"/>
    </row>
    <row r="115" spans="1:7" ht="15" customHeight="1">
      <c r="A115" s="165"/>
      <c r="B115" s="165"/>
      <c r="C115" s="166"/>
      <c r="D115" s="167"/>
      <c r="E115" s="168"/>
      <c r="F115" s="168"/>
      <c r="G115" s="168"/>
    </row>
    <row r="116" spans="1:7" ht="15" customHeight="1">
      <c r="A116" s="165"/>
      <c r="B116" s="165"/>
      <c r="C116" s="166"/>
      <c r="D116" s="167"/>
      <c r="E116" s="168"/>
      <c r="F116" s="168"/>
      <c r="G116" s="168"/>
    </row>
    <row r="117" spans="1:7" ht="15" customHeight="1">
      <c r="A117" s="165"/>
      <c r="B117" s="165"/>
      <c r="C117" s="166"/>
      <c r="D117" s="167"/>
      <c r="E117" s="168"/>
      <c r="F117" s="168"/>
      <c r="G117" s="168"/>
    </row>
    <row r="118" spans="1:7" ht="15" customHeight="1">
      <c r="A118" s="165"/>
      <c r="B118" s="165"/>
      <c r="C118" s="166"/>
      <c r="D118" s="167"/>
      <c r="E118" s="168"/>
      <c r="F118" s="168"/>
      <c r="G118" s="168"/>
    </row>
    <row r="119" spans="1:7" ht="15" customHeight="1">
      <c r="A119" s="165"/>
      <c r="B119" s="165"/>
      <c r="C119" s="166"/>
      <c r="D119" s="167"/>
      <c r="E119" s="168"/>
      <c r="F119" s="168"/>
      <c r="G119" s="168"/>
    </row>
    <row r="120" spans="1:7" ht="15" customHeight="1">
      <c r="A120" s="165"/>
      <c r="B120" s="165"/>
      <c r="C120" s="166"/>
      <c r="D120" s="167"/>
      <c r="E120" s="168"/>
      <c r="F120" s="168"/>
      <c r="G120" s="168"/>
    </row>
    <row r="121" spans="1:7" ht="15" customHeight="1">
      <c r="A121" s="165"/>
      <c r="B121" s="165"/>
      <c r="C121" s="166"/>
      <c r="D121" s="167"/>
      <c r="E121" s="168"/>
      <c r="F121" s="168"/>
      <c r="G121" s="168"/>
    </row>
    <row r="122" spans="1:7" ht="15" customHeight="1">
      <c r="A122" s="165"/>
      <c r="B122" s="165"/>
      <c r="C122" s="166"/>
      <c r="D122" s="167"/>
      <c r="E122" s="168"/>
      <c r="F122" s="168"/>
      <c r="G122" s="168"/>
    </row>
    <row r="123" spans="1:7" ht="15" customHeight="1">
      <c r="A123" s="165"/>
      <c r="B123" s="165"/>
      <c r="C123" s="166"/>
      <c r="D123" s="167"/>
      <c r="E123" s="168"/>
      <c r="F123" s="168"/>
      <c r="G123" s="168"/>
    </row>
    <row r="124" spans="1:7" ht="15" customHeight="1">
      <c r="A124" s="165"/>
      <c r="B124" s="165"/>
      <c r="C124" s="166"/>
      <c r="D124" s="167"/>
      <c r="E124" s="168"/>
      <c r="F124" s="168"/>
      <c r="G124" s="168"/>
    </row>
    <row r="125" spans="1:7" ht="15" customHeight="1">
      <c r="A125" s="165"/>
      <c r="B125" s="165"/>
      <c r="C125" s="166"/>
      <c r="D125" s="167"/>
      <c r="E125" s="168"/>
      <c r="F125" s="168"/>
      <c r="G125" s="168"/>
    </row>
    <row r="126" spans="1:7" ht="15" customHeight="1">
      <c r="A126" s="165"/>
      <c r="B126" s="165"/>
      <c r="C126" s="166"/>
      <c r="D126" s="167"/>
      <c r="E126" s="168"/>
      <c r="F126" s="168"/>
      <c r="G126" s="168"/>
    </row>
    <row r="127" spans="1:7" ht="15" customHeight="1">
      <c r="A127" s="165"/>
      <c r="B127" s="165"/>
      <c r="C127" s="166"/>
      <c r="D127" s="167"/>
      <c r="E127" s="168"/>
      <c r="F127" s="168"/>
      <c r="G127" s="168"/>
    </row>
    <row r="128" spans="1:7" ht="15" customHeight="1">
      <c r="A128" s="165"/>
      <c r="B128" s="165"/>
      <c r="C128" s="166"/>
      <c r="D128" s="167"/>
      <c r="E128" s="168"/>
      <c r="F128" s="168"/>
      <c r="G128" s="168"/>
    </row>
    <row r="129" spans="1:7" ht="15" customHeight="1">
      <c r="A129" s="165"/>
      <c r="B129" s="165"/>
      <c r="C129" s="166"/>
      <c r="D129" s="167"/>
      <c r="E129" s="168"/>
      <c r="F129" s="168"/>
      <c r="G129" s="168"/>
    </row>
    <row r="130" spans="1:7" ht="15" customHeight="1">
      <c r="A130" s="165"/>
      <c r="B130" s="165"/>
      <c r="C130" s="166"/>
      <c r="D130" s="167"/>
      <c r="E130" s="168"/>
      <c r="F130" s="168"/>
      <c r="G130" s="168"/>
    </row>
    <row r="131" spans="1:7" ht="15" customHeight="1">
      <c r="A131" s="165"/>
      <c r="B131" s="165"/>
      <c r="C131" s="166"/>
      <c r="D131" s="167"/>
      <c r="E131" s="168"/>
      <c r="F131" s="168"/>
      <c r="G131" s="168"/>
    </row>
    <row r="132" spans="1:7" ht="15" customHeight="1">
      <c r="A132" s="165"/>
      <c r="B132" s="165"/>
      <c r="C132" s="166"/>
      <c r="D132" s="167"/>
      <c r="E132" s="168"/>
      <c r="F132" s="168"/>
      <c r="G132" s="168"/>
    </row>
    <row r="133" spans="1:7" ht="15" customHeight="1">
      <c r="A133" s="165"/>
      <c r="B133" s="165"/>
      <c r="C133" s="166"/>
      <c r="D133" s="167"/>
      <c r="E133" s="168"/>
      <c r="F133" s="168"/>
      <c r="G133" s="168"/>
    </row>
    <row r="134" spans="1:7" ht="15" customHeight="1">
      <c r="A134" s="165"/>
      <c r="B134" s="165"/>
      <c r="C134" s="166"/>
      <c r="D134" s="167"/>
      <c r="E134" s="168"/>
      <c r="F134" s="168"/>
      <c r="G134" s="168"/>
    </row>
    <row r="135" spans="1:7" ht="15" customHeight="1">
      <c r="A135" s="165"/>
      <c r="B135" s="165"/>
      <c r="C135" s="166"/>
      <c r="D135" s="167"/>
      <c r="E135" s="168"/>
      <c r="F135" s="168"/>
      <c r="G135" s="168"/>
    </row>
    <row r="136" spans="1:7" ht="15" customHeight="1">
      <c r="A136" s="165"/>
      <c r="B136" s="165"/>
      <c r="C136" s="166"/>
      <c r="D136" s="167"/>
      <c r="E136" s="168"/>
      <c r="F136" s="168"/>
      <c r="G136" s="168"/>
    </row>
    <row r="137" spans="1:7" ht="15" customHeight="1">
      <c r="A137" s="165"/>
      <c r="B137" s="165"/>
      <c r="C137" s="166"/>
      <c r="D137" s="167"/>
      <c r="E137" s="168"/>
      <c r="F137" s="168"/>
      <c r="G137" s="168"/>
    </row>
    <row r="138" spans="1:7" ht="15" customHeight="1">
      <c r="A138" s="165"/>
      <c r="B138" s="165"/>
      <c r="C138" s="166"/>
      <c r="D138" s="167"/>
      <c r="E138" s="168"/>
      <c r="F138" s="168"/>
      <c r="G138" s="168"/>
    </row>
    <row r="139" spans="1:7" ht="15" customHeight="1">
      <c r="A139" s="165"/>
      <c r="B139" s="165"/>
      <c r="C139" s="166"/>
      <c r="D139" s="167"/>
      <c r="E139" s="168"/>
      <c r="F139" s="168"/>
      <c r="G139" s="168"/>
    </row>
    <row r="140" spans="1:7" ht="15" customHeight="1">
      <c r="A140" s="165"/>
      <c r="B140" s="165"/>
      <c r="C140" s="166"/>
      <c r="D140" s="167"/>
      <c r="E140" s="168"/>
      <c r="F140" s="168"/>
      <c r="G140" s="168"/>
    </row>
    <row r="141" spans="1:7" ht="15" customHeight="1">
      <c r="A141" s="165"/>
      <c r="B141" s="165"/>
      <c r="C141" s="166"/>
      <c r="D141" s="167"/>
      <c r="E141" s="168"/>
      <c r="F141" s="168"/>
      <c r="G141" s="168"/>
    </row>
    <row r="142" spans="1:7" ht="15" customHeight="1">
      <c r="A142" s="165"/>
      <c r="B142" s="165"/>
      <c r="C142" s="166"/>
      <c r="D142" s="167"/>
      <c r="E142" s="168"/>
      <c r="F142" s="168"/>
      <c r="G142" s="168"/>
    </row>
    <row r="143" spans="1:7" ht="15" customHeight="1">
      <c r="A143" s="165"/>
      <c r="B143" s="165"/>
      <c r="C143" s="166"/>
      <c r="D143" s="167"/>
      <c r="E143" s="168"/>
      <c r="F143" s="168"/>
      <c r="G143" s="168"/>
    </row>
    <row r="144" spans="1:7" ht="15" customHeight="1">
      <c r="A144" s="165"/>
      <c r="B144" s="165"/>
      <c r="C144" s="166"/>
      <c r="D144" s="167"/>
      <c r="E144" s="168"/>
      <c r="F144" s="168"/>
      <c r="G144" s="168"/>
    </row>
    <row r="145" spans="1:7" ht="15" customHeight="1">
      <c r="A145" s="165"/>
      <c r="B145" s="165"/>
      <c r="C145" s="166"/>
      <c r="D145" s="167"/>
      <c r="E145" s="168"/>
      <c r="F145" s="168"/>
      <c r="G145" s="168"/>
    </row>
    <row r="146" spans="1:7" ht="15" customHeight="1">
      <c r="A146" s="165"/>
      <c r="B146" s="165"/>
      <c r="C146" s="166"/>
      <c r="D146" s="167"/>
      <c r="E146" s="168"/>
      <c r="F146" s="168"/>
      <c r="G146" s="168"/>
    </row>
    <row r="147" spans="1:7" ht="15" customHeight="1">
      <c r="A147" s="165"/>
      <c r="B147" s="165"/>
      <c r="C147" s="166"/>
      <c r="D147" s="167"/>
      <c r="E147" s="168"/>
      <c r="F147" s="168"/>
      <c r="G147" s="168"/>
    </row>
    <row r="148" spans="1:7" ht="15" customHeight="1">
      <c r="A148" s="165"/>
      <c r="B148" s="165"/>
      <c r="C148" s="166"/>
      <c r="D148" s="167"/>
      <c r="E148" s="168"/>
      <c r="F148" s="168"/>
      <c r="G148" s="168"/>
    </row>
    <row r="149" spans="1:7" ht="15" customHeight="1">
      <c r="A149" s="165"/>
      <c r="B149" s="165"/>
      <c r="C149" s="166"/>
      <c r="D149" s="167"/>
      <c r="E149" s="168"/>
      <c r="F149" s="168"/>
      <c r="G149" s="168"/>
    </row>
    <row r="150" spans="1:7" ht="15" customHeight="1">
      <c r="A150" s="165"/>
      <c r="B150" s="165"/>
      <c r="C150" s="166"/>
      <c r="D150" s="167"/>
      <c r="E150" s="168"/>
      <c r="F150" s="168"/>
      <c r="G150" s="168"/>
    </row>
    <row r="151" spans="1:7" ht="15" customHeight="1">
      <c r="A151" s="165"/>
      <c r="B151" s="165"/>
      <c r="C151" s="166"/>
      <c r="D151" s="167"/>
      <c r="E151" s="168"/>
      <c r="F151" s="168"/>
      <c r="G151" s="168"/>
    </row>
    <row r="152" spans="1:7" ht="15" customHeight="1">
      <c r="A152" s="165"/>
      <c r="B152" s="165"/>
      <c r="C152" s="166"/>
      <c r="D152" s="167"/>
      <c r="E152" s="168"/>
      <c r="F152" s="168"/>
      <c r="G152" s="168"/>
    </row>
    <row r="153" spans="1:7" ht="15" customHeight="1">
      <c r="A153" s="165"/>
      <c r="B153" s="165"/>
      <c r="C153" s="166"/>
      <c r="D153" s="167"/>
      <c r="E153" s="168"/>
      <c r="F153" s="168"/>
      <c r="G153" s="168"/>
    </row>
    <row r="154" spans="1:7" ht="15" customHeight="1">
      <c r="A154" s="165"/>
      <c r="B154" s="165"/>
      <c r="C154" s="166"/>
      <c r="D154" s="167"/>
      <c r="E154" s="168"/>
      <c r="F154" s="168"/>
      <c r="G154" s="168"/>
    </row>
    <row r="155" spans="1:7" ht="15" customHeight="1">
      <c r="A155" s="165"/>
      <c r="B155" s="165"/>
      <c r="C155" s="166"/>
      <c r="D155" s="167"/>
      <c r="E155" s="168"/>
      <c r="F155" s="168"/>
      <c r="G155" s="168"/>
    </row>
    <row r="156" spans="1:7" ht="15" customHeight="1">
      <c r="A156" s="165"/>
      <c r="B156" s="165"/>
      <c r="C156" s="166"/>
      <c r="D156" s="167"/>
      <c r="E156" s="168"/>
      <c r="F156" s="168"/>
      <c r="G156" s="168"/>
    </row>
    <row r="157" spans="1:7" ht="15" customHeight="1">
      <c r="A157" s="165"/>
      <c r="B157" s="165"/>
      <c r="C157" s="166"/>
      <c r="D157" s="167"/>
      <c r="E157" s="168"/>
      <c r="F157" s="168"/>
      <c r="G157" s="168"/>
    </row>
    <row r="158" spans="1:7" ht="15" customHeight="1">
      <c r="A158" s="165"/>
      <c r="B158" s="165"/>
      <c r="C158" s="166"/>
      <c r="D158" s="167"/>
      <c r="E158" s="168"/>
      <c r="F158" s="168"/>
      <c r="G158" s="168"/>
    </row>
    <row r="159" spans="1:7" ht="15" customHeight="1">
      <c r="A159" s="165"/>
      <c r="B159" s="165"/>
      <c r="C159" s="166"/>
      <c r="D159" s="167"/>
      <c r="E159" s="168"/>
      <c r="F159" s="168"/>
      <c r="G159" s="168"/>
    </row>
    <row r="160" spans="1:7" ht="15" customHeight="1">
      <c r="A160" s="165"/>
      <c r="B160" s="165"/>
      <c r="C160" s="166"/>
      <c r="D160" s="167"/>
      <c r="E160" s="168"/>
      <c r="F160" s="168"/>
      <c r="G160" s="168"/>
    </row>
    <row r="161" spans="1:7" ht="15" customHeight="1">
      <c r="A161" s="165"/>
      <c r="B161" s="165"/>
      <c r="C161" s="166"/>
      <c r="D161" s="167"/>
      <c r="E161" s="168"/>
      <c r="F161" s="168"/>
      <c r="G161" s="168"/>
    </row>
    <row r="162" spans="1:7" ht="15" customHeight="1">
      <c r="A162" s="165"/>
      <c r="B162" s="165"/>
      <c r="C162" s="166"/>
      <c r="D162" s="167"/>
      <c r="E162" s="168"/>
      <c r="F162" s="168"/>
      <c r="G162" s="168"/>
    </row>
    <row r="163" spans="1:7" ht="15" customHeight="1">
      <c r="A163" s="165"/>
      <c r="B163" s="165"/>
      <c r="C163" s="166"/>
      <c r="D163" s="167"/>
      <c r="E163" s="168"/>
      <c r="F163" s="168"/>
      <c r="G163" s="168"/>
    </row>
    <row r="164" spans="1:7" ht="15" customHeight="1">
      <c r="A164" s="165"/>
      <c r="B164" s="165"/>
      <c r="C164" s="166"/>
      <c r="D164" s="167"/>
      <c r="E164" s="168"/>
      <c r="F164" s="168"/>
      <c r="G164" s="168"/>
    </row>
    <row r="165" spans="1:7" ht="15" customHeight="1">
      <c r="A165" s="165"/>
      <c r="B165" s="165"/>
      <c r="C165" s="166"/>
      <c r="D165" s="167"/>
      <c r="E165" s="168"/>
      <c r="F165" s="168"/>
      <c r="G165" s="168"/>
    </row>
    <row r="166" spans="1:7" ht="15" customHeight="1">
      <c r="A166" s="165"/>
      <c r="B166" s="165"/>
      <c r="C166" s="166"/>
      <c r="D166" s="167"/>
      <c r="E166" s="168"/>
      <c r="F166" s="168"/>
      <c r="G166" s="168"/>
    </row>
    <row r="167" spans="1:7" ht="15" customHeight="1">
      <c r="A167" s="165"/>
      <c r="B167" s="165"/>
      <c r="C167" s="166"/>
      <c r="D167" s="167"/>
      <c r="E167" s="168"/>
      <c r="F167" s="168"/>
      <c r="G167" s="168"/>
    </row>
    <row r="168" spans="1:7" ht="15" customHeight="1">
      <c r="A168" s="165"/>
      <c r="B168" s="165"/>
      <c r="C168" s="166"/>
      <c r="D168" s="167"/>
      <c r="E168" s="168"/>
      <c r="F168" s="168"/>
      <c r="G168" s="168"/>
    </row>
    <row r="169" spans="1:7" ht="15" customHeight="1">
      <c r="A169" s="165"/>
      <c r="B169" s="165"/>
      <c r="C169" s="166"/>
      <c r="D169" s="167"/>
      <c r="E169" s="168"/>
      <c r="F169" s="168"/>
      <c r="G169" s="168"/>
    </row>
    <row r="170" spans="1:7" ht="15" customHeight="1">
      <c r="A170" s="165"/>
      <c r="B170" s="165"/>
      <c r="C170" s="166"/>
      <c r="D170" s="167"/>
      <c r="E170" s="168"/>
      <c r="F170" s="168"/>
      <c r="G170" s="168"/>
    </row>
    <row r="171" spans="1:7" ht="15" customHeight="1">
      <c r="A171" s="165"/>
      <c r="B171" s="165"/>
      <c r="C171" s="166"/>
      <c r="D171" s="167"/>
      <c r="E171" s="168"/>
      <c r="F171" s="168"/>
      <c r="G171" s="168"/>
    </row>
    <row r="172" spans="1:7" ht="15" customHeight="1">
      <c r="A172" s="165"/>
      <c r="B172" s="165"/>
      <c r="C172" s="166"/>
      <c r="D172" s="167"/>
      <c r="E172" s="168"/>
      <c r="F172" s="168"/>
      <c r="G172" s="168"/>
    </row>
    <row r="173" spans="1:7" ht="15" customHeight="1">
      <c r="A173" s="165"/>
      <c r="B173" s="165"/>
      <c r="C173" s="166"/>
      <c r="D173" s="167"/>
      <c r="E173" s="168"/>
      <c r="F173" s="168"/>
      <c r="G173" s="168"/>
    </row>
    <row r="174" spans="1:7" ht="15" customHeight="1">
      <c r="A174" s="165"/>
      <c r="B174" s="165"/>
      <c r="C174" s="166"/>
      <c r="D174" s="167"/>
      <c r="E174" s="168"/>
      <c r="F174" s="168"/>
      <c r="G174" s="168"/>
    </row>
    <row r="175" spans="1:7" ht="15" customHeight="1">
      <c r="A175" s="165"/>
      <c r="B175" s="165"/>
      <c r="C175" s="166"/>
      <c r="D175" s="167"/>
      <c r="E175" s="168"/>
      <c r="F175" s="168"/>
      <c r="G175" s="168"/>
    </row>
    <row r="176" spans="1:7" ht="15" customHeight="1">
      <c r="A176" s="165"/>
      <c r="B176" s="165"/>
      <c r="C176" s="166"/>
      <c r="D176" s="167"/>
      <c r="E176" s="168"/>
      <c r="F176" s="168"/>
      <c r="G176" s="168"/>
    </row>
    <row r="177" spans="1:7" ht="15" customHeight="1">
      <c r="A177" s="165"/>
      <c r="B177" s="165"/>
      <c r="C177" s="166"/>
      <c r="D177" s="167"/>
      <c r="E177" s="168"/>
      <c r="F177" s="168"/>
      <c r="G177" s="168"/>
    </row>
    <row r="178" spans="1:7" ht="15" customHeight="1">
      <c r="A178" s="165"/>
      <c r="B178" s="165"/>
      <c r="C178" s="166"/>
      <c r="D178" s="167"/>
      <c r="E178" s="168"/>
      <c r="F178" s="168"/>
      <c r="G178" s="168"/>
    </row>
    <row r="179" spans="1:7" ht="15" customHeight="1">
      <c r="A179" s="165"/>
      <c r="B179" s="165"/>
      <c r="C179" s="166"/>
      <c r="D179" s="167"/>
      <c r="E179" s="168"/>
      <c r="F179" s="168"/>
      <c r="G179" s="168"/>
    </row>
    <row r="180" spans="1:7" ht="15" customHeight="1">
      <c r="A180" s="165"/>
      <c r="B180" s="165"/>
      <c r="C180" s="166"/>
      <c r="D180" s="167"/>
      <c r="E180" s="168"/>
      <c r="F180" s="168"/>
      <c r="G180" s="168"/>
    </row>
    <row r="181" spans="1:7" ht="15" customHeight="1">
      <c r="A181" s="165"/>
      <c r="B181" s="165"/>
      <c r="C181" s="166"/>
      <c r="D181" s="167"/>
      <c r="E181" s="168"/>
      <c r="F181" s="168"/>
      <c r="G181" s="168"/>
    </row>
    <row r="182" spans="1:7" ht="15" customHeight="1">
      <c r="A182" s="165"/>
      <c r="B182" s="165"/>
      <c r="C182" s="166"/>
      <c r="D182" s="167"/>
      <c r="E182" s="168"/>
      <c r="F182" s="168"/>
      <c r="G182" s="168"/>
    </row>
    <row r="183" spans="1:7" ht="15" customHeight="1">
      <c r="A183" s="165"/>
      <c r="B183" s="165"/>
      <c r="C183" s="166"/>
      <c r="D183" s="167"/>
      <c r="E183" s="168"/>
      <c r="F183" s="168"/>
      <c r="G183" s="168"/>
    </row>
    <row r="184" spans="1:7" ht="15" customHeight="1">
      <c r="A184" s="165"/>
      <c r="B184" s="165"/>
      <c r="C184" s="166"/>
      <c r="D184" s="167"/>
      <c r="E184" s="168"/>
      <c r="F184" s="168"/>
      <c r="G184" s="168"/>
    </row>
    <row r="185" spans="1:7" ht="15" customHeight="1">
      <c r="A185" s="165"/>
      <c r="B185" s="165"/>
      <c r="C185" s="166"/>
      <c r="D185" s="167"/>
      <c r="E185" s="168"/>
      <c r="F185" s="168"/>
      <c r="G185" s="168"/>
    </row>
    <row r="186" spans="1:7" ht="15" customHeight="1">
      <c r="A186" s="165"/>
      <c r="B186" s="165"/>
      <c r="C186" s="166"/>
      <c r="D186" s="167"/>
      <c r="E186" s="168"/>
      <c r="F186" s="168"/>
      <c r="G186" s="168"/>
    </row>
    <row r="187" spans="1:7" ht="15" customHeight="1">
      <c r="A187" s="165"/>
      <c r="B187" s="165"/>
      <c r="C187" s="166"/>
      <c r="D187" s="167"/>
      <c r="E187" s="168"/>
      <c r="F187" s="168"/>
      <c r="G187" s="168"/>
    </row>
    <row r="188" spans="1:7" ht="15" customHeight="1">
      <c r="A188" s="165"/>
      <c r="B188" s="165"/>
      <c r="C188" s="166"/>
      <c r="D188" s="167"/>
      <c r="E188" s="168"/>
      <c r="F188" s="168"/>
      <c r="G188" s="168"/>
    </row>
    <row r="189" spans="1:7" ht="15" customHeight="1">
      <c r="A189" s="165"/>
      <c r="B189" s="165"/>
      <c r="C189" s="166"/>
      <c r="D189" s="167"/>
      <c r="E189" s="168"/>
      <c r="F189" s="168"/>
      <c r="G189" s="168"/>
    </row>
    <row r="190" spans="1:7" ht="15" customHeight="1">
      <c r="A190" s="165"/>
      <c r="B190" s="165"/>
      <c r="C190" s="166"/>
      <c r="D190" s="167"/>
      <c r="E190" s="168"/>
      <c r="F190" s="168"/>
      <c r="G190" s="168"/>
    </row>
    <row r="191" spans="1:7" ht="15" customHeight="1">
      <c r="A191" s="165"/>
      <c r="B191" s="165"/>
      <c r="C191" s="166"/>
      <c r="D191" s="167"/>
      <c r="E191" s="168"/>
      <c r="F191" s="168"/>
      <c r="G191" s="168"/>
    </row>
    <row r="192" spans="1:7" ht="15" customHeight="1">
      <c r="A192" s="165"/>
      <c r="B192" s="165"/>
      <c r="C192" s="166"/>
      <c r="D192" s="167"/>
      <c r="E192" s="168"/>
      <c r="F192" s="168"/>
      <c r="G192" s="168"/>
    </row>
    <row r="193" spans="1:7" ht="15" customHeight="1">
      <c r="A193" s="165"/>
      <c r="B193" s="165"/>
      <c r="C193" s="166"/>
      <c r="D193" s="167"/>
      <c r="E193" s="168"/>
      <c r="F193" s="168"/>
      <c r="G193" s="168"/>
    </row>
    <row r="194" spans="1:7" ht="15" customHeight="1">
      <c r="A194" s="165"/>
      <c r="B194" s="165"/>
      <c r="C194" s="166"/>
      <c r="D194" s="167"/>
      <c r="E194" s="168"/>
      <c r="F194" s="168"/>
      <c r="G194" s="168"/>
    </row>
    <row r="195" spans="1:7" ht="15" customHeight="1">
      <c r="A195" s="165"/>
      <c r="B195" s="165"/>
      <c r="C195" s="166"/>
      <c r="D195" s="167"/>
      <c r="E195" s="168"/>
      <c r="F195" s="168"/>
      <c r="G195" s="168"/>
    </row>
    <row r="196" spans="1:7" ht="15" customHeight="1">
      <c r="A196" s="165"/>
      <c r="B196" s="165"/>
      <c r="C196" s="166"/>
      <c r="D196" s="167"/>
      <c r="E196" s="168"/>
      <c r="F196" s="168"/>
      <c r="G196" s="168"/>
    </row>
    <row r="197" spans="1:7" ht="15" customHeight="1">
      <c r="A197" s="165"/>
      <c r="B197" s="165"/>
      <c r="C197" s="166"/>
      <c r="D197" s="167"/>
      <c r="E197" s="168"/>
      <c r="F197" s="168"/>
      <c r="G197" s="168"/>
    </row>
    <row r="198" spans="1:7" ht="15" customHeight="1">
      <c r="A198" s="165"/>
      <c r="B198" s="165"/>
      <c r="C198" s="166"/>
      <c r="D198" s="167"/>
      <c r="E198" s="168"/>
      <c r="F198" s="168"/>
      <c r="G198" s="168"/>
    </row>
    <row r="199" spans="1:7" ht="15" customHeight="1">
      <c r="A199" s="165"/>
      <c r="B199" s="165"/>
      <c r="C199" s="166"/>
      <c r="D199" s="167"/>
      <c r="E199" s="168"/>
      <c r="F199" s="168"/>
      <c r="G199" s="168"/>
    </row>
    <row r="200" spans="1:7" ht="15" customHeight="1">
      <c r="A200" s="165"/>
      <c r="B200" s="165"/>
      <c r="C200" s="166"/>
      <c r="D200" s="167"/>
      <c r="E200" s="168"/>
      <c r="F200" s="168"/>
      <c r="G200" s="168"/>
    </row>
    <row r="201" spans="1:7" ht="15" customHeight="1">
      <c r="A201" s="165"/>
      <c r="B201" s="165"/>
      <c r="C201" s="166"/>
      <c r="D201" s="167"/>
      <c r="E201" s="168"/>
      <c r="F201" s="168"/>
      <c r="G201" s="168"/>
    </row>
    <row r="202" spans="1:7" ht="15" customHeight="1">
      <c r="A202" s="165"/>
      <c r="B202" s="165"/>
      <c r="C202" s="166"/>
      <c r="D202" s="167"/>
      <c r="E202" s="168"/>
      <c r="F202" s="168"/>
      <c r="G202" s="168"/>
    </row>
    <row r="203" spans="1:7" ht="15" customHeight="1">
      <c r="A203" s="165"/>
      <c r="B203" s="165"/>
      <c r="C203" s="166"/>
      <c r="D203" s="167"/>
      <c r="E203" s="168"/>
      <c r="F203" s="168"/>
      <c r="G203" s="168"/>
    </row>
    <row r="204" spans="1:7" ht="15" customHeight="1">
      <c r="A204" s="165"/>
      <c r="B204" s="165"/>
      <c r="C204" s="166"/>
      <c r="D204" s="167"/>
      <c r="E204" s="168"/>
      <c r="F204" s="168"/>
      <c r="G204" s="168"/>
    </row>
    <row r="205" spans="1:7" ht="15" customHeight="1">
      <c r="A205" s="165"/>
      <c r="B205" s="165"/>
      <c r="C205" s="166"/>
      <c r="D205" s="167"/>
      <c r="E205" s="168"/>
      <c r="F205" s="168"/>
      <c r="G205" s="168"/>
    </row>
    <row r="206" spans="1:7" ht="15" customHeight="1">
      <c r="A206" s="165"/>
      <c r="B206" s="165"/>
      <c r="C206" s="166"/>
      <c r="D206" s="167"/>
      <c r="E206" s="168"/>
      <c r="F206" s="168"/>
      <c r="G206" s="168"/>
    </row>
    <row r="207" spans="1:7" ht="15" customHeight="1">
      <c r="A207" s="165"/>
      <c r="B207" s="165"/>
      <c r="C207" s="166"/>
      <c r="D207" s="167"/>
      <c r="E207" s="168"/>
      <c r="F207" s="168"/>
      <c r="G207" s="168"/>
    </row>
    <row r="208" spans="1:7" ht="15" customHeight="1">
      <c r="A208" s="165"/>
      <c r="B208" s="165"/>
      <c r="C208" s="166"/>
      <c r="D208" s="167"/>
      <c r="E208" s="168"/>
      <c r="F208" s="168"/>
      <c r="G208" s="168"/>
    </row>
    <row r="209" spans="1:7" ht="15" customHeight="1">
      <c r="A209" s="165"/>
      <c r="B209" s="165"/>
      <c r="C209" s="166"/>
      <c r="D209" s="167"/>
      <c r="E209" s="168"/>
      <c r="F209" s="168"/>
      <c r="G209" s="168"/>
    </row>
    <row r="210" spans="1:7" ht="15" customHeight="1">
      <c r="A210" s="165"/>
      <c r="B210" s="165"/>
      <c r="C210" s="166"/>
      <c r="D210" s="167"/>
      <c r="E210" s="168"/>
      <c r="F210" s="168"/>
      <c r="G210" s="168"/>
    </row>
    <row r="211" spans="1:7" ht="15" customHeight="1">
      <c r="A211" s="165"/>
      <c r="B211" s="165"/>
      <c r="C211" s="166"/>
      <c r="D211" s="167"/>
      <c r="E211" s="168"/>
      <c r="F211" s="168"/>
      <c r="G211" s="168"/>
    </row>
    <row r="212" spans="1:7" ht="15" customHeight="1">
      <c r="A212" s="165"/>
      <c r="B212" s="165"/>
      <c r="C212" s="166"/>
      <c r="D212" s="167"/>
      <c r="E212" s="168"/>
      <c r="F212" s="168"/>
      <c r="G212" s="168"/>
    </row>
    <row r="213" spans="1:7" ht="15" customHeight="1">
      <c r="A213" s="165"/>
      <c r="B213" s="165"/>
      <c r="C213" s="166"/>
      <c r="D213" s="167"/>
      <c r="E213" s="168"/>
      <c r="F213" s="168"/>
      <c r="G213" s="168"/>
    </row>
    <row r="214" spans="1:7" ht="15" customHeight="1">
      <c r="A214" s="165"/>
      <c r="B214" s="165"/>
      <c r="C214" s="166"/>
      <c r="D214" s="167"/>
      <c r="E214" s="168"/>
      <c r="F214" s="168"/>
      <c r="G214" s="168"/>
    </row>
    <row r="215" spans="1:7" ht="15" customHeight="1">
      <c r="A215" s="165"/>
      <c r="B215" s="165"/>
      <c r="C215" s="166"/>
      <c r="D215" s="167"/>
      <c r="E215" s="168"/>
      <c r="F215" s="168"/>
      <c r="G215" s="168"/>
    </row>
    <row r="216" spans="1:7" ht="15" customHeight="1">
      <c r="A216" s="165"/>
      <c r="B216" s="165"/>
      <c r="C216" s="166"/>
      <c r="D216" s="167"/>
      <c r="E216" s="168"/>
      <c r="F216" s="168"/>
      <c r="G216" s="168"/>
    </row>
    <row r="217" spans="1:7" ht="15" customHeight="1">
      <c r="A217" s="165"/>
      <c r="B217" s="165"/>
      <c r="C217" s="166"/>
      <c r="D217" s="167"/>
      <c r="E217" s="168"/>
      <c r="F217" s="168"/>
      <c r="G217" s="168"/>
    </row>
    <row r="218" spans="1:7" ht="15" customHeight="1">
      <c r="A218" s="165"/>
      <c r="B218" s="165"/>
      <c r="C218" s="166"/>
      <c r="D218" s="167"/>
      <c r="E218" s="168"/>
      <c r="F218" s="168"/>
      <c r="G218" s="168"/>
    </row>
    <row r="219" spans="1:7" ht="15" customHeight="1">
      <c r="A219" s="165"/>
      <c r="B219" s="165"/>
      <c r="C219" s="166"/>
      <c r="D219" s="167"/>
      <c r="E219" s="168"/>
      <c r="F219" s="168"/>
      <c r="G219" s="168"/>
    </row>
    <row r="220" spans="1:7" ht="15" customHeight="1">
      <c r="A220" s="165"/>
      <c r="B220" s="165"/>
      <c r="C220" s="166"/>
      <c r="D220" s="167"/>
      <c r="E220" s="168"/>
      <c r="F220" s="168"/>
      <c r="G220" s="168"/>
    </row>
    <row r="221" spans="1:7" ht="15" customHeight="1">
      <c r="A221" s="165"/>
      <c r="B221" s="165"/>
      <c r="C221" s="166"/>
      <c r="D221" s="167"/>
      <c r="E221" s="168"/>
      <c r="F221" s="168"/>
      <c r="G221" s="168"/>
    </row>
    <row r="222" spans="1:7" ht="15" customHeight="1">
      <c r="A222" s="165"/>
      <c r="B222" s="165"/>
      <c r="C222" s="166"/>
      <c r="D222" s="167"/>
      <c r="E222" s="168"/>
      <c r="F222" s="168"/>
      <c r="G222" s="168"/>
    </row>
    <row r="223" spans="1:7" ht="15" customHeight="1">
      <c r="A223" s="165"/>
      <c r="B223" s="165"/>
      <c r="C223" s="166"/>
      <c r="D223" s="167"/>
      <c r="E223" s="168"/>
      <c r="F223" s="168"/>
      <c r="G223" s="168"/>
    </row>
    <row r="224" spans="1:7" ht="15" customHeight="1">
      <c r="A224" s="165"/>
      <c r="B224" s="165"/>
      <c r="C224" s="166"/>
      <c r="D224" s="167"/>
      <c r="E224" s="168"/>
      <c r="F224" s="168"/>
      <c r="G224" s="168"/>
    </row>
    <row r="225" spans="1:7" ht="15" customHeight="1">
      <c r="A225" s="165"/>
      <c r="B225" s="165"/>
      <c r="C225" s="166"/>
      <c r="D225" s="167"/>
      <c r="E225" s="168"/>
      <c r="F225" s="168"/>
      <c r="G225" s="168"/>
    </row>
    <row r="226" spans="1:7" ht="15" customHeight="1">
      <c r="A226" s="165"/>
      <c r="B226" s="165"/>
      <c r="C226" s="166"/>
      <c r="D226" s="167"/>
      <c r="E226" s="168"/>
      <c r="F226" s="168"/>
      <c r="G226" s="168"/>
    </row>
    <row r="227" spans="1:7" ht="15" customHeight="1">
      <c r="A227" s="165"/>
      <c r="B227" s="165"/>
      <c r="C227" s="166"/>
      <c r="D227" s="167"/>
      <c r="E227" s="168"/>
      <c r="F227" s="168"/>
      <c r="G227" s="168"/>
    </row>
    <row r="228" spans="1:7" ht="15" customHeight="1">
      <c r="A228" s="165"/>
      <c r="B228" s="165"/>
      <c r="C228" s="166"/>
      <c r="D228" s="167"/>
      <c r="E228" s="168"/>
      <c r="F228" s="168"/>
      <c r="G228" s="168"/>
    </row>
    <row r="229" spans="1:7" ht="15" customHeight="1">
      <c r="A229" s="165"/>
      <c r="B229" s="165"/>
      <c r="C229" s="166"/>
      <c r="D229" s="167"/>
      <c r="E229" s="168"/>
      <c r="F229" s="168"/>
      <c r="G229" s="168"/>
    </row>
    <row r="230" spans="1:7" ht="15" customHeight="1">
      <c r="A230" s="165"/>
      <c r="B230" s="165"/>
      <c r="C230" s="166"/>
      <c r="D230" s="167"/>
      <c r="E230" s="168"/>
      <c r="F230" s="168"/>
      <c r="G230" s="168"/>
    </row>
    <row r="231" spans="1:7" ht="15" customHeight="1">
      <c r="A231" s="165"/>
      <c r="B231" s="165"/>
      <c r="C231" s="166"/>
      <c r="D231" s="167"/>
      <c r="E231" s="168"/>
      <c r="F231" s="168"/>
      <c r="G231" s="168"/>
    </row>
    <row r="232" spans="1:7" ht="15" customHeight="1">
      <c r="A232" s="165"/>
      <c r="B232" s="165"/>
      <c r="C232" s="166"/>
      <c r="D232" s="167"/>
      <c r="E232" s="168"/>
      <c r="F232" s="168"/>
      <c r="G232" s="168"/>
    </row>
    <row r="233" spans="1:7" ht="15" customHeight="1">
      <c r="A233" s="165"/>
      <c r="B233" s="165"/>
      <c r="C233" s="166"/>
      <c r="D233" s="167"/>
      <c r="E233" s="168"/>
      <c r="F233" s="168"/>
      <c r="G233" s="168"/>
    </row>
    <row r="234" spans="1:7" ht="15" customHeight="1">
      <c r="A234" s="165"/>
      <c r="B234" s="165"/>
      <c r="C234" s="166"/>
      <c r="D234" s="167"/>
      <c r="E234" s="168"/>
      <c r="F234" s="168"/>
      <c r="G234" s="168"/>
    </row>
    <row r="235" spans="1:7" ht="15" customHeight="1">
      <c r="A235" s="165"/>
      <c r="B235" s="165"/>
      <c r="C235" s="166"/>
      <c r="D235" s="167"/>
      <c r="E235" s="168"/>
      <c r="F235" s="168"/>
      <c r="G235" s="168"/>
    </row>
    <row r="236" spans="1:7" ht="15" customHeight="1">
      <c r="A236" s="165"/>
      <c r="B236" s="165"/>
      <c r="C236" s="166"/>
      <c r="D236" s="167"/>
      <c r="E236" s="168"/>
      <c r="F236" s="168"/>
      <c r="G236" s="168"/>
    </row>
    <row r="237" spans="1:7" ht="15" customHeight="1">
      <c r="A237" s="165"/>
      <c r="B237" s="165"/>
      <c r="C237" s="166"/>
      <c r="D237" s="167"/>
      <c r="E237" s="168"/>
      <c r="F237" s="168"/>
      <c r="G237" s="168"/>
    </row>
    <row r="238" spans="1:7" ht="15" customHeight="1">
      <c r="A238" s="165"/>
      <c r="B238" s="165"/>
      <c r="C238" s="166"/>
      <c r="D238" s="167"/>
      <c r="E238" s="168"/>
      <c r="F238" s="168"/>
      <c r="G238" s="168"/>
    </row>
    <row r="239" spans="1:7" ht="15" customHeight="1">
      <c r="A239" s="165"/>
      <c r="B239" s="165"/>
      <c r="C239" s="166"/>
      <c r="D239" s="167"/>
      <c r="E239" s="168"/>
      <c r="F239" s="168"/>
      <c r="G239" s="168"/>
    </row>
    <row r="240" spans="1:7" ht="15" customHeight="1">
      <c r="A240" s="165"/>
      <c r="B240" s="165"/>
      <c r="C240" s="166"/>
      <c r="D240" s="167"/>
      <c r="E240" s="168"/>
      <c r="F240" s="168"/>
      <c r="G240" s="168"/>
    </row>
    <row r="241" spans="1:7" ht="15" customHeight="1">
      <c r="A241" s="165"/>
      <c r="B241" s="165"/>
      <c r="C241" s="166"/>
      <c r="D241" s="167"/>
      <c r="E241" s="168"/>
      <c r="F241" s="168"/>
      <c r="G241" s="168"/>
    </row>
    <row r="242" spans="1:7" ht="15" customHeight="1">
      <c r="A242" s="165"/>
      <c r="B242" s="165"/>
      <c r="C242" s="166"/>
      <c r="D242" s="167"/>
      <c r="E242" s="168"/>
      <c r="F242" s="168"/>
      <c r="G242" s="168"/>
    </row>
    <row r="243" spans="1:7" ht="15" customHeight="1">
      <c r="A243" s="165"/>
      <c r="B243" s="165"/>
      <c r="C243" s="166"/>
      <c r="D243" s="167"/>
      <c r="E243" s="168"/>
      <c r="F243" s="168"/>
      <c r="G243" s="168"/>
    </row>
    <row r="244" spans="1:7" ht="15" customHeight="1">
      <c r="A244" s="165"/>
      <c r="B244" s="165"/>
      <c r="C244" s="166"/>
      <c r="D244" s="167"/>
      <c r="E244" s="168"/>
      <c r="F244" s="168"/>
      <c r="G244" s="168"/>
    </row>
    <row r="245" spans="1:7" ht="15" customHeight="1">
      <c r="A245" s="165"/>
      <c r="B245" s="165"/>
      <c r="C245" s="166"/>
      <c r="D245" s="167"/>
      <c r="E245" s="168"/>
      <c r="F245" s="168"/>
      <c r="G245" s="168"/>
    </row>
    <row r="246" spans="1:7" ht="15" customHeight="1">
      <c r="A246" s="165"/>
      <c r="B246" s="165"/>
      <c r="C246" s="166"/>
      <c r="D246" s="167"/>
      <c r="E246" s="168"/>
      <c r="F246" s="168"/>
      <c r="G246" s="168"/>
    </row>
    <row r="247" spans="1:7" ht="15" customHeight="1">
      <c r="A247" s="165"/>
      <c r="B247" s="165"/>
      <c r="C247" s="166"/>
      <c r="D247" s="167"/>
      <c r="E247" s="168"/>
      <c r="F247" s="168"/>
      <c r="G247" s="168"/>
    </row>
    <row r="248" spans="1:7" ht="15" customHeight="1">
      <c r="A248" s="165"/>
      <c r="B248" s="165"/>
      <c r="C248" s="166"/>
      <c r="D248" s="167"/>
      <c r="E248" s="168"/>
      <c r="F248" s="168"/>
      <c r="G248" s="168"/>
    </row>
    <row r="249" spans="1:7" ht="15" customHeight="1">
      <c r="A249" s="165"/>
      <c r="B249" s="165"/>
      <c r="C249" s="166"/>
      <c r="D249" s="167"/>
      <c r="E249" s="168"/>
      <c r="F249" s="168"/>
      <c r="G249" s="168"/>
    </row>
    <row r="250" spans="1:7" ht="15" customHeight="1">
      <c r="A250" s="165"/>
      <c r="B250" s="165"/>
      <c r="C250" s="166"/>
      <c r="D250" s="167"/>
      <c r="E250" s="168"/>
      <c r="F250" s="168"/>
      <c r="G250" s="168"/>
    </row>
    <row r="251" spans="1:7" ht="15" customHeight="1">
      <c r="A251" s="165"/>
      <c r="B251" s="165"/>
      <c r="C251" s="166"/>
      <c r="D251" s="167"/>
      <c r="E251" s="168"/>
      <c r="F251" s="168"/>
      <c r="G251" s="168"/>
    </row>
    <row r="252" spans="1:7" ht="15" customHeight="1">
      <c r="A252" s="165"/>
      <c r="B252" s="165"/>
      <c r="C252" s="166"/>
      <c r="D252" s="167"/>
      <c r="E252" s="168"/>
      <c r="F252" s="168"/>
      <c r="G252" s="168"/>
    </row>
    <row r="253" spans="1:7" ht="15" customHeight="1">
      <c r="A253" s="165"/>
      <c r="B253" s="165"/>
      <c r="C253" s="166"/>
      <c r="D253" s="167"/>
      <c r="E253" s="168"/>
      <c r="F253" s="168"/>
      <c r="G253" s="168"/>
    </row>
    <row r="254" spans="1:7" ht="15" customHeight="1">
      <c r="A254" s="165"/>
      <c r="B254" s="165"/>
      <c r="C254" s="166"/>
      <c r="D254" s="167"/>
      <c r="E254" s="168"/>
      <c r="F254" s="168"/>
      <c r="G254" s="168"/>
    </row>
    <row r="255" spans="1:7" ht="15" customHeight="1">
      <c r="A255" s="165"/>
      <c r="B255" s="165"/>
      <c r="C255" s="166"/>
      <c r="D255" s="167"/>
      <c r="E255" s="168"/>
      <c r="F255" s="168"/>
      <c r="G255" s="168"/>
    </row>
    <row r="256" spans="1:7" ht="15" customHeight="1">
      <c r="A256" s="165"/>
      <c r="B256" s="165"/>
      <c r="C256" s="166"/>
      <c r="D256" s="167"/>
      <c r="E256" s="168"/>
      <c r="F256" s="168"/>
      <c r="G256" s="168"/>
    </row>
    <row r="257" spans="1:7" ht="15" customHeight="1">
      <c r="A257" s="165"/>
      <c r="B257" s="165"/>
      <c r="C257" s="166"/>
      <c r="D257" s="167"/>
      <c r="E257" s="168"/>
      <c r="F257" s="168"/>
      <c r="G257" s="168"/>
    </row>
    <row r="258" spans="1:7" ht="15" customHeight="1">
      <c r="A258" s="165"/>
      <c r="B258" s="165"/>
      <c r="C258" s="166"/>
      <c r="D258" s="167"/>
      <c r="E258" s="168"/>
      <c r="F258" s="168"/>
      <c r="G258" s="168"/>
    </row>
    <row r="259" spans="1:7" ht="15" customHeight="1">
      <c r="A259" s="165"/>
      <c r="B259" s="165"/>
      <c r="C259" s="166"/>
      <c r="D259" s="167"/>
      <c r="E259" s="168"/>
      <c r="F259" s="168"/>
      <c r="G259" s="168"/>
    </row>
    <row r="260" spans="1:7" ht="15" customHeight="1">
      <c r="A260" s="165"/>
      <c r="B260" s="165"/>
      <c r="C260" s="166"/>
      <c r="D260" s="167"/>
      <c r="E260" s="168"/>
      <c r="F260" s="168"/>
      <c r="G260" s="168"/>
    </row>
    <row r="261" spans="1:7" ht="15" customHeight="1">
      <c r="A261" s="165"/>
      <c r="B261" s="165"/>
      <c r="C261" s="166"/>
      <c r="D261" s="167"/>
      <c r="E261" s="168"/>
      <c r="F261" s="168"/>
      <c r="G261" s="168"/>
    </row>
    <row r="262" spans="1:7" ht="15" customHeight="1">
      <c r="A262" s="165"/>
      <c r="B262" s="165"/>
      <c r="C262" s="166"/>
      <c r="D262" s="167"/>
      <c r="E262" s="168"/>
      <c r="F262" s="168"/>
      <c r="G262" s="168"/>
    </row>
    <row r="263" spans="1:7" ht="15" customHeight="1">
      <c r="A263" s="165"/>
      <c r="B263" s="165"/>
      <c r="C263" s="166"/>
      <c r="D263" s="167"/>
      <c r="E263" s="168"/>
      <c r="F263" s="168"/>
      <c r="G263" s="168"/>
    </row>
    <row r="264" spans="1:7" ht="15" customHeight="1">
      <c r="A264" s="165"/>
      <c r="B264" s="165"/>
      <c r="C264" s="166"/>
      <c r="D264" s="167"/>
      <c r="E264" s="168"/>
      <c r="F264" s="168"/>
      <c r="G264" s="168"/>
    </row>
    <row r="265" spans="1:7" ht="15" customHeight="1">
      <c r="A265" s="165"/>
      <c r="B265" s="165"/>
      <c r="C265" s="166"/>
      <c r="D265" s="167"/>
      <c r="E265" s="168"/>
      <c r="F265" s="168"/>
      <c r="G265" s="168"/>
    </row>
    <row r="266" spans="1:7" ht="15" customHeight="1">
      <c r="A266" s="165"/>
      <c r="B266" s="165"/>
      <c r="C266" s="166"/>
      <c r="D266" s="167"/>
      <c r="E266" s="168"/>
      <c r="F266" s="168"/>
      <c r="G266" s="168"/>
    </row>
    <row r="267" spans="1:7" ht="15" customHeight="1">
      <c r="A267" s="165"/>
      <c r="B267" s="165"/>
      <c r="C267" s="166"/>
      <c r="D267" s="167"/>
      <c r="E267" s="168"/>
      <c r="F267" s="168"/>
      <c r="G267" s="168"/>
    </row>
    <row r="268" spans="1:7" ht="15" customHeight="1">
      <c r="A268" s="165"/>
      <c r="B268" s="165"/>
      <c r="C268" s="166"/>
      <c r="D268" s="167"/>
      <c r="E268" s="168"/>
      <c r="F268" s="168"/>
      <c r="G268" s="168"/>
    </row>
    <row r="269" spans="1:7" ht="15" customHeight="1">
      <c r="A269" s="165"/>
      <c r="B269" s="165"/>
      <c r="C269" s="166"/>
      <c r="D269" s="167"/>
      <c r="E269" s="168"/>
      <c r="F269" s="168"/>
      <c r="G269" s="168"/>
    </row>
    <row r="270" spans="1:7" ht="15" customHeight="1">
      <c r="A270" s="165"/>
      <c r="B270" s="165"/>
      <c r="C270" s="166"/>
      <c r="D270" s="167"/>
      <c r="E270" s="168"/>
      <c r="F270" s="168"/>
      <c r="G270" s="168"/>
    </row>
    <row r="271" spans="1:7" ht="15" customHeight="1">
      <c r="A271" s="165"/>
      <c r="B271" s="165"/>
      <c r="C271" s="166"/>
      <c r="D271" s="167"/>
      <c r="E271" s="168"/>
      <c r="F271" s="168"/>
      <c r="G271" s="168"/>
    </row>
    <row r="272" spans="1:7" ht="15" customHeight="1">
      <c r="A272" s="165"/>
      <c r="B272" s="165"/>
      <c r="C272" s="166"/>
      <c r="D272" s="167"/>
      <c r="E272" s="168"/>
      <c r="F272" s="168"/>
      <c r="G272" s="168"/>
    </row>
    <row r="273" spans="1:7" ht="15" customHeight="1">
      <c r="A273" s="165"/>
      <c r="B273" s="165"/>
      <c r="C273" s="166"/>
      <c r="D273" s="167"/>
      <c r="E273" s="168"/>
      <c r="F273" s="168"/>
      <c r="G273" s="168"/>
    </row>
    <row r="274" spans="1:7" ht="15" customHeight="1">
      <c r="A274" s="165"/>
      <c r="B274" s="165"/>
      <c r="C274" s="166"/>
      <c r="D274" s="167"/>
      <c r="E274" s="168"/>
      <c r="F274" s="168"/>
      <c r="G274" s="168"/>
    </row>
    <row r="275" spans="1:7" ht="15" customHeight="1">
      <c r="A275" s="165"/>
      <c r="B275" s="165"/>
      <c r="C275" s="166"/>
      <c r="D275" s="167"/>
      <c r="E275" s="168"/>
      <c r="F275" s="168"/>
      <c r="G275" s="168"/>
    </row>
    <row r="276" spans="1:7" ht="15" customHeight="1">
      <c r="A276" s="165"/>
      <c r="B276" s="165"/>
      <c r="C276" s="166"/>
      <c r="D276" s="167"/>
      <c r="E276" s="168"/>
      <c r="F276" s="168"/>
      <c r="G276" s="168"/>
    </row>
    <row r="277" spans="1:7" ht="15" customHeight="1">
      <c r="A277" s="165"/>
      <c r="B277" s="165"/>
      <c r="C277" s="166"/>
      <c r="D277" s="167"/>
      <c r="E277" s="168"/>
      <c r="F277" s="168"/>
      <c r="G277" s="168"/>
    </row>
    <row r="278" spans="1:7" ht="15" customHeight="1">
      <c r="A278" s="165"/>
      <c r="B278" s="165"/>
      <c r="C278" s="166"/>
      <c r="D278" s="167"/>
      <c r="E278" s="168"/>
      <c r="F278" s="168"/>
      <c r="G278" s="168"/>
    </row>
    <row r="279" spans="1:7" ht="15" customHeight="1">
      <c r="A279" s="165"/>
      <c r="B279" s="165"/>
      <c r="C279" s="166"/>
      <c r="D279" s="167"/>
      <c r="E279" s="168"/>
      <c r="F279" s="168"/>
      <c r="G279" s="168"/>
    </row>
    <row r="280" spans="1:7" ht="15" customHeight="1">
      <c r="A280" s="165"/>
      <c r="B280" s="165"/>
      <c r="C280" s="166"/>
      <c r="D280" s="167"/>
      <c r="E280" s="168"/>
      <c r="F280" s="168"/>
      <c r="G280" s="168"/>
    </row>
    <row r="281" spans="1:7" ht="15" customHeight="1">
      <c r="A281" s="165"/>
      <c r="B281" s="165"/>
      <c r="C281" s="166"/>
      <c r="D281" s="167"/>
      <c r="E281" s="168"/>
      <c r="F281" s="168"/>
      <c r="G281" s="168"/>
    </row>
    <row r="282" spans="1:7" ht="15" customHeight="1">
      <c r="A282" s="165"/>
      <c r="B282" s="165"/>
      <c r="C282" s="166"/>
      <c r="D282" s="167"/>
      <c r="E282" s="168"/>
      <c r="F282" s="168"/>
      <c r="G282" s="168"/>
    </row>
    <row r="283" spans="1:7" ht="15" customHeight="1">
      <c r="A283" s="165"/>
      <c r="B283" s="165"/>
      <c r="C283" s="166"/>
      <c r="D283" s="167"/>
      <c r="E283" s="168"/>
      <c r="F283" s="168"/>
      <c r="G283" s="168"/>
    </row>
    <row r="284" spans="1:7" ht="15" customHeight="1">
      <c r="A284" s="165"/>
      <c r="B284" s="165"/>
      <c r="C284" s="166"/>
      <c r="D284" s="167"/>
      <c r="E284" s="168"/>
      <c r="F284" s="168"/>
      <c r="G284" s="168"/>
    </row>
    <row r="285" spans="1:7" ht="15" customHeight="1">
      <c r="A285" s="165"/>
      <c r="B285" s="165"/>
      <c r="C285" s="166"/>
      <c r="D285" s="167"/>
      <c r="E285" s="168"/>
      <c r="F285" s="168"/>
      <c r="G285" s="168"/>
    </row>
    <row r="286" spans="1:7" ht="15" customHeight="1">
      <c r="A286" s="165"/>
      <c r="B286" s="165"/>
      <c r="C286" s="166"/>
      <c r="D286" s="167"/>
      <c r="E286" s="168"/>
      <c r="F286" s="168"/>
      <c r="G286" s="168"/>
    </row>
    <row r="287" spans="1:7" ht="15" customHeight="1">
      <c r="A287" s="165"/>
      <c r="B287" s="165"/>
      <c r="C287" s="166"/>
      <c r="D287" s="167"/>
      <c r="E287" s="168"/>
      <c r="F287" s="168"/>
      <c r="G287" s="168"/>
    </row>
    <row r="288" spans="1:7" ht="15" customHeight="1">
      <c r="A288" s="165"/>
      <c r="B288" s="165"/>
      <c r="C288" s="166"/>
      <c r="D288" s="167"/>
      <c r="E288" s="168"/>
      <c r="F288" s="168"/>
      <c r="G288" s="168"/>
    </row>
    <row r="289" spans="1:7" ht="15" customHeight="1">
      <c r="A289" s="165"/>
      <c r="B289" s="165"/>
      <c r="C289" s="166"/>
      <c r="D289" s="167"/>
      <c r="E289" s="168"/>
      <c r="F289" s="168"/>
      <c r="G289" s="168"/>
    </row>
    <row r="290" spans="1:7" ht="15" customHeight="1">
      <c r="A290" s="165"/>
      <c r="B290" s="165"/>
      <c r="C290" s="166"/>
      <c r="D290" s="167"/>
      <c r="E290" s="168"/>
      <c r="F290" s="168"/>
      <c r="G290" s="168"/>
    </row>
    <row r="291" spans="1:7" ht="15" customHeight="1">
      <c r="A291" s="165"/>
      <c r="B291" s="165"/>
      <c r="C291" s="166"/>
      <c r="D291" s="167"/>
      <c r="E291" s="168"/>
      <c r="F291" s="168"/>
      <c r="G291" s="168"/>
    </row>
    <row r="292" spans="1:7" ht="15" customHeight="1">
      <c r="A292" s="165"/>
      <c r="B292" s="165"/>
      <c r="C292" s="166"/>
      <c r="D292" s="167"/>
      <c r="E292" s="168"/>
      <c r="F292" s="168"/>
      <c r="G292" s="168"/>
    </row>
    <row r="293" spans="1:7" ht="15" customHeight="1">
      <c r="A293" s="165"/>
      <c r="B293" s="165"/>
      <c r="C293" s="166"/>
      <c r="D293" s="167"/>
      <c r="E293" s="168"/>
      <c r="F293" s="168"/>
      <c r="G293" s="168"/>
    </row>
    <row r="294" spans="1:7" ht="15" customHeight="1">
      <c r="A294" s="165"/>
      <c r="B294" s="165"/>
      <c r="C294" s="166"/>
      <c r="D294" s="167"/>
      <c r="E294" s="168"/>
      <c r="F294" s="168"/>
      <c r="G294" s="168"/>
    </row>
    <row r="295" spans="1:7" ht="15" customHeight="1">
      <c r="A295" s="165"/>
      <c r="B295" s="165"/>
      <c r="C295" s="166"/>
      <c r="D295" s="167"/>
      <c r="E295" s="168"/>
      <c r="F295" s="168"/>
      <c r="G295" s="168"/>
    </row>
    <row r="296" spans="1:7" ht="15" customHeight="1">
      <c r="A296" s="165"/>
      <c r="B296" s="165"/>
      <c r="C296" s="166"/>
      <c r="D296" s="167"/>
      <c r="E296" s="168"/>
      <c r="F296" s="168"/>
      <c r="G296" s="168"/>
    </row>
    <row r="297" spans="1:7" ht="15" customHeight="1">
      <c r="A297" s="165"/>
      <c r="B297" s="165"/>
      <c r="C297" s="166"/>
      <c r="D297" s="167"/>
      <c r="E297" s="168"/>
      <c r="F297" s="168"/>
      <c r="G297" s="168"/>
    </row>
    <row r="298" spans="1:7" ht="15" customHeight="1">
      <c r="A298" s="165"/>
      <c r="B298" s="165"/>
      <c r="C298" s="166"/>
      <c r="D298" s="167"/>
      <c r="E298" s="168"/>
      <c r="F298" s="168"/>
      <c r="G298" s="168"/>
    </row>
    <row r="299" spans="1:7" ht="15" customHeight="1">
      <c r="A299" s="165"/>
      <c r="B299" s="165"/>
      <c r="C299" s="166"/>
      <c r="D299" s="167"/>
      <c r="E299" s="168"/>
      <c r="F299" s="168"/>
      <c r="G299" s="168"/>
    </row>
    <row r="300" spans="1:7" ht="15" customHeight="1">
      <c r="A300" s="165"/>
      <c r="B300" s="165"/>
      <c r="C300" s="166"/>
      <c r="D300" s="167"/>
      <c r="E300" s="168"/>
      <c r="F300" s="168"/>
      <c r="G300" s="168"/>
    </row>
    <row r="301" spans="1:7" ht="15" customHeight="1">
      <c r="A301" s="165"/>
      <c r="B301" s="165"/>
      <c r="C301" s="166"/>
      <c r="D301" s="167"/>
      <c r="E301" s="168"/>
      <c r="F301" s="168"/>
      <c r="G301" s="168"/>
    </row>
    <row r="302" spans="1:7" ht="15" customHeight="1">
      <c r="A302" s="165"/>
      <c r="B302" s="165"/>
      <c r="C302" s="166"/>
      <c r="D302" s="167"/>
      <c r="E302" s="168"/>
      <c r="F302" s="168"/>
      <c r="G302" s="168"/>
    </row>
    <row r="303" spans="1:7" ht="15" customHeight="1">
      <c r="A303" s="165"/>
      <c r="B303" s="165"/>
      <c r="C303" s="166"/>
      <c r="D303" s="167"/>
      <c r="E303" s="168"/>
      <c r="F303" s="168"/>
      <c r="G303" s="168"/>
    </row>
    <row r="304" spans="1:7" ht="15" customHeight="1">
      <c r="A304" s="165"/>
      <c r="B304" s="165"/>
      <c r="C304" s="166"/>
      <c r="D304" s="167"/>
      <c r="E304" s="168"/>
      <c r="F304" s="168"/>
      <c r="G304" s="168"/>
    </row>
    <row r="305" spans="1:7" ht="15" customHeight="1">
      <c r="A305" s="165"/>
      <c r="B305" s="165"/>
      <c r="C305" s="166"/>
      <c r="D305" s="167"/>
      <c r="E305" s="168"/>
      <c r="F305" s="168"/>
      <c r="G305" s="168"/>
    </row>
    <row r="306" spans="1:7" ht="15" customHeight="1">
      <c r="A306" s="165"/>
      <c r="B306" s="165"/>
      <c r="C306" s="166"/>
      <c r="D306" s="167"/>
      <c r="E306" s="168"/>
      <c r="F306" s="168"/>
      <c r="G306" s="168"/>
    </row>
    <row r="307" spans="1:7" ht="15" customHeight="1">
      <c r="A307" s="165"/>
      <c r="B307" s="165"/>
      <c r="C307" s="166"/>
      <c r="D307" s="167"/>
      <c r="E307" s="168"/>
      <c r="F307" s="168"/>
      <c r="G307" s="168"/>
    </row>
    <row r="308" spans="1:7" ht="15" customHeight="1">
      <c r="A308" s="165"/>
      <c r="B308" s="165"/>
      <c r="C308" s="166"/>
      <c r="D308" s="167"/>
      <c r="E308" s="168"/>
      <c r="F308" s="168"/>
      <c r="G308" s="168"/>
    </row>
    <row r="309" spans="1:7" ht="15" customHeight="1">
      <c r="A309" s="165"/>
      <c r="B309" s="165"/>
      <c r="C309" s="166"/>
      <c r="D309" s="167"/>
      <c r="E309" s="168"/>
      <c r="F309" s="168"/>
      <c r="G309" s="168"/>
    </row>
    <row r="310" spans="1:7" ht="15" customHeight="1">
      <c r="A310" s="165"/>
      <c r="B310" s="165"/>
      <c r="C310" s="166"/>
      <c r="D310" s="167"/>
      <c r="E310" s="168"/>
      <c r="F310" s="168"/>
      <c r="G310" s="168"/>
    </row>
    <row r="311" spans="1:7" ht="15" customHeight="1">
      <c r="A311" s="165"/>
      <c r="B311" s="165"/>
      <c r="C311" s="166"/>
      <c r="D311" s="167"/>
      <c r="E311" s="168"/>
      <c r="F311" s="168"/>
      <c r="G311" s="168"/>
    </row>
    <row r="312" spans="1:7" ht="15" customHeight="1">
      <c r="A312" s="165"/>
      <c r="B312" s="165"/>
      <c r="C312" s="166"/>
      <c r="D312" s="167"/>
      <c r="E312" s="168"/>
      <c r="F312" s="168"/>
      <c r="G312" s="168"/>
    </row>
    <row r="313" spans="1:7" ht="15" customHeight="1">
      <c r="A313" s="165"/>
      <c r="B313" s="165"/>
      <c r="C313" s="166"/>
      <c r="D313" s="167"/>
      <c r="E313" s="168"/>
      <c r="F313" s="168"/>
      <c r="G313" s="168"/>
    </row>
    <row r="314" spans="1:7" ht="15" customHeight="1">
      <c r="A314" s="165"/>
      <c r="B314" s="165"/>
      <c r="C314" s="166"/>
      <c r="D314" s="167"/>
      <c r="E314" s="168"/>
      <c r="F314" s="168"/>
      <c r="G314" s="168"/>
    </row>
    <row r="315" spans="1:7" ht="15" customHeight="1">
      <c r="A315" s="165"/>
      <c r="B315" s="165"/>
      <c r="C315" s="166"/>
      <c r="D315" s="167"/>
      <c r="E315" s="168"/>
      <c r="F315" s="168"/>
      <c r="G315" s="168"/>
    </row>
    <row r="316" spans="1:7" ht="15" customHeight="1">
      <c r="A316" s="165"/>
      <c r="B316" s="165"/>
      <c r="C316" s="166"/>
      <c r="D316" s="167"/>
      <c r="E316" s="168"/>
      <c r="F316" s="168"/>
      <c r="G316" s="168"/>
    </row>
    <row r="317" spans="1:7" ht="15" customHeight="1">
      <c r="A317" s="165"/>
      <c r="B317" s="165"/>
      <c r="C317" s="166"/>
      <c r="D317" s="167"/>
      <c r="E317" s="168"/>
      <c r="F317" s="168"/>
      <c r="G317" s="168"/>
    </row>
    <row r="318" spans="1:7" ht="15" customHeight="1">
      <c r="A318" s="165"/>
      <c r="B318" s="165"/>
      <c r="C318" s="166"/>
      <c r="D318" s="167"/>
      <c r="E318" s="168"/>
      <c r="F318" s="168"/>
      <c r="G318" s="168"/>
    </row>
    <row r="319" spans="1:7" ht="15" customHeight="1">
      <c r="A319" s="165"/>
      <c r="B319" s="165"/>
      <c r="C319" s="166"/>
      <c r="D319" s="167"/>
      <c r="E319" s="168"/>
      <c r="F319" s="168"/>
      <c r="G319" s="168"/>
    </row>
    <row r="320" spans="1:7" ht="15" customHeight="1">
      <c r="A320" s="165"/>
      <c r="B320" s="165"/>
      <c r="C320" s="166"/>
      <c r="D320" s="167"/>
      <c r="E320" s="168"/>
      <c r="F320" s="168"/>
      <c r="G320" s="168"/>
    </row>
    <row r="321" spans="1:7" ht="15" customHeight="1">
      <c r="A321" s="165"/>
      <c r="B321" s="165"/>
      <c r="C321" s="166"/>
      <c r="D321" s="167"/>
      <c r="E321" s="168"/>
      <c r="F321" s="168"/>
      <c r="G321" s="168"/>
    </row>
    <row r="322" spans="1:7" ht="15" customHeight="1">
      <c r="A322" s="165"/>
      <c r="B322" s="165"/>
      <c r="C322" s="166"/>
      <c r="D322" s="167"/>
      <c r="E322" s="168"/>
      <c r="F322" s="168"/>
      <c r="G322" s="168"/>
    </row>
    <row r="323" spans="1:7" ht="15" customHeight="1">
      <c r="A323" s="165"/>
      <c r="B323" s="165"/>
      <c r="C323" s="166"/>
      <c r="D323" s="167"/>
      <c r="E323" s="168"/>
      <c r="F323" s="168"/>
      <c r="G323" s="168"/>
    </row>
    <row r="324" spans="1:7" ht="15" customHeight="1">
      <c r="A324" s="165"/>
      <c r="B324" s="165"/>
      <c r="C324" s="166"/>
      <c r="D324" s="167"/>
      <c r="E324" s="168"/>
      <c r="F324" s="168"/>
      <c r="G324" s="168"/>
    </row>
    <row r="325" spans="1:7" ht="15" customHeight="1">
      <c r="A325" s="165"/>
      <c r="B325" s="165"/>
      <c r="C325" s="166"/>
      <c r="D325" s="167"/>
      <c r="E325" s="168"/>
      <c r="F325" s="168"/>
      <c r="G325" s="168"/>
    </row>
    <row r="326" spans="1:7" ht="15" customHeight="1">
      <c r="A326" s="165"/>
      <c r="B326" s="165"/>
      <c r="C326" s="166"/>
      <c r="D326" s="167"/>
      <c r="E326" s="168"/>
      <c r="F326" s="168"/>
      <c r="G326" s="168"/>
    </row>
    <row r="327" spans="1:7" ht="15" customHeight="1">
      <c r="A327" s="165"/>
      <c r="B327" s="165"/>
      <c r="C327" s="166"/>
      <c r="D327" s="167"/>
      <c r="E327" s="168"/>
      <c r="F327" s="168"/>
      <c r="G327" s="168"/>
    </row>
    <row r="328" spans="1:7" ht="15" customHeight="1">
      <c r="A328" s="165"/>
      <c r="B328" s="165"/>
      <c r="C328" s="166"/>
      <c r="D328" s="167"/>
      <c r="E328" s="168"/>
      <c r="F328" s="168"/>
      <c r="G328" s="168"/>
    </row>
    <row r="329" spans="1:7" ht="15" customHeight="1">
      <c r="A329" s="165"/>
      <c r="B329" s="165"/>
      <c r="C329" s="166"/>
      <c r="D329" s="167"/>
      <c r="E329" s="168"/>
      <c r="F329" s="168"/>
      <c r="G329" s="168"/>
    </row>
    <row r="330" spans="1:7" ht="15" customHeight="1">
      <c r="A330" s="165"/>
      <c r="B330" s="165"/>
      <c r="C330" s="166"/>
      <c r="D330" s="167"/>
      <c r="E330" s="168"/>
      <c r="F330" s="168"/>
      <c r="G330" s="168"/>
    </row>
    <row r="331" spans="1:7" ht="15" customHeight="1">
      <c r="A331" s="165"/>
      <c r="B331" s="165"/>
      <c r="C331" s="166"/>
      <c r="D331" s="167"/>
      <c r="E331" s="168"/>
      <c r="F331" s="168"/>
      <c r="G331" s="168"/>
    </row>
    <row r="332" spans="1:7" ht="15" customHeight="1">
      <c r="A332" s="165"/>
      <c r="B332" s="165"/>
      <c r="C332" s="166"/>
      <c r="D332" s="167"/>
      <c r="E332" s="168"/>
      <c r="F332" s="168"/>
      <c r="G332" s="168"/>
    </row>
    <row r="333" spans="1:7" ht="15" customHeight="1">
      <c r="A333" s="165"/>
      <c r="B333" s="165"/>
      <c r="C333" s="166"/>
      <c r="D333" s="167"/>
      <c r="E333" s="168"/>
      <c r="F333" s="168"/>
      <c r="G333" s="168"/>
    </row>
    <row r="334" spans="1:7" ht="15" customHeight="1">
      <c r="A334" s="165"/>
      <c r="B334" s="165"/>
      <c r="C334" s="166"/>
      <c r="D334" s="167"/>
      <c r="E334" s="168"/>
      <c r="F334" s="168"/>
      <c r="G334" s="168"/>
    </row>
    <row r="335" spans="1:7" ht="15" customHeight="1">
      <c r="A335" s="165"/>
      <c r="B335" s="165"/>
      <c r="C335" s="166"/>
      <c r="D335" s="167"/>
      <c r="E335" s="168"/>
      <c r="F335" s="168"/>
      <c r="G335" s="168"/>
    </row>
    <row r="336" spans="1:7" ht="15" customHeight="1">
      <c r="A336" s="165"/>
      <c r="B336" s="165"/>
      <c r="C336" s="166"/>
      <c r="D336" s="167"/>
      <c r="E336" s="168"/>
      <c r="F336" s="168"/>
      <c r="G336" s="168"/>
    </row>
    <row r="337" spans="1:7" ht="15" customHeight="1">
      <c r="A337" s="165"/>
      <c r="B337" s="165"/>
      <c r="C337" s="166"/>
      <c r="D337" s="167"/>
      <c r="E337" s="168"/>
      <c r="F337" s="168"/>
      <c r="G337" s="168"/>
    </row>
    <row r="338" spans="1:7" ht="15" customHeight="1">
      <c r="A338" s="165"/>
      <c r="B338" s="165"/>
      <c r="C338" s="166"/>
      <c r="D338" s="167"/>
      <c r="E338" s="168"/>
      <c r="F338" s="168"/>
      <c r="G338" s="168"/>
    </row>
    <row r="339" spans="1:7" ht="15" customHeight="1">
      <c r="A339" s="165"/>
      <c r="B339" s="165"/>
      <c r="C339" s="166"/>
      <c r="D339" s="167"/>
      <c r="E339" s="168"/>
      <c r="F339" s="168"/>
      <c r="G339" s="168"/>
    </row>
    <row r="340" spans="1:7" ht="15" customHeight="1">
      <c r="A340" s="165"/>
      <c r="B340" s="165"/>
      <c r="C340" s="166"/>
      <c r="D340" s="167"/>
      <c r="E340" s="168"/>
      <c r="F340" s="168"/>
      <c r="G340" s="168"/>
    </row>
    <row r="341" spans="1:7" ht="15" customHeight="1">
      <c r="A341" s="165"/>
      <c r="B341" s="165"/>
      <c r="C341" s="166"/>
      <c r="D341" s="167"/>
      <c r="E341" s="168"/>
      <c r="F341" s="168"/>
      <c r="G341" s="168"/>
    </row>
    <row r="342" spans="1:7" ht="15" customHeight="1">
      <c r="A342" s="165"/>
      <c r="B342" s="165"/>
      <c r="C342" s="166"/>
      <c r="D342" s="167"/>
      <c r="E342" s="168"/>
      <c r="F342" s="168"/>
      <c r="G342" s="168"/>
    </row>
    <row r="343" spans="1:7" ht="15" customHeight="1">
      <c r="A343" s="165"/>
      <c r="B343" s="165"/>
      <c r="C343" s="166"/>
      <c r="D343" s="167"/>
      <c r="E343" s="168"/>
      <c r="F343" s="168"/>
      <c r="G343" s="168"/>
    </row>
    <row r="344" spans="1:7" ht="15" customHeight="1">
      <c r="A344" s="165"/>
      <c r="B344" s="165"/>
      <c r="C344" s="166"/>
      <c r="D344" s="167"/>
      <c r="E344" s="168"/>
      <c r="F344" s="168"/>
      <c r="G344" s="168"/>
    </row>
    <row r="345" spans="1:7" ht="15" customHeight="1">
      <c r="A345" s="165"/>
      <c r="B345" s="165"/>
      <c r="C345" s="166"/>
      <c r="D345" s="167"/>
      <c r="E345" s="168"/>
      <c r="F345" s="168"/>
      <c r="G345" s="168"/>
    </row>
    <row r="346" spans="1:7" ht="15" customHeight="1">
      <c r="A346" s="165"/>
      <c r="B346" s="165"/>
      <c r="C346" s="166"/>
      <c r="D346" s="167"/>
      <c r="E346" s="168"/>
      <c r="F346" s="168"/>
      <c r="G346" s="168"/>
    </row>
    <row r="347" spans="1:7" ht="15" customHeight="1">
      <c r="A347" s="165"/>
      <c r="B347" s="165"/>
      <c r="C347" s="166"/>
      <c r="D347" s="167"/>
      <c r="E347" s="168"/>
      <c r="F347" s="168"/>
      <c r="G347" s="168"/>
    </row>
    <row r="348" spans="1:7" ht="15" customHeight="1">
      <c r="A348" s="165"/>
      <c r="B348" s="165"/>
      <c r="C348" s="166"/>
      <c r="D348" s="167"/>
      <c r="E348" s="168"/>
      <c r="F348" s="168"/>
      <c r="G348" s="168"/>
    </row>
    <row r="349" spans="1:7" ht="15" customHeight="1">
      <c r="A349" s="165"/>
      <c r="B349" s="165"/>
      <c r="C349" s="166"/>
      <c r="D349" s="167"/>
      <c r="E349" s="168"/>
      <c r="F349" s="168"/>
      <c r="G349" s="168"/>
    </row>
    <row r="350" spans="1:7" ht="15" customHeight="1">
      <c r="A350" s="165"/>
      <c r="B350" s="165"/>
      <c r="C350" s="166"/>
      <c r="D350" s="167"/>
      <c r="E350" s="168"/>
      <c r="F350" s="168"/>
      <c r="G350" s="168"/>
    </row>
    <row r="351" spans="1:7" ht="15" customHeight="1">
      <c r="A351" s="165"/>
      <c r="B351" s="165"/>
      <c r="C351" s="166"/>
      <c r="D351" s="167"/>
      <c r="E351" s="168"/>
      <c r="F351" s="168"/>
      <c r="G351" s="168"/>
    </row>
    <row r="352" spans="1:7" ht="15" customHeight="1">
      <c r="A352" s="165"/>
      <c r="B352" s="165"/>
      <c r="C352" s="166"/>
      <c r="D352" s="167"/>
      <c r="E352" s="168"/>
      <c r="F352" s="168"/>
      <c r="G352" s="168"/>
    </row>
    <row r="353" spans="1:7" ht="15" customHeight="1">
      <c r="A353" s="165"/>
      <c r="B353" s="165"/>
      <c r="C353" s="166"/>
      <c r="D353" s="167"/>
      <c r="E353" s="168"/>
      <c r="F353" s="168"/>
      <c r="G353" s="168"/>
    </row>
    <row r="354" spans="1:7" ht="15" customHeight="1">
      <c r="A354" s="165"/>
      <c r="B354" s="165"/>
      <c r="C354" s="166"/>
      <c r="D354" s="167"/>
      <c r="E354" s="168"/>
      <c r="F354" s="168"/>
      <c r="G354" s="168"/>
    </row>
    <row r="355" spans="1:7" ht="15" customHeight="1">
      <c r="A355" s="165"/>
      <c r="B355" s="165"/>
      <c r="C355" s="166"/>
      <c r="D355" s="167"/>
      <c r="E355" s="168"/>
      <c r="F355" s="168"/>
      <c r="G355" s="168"/>
    </row>
    <row r="356" spans="1:7" ht="15" customHeight="1">
      <c r="A356" s="165"/>
      <c r="B356" s="165"/>
      <c r="C356" s="166"/>
      <c r="D356" s="167"/>
      <c r="E356" s="168"/>
      <c r="F356" s="168"/>
      <c r="G356" s="168"/>
    </row>
    <row r="357" spans="1:7" ht="15" customHeight="1">
      <c r="A357" s="165"/>
      <c r="B357" s="165"/>
      <c r="C357" s="166"/>
      <c r="D357" s="167"/>
      <c r="E357" s="168"/>
      <c r="F357" s="168"/>
      <c r="G357" s="168"/>
    </row>
    <row r="358" spans="1:7" ht="15" customHeight="1">
      <c r="A358" s="165"/>
      <c r="B358" s="165"/>
      <c r="C358" s="166"/>
      <c r="D358" s="167"/>
      <c r="E358" s="168"/>
      <c r="F358" s="168"/>
      <c r="G358" s="168"/>
    </row>
    <row r="359" spans="1:7" ht="15" customHeight="1">
      <c r="A359" s="165"/>
      <c r="B359" s="165"/>
      <c r="C359" s="166"/>
      <c r="D359" s="167"/>
      <c r="E359" s="168"/>
      <c r="F359" s="168"/>
      <c r="G359" s="168"/>
    </row>
    <row r="360" spans="1:7" ht="15" customHeight="1">
      <c r="A360" s="165"/>
      <c r="B360" s="165"/>
      <c r="C360" s="166"/>
      <c r="D360" s="167"/>
      <c r="E360" s="168"/>
      <c r="F360" s="168"/>
      <c r="G360" s="168"/>
    </row>
    <row r="361" spans="1:7" ht="15" customHeight="1">
      <c r="A361" s="165"/>
      <c r="B361" s="165"/>
      <c r="C361" s="166"/>
      <c r="D361" s="167"/>
      <c r="E361" s="168"/>
      <c r="F361" s="168"/>
      <c r="G361" s="168"/>
    </row>
    <row r="362" spans="1:7" ht="15" customHeight="1">
      <c r="A362" s="165"/>
      <c r="B362" s="165"/>
      <c r="C362" s="166"/>
      <c r="D362" s="167"/>
      <c r="E362" s="168"/>
      <c r="F362" s="168"/>
      <c r="G362" s="168"/>
    </row>
    <row r="363" spans="1:7" ht="15" customHeight="1">
      <c r="A363" s="165"/>
      <c r="B363" s="165"/>
      <c r="C363" s="166"/>
      <c r="D363" s="167"/>
      <c r="E363" s="168"/>
      <c r="F363" s="168"/>
      <c r="G363" s="168"/>
    </row>
    <row r="364" spans="1:7" ht="15" customHeight="1">
      <c r="A364" s="165"/>
      <c r="B364" s="165"/>
      <c r="C364" s="166"/>
      <c r="D364" s="167"/>
      <c r="E364" s="168"/>
      <c r="F364" s="168"/>
      <c r="G364" s="168"/>
    </row>
    <row r="365" spans="1:7" ht="15" customHeight="1">
      <c r="A365" s="165"/>
      <c r="B365" s="165"/>
      <c r="C365" s="166"/>
      <c r="D365" s="167"/>
      <c r="E365" s="168"/>
      <c r="F365" s="168"/>
      <c r="G365" s="168"/>
    </row>
    <row r="366" spans="1:7" ht="15" customHeight="1">
      <c r="A366" s="165"/>
      <c r="B366" s="165"/>
      <c r="C366" s="166"/>
      <c r="D366" s="167"/>
      <c r="E366" s="168"/>
      <c r="F366" s="168"/>
      <c r="G366" s="168"/>
    </row>
    <row r="367" spans="1:7" ht="15" customHeight="1">
      <c r="A367" s="165"/>
      <c r="B367" s="165"/>
      <c r="C367" s="166"/>
      <c r="D367" s="167"/>
      <c r="E367" s="168"/>
      <c r="F367" s="168"/>
      <c r="G367" s="168"/>
    </row>
    <row r="368" spans="1:7" ht="15" customHeight="1">
      <c r="A368" s="165"/>
      <c r="B368" s="165"/>
      <c r="C368" s="166"/>
      <c r="D368" s="167"/>
      <c r="E368" s="168"/>
      <c r="F368" s="168"/>
      <c r="G368" s="168"/>
    </row>
    <row r="369" spans="1:7" ht="15" customHeight="1">
      <c r="A369" s="165"/>
      <c r="B369" s="165"/>
      <c r="C369" s="166"/>
      <c r="D369" s="167"/>
      <c r="E369" s="168"/>
      <c r="F369" s="168"/>
      <c r="G369" s="168"/>
    </row>
    <row r="370" spans="1:7" ht="15" customHeight="1">
      <c r="A370" s="165"/>
      <c r="B370" s="165"/>
      <c r="C370" s="166"/>
      <c r="D370" s="167"/>
      <c r="E370" s="168"/>
      <c r="F370" s="168"/>
      <c r="G370" s="168"/>
    </row>
    <row r="371" spans="1:7" ht="15" customHeight="1">
      <c r="A371" s="165"/>
      <c r="B371" s="165"/>
      <c r="C371" s="166"/>
      <c r="D371" s="167"/>
      <c r="E371" s="168"/>
      <c r="F371" s="168"/>
      <c r="G371" s="168"/>
    </row>
    <row r="372" spans="1:7" ht="15" customHeight="1">
      <c r="A372" s="165"/>
      <c r="B372" s="165"/>
      <c r="C372" s="166"/>
      <c r="D372" s="167"/>
      <c r="E372" s="168"/>
      <c r="F372" s="168"/>
      <c r="G372" s="168"/>
    </row>
    <row r="373" spans="1:7" ht="15" customHeight="1">
      <c r="A373" s="165"/>
      <c r="B373" s="165"/>
      <c r="C373" s="166"/>
      <c r="D373" s="167"/>
      <c r="E373" s="168"/>
      <c r="F373" s="168"/>
      <c r="G373" s="168"/>
    </row>
    <row r="374" spans="1:7" ht="15" customHeight="1">
      <c r="A374" s="165"/>
      <c r="B374" s="165"/>
      <c r="C374" s="166"/>
      <c r="D374" s="167"/>
      <c r="E374" s="168"/>
      <c r="F374" s="168"/>
      <c r="G374" s="168"/>
    </row>
    <row r="375" spans="1:7" ht="15" customHeight="1">
      <c r="A375" s="165"/>
      <c r="B375" s="165"/>
      <c r="C375" s="166"/>
      <c r="D375" s="167"/>
      <c r="E375" s="168"/>
      <c r="F375" s="168"/>
      <c r="G375" s="168"/>
    </row>
    <row r="376" spans="1:7" ht="15" customHeight="1">
      <c r="A376" s="165"/>
      <c r="B376" s="165"/>
      <c r="C376" s="166"/>
      <c r="D376" s="167"/>
      <c r="E376" s="168"/>
      <c r="F376" s="168"/>
      <c r="G376" s="168"/>
    </row>
    <row r="377" spans="1:7" ht="15" customHeight="1">
      <c r="A377" s="165"/>
      <c r="B377" s="165"/>
      <c r="C377" s="166"/>
      <c r="D377" s="167"/>
      <c r="E377" s="168"/>
      <c r="F377" s="168"/>
      <c r="G377" s="168"/>
    </row>
    <row r="378" spans="1:7" ht="15" customHeight="1">
      <c r="A378" s="165"/>
      <c r="B378" s="165"/>
      <c r="C378" s="166"/>
      <c r="D378" s="167"/>
      <c r="E378" s="168"/>
      <c r="F378" s="168"/>
      <c r="G378" s="168"/>
    </row>
    <row r="379" spans="1:7" ht="15" customHeight="1">
      <c r="A379" s="165"/>
      <c r="B379" s="165"/>
      <c r="C379" s="166"/>
      <c r="D379" s="167"/>
      <c r="E379" s="168"/>
      <c r="F379" s="168"/>
      <c r="G379" s="168"/>
    </row>
    <row r="380" spans="1:7" ht="15" customHeight="1">
      <c r="A380" s="165"/>
      <c r="B380" s="165"/>
      <c r="C380" s="166"/>
      <c r="D380" s="167"/>
      <c r="E380" s="168"/>
      <c r="F380" s="168"/>
      <c r="G380" s="168"/>
    </row>
    <row r="381" spans="1:7" ht="15" customHeight="1">
      <c r="A381" s="165"/>
      <c r="B381" s="165"/>
      <c r="C381" s="166"/>
      <c r="D381" s="167"/>
      <c r="E381" s="168"/>
      <c r="F381" s="168"/>
      <c r="G381" s="168"/>
    </row>
    <row r="382" spans="1:7" ht="15" customHeight="1">
      <c r="A382" s="165"/>
      <c r="B382" s="165"/>
      <c r="C382" s="166"/>
      <c r="D382" s="167"/>
      <c r="E382" s="168"/>
      <c r="F382" s="168"/>
      <c r="G382" s="168"/>
    </row>
    <row r="383" spans="1:7" ht="15" customHeight="1">
      <c r="A383" s="165"/>
      <c r="B383" s="165"/>
      <c r="C383" s="166"/>
      <c r="D383" s="167"/>
      <c r="E383" s="168"/>
      <c r="F383" s="168"/>
      <c r="G383" s="168"/>
    </row>
    <row r="384" spans="1:7" ht="15" customHeight="1">
      <c r="A384" s="165"/>
      <c r="B384" s="165"/>
      <c r="C384" s="166"/>
      <c r="D384" s="167"/>
      <c r="E384" s="168"/>
      <c r="F384" s="168"/>
      <c r="G384" s="168"/>
    </row>
    <row r="385" spans="1:7" ht="15" customHeight="1">
      <c r="A385" s="165"/>
      <c r="B385" s="165"/>
      <c r="C385" s="166"/>
      <c r="D385" s="167"/>
      <c r="E385" s="168"/>
      <c r="F385" s="168"/>
      <c r="G385" s="168"/>
    </row>
    <row r="386" spans="1:7" ht="15" customHeight="1">
      <c r="A386" s="165"/>
      <c r="B386" s="165"/>
      <c r="C386" s="166"/>
      <c r="D386" s="167"/>
      <c r="E386" s="168"/>
      <c r="F386" s="168"/>
      <c r="G386" s="168"/>
    </row>
    <row r="387" spans="1:7" ht="15" customHeight="1">
      <c r="A387" s="165"/>
      <c r="B387" s="165"/>
      <c r="C387" s="166"/>
      <c r="D387" s="167"/>
      <c r="E387" s="168"/>
      <c r="F387" s="168"/>
      <c r="G387" s="168"/>
    </row>
    <row r="388" spans="1:7" ht="15" customHeight="1">
      <c r="A388" s="165"/>
      <c r="B388" s="165"/>
      <c r="C388" s="166"/>
      <c r="D388" s="167"/>
      <c r="E388" s="168"/>
      <c r="F388" s="168"/>
      <c r="G388" s="168"/>
    </row>
    <row r="389" spans="1:7" ht="15" customHeight="1">
      <c r="A389" s="165"/>
      <c r="B389" s="165"/>
      <c r="C389" s="166"/>
      <c r="D389" s="167"/>
      <c r="E389" s="168"/>
      <c r="F389" s="168"/>
      <c r="G389" s="168"/>
    </row>
    <row r="390" spans="1:7" ht="15" customHeight="1">
      <c r="A390" s="165"/>
      <c r="B390" s="165"/>
      <c r="C390" s="166"/>
      <c r="D390" s="167"/>
      <c r="E390" s="168"/>
      <c r="F390" s="168"/>
      <c r="G390" s="168"/>
    </row>
    <row r="391" spans="1:7" ht="15" customHeight="1">
      <c r="A391" s="165"/>
      <c r="B391" s="165"/>
      <c r="C391" s="166"/>
      <c r="D391" s="167"/>
      <c r="E391" s="168"/>
      <c r="F391" s="168"/>
      <c r="G391" s="168"/>
    </row>
    <row r="392" spans="1:7" ht="15" customHeight="1">
      <c r="A392" s="165"/>
      <c r="B392" s="165"/>
      <c r="C392" s="166"/>
      <c r="D392" s="167"/>
      <c r="E392" s="168"/>
      <c r="F392" s="168"/>
      <c r="G392" s="168"/>
    </row>
    <row r="393" spans="1:7" ht="15" customHeight="1">
      <c r="A393" s="165"/>
      <c r="B393" s="165"/>
      <c r="C393" s="166"/>
      <c r="D393" s="167"/>
      <c r="E393" s="168"/>
      <c r="F393" s="168"/>
      <c r="G393" s="168"/>
    </row>
    <row r="394" spans="1:7" ht="15" customHeight="1">
      <c r="A394" s="165"/>
      <c r="B394" s="165"/>
      <c r="C394" s="166"/>
      <c r="D394" s="167"/>
      <c r="E394" s="168"/>
      <c r="F394" s="168"/>
      <c r="G394" s="168"/>
    </row>
    <row r="395" spans="1:7" ht="15" customHeight="1">
      <c r="A395" s="165"/>
      <c r="B395" s="165"/>
      <c r="C395" s="166"/>
      <c r="D395" s="167"/>
      <c r="E395" s="168"/>
      <c r="F395" s="168"/>
      <c r="G395" s="168"/>
    </row>
    <row r="396" spans="1:7" ht="15" customHeight="1">
      <c r="A396" s="165"/>
      <c r="B396" s="165"/>
      <c r="C396" s="166"/>
      <c r="D396" s="167"/>
      <c r="E396" s="168"/>
      <c r="F396" s="168"/>
      <c r="G396" s="168"/>
    </row>
    <row r="397" spans="1:7" ht="15" customHeight="1">
      <c r="A397" s="165"/>
      <c r="B397" s="165"/>
      <c r="C397" s="166"/>
      <c r="D397" s="167"/>
      <c r="E397" s="168"/>
      <c r="F397" s="168"/>
      <c r="G397" s="168"/>
    </row>
    <row r="398" spans="1:7" ht="15" customHeight="1">
      <c r="A398" s="165"/>
      <c r="B398" s="165"/>
      <c r="C398" s="166"/>
      <c r="D398" s="167"/>
      <c r="E398" s="168"/>
      <c r="F398" s="168"/>
      <c r="G398" s="168"/>
    </row>
    <row r="399" spans="1:7" ht="15" customHeight="1">
      <c r="A399" s="165"/>
      <c r="B399" s="165"/>
      <c r="C399" s="166"/>
      <c r="D399" s="167"/>
      <c r="E399" s="168"/>
      <c r="F399" s="168"/>
      <c r="G399" s="168"/>
    </row>
    <row r="400" spans="1:7" ht="15" customHeight="1">
      <c r="A400" s="165"/>
      <c r="B400" s="165"/>
      <c r="C400" s="166"/>
      <c r="D400" s="167"/>
      <c r="E400" s="168"/>
      <c r="F400" s="168"/>
      <c r="G400" s="168"/>
    </row>
    <row r="401" spans="1:7" ht="15" customHeight="1">
      <c r="A401" s="165"/>
      <c r="B401" s="165"/>
      <c r="C401" s="166"/>
      <c r="D401" s="167"/>
      <c r="E401" s="168"/>
      <c r="F401" s="168"/>
      <c r="G401" s="168"/>
    </row>
    <row r="402" spans="1:7" ht="15" customHeight="1">
      <c r="A402" s="165"/>
      <c r="B402" s="165"/>
      <c r="C402" s="166"/>
      <c r="D402" s="167"/>
      <c r="E402" s="168"/>
      <c r="F402" s="168"/>
      <c r="G402" s="168"/>
    </row>
    <row r="403" spans="1:7" ht="15" customHeight="1">
      <c r="A403" s="165"/>
      <c r="B403" s="165"/>
      <c r="C403" s="166"/>
      <c r="D403" s="167"/>
      <c r="E403" s="168"/>
      <c r="F403" s="168"/>
      <c r="G403" s="168"/>
    </row>
    <row r="404" spans="1:7" ht="15" customHeight="1">
      <c r="A404" s="165"/>
      <c r="B404" s="165"/>
      <c r="C404" s="166"/>
      <c r="D404" s="167"/>
      <c r="E404" s="168"/>
      <c r="F404" s="168"/>
      <c r="G404" s="168"/>
    </row>
    <row r="405" spans="1:7" ht="15" customHeight="1">
      <c r="A405" s="165"/>
      <c r="B405" s="165"/>
      <c r="C405" s="166"/>
      <c r="D405" s="167"/>
      <c r="E405" s="168"/>
      <c r="F405" s="168"/>
      <c r="G405" s="168"/>
    </row>
    <row r="406" spans="1:7" ht="15" customHeight="1">
      <c r="A406" s="165"/>
      <c r="B406" s="165"/>
      <c r="C406" s="166"/>
      <c r="D406" s="167"/>
      <c r="E406" s="168"/>
      <c r="F406" s="168"/>
      <c r="G406" s="168"/>
    </row>
    <row r="407" spans="1:7" ht="15" customHeight="1">
      <c r="A407" s="165"/>
      <c r="B407" s="165"/>
      <c r="C407" s="166"/>
      <c r="D407" s="167"/>
      <c r="E407" s="168"/>
      <c r="F407" s="168"/>
      <c r="G407" s="168"/>
    </row>
    <row r="408" spans="1:7" ht="15" customHeight="1">
      <c r="A408" s="165"/>
      <c r="B408" s="165"/>
      <c r="C408" s="166"/>
      <c r="D408" s="167"/>
      <c r="E408" s="168"/>
      <c r="F408" s="168"/>
      <c r="G408" s="168"/>
    </row>
    <row r="409" spans="1:7" ht="15" customHeight="1">
      <c r="A409" s="165"/>
      <c r="B409" s="165"/>
      <c r="C409" s="166"/>
      <c r="D409" s="167"/>
      <c r="E409" s="168"/>
      <c r="F409" s="168"/>
      <c r="G409" s="168"/>
    </row>
    <row r="410" spans="1:7" ht="15" customHeight="1">
      <c r="A410" s="165"/>
      <c r="B410" s="165"/>
      <c r="C410" s="166"/>
      <c r="D410" s="167"/>
      <c r="E410" s="168"/>
      <c r="F410" s="168"/>
      <c r="G410" s="168"/>
    </row>
    <row r="411" spans="1:7" ht="15" customHeight="1">
      <c r="A411" s="165"/>
      <c r="B411" s="165"/>
      <c r="C411" s="166"/>
      <c r="D411" s="167"/>
      <c r="E411" s="168"/>
      <c r="F411" s="168"/>
      <c r="G411" s="168"/>
    </row>
    <row r="412" spans="1:7" ht="15" customHeight="1">
      <c r="A412" s="165"/>
      <c r="B412" s="165"/>
      <c r="C412" s="166"/>
      <c r="D412" s="167"/>
      <c r="E412" s="168"/>
      <c r="F412" s="168"/>
      <c r="G412" s="168"/>
    </row>
    <row r="413" spans="1:7" ht="15" customHeight="1">
      <c r="A413" s="165"/>
      <c r="B413" s="165"/>
      <c r="C413" s="166"/>
      <c r="D413" s="167"/>
      <c r="E413" s="168"/>
      <c r="F413" s="168"/>
      <c r="G413" s="168"/>
    </row>
    <row r="414" spans="1:7" ht="15" customHeight="1">
      <c r="A414" s="165"/>
      <c r="B414" s="165"/>
      <c r="C414" s="166"/>
      <c r="D414" s="167"/>
      <c r="E414" s="168"/>
      <c r="F414" s="168"/>
      <c r="G414" s="168"/>
    </row>
    <row r="415" spans="1:7" ht="15" customHeight="1">
      <c r="A415" s="165"/>
      <c r="B415" s="165"/>
      <c r="C415" s="166"/>
      <c r="D415" s="167"/>
      <c r="E415" s="168"/>
      <c r="F415" s="168"/>
      <c r="G415" s="168"/>
    </row>
    <row r="416" spans="1:7" ht="15" customHeight="1">
      <c r="A416" s="165"/>
      <c r="B416" s="165"/>
      <c r="C416" s="166"/>
      <c r="D416" s="167"/>
      <c r="E416" s="168"/>
      <c r="F416" s="168"/>
      <c r="G416" s="168"/>
    </row>
    <row r="417" spans="1:7" ht="15" customHeight="1">
      <c r="A417" s="165"/>
      <c r="B417" s="165"/>
      <c r="C417" s="166"/>
      <c r="D417" s="167"/>
      <c r="E417" s="168"/>
      <c r="F417" s="168"/>
      <c r="G417" s="168"/>
    </row>
    <row r="418" spans="1:7" ht="15" customHeight="1">
      <c r="A418" s="165"/>
      <c r="B418" s="165"/>
      <c r="C418" s="166"/>
      <c r="D418" s="167"/>
      <c r="E418" s="168"/>
      <c r="F418" s="168"/>
      <c r="G418" s="168"/>
    </row>
    <row r="419" spans="1:7" ht="15" customHeight="1">
      <c r="A419" s="165"/>
      <c r="B419" s="165"/>
      <c r="C419" s="166"/>
      <c r="D419" s="167"/>
      <c r="E419" s="168"/>
      <c r="F419" s="168"/>
      <c r="G419" s="168"/>
    </row>
    <row r="420" spans="1:7" ht="15" customHeight="1">
      <c r="A420" s="165"/>
      <c r="B420" s="165"/>
      <c r="C420" s="166"/>
      <c r="D420" s="167"/>
      <c r="E420" s="168"/>
      <c r="F420" s="168"/>
      <c r="G420" s="168"/>
    </row>
    <row r="421" spans="1:7" ht="15" customHeight="1">
      <c r="A421" s="165"/>
      <c r="B421" s="165"/>
      <c r="C421" s="166"/>
      <c r="D421" s="167"/>
      <c r="E421" s="168"/>
      <c r="F421" s="168"/>
      <c r="G421" s="168"/>
    </row>
    <row r="422" spans="1:7" ht="15" customHeight="1">
      <c r="A422" s="165"/>
      <c r="B422" s="165"/>
      <c r="C422" s="166"/>
      <c r="D422" s="167"/>
      <c r="E422" s="168"/>
      <c r="F422" s="168"/>
      <c r="G422" s="168"/>
    </row>
    <row r="423" spans="1:7" ht="15" customHeight="1">
      <c r="A423" s="165"/>
      <c r="B423" s="165"/>
      <c r="C423" s="166"/>
      <c r="D423" s="167"/>
      <c r="E423" s="168"/>
      <c r="F423" s="168"/>
      <c r="G423" s="168"/>
    </row>
    <row r="424" spans="1:7" ht="15" customHeight="1">
      <c r="A424" s="165"/>
      <c r="B424" s="165"/>
      <c r="C424" s="166"/>
      <c r="D424" s="167"/>
      <c r="E424" s="168"/>
      <c r="F424" s="168"/>
      <c r="G424" s="168"/>
    </row>
    <row r="425" spans="1:7" ht="15" customHeight="1">
      <c r="A425" s="165"/>
      <c r="B425" s="165"/>
      <c r="C425" s="166"/>
      <c r="D425" s="167"/>
      <c r="E425" s="168"/>
      <c r="F425" s="168"/>
      <c r="G425" s="168"/>
    </row>
    <row r="426" spans="1:7" ht="15" customHeight="1">
      <c r="A426" s="165"/>
      <c r="B426" s="165"/>
      <c r="C426" s="166"/>
      <c r="D426" s="167"/>
      <c r="E426" s="168"/>
      <c r="F426" s="168"/>
      <c r="G426" s="168"/>
    </row>
    <row r="427" spans="1:7" ht="15" customHeight="1">
      <c r="A427" s="165"/>
      <c r="B427" s="165"/>
      <c r="C427" s="166"/>
      <c r="D427" s="167"/>
      <c r="E427" s="168"/>
      <c r="F427" s="168"/>
      <c r="G427" s="168"/>
    </row>
    <row r="428" spans="1:7" ht="15" customHeight="1">
      <c r="A428" s="165"/>
      <c r="B428" s="165"/>
      <c r="C428" s="166"/>
      <c r="D428" s="167"/>
      <c r="E428" s="168"/>
      <c r="F428" s="168"/>
      <c r="G428" s="168"/>
    </row>
    <row r="429" spans="1:7" ht="15" customHeight="1">
      <c r="A429" s="165"/>
      <c r="B429" s="165"/>
      <c r="C429" s="166"/>
      <c r="D429" s="167"/>
      <c r="E429" s="168"/>
      <c r="F429" s="168"/>
      <c r="G429" s="168"/>
    </row>
    <row r="430" spans="1:7" ht="15" customHeight="1">
      <c r="A430" s="165"/>
      <c r="B430" s="165"/>
      <c r="C430" s="166"/>
      <c r="D430" s="167"/>
      <c r="E430" s="168"/>
      <c r="F430" s="168"/>
      <c r="G430" s="168"/>
    </row>
    <row r="431" spans="1:7" ht="15" customHeight="1">
      <c r="A431" s="165"/>
      <c r="B431" s="165"/>
      <c r="C431" s="166"/>
      <c r="D431" s="167"/>
      <c r="E431" s="168"/>
      <c r="F431" s="168"/>
      <c r="G431" s="168"/>
    </row>
    <row r="432" spans="1:7" ht="15" customHeight="1">
      <c r="A432" s="165"/>
      <c r="B432" s="165"/>
      <c r="C432" s="166"/>
      <c r="D432" s="167"/>
      <c r="E432" s="168"/>
      <c r="F432" s="168"/>
      <c r="G432" s="168"/>
    </row>
    <row r="433" spans="1:7" ht="15" customHeight="1">
      <c r="A433" s="165"/>
      <c r="B433" s="165"/>
      <c r="C433" s="166"/>
      <c r="D433" s="167"/>
      <c r="E433" s="168"/>
      <c r="F433" s="168"/>
      <c r="G433" s="168"/>
    </row>
    <row r="434" spans="1:7" ht="15" customHeight="1">
      <c r="A434" s="165"/>
      <c r="B434" s="165"/>
      <c r="C434" s="166"/>
      <c r="D434" s="167"/>
      <c r="E434" s="168"/>
      <c r="F434" s="168"/>
      <c r="G434" s="168"/>
    </row>
    <row r="435" spans="1:7" ht="15" customHeight="1">
      <c r="A435" s="165"/>
      <c r="B435" s="165"/>
      <c r="C435" s="166"/>
      <c r="D435" s="167"/>
      <c r="E435" s="168"/>
      <c r="F435" s="168"/>
      <c r="G435" s="168"/>
    </row>
    <row r="436" spans="1:7" ht="15" customHeight="1">
      <c r="A436" s="165"/>
      <c r="B436" s="165"/>
      <c r="C436" s="166"/>
      <c r="D436" s="167"/>
      <c r="E436" s="168"/>
      <c r="F436" s="168"/>
      <c r="G436" s="168"/>
    </row>
    <row r="437" spans="1:7" ht="15" customHeight="1">
      <c r="A437" s="165"/>
      <c r="B437" s="165"/>
      <c r="C437" s="166"/>
      <c r="D437" s="167"/>
      <c r="E437" s="168"/>
      <c r="F437" s="168"/>
      <c r="G437" s="168"/>
    </row>
    <row r="438" spans="1:7" ht="15" customHeight="1">
      <c r="A438" s="165"/>
      <c r="B438" s="165"/>
      <c r="C438" s="166"/>
      <c r="D438" s="167"/>
      <c r="E438" s="168"/>
      <c r="F438" s="168"/>
      <c r="G438" s="168"/>
    </row>
    <row r="439" spans="1:7" ht="15" customHeight="1">
      <c r="A439" s="165"/>
      <c r="B439" s="165"/>
      <c r="C439" s="166"/>
      <c r="D439" s="167"/>
      <c r="E439" s="168"/>
      <c r="F439" s="168"/>
      <c r="G439" s="168"/>
    </row>
    <row r="440" spans="1:7" ht="15" customHeight="1">
      <c r="A440" s="165"/>
      <c r="B440" s="165"/>
      <c r="C440" s="166"/>
      <c r="D440" s="167"/>
      <c r="E440" s="168"/>
      <c r="F440" s="168"/>
      <c r="G440" s="168"/>
    </row>
    <row r="441" spans="1:7" ht="15" customHeight="1">
      <c r="A441" s="165"/>
      <c r="B441" s="165"/>
      <c r="C441" s="166"/>
      <c r="D441" s="167"/>
      <c r="E441" s="168"/>
      <c r="F441" s="168"/>
      <c r="G441" s="168"/>
    </row>
    <row r="442" spans="1:7" ht="15" customHeight="1">
      <c r="A442" s="165"/>
      <c r="B442" s="165"/>
      <c r="C442" s="166"/>
      <c r="D442" s="167"/>
      <c r="E442" s="168"/>
      <c r="F442" s="168"/>
      <c r="G442" s="168"/>
    </row>
    <row r="443" spans="1:7" ht="15" customHeight="1">
      <c r="A443" s="165"/>
      <c r="B443" s="165"/>
      <c r="C443" s="166"/>
      <c r="D443" s="167"/>
      <c r="E443" s="168"/>
      <c r="F443" s="168"/>
      <c r="G443" s="168"/>
    </row>
    <row r="444" spans="1:7" ht="15" customHeight="1">
      <c r="A444" s="165"/>
      <c r="B444" s="165"/>
      <c r="C444" s="166"/>
      <c r="D444" s="167"/>
      <c r="E444" s="168"/>
      <c r="F444" s="168"/>
      <c r="G444" s="168"/>
    </row>
    <row r="445" spans="1:7" ht="15" customHeight="1">
      <c r="A445" s="165"/>
      <c r="B445" s="165"/>
      <c r="C445" s="166"/>
      <c r="D445" s="167"/>
      <c r="E445" s="168"/>
      <c r="F445" s="168"/>
      <c r="G445" s="168"/>
    </row>
    <row r="446" spans="1:7" ht="15" customHeight="1">
      <c r="A446" s="165"/>
      <c r="B446" s="165"/>
      <c r="C446" s="166"/>
      <c r="D446" s="167"/>
      <c r="E446" s="168"/>
      <c r="F446" s="168"/>
      <c r="G446" s="168"/>
    </row>
    <row r="447" spans="1:7" ht="15" customHeight="1">
      <c r="A447" s="165"/>
      <c r="B447" s="165"/>
      <c r="C447" s="166"/>
      <c r="D447" s="167"/>
      <c r="E447" s="168"/>
      <c r="F447" s="168"/>
      <c r="G447" s="168"/>
    </row>
    <row r="448" spans="1:7" ht="15" customHeight="1">
      <c r="A448" s="165"/>
      <c r="B448" s="165"/>
      <c r="C448" s="166"/>
      <c r="D448" s="167"/>
      <c r="E448" s="168"/>
      <c r="F448" s="168"/>
      <c r="G448" s="168"/>
    </row>
    <row r="449" spans="1:7" ht="15" customHeight="1">
      <c r="A449" s="165"/>
      <c r="B449" s="165"/>
      <c r="C449" s="166"/>
      <c r="D449" s="167"/>
      <c r="E449" s="168"/>
      <c r="F449" s="168"/>
      <c r="G449" s="168"/>
    </row>
    <row r="450" spans="1:7" ht="15" customHeight="1">
      <c r="A450" s="165"/>
      <c r="B450" s="165"/>
      <c r="C450" s="166"/>
      <c r="D450" s="167"/>
      <c r="E450" s="168"/>
      <c r="F450" s="168"/>
      <c r="G450" s="168"/>
    </row>
    <row r="451" spans="1:7" ht="15" customHeight="1">
      <c r="A451" s="165"/>
      <c r="B451" s="165"/>
      <c r="C451" s="166"/>
      <c r="D451" s="167"/>
      <c r="E451" s="168"/>
      <c r="F451" s="168"/>
      <c r="G451" s="168"/>
    </row>
    <row r="452" spans="1:7" ht="15" customHeight="1">
      <c r="A452" s="165"/>
      <c r="B452" s="165"/>
      <c r="C452" s="166"/>
      <c r="D452" s="167"/>
      <c r="E452" s="168"/>
      <c r="F452" s="168"/>
      <c r="G452" s="168"/>
    </row>
    <row r="453" spans="1:7" ht="15" customHeight="1">
      <c r="A453" s="165"/>
      <c r="B453" s="165"/>
      <c r="C453" s="166"/>
      <c r="D453" s="167"/>
      <c r="E453" s="168"/>
      <c r="F453" s="168"/>
      <c r="G453" s="168"/>
    </row>
    <row r="454" spans="1:7" ht="15" customHeight="1">
      <c r="A454" s="165"/>
      <c r="B454" s="165"/>
      <c r="C454" s="166"/>
      <c r="D454" s="167"/>
      <c r="E454" s="168"/>
      <c r="F454" s="168"/>
      <c r="G454" s="168"/>
    </row>
    <row r="455" spans="1:7" ht="15" customHeight="1">
      <c r="A455" s="165"/>
      <c r="B455" s="165"/>
      <c r="C455" s="166"/>
      <c r="D455" s="167"/>
      <c r="E455" s="168"/>
      <c r="F455" s="168"/>
      <c r="G455" s="168"/>
    </row>
    <row r="456" spans="1:7" ht="15" customHeight="1">
      <c r="A456" s="165"/>
      <c r="B456" s="165"/>
      <c r="C456" s="166"/>
      <c r="D456" s="167"/>
      <c r="E456" s="168"/>
      <c r="F456" s="168"/>
      <c r="G456" s="168"/>
    </row>
    <row r="457" spans="1:7" ht="15" customHeight="1">
      <c r="A457" s="165"/>
      <c r="B457" s="165"/>
      <c r="C457" s="166"/>
      <c r="D457" s="167"/>
      <c r="E457" s="168"/>
      <c r="F457" s="168"/>
      <c r="G457" s="168"/>
    </row>
    <row r="458" spans="1:7" ht="15" customHeight="1">
      <c r="A458" s="165"/>
      <c r="B458" s="165"/>
      <c r="C458" s="166"/>
      <c r="D458" s="167"/>
      <c r="E458" s="168"/>
      <c r="F458" s="168"/>
      <c r="G458" s="168"/>
    </row>
    <row r="459" spans="1:7" ht="15" customHeight="1">
      <c r="A459" s="165"/>
      <c r="B459" s="165"/>
      <c r="C459" s="166"/>
      <c r="D459" s="167"/>
      <c r="E459" s="168"/>
      <c r="F459" s="168"/>
      <c r="G459" s="168"/>
    </row>
    <row r="460" spans="1:7" ht="15" customHeight="1">
      <c r="A460" s="165"/>
      <c r="B460" s="165"/>
      <c r="C460" s="166"/>
      <c r="D460" s="167"/>
      <c r="E460" s="168"/>
      <c r="F460" s="168"/>
      <c r="G460" s="168"/>
    </row>
    <row r="461" spans="1:7" ht="15" customHeight="1">
      <c r="A461" s="165"/>
      <c r="B461" s="165"/>
      <c r="C461" s="166"/>
      <c r="D461" s="167"/>
      <c r="E461" s="168"/>
      <c r="F461" s="168"/>
      <c r="G461" s="168"/>
    </row>
    <row r="462" spans="1:7" ht="15" customHeight="1">
      <c r="A462" s="165"/>
      <c r="B462" s="165"/>
      <c r="C462" s="166"/>
      <c r="D462" s="167"/>
      <c r="E462" s="168"/>
      <c r="F462" s="168"/>
      <c r="G462" s="168"/>
    </row>
    <row r="463" spans="1:7" ht="15" customHeight="1">
      <c r="A463" s="165"/>
      <c r="B463" s="165"/>
      <c r="C463" s="166"/>
      <c r="D463" s="167"/>
      <c r="E463" s="168"/>
      <c r="F463" s="168"/>
      <c r="G463" s="168"/>
    </row>
    <row r="464" spans="1:7" ht="15" customHeight="1">
      <c r="A464" s="165"/>
      <c r="B464" s="165"/>
      <c r="C464" s="166"/>
      <c r="D464" s="167"/>
      <c r="E464" s="168"/>
      <c r="F464" s="168"/>
      <c r="G464" s="168"/>
    </row>
    <row r="465" spans="1:7" ht="15" customHeight="1">
      <c r="A465" s="165"/>
      <c r="B465" s="165"/>
      <c r="C465" s="166"/>
      <c r="D465" s="167"/>
      <c r="E465" s="168"/>
      <c r="F465" s="168"/>
      <c r="G465" s="168"/>
    </row>
    <row r="466" spans="1:7" ht="15" customHeight="1">
      <c r="A466" s="165"/>
      <c r="B466" s="165"/>
      <c r="C466" s="166"/>
      <c r="D466" s="167"/>
      <c r="E466" s="168"/>
      <c r="F466" s="168"/>
      <c r="G466" s="168"/>
    </row>
    <row r="467" spans="1:7" ht="15" customHeight="1">
      <c r="A467" s="165"/>
      <c r="B467" s="165"/>
      <c r="C467" s="166"/>
      <c r="D467" s="167"/>
      <c r="E467" s="168"/>
      <c r="F467" s="168"/>
      <c r="G467" s="168"/>
    </row>
    <row r="468" spans="1:7" ht="15" customHeight="1">
      <c r="A468" s="165"/>
      <c r="B468" s="165"/>
      <c r="C468" s="166"/>
      <c r="D468" s="167"/>
      <c r="E468" s="168"/>
      <c r="F468" s="168"/>
      <c r="G468" s="168"/>
    </row>
    <row r="469" spans="1:7" ht="15" customHeight="1">
      <c r="A469" s="165"/>
      <c r="B469" s="165"/>
      <c r="C469" s="166"/>
      <c r="D469" s="167"/>
      <c r="E469" s="168"/>
      <c r="F469" s="168"/>
      <c r="G469" s="168"/>
    </row>
    <row r="470" spans="1:7" ht="15" customHeight="1">
      <c r="A470" s="165"/>
      <c r="B470" s="165"/>
      <c r="C470" s="166"/>
      <c r="D470" s="167"/>
      <c r="E470" s="168"/>
      <c r="F470" s="168"/>
      <c r="G470" s="168"/>
    </row>
    <row r="471" spans="1:7" ht="15" customHeight="1">
      <c r="A471" s="165"/>
      <c r="B471" s="165"/>
      <c r="C471" s="166"/>
      <c r="D471" s="167"/>
      <c r="E471" s="168"/>
      <c r="F471" s="168"/>
      <c r="G471" s="168"/>
    </row>
    <row r="472" spans="1:7" ht="15" customHeight="1">
      <c r="A472" s="165"/>
      <c r="B472" s="165"/>
      <c r="C472" s="166"/>
      <c r="D472" s="167"/>
      <c r="E472" s="168"/>
      <c r="F472" s="168"/>
      <c r="G472" s="168"/>
    </row>
    <row r="473" spans="1:7" ht="15" customHeight="1">
      <c r="A473" s="165"/>
      <c r="B473" s="165"/>
      <c r="C473" s="166"/>
      <c r="D473" s="167"/>
      <c r="E473" s="168"/>
      <c r="F473" s="168"/>
      <c r="G473" s="168"/>
    </row>
    <row r="474" spans="1:7" ht="15" customHeight="1">
      <c r="A474" s="165"/>
      <c r="B474" s="165"/>
      <c r="C474" s="166"/>
      <c r="D474" s="167"/>
      <c r="E474" s="168"/>
      <c r="F474" s="168"/>
      <c r="G474" s="168"/>
    </row>
    <row r="475" spans="1:7" ht="15" customHeight="1">
      <c r="A475" s="165"/>
      <c r="B475" s="165"/>
      <c r="C475" s="166"/>
      <c r="D475" s="167"/>
      <c r="E475" s="168"/>
      <c r="F475" s="168"/>
      <c r="G475" s="168"/>
    </row>
    <row r="476" spans="1:7" ht="15" customHeight="1">
      <c r="A476" s="165"/>
      <c r="B476" s="165"/>
      <c r="C476" s="166"/>
      <c r="D476" s="167"/>
      <c r="E476" s="168"/>
      <c r="F476" s="168"/>
      <c r="G476" s="168"/>
    </row>
    <row r="477" spans="1:7" ht="15" customHeight="1">
      <c r="A477" s="165"/>
      <c r="B477" s="165"/>
      <c r="C477" s="166"/>
      <c r="D477" s="167"/>
      <c r="E477" s="168"/>
      <c r="F477" s="168"/>
      <c r="G477" s="168"/>
    </row>
    <row r="478" spans="1:7" ht="15" customHeight="1">
      <c r="A478" s="165"/>
      <c r="B478" s="165"/>
      <c r="C478" s="166"/>
      <c r="D478" s="167"/>
      <c r="E478" s="168"/>
      <c r="F478" s="168"/>
      <c r="G478" s="168"/>
    </row>
    <row r="479" spans="1:7" ht="15" customHeight="1">
      <c r="A479" s="165"/>
      <c r="B479" s="165"/>
      <c r="C479" s="166"/>
      <c r="D479" s="167"/>
      <c r="E479" s="168"/>
      <c r="F479" s="168"/>
      <c r="G479" s="168"/>
    </row>
    <row r="480" spans="1:7" ht="15" customHeight="1">
      <c r="A480" s="165"/>
      <c r="B480" s="165"/>
      <c r="C480" s="166"/>
      <c r="D480" s="167"/>
      <c r="E480" s="168"/>
      <c r="F480" s="168"/>
      <c r="G480" s="168"/>
    </row>
    <row r="481" spans="1:7" ht="15" customHeight="1">
      <c r="A481" s="165"/>
      <c r="B481" s="165"/>
      <c r="C481" s="166"/>
      <c r="D481" s="167"/>
      <c r="E481" s="168"/>
      <c r="F481" s="168"/>
      <c r="G481" s="168"/>
    </row>
    <row r="482" spans="1:7" ht="15" customHeight="1">
      <c r="A482" s="165"/>
      <c r="B482" s="165"/>
      <c r="C482" s="166"/>
      <c r="D482" s="167"/>
      <c r="E482" s="168"/>
      <c r="F482" s="168"/>
      <c r="G482" s="168"/>
    </row>
    <row r="483" spans="1:7" ht="15" customHeight="1">
      <c r="A483" s="165"/>
      <c r="B483" s="165"/>
      <c r="C483" s="166"/>
      <c r="D483" s="167"/>
      <c r="E483" s="168"/>
      <c r="F483" s="168"/>
      <c r="G483" s="168"/>
    </row>
    <row r="484" spans="1:7" ht="15" customHeight="1">
      <c r="A484" s="165"/>
      <c r="B484" s="165"/>
      <c r="C484" s="166"/>
      <c r="D484" s="167"/>
      <c r="E484" s="168"/>
      <c r="F484" s="168"/>
      <c r="G484" s="168"/>
    </row>
    <row r="485" spans="1:7" ht="15" customHeight="1">
      <c r="A485" s="165"/>
      <c r="B485" s="165"/>
      <c r="C485" s="166"/>
      <c r="D485" s="167"/>
      <c r="E485" s="168"/>
      <c r="F485" s="168"/>
      <c r="G485" s="168"/>
    </row>
    <row r="486" spans="1:7" ht="15" customHeight="1">
      <c r="A486" s="165"/>
      <c r="B486" s="165"/>
      <c r="C486" s="166"/>
      <c r="D486" s="167"/>
      <c r="E486" s="168"/>
      <c r="F486" s="168"/>
      <c r="G486" s="168"/>
    </row>
    <row r="487" spans="1:7" ht="15" customHeight="1">
      <c r="A487" s="165"/>
      <c r="B487" s="165"/>
      <c r="C487" s="166"/>
      <c r="D487" s="167"/>
      <c r="E487" s="168"/>
      <c r="F487" s="168"/>
      <c r="G487" s="168"/>
    </row>
    <row r="488" spans="1:7" ht="15" customHeight="1">
      <c r="A488" s="165"/>
      <c r="B488" s="165"/>
      <c r="C488" s="166"/>
      <c r="D488" s="167"/>
      <c r="E488" s="168"/>
      <c r="F488" s="168"/>
      <c r="G488" s="168"/>
    </row>
    <row r="489" spans="1:7" ht="15" customHeight="1">
      <c r="A489" s="165"/>
      <c r="B489" s="165"/>
      <c r="C489" s="166"/>
      <c r="D489" s="167"/>
      <c r="E489" s="168"/>
      <c r="F489" s="168"/>
      <c r="G489" s="168"/>
    </row>
    <row r="490" spans="1:7" ht="15" customHeight="1">
      <c r="A490" s="165"/>
      <c r="B490" s="165"/>
      <c r="C490" s="166"/>
      <c r="D490" s="167"/>
      <c r="E490" s="168"/>
      <c r="F490" s="168"/>
      <c r="G490" s="168"/>
    </row>
    <row r="491" spans="1:7" ht="15" customHeight="1">
      <c r="A491" s="165"/>
      <c r="B491" s="165"/>
      <c r="C491" s="166"/>
      <c r="D491" s="167"/>
      <c r="E491" s="168"/>
      <c r="F491" s="168"/>
      <c r="G491" s="168"/>
    </row>
    <row r="492" spans="1:7" ht="15" customHeight="1">
      <c r="A492" s="165"/>
      <c r="B492" s="165"/>
      <c r="C492" s="166"/>
      <c r="D492" s="167"/>
      <c r="E492" s="168"/>
      <c r="F492" s="168"/>
      <c r="G492" s="168"/>
    </row>
    <row r="493" spans="1:7" ht="15" customHeight="1">
      <c r="A493" s="165"/>
      <c r="B493" s="165"/>
      <c r="C493" s="166"/>
      <c r="D493" s="167"/>
      <c r="E493" s="168"/>
      <c r="F493" s="168"/>
      <c r="G493" s="168"/>
    </row>
    <row r="494" spans="1:7" ht="15" customHeight="1">
      <c r="A494" s="165"/>
      <c r="B494" s="165"/>
      <c r="C494" s="166"/>
      <c r="D494" s="167"/>
      <c r="E494" s="168"/>
      <c r="F494" s="168"/>
      <c r="G494" s="168"/>
    </row>
    <row r="495" spans="1:7" ht="15" customHeight="1">
      <c r="A495" s="165"/>
      <c r="B495" s="165"/>
      <c r="C495" s="166"/>
      <c r="D495" s="167"/>
      <c r="E495" s="168"/>
      <c r="F495" s="168"/>
      <c r="G495" s="168"/>
    </row>
    <row r="496" spans="1:7" ht="15" customHeight="1">
      <c r="A496" s="165"/>
      <c r="B496" s="165"/>
      <c r="C496" s="166"/>
      <c r="D496" s="167"/>
      <c r="E496" s="168"/>
      <c r="F496" s="168"/>
      <c r="G496" s="168"/>
    </row>
    <row r="497" spans="1:7" ht="15" customHeight="1">
      <c r="A497" s="165"/>
      <c r="B497" s="165"/>
      <c r="C497" s="166"/>
      <c r="D497" s="167"/>
      <c r="E497" s="168"/>
      <c r="F497" s="168"/>
      <c r="G497" s="168"/>
    </row>
    <row r="498" spans="1:7" ht="15" customHeight="1">
      <c r="A498" s="165"/>
      <c r="B498" s="165"/>
      <c r="C498" s="166"/>
      <c r="D498" s="167"/>
      <c r="E498" s="168"/>
      <c r="F498" s="168"/>
      <c r="G498" s="168"/>
    </row>
    <row r="499" spans="1:7" ht="15" customHeight="1">
      <c r="A499" s="165"/>
      <c r="B499" s="165"/>
      <c r="C499" s="166"/>
      <c r="D499" s="167"/>
      <c r="E499" s="168"/>
      <c r="F499" s="168"/>
      <c r="G499" s="168"/>
    </row>
    <row r="500" spans="1:7" ht="15" customHeight="1">
      <c r="A500" s="165"/>
      <c r="B500" s="165"/>
      <c r="C500" s="166"/>
      <c r="D500" s="167"/>
      <c r="E500" s="168"/>
      <c r="F500" s="168"/>
      <c r="G500" s="168"/>
    </row>
    <row r="501" spans="1:7" ht="15" customHeight="1">
      <c r="A501" s="165"/>
      <c r="B501" s="165"/>
      <c r="C501" s="166"/>
      <c r="D501" s="167"/>
      <c r="E501" s="168"/>
      <c r="F501" s="168"/>
      <c r="G501" s="168"/>
    </row>
    <row r="502" spans="1:7" ht="15" customHeight="1">
      <c r="A502" s="165"/>
      <c r="B502" s="165"/>
      <c r="C502" s="166"/>
      <c r="D502" s="167"/>
      <c r="E502" s="168"/>
      <c r="F502" s="168"/>
      <c r="G502" s="168"/>
    </row>
    <row r="503" spans="1:7" ht="15" customHeight="1">
      <c r="A503" s="165"/>
      <c r="B503" s="165"/>
      <c r="C503" s="166"/>
      <c r="D503" s="167"/>
      <c r="E503" s="168"/>
      <c r="F503" s="168"/>
      <c r="G503" s="168"/>
    </row>
    <row r="504" spans="1:7" ht="15" customHeight="1">
      <c r="A504" s="165"/>
      <c r="B504" s="165"/>
      <c r="C504" s="166"/>
      <c r="D504" s="167"/>
      <c r="E504" s="168"/>
      <c r="F504" s="168"/>
      <c r="G504" s="168"/>
    </row>
    <row r="505" spans="1:7" ht="15" customHeight="1">
      <c r="A505" s="165"/>
      <c r="B505" s="165"/>
      <c r="C505" s="166"/>
      <c r="D505" s="167"/>
      <c r="E505" s="168"/>
      <c r="F505" s="168"/>
      <c r="G505" s="168"/>
    </row>
    <row r="506" spans="1:7" ht="15" customHeight="1">
      <c r="A506" s="165"/>
      <c r="B506" s="165"/>
      <c r="C506" s="166"/>
      <c r="D506" s="167"/>
      <c r="E506" s="168"/>
      <c r="F506" s="168"/>
      <c r="G506" s="168"/>
    </row>
    <row r="507" spans="1:7" ht="15" customHeight="1">
      <c r="A507" s="165"/>
      <c r="B507" s="165"/>
      <c r="C507" s="166"/>
      <c r="D507" s="167"/>
      <c r="E507" s="168"/>
      <c r="F507" s="168"/>
      <c r="G507" s="168"/>
    </row>
    <row r="508" spans="1:7" ht="15" customHeight="1">
      <c r="A508" s="165"/>
      <c r="B508" s="165"/>
      <c r="C508" s="166"/>
      <c r="D508" s="167"/>
      <c r="E508" s="168"/>
      <c r="F508" s="168"/>
      <c r="G508" s="168"/>
    </row>
    <row r="509" spans="1:7" ht="15" customHeight="1">
      <c r="A509" s="165"/>
      <c r="B509" s="165"/>
      <c r="C509" s="166"/>
      <c r="D509" s="167"/>
      <c r="E509" s="168"/>
      <c r="F509" s="168"/>
      <c r="G509" s="168"/>
    </row>
    <row r="510" spans="1:7" ht="15" customHeight="1">
      <c r="A510" s="165"/>
      <c r="B510" s="165"/>
      <c r="C510" s="166"/>
      <c r="D510" s="167"/>
      <c r="E510" s="168"/>
      <c r="F510" s="168"/>
      <c r="G510" s="168"/>
    </row>
    <row r="511" spans="1:7" ht="15" customHeight="1">
      <c r="A511" s="165"/>
      <c r="B511" s="165"/>
      <c r="C511" s="166"/>
      <c r="D511" s="167"/>
      <c r="E511" s="168"/>
      <c r="F511" s="168"/>
      <c r="G511" s="168"/>
    </row>
    <row r="512" spans="1:7" ht="15" customHeight="1">
      <c r="A512" s="165"/>
      <c r="B512" s="165"/>
      <c r="C512" s="166"/>
      <c r="D512" s="167"/>
      <c r="E512" s="168"/>
      <c r="F512" s="168"/>
      <c r="G512" s="168"/>
    </row>
    <row r="513" spans="1:7" ht="15" customHeight="1">
      <c r="A513" s="165"/>
      <c r="B513" s="165"/>
      <c r="C513" s="166"/>
      <c r="D513" s="167"/>
      <c r="E513" s="168"/>
      <c r="F513" s="168"/>
      <c r="G513" s="168"/>
    </row>
    <row r="514" spans="1:7" ht="15" customHeight="1">
      <c r="A514" s="165"/>
      <c r="B514" s="165"/>
      <c r="C514" s="166"/>
      <c r="D514" s="167"/>
      <c r="E514" s="168"/>
      <c r="F514" s="168"/>
      <c r="G514" s="168"/>
    </row>
    <row r="515" spans="1:7" ht="15" customHeight="1">
      <c r="A515" s="165"/>
      <c r="B515" s="165"/>
      <c r="C515" s="166"/>
      <c r="D515" s="167"/>
      <c r="E515" s="168"/>
      <c r="F515" s="168"/>
      <c r="G515" s="168"/>
    </row>
    <row r="516" spans="1:7" ht="15" customHeight="1">
      <c r="A516" s="165"/>
      <c r="B516" s="165"/>
      <c r="C516" s="166"/>
      <c r="D516" s="167"/>
      <c r="E516" s="168"/>
      <c r="F516" s="168"/>
      <c r="G516" s="168"/>
    </row>
    <row r="517" spans="1:7" ht="15" customHeight="1">
      <c r="A517" s="165"/>
      <c r="B517" s="165"/>
      <c r="C517" s="166"/>
      <c r="D517" s="167"/>
      <c r="E517" s="168"/>
      <c r="F517" s="168"/>
      <c r="G517" s="168"/>
    </row>
    <row r="518" spans="1:7" ht="15" customHeight="1">
      <c r="A518" s="165"/>
      <c r="B518" s="165"/>
      <c r="C518" s="166"/>
      <c r="D518" s="167"/>
      <c r="E518" s="168"/>
      <c r="F518" s="168"/>
      <c r="G518" s="168"/>
    </row>
    <row r="519" spans="1:7" ht="15" customHeight="1">
      <c r="A519" s="165"/>
      <c r="B519" s="165"/>
      <c r="C519" s="166"/>
      <c r="D519" s="167"/>
      <c r="E519" s="168"/>
      <c r="F519" s="168"/>
      <c r="G519" s="168"/>
    </row>
    <row r="520" spans="1:7" ht="15" customHeight="1">
      <c r="A520" s="165"/>
      <c r="B520" s="165"/>
      <c r="C520" s="166"/>
      <c r="D520" s="167"/>
      <c r="E520" s="168"/>
      <c r="F520" s="168"/>
      <c r="G520" s="168"/>
    </row>
    <row r="521" spans="1:7" ht="15" customHeight="1">
      <c r="A521" s="165"/>
      <c r="B521" s="165"/>
      <c r="C521" s="166"/>
      <c r="D521" s="167"/>
      <c r="E521" s="168"/>
      <c r="F521" s="168"/>
      <c r="G521" s="168"/>
    </row>
    <row r="522" spans="1:7" ht="15" customHeight="1">
      <c r="A522" s="165"/>
      <c r="B522" s="165"/>
      <c r="C522" s="166"/>
      <c r="D522" s="167"/>
      <c r="E522" s="168"/>
      <c r="F522" s="168"/>
      <c r="G522" s="168"/>
    </row>
    <row r="523" spans="1:7" ht="15" customHeight="1">
      <c r="A523" s="165"/>
      <c r="B523" s="165"/>
      <c r="C523" s="166"/>
      <c r="D523" s="167"/>
      <c r="E523" s="168"/>
      <c r="F523" s="168"/>
      <c r="G523" s="168"/>
    </row>
    <row r="524" spans="1:7" ht="15" customHeight="1">
      <c r="A524" s="165"/>
      <c r="B524" s="165"/>
      <c r="C524" s="166"/>
      <c r="D524" s="167"/>
      <c r="E524" s="168"/>
      <c r="F524" s="168"/>
      <c r="G524" s="168"/>
    </row>
    <row r="525" spans="1:7" ht="15" customHeight="1">
      <c r="A525" s="165"/>
      <c r="B525" s="165"/>
      <c r="C525" s="166"/>
      <c r="D525" s="167"/>
      <c r="E525" s="168"/>
      <c r="F525" s="168"/>
      <c r="G525" s="168"/>
    </row>
    <row r="526" spans="1:7" ht="15" customHeight="1">
      <c r="A526" s="165"/>
      <c r="B526" s="165"/>
      <c r="C526" s="166"/>
      <c r="D526" s="167"/>
      <c r="E526" s="168"/>
      <c r="F526" s="168"/>
      <c r="G526" s="168"/>
    </row>
    <row r="527" spans="1:7" ht="15" customHeight="1">
      <c r="A527" s="165"/>
      <c r="B527" s="165"/>
      <c r="C527" s="166"/>
      <c r="D527" s="167"/>
      <c r="E527" s="168"/>
      <c r="F527" s="168"/>
      <c r="G527" s="168"/>
    </row>
    <row r="528" spans="1:7" ht="15" customHeight="1">
      <c r="A528" s="165"/>
      <c r="B528" s="165"/>
      <c r="C528" s="166"/>
      <c r="D528" s="167"/>
      <c r="E528" s="168"/>
      <c r="F528" s="168"/>
      <c r="G528" s="168"/>
    </row>
    <row r="529" spans="1:7" ht="15" customHeight="1">
      <c r="A529" s="165"/>
      <c r="B529" s="165"/>
      <c r="C529" s="166"/>
      <c r="D529" s="167"/>
      <c r="E529" s="168"/>
      <c r="F529" s="168"/>
      <c r="G529" s="168"/>
    </row>
    <row r="530" spans="1:7" ht="15" customHeight="1">
      <c r="A530" s="165"/>
      <c r="B530" s="165"/>
      <c r="C530" s="166"/>
      <c r="D530" s="167"/>
      <c r="E530" s="168"/>
      <c r="F530" s="168"/>
      <c r="G530" s="168"/>
    </row>
    <row r="531" spans="1:7" ht="15" customHeight="1">
      <c r="A531" s="165"/>
      <c r="B531" s="165"/>
      <c r="C531" s="166"/>
      <c r="D531" s="167"/>
      <c r="E531" s="168"/>
      <c r="F531" s="168"/>
      <c r="G531" s="168"/>
    </row>
    <row r="532" spans="1:7" ht="15" customHeight="1">
      <c r="A532" s="165"/>
      <c r="B532" s="165"/>
      <c r="C532" s="166"/>
      <c r="D532" s="167"/>
      <c r="E532" s="168"/>
      <c r="F532" s="168"/>
      <c r="G532" s="168"/>
    </row>
    <row r="533" spans="1:7" ht="15" customHeight="1">
      <c r="A533" s="165"/>
      <c r="B533" s="165"/>
      <c r="C533" s="166"/>
      <c r="D533" s="167"/>
      <c r="E533" s="168"/>
      <c r="F533" s="168"/>
      <c r="G533" s="168"/>
    </row>
    <row r="534" spans="1:7" ht="15" customHeight="1">
      <c r="A534" s="165"/>
      <c r="B534" s="165"/>
      <c r="C534" s="166"/>
      <c r="D534" s="167"/>
      <c r="E534" s="168"/>
      <c r="F534" s="168"/>
      <c r="G534" s="168"/>
    </row>
    <row r="535" spans="1:7" ht="15" customHeight="1">
      <c r="A535" s="165"/>
      <c r="B535" s="165"/>
      <c r="C535" s="166"/>
      <c r="D535" s="167"/>
      <c r="E535" s="168"/>
      <c r="F535" s="168"/>
      <c r="G535" s="168"/>
    </row>
    <row r="536" spans="1:7" ht="15" customHeight="1">
      <c r="A536" s="165"/>
      <c r="B536" s="165"/>
      <c r="C536" s="166"/>
      <c r="D536" s="167"/>
      <c r="E536" s="168"/>
      <c r="F536" s="168"/>
      <c r="G536" s="168"/>
    </row>
    <row r="537" spans="1:7" ht="15" customHeight="1">
      <c r="A537" s="165"/>
      <c r="B537" s="165"/>
      <c r="C537" s="166"/>
      <c r="D537" s="167"/>
      <c r="E537" s="168"/>
      <c r="F537" s="168"/>
      <c r="G537" s="168"/>
    </row>
    <row r="538" spans="1:7" ht="15" customHeight="1">
      <c r="A538" s="165"/>
      <c r="B538" s="165"/>
      <c r="C538" s="166"/>
      <c r="D538" s="167"/>
      <c r="E538" s="168"/>
      <c r="F538" s="168"/>
      <c r="G538" s="168"/>
    </row>
    <row r="539" spans="1:7" ht="15" customHeight="1">
      <c r="A539" s="165"/>
      <c r="B539" s="165"/>
      <c r="C539" s="166"/>
      <c r="D539" s="167"/>
      <c r="E539" s="168"/>
      <c r="F539" s="168"/>
      <c r="G539" s="168"/>
    </row>
    <row r="540" spans="1:7" ht="15" customHeight="1">
      <c r="A540" s="165"/>
      <c r="B540" s="165"/>
      <c r="C540" s="166"/>
      <c r="D540" s="167"/>
      <c r="E540" s="168"/>
      <c r="F540" s="168"/>
      <c r="G540" s="168"/>
    </row>
    <row r="541" spans="1:7" ht="15" customHeight="1">
      <c r="A541" s="165"/>
      <c r="B541" s="165"/>
      <c r="C541" s="166"/>
      <c r="D541" s="167"/>
      <c r="E541" s="168"/>
      <c r="F541" s="168"/>
      <c r="G541" s="168"/>
    </row>
    <row r="542" spans="1:7" ht="15" customHeight="1">
      <c r="A542" s="165"/>
      <c r="B542" s="165"/>
      <c r="C542" s="166"/>
      <c r="D542" s="167"/>
      <c r="E542" s="168"/>
      <c r="F542" s="168"/>
      <c r="G542" s="168"/>
    </row>
    <row r="543" spans="1:7" ht="15" customHeight="1">
      <c r="A543" s="165"/>
      <c r="B543" s="165"/>
      <c r="C543" s="166"/>
      <c r="D543" s="167"/>
      <c r="E543" s="168"/>
      <c r="F543" s="168"/>
      <c r="G543" s="168"/>
    </row>
    <row r="544" spans="1:7" ht="15" customHeight="1">
      <c r="A544" s="165"/>
      <c r="B544" s="165"/>
      <c r="C544" s="166"/>
      <c r="D544" s="167"/>
      <c r="E544" s="168"/>
      <c r="F544" s="168"/>
      <c r="G544" s="168"/>
    </row>
    <row r="545" spans="1:7" ht="15" customHeight="1">
      <c r="A545" s="165"/>
      <c r="B545" s="165"/>
      <c r="C545" s="166"/>
      <c r="D545" s="167"/>
      <c r="E545" s="168"/>
      <c r="F545" s="168"/>
      <c r="G545" s="168"/>
    </row>
    <row r="546" spans="1:7" ht="15" customHeight="1">
      <c r="A546" s="165"/>
      <c r="B546" s="165"/>
      <c r="C546" s="166"/>
      <c r="D546" s="167"/>
      <c r="E546" s="168"/>
      <c r="F546" s="168"/>
      <c r="G546" s="168"/>
    </row>
    <row r="547" spans="1:7" ht="15" customHeight="1">
      <c r="A547" s="165"/>
      <c r="B547" s="165"/>
      <c r="C547" s="166"/>
      <c r="D547" s="167"/>
      <c r="E547" s="168"/>
      <c r="F547" s="168"/>
      <c r="G547" s="168"/>
    </row>
    <row r="548" spans="1:7" ht="15" customHeight="1">
      <c r="A548" s="165"/>
      <c r="B548" s="165"/>
      <c r="C548" s="166"/>
      <c r="D548" s="167"/>
      <c r="E548" s="168"/>
      <c r="F548" s="168"/>
      <c r="G548" s="168"/>
    </row>
    <row r="549" spans="1:7" ht="15" customHeight="1">
      <c r="A549" s="165"/>
      <c r="B549" s="165"/>
      <c r="C549" s="166"/>
      <c r="D549" s="167"/>
      <c r="E549" s="168"/>
      <c r="F549" s="168"/>
      <c r="G549" s="168"/>
    </row>
    <row r="550" spans="1:7" ht="15" customHeight="1">
      <c r="A550" s="165"/>
      <c r="B550" s="165"/>
      <c r="C550" s="166"/>
      <c r="D550" s="167"/>
      <c r="E550" s="168"/>
      <c r="F550" s="168"/>
      <c r="G550" s="168"/>
    </row>
    <row r="551" spans="1:7" ht="15" customHeight="1">
      <c r="A551" s="165"/>
      <c r="B551" s="165"/>
      <c r="C551" s="166"/>
      <c r="D551" s="167"/>
      <c r="E551" s="168"/>
      <c r="F551" s="168"/>
      <c r="G551" s="168"/>
    </row>
    <row r="552" spans="1:7" ht="15" customHeight="1">
      <c r="A552" s="165"/>
      <c r="B552" s="165"/>
      <c r="C552" s="166"/>
      <c r="D552" s="167"/>
      <c r="E552" s="168"/>
      <c r="F552" s="168"/>
      <c r="G552" s="168"/>
    </row>
    <row r="553" spans="1:7" ht="15" customHeight="1">
      <c r="A553" s="165"/>
      <c r="B553" s="165"/>
      <c r="C553" s="166"/>
      <c r="D553" s="167"/>
      <c r="E553" s="168"/>
      <c r="F553" s="168"/>
      <c r="G553" s="168"/>
    </row>
    <row r="554" spans="1:7" ht="15" customHeight="1">
      <c r="A554" s="165"/>
      <c r="B554" s="165"/>
      <c r="C554" s="166"/>
      <c r="D554" s="167"/>
      <c r="E554" s="168"/>
      <c r="F554" s="168"/>
      <c r="G554" s="168"/>
    </row>
    <row r="555" spans="1:7" ht="15" customHeight="1">
      <c r="A555" s="165"/>
      <c r="B555" s="165"/>
      <c r="C555" s="166"/>
      <c r="D555" s="167"/>
      <c r="E555" s="168"/>
      <c r="F555" s="168"/>
      <c r="G555" s="168"/>
    </row>
    <row r="556" spans="1:7" ht="15" customHeight="1">
      <c r="A556" s="165"/>
      <c r="B556" s="165"/>
      <c r="C556" s="166"/>
      <c r="D556" s="167"/>
      <c r="E556" s="168"/>
      <c r="F556" s="168"/>
      <c r="G556" s="168"/>
    </row>
    <row r="557" spans="1:7" ht="15" customHeight="1">
      <c r="A557" s="165"/>
      <c r="B557" s="165"/>
      <c r="C557" s="166"/>
      <c r="D557" s="167"/>
      <c r="E557" s="168"/>
      <c r="F557" s="168"/>
      <c r="G557" s="168"/>
    </row>
    <row r="558" spans="1:7" ht="15" customHeight="1">
      <c r="A558" s="165"/>
      <c r="B558" s="165"/>
      <c r="C558" s="166"/>
      <c r="D558" s="167"/>
      <c r="E558" s="168"/>
      <c r="F558" s="168"/>
      <c r="G558" s="168"/>
    </row>
    <row r="559" spans="1:7" ht="15" customHeight="1">
      <c r="A559" s="165"/>
      <c r="B559" s="165"/>
      <c r="C559" s="166"/>
      <c r="D559" s="167"/>
      <c r="E559" s="168"/>
      <c r="F559" s="168"/>
      <c r="G559" s="168"/>
    </row>
    <row r="560" spans="1:7" ht="15" customHeight="1">
      <c r="A560" s="165"/>
      <c r="B560" s="165"/>
      <c r="C560" s="166"/>
      <c r="D560" s="167"/>
      <c r="E560" s="168"/>
      <c r="F560" s="168"/>
      <c r="G560" s="168"/>
    </row>
    <row r="561" spans="1:7" ht="15" customHeight="1">
      <c r="A561" s="165"/>
      <c r="B561" s="165"/>
      <c r="C561" s="166"/>
      <c r="D561" s="167"/>
      <c r="E561" s="168"/>
      <c r="F561" s="168"/>
      <c r="G561" s="168"/>
    </row>
    <row r="562" spans="1:7" ht="15" customHeight="1">
      <c r="A562" s="165"/>
      <c r="B562" s="165"/>
      <c r="C562" s="166"/>
      <c r="D562" s="167"/>
      <c r="E562" s="168"/>
      <c r="F562" s="168"/>
      <c r="G562" s="168"/>
    </row>
    <row r="563" spans="1:7" ht="15" customHeight="1">
      <c r="A563" s="165"/>
      <c r="B563" s="165"/>
      <c r="C563" s="166"/>
      <c r="D563" s="167"/>
      <c r="E563" s="168"/>
      <c r="F563" s="168"/>
      <c r="G563" s="168"/>
    </row>
    <row r="564" spans="1:7" ht="15" customHeight="1">
      <c r="A564" s="165"/>
      <c r="B564" s="165"/>
      <c r="C564" s="166"/>
      <c r="D564" s="167"/>
      <c r="E564" s="168"/>
      <c r="F564" s="168"/>
      <c r="G564" s="168"/>
    </row>
    <row r="565" spans="1:7" ht="15" customHeight="1">
      <c r="A565" s="165"/>
      <c r="B565" s="165"/>
      <c r="C565" s="166"/>
      <c r="D565" s="167"/>
      <c r="E565" s="168"/>
      <c r="F565" s="168"/>
      <c r="G565" s="168"/>
    </row>
    <row r="566" spans="1:7" ht="15" customHeight="1">
      <c r="A566" s="165"/>
      <c r="B566" s="165"/>
      <c r="C566" s="166"/>
      <c r="D566" s="167"/>
      <c r="E566" s="168"/>
      <c r="F566" s="168"/>
      <c r="G566" s="168"/>
    </row>
    <row r="567" spans="1:7" ht="15" customHeight="1">
      <c r="A567" s="165"/>
      <c r="B567" s="165"/>
      <c r="C567" s="166"/>
      <c r="D567" s="167"/>
      <c r="E567" s="168"/>
      <c r="F567" s="168"/>
      <c r="G567" s="168"/>
    </row>
    <row r="568" spans="1:7" ht="15" customHeight="1">
      <c r="A568" s="165"/>
      <c r="B568" s="165"/>
      <c r="C568" s="166"/>
      <c r="D568" s="167"/>
      <c r="E568" s="168"/>
      <c r="F568" s="168"/>
      <c r="G568" s="168"/>
    </row>
    <row r="569" spans="1:7" ht="15" customHeight="1">
      <c r="A569" s="165"/>
      <c r="B569" s="165"/>
      <c r="C569" s="166"/>
      <c r="D569" s="167"/>
      <c r="E569" s="168"/>
      <c r="F569" s="168"/>
      <c r="G569" s="168"/>
    </row>
    <row r="570" spans="1:7" ht="15" customHeight="1">
      <c r="A570" s="165"/>
      <c r="B570" s="165"/>
      <c r="C570" s="166"/>
      <c r="D570" s="167"/>
      <c r="E570" s="168"/>
      <c r="F570" s="168"/>
      <c r="G570" s="168"/>
    </row>
    <row r="571" spans="1:7" ht="15" customHeight="1">
      <c r="A571" s="165"/>
      <c r="B571" s="165"/>
      <c r="C571" s="166"/>
      <c r="D571" s="167"/>
      <c r="E571" s="168"/>
      <c r="F571" s="168"/>
      <c r="G571" s="168"/>
    </row>
    <row r="572" spans="1:7" ht="15" customHeight="1">
      <c r="A572" s="165"/>
      <c r="B572" s="165"/>
      <c r="C572" s="166"/>
      <c r="D572" s="167"/>
      <c r="E572" s="168"/>
      <c r="F572" s="168"/>
      <c r="G572" s="168"/>
    </row>
    <row r="573" spans="1:7" ht="15" customHeight="1">
      <c r="A573" s="165"/>
      <c r="B573" s="165"/>
      <c r="C573" s="166"/>
      <c r="D573" s="167"/>
      <c r="E573" s="168"/>
      <c r="F573" s="168"/>
      <c r="G573" s="168"/>
    </row>
    <row r="574" spans="1:7" ht="15" customHeight="1">
      <c r="A574" s="165"/>
      <c r="B574" s="165"/>
      <c r="C574" s="166"/>
      <c r="D574" s="167"/>
      <c r="E574" s="168"/>
      <c r="F574" s="168"/>
      <c r="G574" s="168"/>
    </row>
    <row r="575" spans="1:7" ht="15" customHeight="1">
      <c r="A575" s="165"/>
      <c r="B575" s="165"/>
      <c r="C575" s="166"/>
      <c r="D575" s="167"/>
      <c r="E575" s="168"/>
      <c r="F575" s="168"/>
      <c r="G575" s="168"/>
    </row>
    <row r="576" spans="1:7" ht="15" customHeight="1">
      <c r="A576" s="165"/>
      <c r="B576" s="165"/>
      <c r="C576" s="166"/>
      <c r="D576" s="167"/>
      <c r="E576" s="168"/>
      <c r="F576" s="168"/>
      <c r="G576" s="168"/>
    </row>
    <row r="577" spans="1:7" ht="15" customHeight="1">
      <c r="A577" s="165"/>
      <c r="B577" s="165"/>
      <c r="C577" s="166"/>
      <c r="D577" s="167"/>
      <c r="E577" s="168"/>
      <c r="F577" s="168"/>
      <c r="G577" s="168"/>
    </row>
    <row r="578" spans="1:7" ht="15" customHeight="1">
      <c r="A578" s="165"/>
      <c r="B578" s="165"/>
      <c r="C578" s="166"/>
      <c r="D578" s="167"/>
      <c r="E578" s="168"/>
      <c r="F578" s="168"/>
      <c r="G578" s="168"/>
    </row>
    <row r="579" spans="1:7" ht="15" customHeight="1">
      <c r="A579" s="165"/>
      <c r="B579" s="165"/>
      <c r="C579" s="166"/>
      <c r="D579" s="167"/>
      <c r="E579" s="168"/>
      <c r="F579" s="168"/>
      <c r="G579" s="168"/>
    </row>
    <row r="580" spans="1:7" ht="15" customHeight="1">
      <c r="A580" s="165"/>
      <c r="B580" s="165"/>
      <c r="C580" s="166"/>
      <c r="D580" s="167"/>
      <c r="E580" s="168"/>
      <c r="F580" s="168"/>
      <c r="G580" s="168"/>
    </row>
    <row r="581" spans="1:7" ht="15" customHeight="1">
      <c r="A581" s="165"/>
      <c r="B581" s="165"/>
      <c r="C581" s="166"/>
      <c r="D581" s="167"/>
      <c r="E581" s="168"/>
      <c r="F581" s="168"/>
      <c r="G581" s="168"/>
    </row>
    <row r="582" spans="1:7" ht="15" customHeight="1">
      <c r="A582" s="165"/>
      <c r="B582" s="165"/>
      <c r="C582" s="166"/>
      <c r="D582" s="167"/>
      <c r="E582" s="168"/>
      <c r="F582" s="168"/>
      <c r="G582" s="168"/>
    </row>
    <row r="583" spans="1:7" ht="15" customHeight="1">
      <c r="A583" s="165"/>
      <c r="B583" s="165"/>
      <c r="C583" s="166"/>
      <c r="D583" s="167"/>
      <c r="E583" s="168"/>
      <c r="F583" s="168"/>
      <c r="G583" s="168"/>
    </row>
    <row r="584" spans="1:7" ht="15" customHeight="1">
      <c r="A584" s="165"/>
      <c r="B584" s="165"/>
      <c r="C584" s="166"/>
      <c r="D584" s="167"/>
      <c r="E584" s="168"/>
      <c r="F584" s="168"/>
      <c r="G584" s="168"/>
    </row>
    <row r="585" spans="1:7" ht="15" customHeight="1">
      <c r="A585" s="165"/>
      <c r="B585" s="165"/>
      <c r="C585" s="166"/>
      <c r="D585" s="167"/>
      <c r="E585" s="168"/>
      <c r="F585" s="168"/>
      <c r="G585" s="168"/>
    </row>
    <row r="586" spans="1:7" ht="15" customHeight="1">
      <c r="A586" s="165"/>
      <c r="B586" s="165"/>
      <c r="C586" s="166"/>
      <c r="D586" s="167"/>
      <c r="E586" s="168"/>
      <c r="F586" s="168"/>
      <c r="G586" s="168"/>
    </row>
    <row r="587" spans="1:7" ht="15" customHeight="1">
      <c r="A587" s="165"/>
      <c r="B587" s="165"/>
      <c r="C587" s="166"/>
      <c r="D587" s="167"/>
      <c r="E587" s="168"/>
      <c r="F587" s="168"/>
      <c r="G587" s="168"/>
    </row>
    <row r="588" spans="1:7" ht="15" customHeight="1">
      <c r="A588" s="165"/>
      <c r="B588" s="165"/>
      <c r="C588" s="166"/>
      <c r="D588" s="167"/>
      <c r="E588" s="168"/>
      <c r="F588" s="168"/>
      <c r="G588" s="168"/>
    </row>
    <row r="589" spans="1:7" ht="15" customHeight="1">
      <c r="A589" s="165"/>
      <c r="B589" s="165"/>
      <c r="C589" s="166"/>
      <c r="D589" s="167"/>
      <c r="E589" s="168"/>
      <c r="F589" s="168"/>
      <c r="G589" s="168"/>
    </row>
    <row r="590" spans="1:7" ht="15" customHeight="1">
      <c r="A590" s="165"/>
      <c r="B590" s="165"/>
      <c r="C590" s="166"/>
      <c r="D590" s="167"/>
      <c r="E590" s="168"/>
      <c r="F590" s="168"/>
      <c r="G590" s="168"/>
    </row>
    <row r="591" spans="1:7" ht="15" customHeight="1">
      <c r="A591" s="165"/>
      <c r="B591" s="165"/>
      <c r="C591" s="166"/>
      <c r="D591" s="167"/>
      <c r="E591" s="168"/>
      <c r="F591" s="168"/>
      <c r="G591" s="168"/>
    </row>
    <row r="592" spans="1:7" ht="15" customHeight="1">
      <c r="A592" s="165"/>
      <c r="B592" s="165"/>
      <c r="C592" s="166"/>
      <c r="D592" s="167"/>
      <c r="E592" s="168"/>
      <c r="F592" s="168"/>
      <c r="G592" s="168"/>
    </row>
    <row r="593" spans="1:7" ht="15" customHeight="1">
      <c r="A593" s="165"/>
      <c r="B593" s="165"/>
      <c r="C593" s="166"/>
      <c r="D593" s="167"/>
      <c r="E593" s="168"/>
      <c r="F593" s="168"/>
      <c r="G593" s="168"/>
    </row>
    <row r="594" spans="1:7" ht="15" customHeight="1">
      <c r="A594" s="165"/>
      <c r="B594" s="165"/>
      <c r="C594" s="166"/>
      <c r="D594" s="167"/>
      <c r="E594" s="168"/>
      <c r="F594" s="168"/>
      <c r="G594" s="168"/>
    </row>
    <row r="595" spans="1:7" ht="15" customHeight="1">
      <c r="A595" s="165"/>
      <c r="B595" s="165"/>
      <c r="C595" s="166"/>
      <c r="D595" s="167"/>
      <c r="E595" s="168"/>
      <c r="F595" s="168"/>
      <c r="G595" s="168"/>
    </row>
    <row r="596" spans="1:7" ht="15" customHeight="1">
      <c r="A596" s="165"/>
      <c r="B596" s="165"/>
      <c r="C596" s="166"/>
      <c r="D596" s="167"/>
      <c r="E596" s="168"/>
      <c r="F596" s="168"/>
      <c r="G596" s="168"/>
    </row>
    <row r="597" spans="1:7" ht="15" customHeight="1">
      <c r="A597" s="165"/>
      <c r="B597" s="165"/>
      <c r="C597" s="166"/>
      <c r="D597" s="167"/>
      <c r="E597" s="168"/>
      <c r="F597" s="168"/>
      <c r="G597" s="168"/>
    </row>
    <row r="598" spans="1:7" ht="15" customHeight="1">
      <c r="A598" s="165"/>
      <c r="B598" s="165"/>
      <c r="C598" s="166"/>
      <c r="D598" s="167"/>
      <c r="E598" s="168"/>
      <c r="F598" s="168"/>
      <c r="G598" s="168"/>
    </row>
    <row r="599" spans="1:7" ht="15" customHeight="1">
      <c r="A599" s="165"/>
      <c r="B599" s="165"/>
      <c r="C599" s="166"/>
      <c r="D599" s="167"/>
      <c r="E599" s="168"/>
      <c r="F599" s="168"/>
      <c r="G599" s="168"/>
    </row>
    <row r="600" spans="1:7" ht="15" customHeight="1">
      <c r="A600" s="165"/>
      <c r="B600" s="165"/>
      <c r="C600" s="166"/>
      <c r="D600" s="167"/>
      <c r="E600" s="168"/>
      <c r="F600" s="168"/>
      <c r="G600" s="168"/>
    </row>
    <row r="601" spans="1:7" ht="15" customHeight="1">
      <c r="A601" s="165"/>
      <c r="B601" s="165"/>
      <c r="C601" s="166"/>
      <c r="D601" s="167"/>
      <c r="E601" s="168"/>
      <c r="F601" s="168"/>
      <c r="G601" s="168"/>
    </row>
    <row r="602" spans="1:7" ht="15" customHeight="1">
      <c r="A602" s="165"/>
      <c r="B602" s="165"/>
      <c r="C602" s="166"/>
      <c r="D602" s="167"/>
      <c r="E602" s="168"/>
      <c r="F602" s="168"/>
      <c r="G602" s="168"/>
    </row>
    <row r="603" spans="1:7" ht="15" customHeight="1">
      <c r="A603" s="165"/>
      <c r="B603" s="165"/>
      <c r="C603" s="166"/>
      <c r="D603" s="167"/>
      <c r="E603" s="168"/>
      <c r="F603" s="168"/>
      <c r="G603" s="168"/>
    </row>
    <row r="604" spans="1:7" ht="15" customHeight="1">
      <c r="A604" s="165"/>
      <c r="B604" s="165"/>
      <c r="C604" s="166"/>
      <c r="D604" s="167"/>
      <c r="E604" s="168"/>
      <c r="F604" s="168"/>
      <c r="G604" s="168"/>
    </row>
    <row r="605" spans="1:7" ht="15" customHeight="1">
      <c r="A605" s="165"/>
      <c r="B605" s="165"/>
      <c r="C605" s="166"/>
      <c r="D605" s="167"/>
      <c r="E605" s="168"/>
      <c r="F605" s="168"/>
      <c r="G605" s="168"/>
    </row>
    <row r="606" spans="1:7" ht="15" customHeight="1">
      <c r="A606" s="165"/>
      <c r="B606" s="165"/>
      <c r="C606" s="166"/>
      <c r="D606" s="167"/>
      <c r="E606" s="168"/>
      <c r="F606" s="168"/>
      <c r="G606" s="168"/>
    </row>
    <row r="607" spans="1:7" ht="15" customHeight="1">
      <c r="A607" s="165"/>
      <c r="B607" s="165"/>
      <c r="C607" s="166"/>
      <c r="D607" s="167"/>
      <c r="E607" s="168"/>
      <c r="F607" s="168"/>
      <c r="G607" s="168"/>
    </row>
    <row r="608" spans="1:7" ht="15" customHeight="1">
      <c r="A608" s="165"/>
      <c r="B608" s="165"/>
      <c r="C608" s="166"/>
      <c r="D608" s="167"/>
      <c r="E608" s="168"/>
      <c r="F608" s="168"/>
      <c r="G608" s="168"/>
    </row>
    <row r="609" spans="1:7" ht="15" customHeight="1">
      <c r="A609" s="165"/>
      <c r="B609" s="165"/>
      <c r="C609" s="166"/>
      <c r="D609" s="167"/>
      <c r="E609" s="168"/>
      <c r="F609" s="168"/>
      <c r="G609" s="168"/>
    </row>
    <row r="610" spans="1:7" ht="15" customHeight="1">
      <c r="A610" s="165"/>
      <c r="B610" s="165"/>
      <c r="C610" s="166"/>
      <c r="D610" s="167"/>
      <c r="E610" s="168"/>
      <c r="F610" s="168"/>
      <c r="G610" s="168"/>
    </row>
    <row r="611" spans="1:7" ht="15" customHeight="1">
      <c r="A611" s="165"/>
      <c r="B611" s="165"/>
      <c r="C611" s="166"/>
      <c r="D611" s="167"/>
      <c r="E611" s="168"/>
      <c r="F611" s="168"/>
      <c r="G611" s="168"/>
    </row>
    <row r="612" spans="1:7" ht="15" customHeight="1">
      <c r="A612" s="165"/>
      <c r="B612" s="165"/>
      <c r="C612" s="166"/>
      <c r="D612" s="167"/>
      <c r="E612" s="168"/>
      <c r="F612" s="168"/>
      <c r="G612" s="168"/>
    </row>
    <row r="613" spans="1:7" ht="15" customHeight="1">
      <c r="A613" s="165"/>
      <c r="B613" s="165"/>
      <c r="C613" s="166"/>
      <c r="D613" s="167"/>
      <c r="E613" s="168"/>
      <c r="F613" s="168"/>
      <c r="G613" s="168"/>
    </row>
    <row r="614" spans="1:7" ht="15" customHeight="1">
      <c r="A614" s="165"/>
      <c r="B614" s="165"/>
      <c r="C614" s="166"/>
      <c r="D614" s="167"/>
      <c r="E614" s="168"/>
      <c r="F614" s="168"/>
      <c r="G614" s="168"/>
    </row>
    <row r="615" spans="1:7" ht="15" customHeight="1">
      <c r="A615" s="165"/>
      <c r="B615" s="165"/>
      <c r="C615" s="166"/>
      <c r="D615" s="167"/>
      <c r="E615" s="168"/>
      <c r="F615" s="168"/>
      <c r="G615" s="168"/>
    </row>
    <row r="616" spans="1:7" ht="15" customHeight="1">
      <c r="A616" s="165"/>
      <c r="B616" s="165"/>
      <c r="C616" s="166"/>
      <c r="D616" s="167"/>
      <c r="E616" s="168"/>
      <c r="F616" s="168"/>
      <c r="G616" s="168"/>
    </row>
    <row r="617" spans="1:7" ht="15" customHeight="1">
      <c r="A617" s="165"/>
      <c r="B617" s="165"/>
      <c r="C617" s="166"/>
      <c r="D617" s="167"/>
      <c r="E617" s="168"/>
      <c r="F617" s="168"/>
      <c r="G617" s="168"/>
    </row>
    <row r="618" spans="1:7" ht="15" customHeight="1">
      <c r="A618" s="165"/>
      <c r="B618" s="165"/>
      <c r="C618" s="166"/>
      <c r="D618" s="167"/>
      <c r="E618" s="168"/>
      <c r="F618" s="168"/>
      <c r="G618" s="168"/>
    </row>
    <row r="619" spans="1:7" ht="15" customHeight="1">
      <c r="A619" s="165"/>
      <c r="B619" s="165"/>
      <c r="C619" s="166"/>
      <c r="D619" s="167"/>
      <c r="E619" s="168"/>
      <c r="F619" s="168"/>
      <c r="G619" s="168"/>
    </row>
    <row r="620" spans="1:7" ht="15" customHeight="1">
      <c r="A620" s="165"/>
      <c r="B620" s="165"/>
      <c r="C620" s="166"/>
      <c r="D620" s="167"/>
      <c r="E620" s="168"/>
      <c r="F620" s="168"/>
      <c r="G620" s="168"/>
    </row>
    <row r="621" spans="1:7" ht="15" customHeight="1">
      <c r="A621" s="165"/>
      <c r="B621" s="165"/>
      <c r="C621" s="166"/>
      <c r="D621" s="167"/>
      <c r="E621" s="168"/>
      <c r="F621" s="168"/>
      <c r="G621" s="168"/>
    </row>
    <row r="622" spans="1:7" ht="15" customHeight="1">
      <c r="A622" s="165"/>
      <c r="B622" s="165"/>
      <c r="C622" s="166"/>
      <c r="D622" s="167"/>
      <c r="E622" s="168"/>
      <c r="F622" s="168"/>
      <c r="G622" s="168"/>
    </row>
    <row r="623" spans="1:7" ht="15" customHeight="1">
      <c r="A623" s="165"/>
      <c r="B623" s="165"/>
      <c r="C623" s="166"/>
      <c r="D623" s="167"/>
      <c r="E623" s="168"/>
      <c r="F623" s="168"/>
      <c r="G623" s="168"/>
    </row>
    <row r="624" spans="1:7" ht="15" customHeight="1">
      <c r="A624" s="165"/>
      <c r="B624" s="165"/>
      <c r="C624" s="166"/>
      <c r="D624" s="167"/>
      <c r="E624" s="168"/>
      <c r="F624" s="168"/>
      <c r="G624" s="168"/>
    </row>
    <row r="625" spans="1:7" ht="15" customHeight="1">
      <c r="A625" s="165"/>
      <c r="B625" s="165"/>
      <c r="C625" s="166"/>
      <c r="D625" s="167"/>
      <c r="E625" s="168"/>
      <c r="F625" s="168"/>
      <c r="G625" s="168"/>
    </row>
    <row r="626" spans="1:7" ht="15" customHeight="1">
      <c r="A626" s="165"/>
      <c r="B626" s="165"/>
      <c r="C626" s="166"/>
      <c r="D626" s="167"/>
      <c r="E626" s="168"/>
      <c r="F626" s="168"/>
      <c r="G626" s="168"/>
    </row>
    <row r="627" spans="1:7" ht="15" customHeight="1">
      <c r="A627" s="165"/>
      <c r="B627" s="165"/>
      <c r="C627" s="166"/>
      <c r="D627" s="167"/>
      <c r="E627" s="168"/>
      <c r="F627" s="168"/>
      <c r="G627" s="168"/>
    </row>
    <row r="628" spans="1:7" ht="15" customHeight="1">
      <c r="A628" s="165"/>
      <c r="B628" s="165"/>
      <c r="C628" s="166"/>
      <c r="D628" s="167"/>
      <c r="E628" s="168"/>
      <c r="F628" s="168"/>
      <c r="G628" s="168"/>
    </row>
    <row r="629" spans="1:7" ht="15" customHeight="1">
      <c r="A629" s="165"/>
      <c r="B629" s="165"/>
      <c r="C629" s="166"/>
      <c r="D629" s="167"/>
      <c r="E629" s="168"/>
      <c r="F629" s="168"/>
      <c r="G629" s="168"/>
    </row>
    <row r="630" spans="1:7" ht="15" customHeight="1">
      <c r="A630" s="165"/>
      <c r="B630" s="165"/>
      <c r="C630" s="166"/>
      <c r="D630" s="167"/>
      <c r="E630" s="168"/>
      <c r="F630" s="168"/>
      <c r="G630" s="168"/>
    </row>
    <row r="631" spans="1:7" ht="15" customHeight="1">
      <c r="E631" s="169"/>
    </row>
    <row r="632" spans="1:7" ht="15" customHeight="1"/>
    <row r="633" spans="1:7" ht="15" customHeight="1"/>
    <row r="634" spans="1:7" ht="15" customHeight="1"/>
    <row r="635" spans="1:7" ht="15" customHeight="1"/>
    <row r="636" spans="1:7" ht="15" customHeight="1"/>
    <row r="637" spans="1:7" ht="15" customHeight="1"/>
    <row r="638" spans="1:7" ht="15" customHeight="1"/>
    <row r="639" spans="1:7" ht="15" customHeight="1"/>
    <row r="640" spans="1:7" ht="15" customHeight="1"/>
    <row r="641" ht="15" customHeight="1"/>
    <row r="642" ht="15" customHeight="1"/>
    <row r="643" ht="15" customHeight="1"/>
  </sheetData>
  <mergeCells count="5">
    <mergeCell ref="A1:G1"/>
    <mergeCell ref="A2:G2"/>
    <mergeCell ref="A17:B17"/>
    <mergeCell ref="A3:G3"/>
    <mergeCell ref="A4:G4"/>
  </mergeCells>
  <printOptions horizontalCentered="1"/>
  <pageMargins left="0.23622047244094491" right="0.23622047244094491" top="0.23622047244094491" bottom="0.23622047244094491" header="0" footer="0"/>
  <pageSetup paperSize="119" scale="96" firstPageNumber="0" fitToHeight="0" orientation="portrait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>
  <dimension ref="A1:G54"/>
  <sheetViews>
    <sheetView view="pageBreakPreview" zoomScale="60" zoomScaleNormal="100" workbookViewId="0">
      <selection sqref="A1:G1"/>
    </sheetView>
  </sheetViews>
  <sheetFormatPr defaultRowHeight="12.75"/>
  <cols>
    <col min="1" max="1" width="12.140625" customWidth="1"/>
    <col min="2" max="2" width="38.5703125" customWidth="1"/>
    <col min="3" max="3" width="12.140625" customWidth="1"/>
    <col min="4" max="4" width="12.42578125" customWidth="1"/>
  </cols>
  <sheetData>
    <row r="1" spans="1:7">
      <c r="A1" s="270" t="s">
        <v>921</v>
      </c>
      <c r="B1" s="270"/>
      <c r="C1" s="270"/>
      <c r="D1" s="270"/>
      <c r="E1" s="270"/>
      <c r="F1" s="270"/>
      <c r="G1" s="270"/>
    </row>
    <row r="2" spans="1:7">
      <c r="A2" s="271" t="s">
        <v>1013</v>
      </c>
      <c r="B2" s="271"/>
      <c r="C2" s="271"/>
      <c r="D2" s="271"/>
      <c r="E2" s="271"/>
      <c r="F2" s="271"/>
      <c r="G2" s="271"/>
    </row>
    <row r="3" spans="1:7">
      <c r="A3" s="260" t="s">
        <v>1152</v>
      </c>
      <c r="B3" s="260"/>
      <c r="C3" s="260"/>
      <c r="D3" s="260"/>
      <c r="E3" s="260"/>
      <c r="F3" s="260"/>
      <c r="G3" s="260"/>
    </row>
    <row r="4" spans="1:7">
      <c r="A4" s="260" t="s">
        <v>1155</v>
      </c>
      <c r="B4" s="260"/>
      <c r="C4" s="260"/>
      <c r="D4" s="260"/>
      <c r="E4" s="260"/>
      <c r="F4" s="260"/>
      <c r="G4" s="260"/>
    </row>
    <row r="5" spans="1:7" s="218" customFormat="1">
      <c r="A5" s="229"/>
      <c r="B5" s="229"/>
      <c r="C5" s="229"/>
      <c r="D5" s="229"/>
      <c r="E5" s="229"/>
      <c r="F5" s="229"/>
      <c r="G5" s="229"/>
    </row>
    <row r="6" spans="1:7">
      <c r="A6" s="192" t="s">
        <v>992</v>
      </c>
      <c r="B6" s="192"/>
    </row>
    <row r="7" spans="1:7">
      <c r="G7" s="218" t="s">
        <v>1154</v>
      </c>
    </row>
    <row r="8" spans="1:7">
      <c r="A8" s="187" t="s">
        <v>1068</v>
      </c>
      <c r="B8" s="187" t="s">
        <v>1069</v>
      </c>
      <c r="C8" s="187" t="s">
        <v>1070</v>
      </c>
      <c r="D8" s="187" t="s">
        <v>969</v>
      </c>
      <c r="E8" s="187" t="s">
        <v>1071</v>
      </c>
      <c r="F8" s="187" t="s">
        <v>293</v>
      </c>
      <c r="G8" s="187" t="s">
        <v>935</v>
      </c>
    </row>
    <row r="9" spans="1:7">
      <c r="A9" s="195" t="s">
        <v>979</v>
      </c>
      <c r="B9" s="196" t="s">
        <v>1054</v>
      </c>
      <c r="C9" s="197">
        <v>41915</v>
      </c>
      <c r="D9" s="197">
        <v>41930</v>
      </c>
      <c r="E9" s="198">
        <v>1772864</v>
      </c>
      <c r="F9" s="198">
        <v>478673</v>
      </c>
      <c r="G9" s="198">
        <v>2251537</v>
      </c>
    </row>
    <row r="10" spans="1:7">
      <c r="A10" s="195" t="s">
        <v>1014</v>
      </c>
      <c r="B10" s="196" t="s">
        <v>1055</v>
      </c>
      <c r="C10" s="197">
        <v>42328</v>
      </c>
      <c r="D10" s="197">
        <v>42328</v>
      </c>
      <c r="E10" s="198">
        <v>1</v>
      </c>
      <c r="F10" s="198">
        <v>0</v>
      </c>
      <c r="G10" s="198">
        <v>1</v>
      </c>
    </row>
    <row r="11" spans="1:7">
      <c r="A11" s="195" t="s">
        <v>1015</v>
      </c>
      <c r="B11" s="196" t="s">
        <v>1055</v>
      </c>
      <c r="C11" s="197">
        <v>42373</v>
      </c>
      <c r="D11" s="197">
        <v>42411</v>
      </c>
      <c r="E11" s="198">
        <v>-5620</v>
      </c>
      <c r="F11" s="198">
        <v>-1420</v>
      </c>
      <c r="G11" s="198">
        <v>-7040</v>
      </c>
    </row>
    <row r="12" spans="1:7">
      <c r="A12" s="195" t="s">
        <v>1016</v>
      </c>
      <c r="B12" s="196" t="s">
        <v>1055</v>
      </c>
      <c r="C12" s="197">
        <v>42373</v>
      </c>
      <c r="D12" s="197">
        <v>42425</v>
      </c>
      <c r="E12" s="198">
        <v>-16120</v>
      </c>
      <c r="F12" s="198">
        <v>-4072</v>
      </c>
      <c r="G12" s="198">
        <v>-20192</v>
      </c>
    </row>
    <row r="13" spans="1:7">
      <c r="A13" s="195" t="s">
        <v>1017</v>
      </c>
      <c r="B13" s="196" t="s">
        <v>1056</v>
      </c>
      <c r="C13" s="197">
        <v>42695</v>
      </c>
      <c r="D13" s="197">
        <v>42695</v>
      </c>
      <c r="E13" s="198">
        <v>-221518</v>
      </c>
      <c r="F13" s="198">
        <v>-59810</v>
      </c>
      <c r="G13" s="198">
        <v>-281328</v>
      </c>
    </row>
    <row r="14" spans="1:7">
      <c r="A14" s="195" t="s">
        <v>1018</v>
      </c>
      <c r="B14" s="196" t="s">
        <v>1055</v>
      </c>
      <c r="C14" s="197">
        <v>42726</v>
      </c>
      <c r="D14" s="197">
        <v>42726</v>
      </c>
      <c r="E14" s="198">
        <v>-7740</v>
      </c>
      <c r="F14" s="198">
        <v>-2090</v>
      </c>
      <c r="G14" s="198">
        <v>-9830</v>
      </c>
    </row>
    <row r="15" spans="1:7">
      <c r="A15" s="195" t="s">
        <v>1019</v>
      </c>
      <c r="B15" s="196" t="s">
        <v>1055</v>
      </c>
      <c r="C15" s="197">
        <v>42726</v>
      </c>
      <c r="D15" s="197">
        <v>42726</v>
      </c>
      <c r="E15" s="198">
        <v>-205378</v>
      </c>
      <c r="F15" s="198">
        <v>-55452</v>
      </c>
      <c r="G15" s="198">
        <v>-260830</v>
      </c>
    </row>
    <row r="16" spans="1:7">
      <c r="A16" s="195" t="s">
        <v>1020</v>
      </c>
      <c r="B16" s="196" t="s">
        <v>1057</v>
      </c>
      <c r="C16" s="197">
        <v>42731</v>
      </c>
      <c r="D16" s="197">
        <v>42732</v>
      </c>
      <c r="E16" s="198">
        <v>64000</v>
      </c>
      <c r="F16" s="198">
        <v>0</v>
      </c>
      <c r="G16" s="198">
        <v>64000</v>
      </c>
    </row>
    <row r="17" spans="1:7">
      <c r="A17" s="195" t="s">
        <v>1021</v>
      </c>
      <c r="B17" s="196" t="s">
        <v>1056</v>
      </c>
      <c r="C17" s="197">
        <v>42706</v>
      </c>
      <c r="D17" s="197">
        <v>42744</v>
      </c>
      <c r="E17" s="198">
        <v>30825</v>
      </c>
      <c r="F17" s="198">
        <v>8323</v>
      </c>
      <c r="G17" s="198">
        <v>39148</v>
      </c>
    </row>
    <row r="18" spans="1:7">
      <c r="A18" s="195" t="s">
        <v>1022</v>
      </c>
      <c r="B18" s="196" t="s">
        <v>1056</v>
      </c>
      <c r="C18" s="197">
        <v>42706</v>
      </c>
      <c r="D18" s="197">
        <v>42744</v>
      </c>
      <c r="E18" s="198">
        <v>21939</v>
      </c>
      <c r="F18" s="198">
        <v>5924</v>
      </c>
      <c r="G18" s="198">
        <v>27863</v>
      </c>
    </row>
    <row r="19" spans="1:7">
      <c r="A19" s="195" t="s">
        <v>1023</v>
      </c>
      <c r="B19" s="196" t="s">
        <v>1056</v>
      </c>
      <c r="C19" s="197">
        <v>42706</v>
      </c>
      <c r="D19" s="197">
        <v>42744</v>
      </c>
      <c r="E19" s="198">
        <v>3168</v>
      </c>
      <c r="F19" s="198">
        <v>855</v>
      </c>
      <c r="G19" s="198">
        <v>4023</v>
      </c>
    </row>
    <row r="20" spans="1:7">
      <c r="A20" s="195" t="s">
        <v>1024</v>
      </c>
      <c r="B20" s="196" t="s">
        <v>1056</v>
      </c>
      <c r="C20" s="197">
        <v>42706</v>
      </c>
      <c r="D20" s="197">
        <v>42744</v>
      </c>
      <c r="E20" s="198">
        <v>19493</v>
      </c>
      <c r="F20" s="198">
        <v>5263</v>
      </c>
      <c r="G20" s="198">
        <v>24756</v>
      </c>
    </row>
    <row r="21" spans="1:7">
      <c r="A21" s="195" t="s">
        <v>1025</v>
      </c>
      <c r="B21" s="196" t="s">
        <v>1056</v>
      </c>
      <c r="C21" s="197">
        <v>42706</v>
      </c>
      <c r="D21" s="197">
        <v>42744</v>
      </c>
      <c r="E21" s="198">
        <v>1026</v>
      </c>
      <c r="F21" s="198">
        <v>277</v>
      </c>
      <c r="G21" s="198">
        <v>1303</v>
      </c>
    </row>
    <row r="22" spans="1:7">
      <c r="A22" s="195" t="s">
        <v>1026</v>
      </c>
      <c r="B22" s="196" t="s">
        <v>1056</v>
      </c>
      <c r="C22" s="197">
        <v>42706</v>
      </c>
      <c r="D22" s="197">
        <v>42744</v>
      </c>
      <c r="E22" s="198">
        <v>1026</v>
      </c>
      <c r="F22" s="198">
        <v>277</v>
      </c>
      <c r="G22" s="198">
        <v>1303</v>
      </c>
    </row>
    <row r="23" spans="1:7">
      <c r="A23" s="195" t="s">
        <v>1027</v>
      </c>
      <c r="B23" s="196" t="s">
        <v>1056</v>
      </c>
      <c r="C23" s="197">
        <v>42706</v>
      </c>
      <c r="D23" s="197">
        <v>42744</v>
      </c>
      <c r="E23" s="198">
        <v>5876</v>
      </c>
      <c r="F23" s="198">
        <v>1587</v>
      </c>
      <c r="G23" s="198">
        <v>7463</v>
      </c>
    </row>
    <row r="24" spans="1:7">
      <c r="A24" s="195" t="s">
        <v>1028</v>
      </c>
      <c r="B24" s="196" t="s">
        <v>1058</v>
      </c>
      <c r="C24" s="197">
        <v>42735</v>
      </c>
      <c r="D24" s="197">
        <v>42750</v>
      </c>
      <c r="E24" s="198">
        <v>16200</v>
      </c>
      <c r="F24" s="198">
        <v>4374</v>
      </c>
      <c r="G24" s="198">
        <v>20574</v>
      </c>
    </row>
    <row r="25" spans="1:7">
      <c r="A25" s="195" t="s">
        <v>1029</v>
      </c>
      <c r="B25" s="196" t="s">
        <v>1059</v>
      </c>
      <c r="C25" s="197">
        <v>42735</v>
      </c>
      <c r="D25" s="197">
        <v>42751</v>
      </c>
      <c r="E25" s="198">
        <v>7378</v>
      </c>
      <c r="F25" s="198">
        <v>1992</v>
      </c>
      <c r="G25" s="198">
        <v>9370</v>
      </c>
    </row>
    <row r="26" spans="1:7">
      <c r="A26" s="195" t="s">
        <v>1030</v>
      </c>
      <c r="B26" s="196" t="s">
        <v>1059</v>
      </c>
      <c r="C26" s="197">
        <v>42735</v>
      </c>
      <c r="D26" s="197">
        <v>42745</v>
      </c>
      <c r="E26" s="198">
        <v>3759</v>
      </c>
      <c r="F26" s="198">
        <v>1015</v>
      </c>
      <c r="G26" s="198">
        <v>4774</v>
      </c>
    </row>
    <row r="27" spans="1:7">
      <c r="A27" s="195" t="s">
        <v>1031</v>
      </c>
      <c r="B27" s="196" t="s">
        <v>1060</v>
      </c>
      <c r="C27" s="197">
        <v>42724</v>
      </c>
      <c r="D27" s="197">
        <v>42743</v>
      </c>
      <c r="E27" s="198">
        <v>48000</v>
      </c>
      <c r="F27" s="198">
        <v>12960</v>
      </c>
      <c r="G27" s="198">
        <v>60960</v>
      </c>
    </row>
    <row r="28" spans="1:7">
      <c r="A28" s="195" t="s">
        <v>1032</v>
      </c>
      <c r="B28" s="196" t="s">
        <v>1061</v>
      </c>
      <c r="C28" s="197">
        <v>42731</v>
      </c>
      <c r="D28" s="197">
        <v>42741</v>
      </c>
      <c r="E28" s="198">
        <v>18900</v>
      </c>
      <c r="F28" s="198">
        <v>5103</v>
      </c>
      <c r="G28" s="198">
        <v>24003</v>
      </c>
    </row>
    <row r="29" spans="1:7">
      <c r="A29" s="195" t="s">
        <v>1033</v>
      </c>
      <c r="B29" s="196" t="s">
        <v>1062</v>
      </c>
      <c r="C29" s="197">
        <v>42726</v>
      </c>
      <c r="D29" s="197">
        <v>42726</v>
      </c>
      <c r="E29" s="198">
        <v>54978</v>
      </c>
      <c r="F29" s="198">
        <v>0</v>
      </c>
      <c r="G29" s="198">
        <v>54978</v>
      </c>
    </row>
    <row r="30" spans="1:7">
      <c r="A30" s="195" t="s">
        <v>1034</v>
      </c>
      <c r="B30" s="196" t="s">
        <v>1056</v>
      </c>
      <c r="C30" s="197">
        <v>42716</v>
      </c>
      <c r="D30" s="197">
        <v>42755</v>
      </c>
      <c r="E30" s="198">
        <v>38092</v>
      </c>
      <c r="F30" s="198">
        <v>10285</v>
      </c>
      <c r="G30" s="198">
        <v>48377</v>
      </c>
    </row>
    <row r="31" spans="1:7">
      <c r="A31" s="195" t="s">
        <v>1035</v>
      </c>
      <c r="B31" s="196" t="s">
        <v>1063</v>
      </c>
      <c r="C31" s="197">
        <v>42735</v>
      </c>
      <c r="D31" s="197">
        <v>42747</v>
      </c>
      <c r="E31" s="198">
        <v>25000</v>
      </c>
      <c r="F31" s="198">
        <v>0</v>
      </c>
      <c r="G31" s="198">
        <v>25000</v>
      </c>
    </row>
    <row r="32" spans="1:7">
      <c r="A32" s="195" t="s">
        <v>1036</v>
      </c>
      <c r="B32" s="196" t="s">
        <v>1064</v>
      </c>
      <c r="C32" s="197">
        <v>42735</v>
      </c>
      <c r="D32" s="197">
        <v>42755</v>
      </c>
      <c r="E32" s="198">
        <v>3068</v>
      </c>
      <c r="F32" s="198">
        <v>552</v>
      </c>
      <c r="G32" s="198">
        <v>3620</v>
      </c>
    </row>
    <row r="33" spans="1:7">
      <c r="A33" s="195" t="s">
        <v>1037</v>
      </c>
      <c r="B33" s="196" t="s">
        <v>1065</v>
      </c>
      <c r="C33" s="197">
        <v>42735</v>
      </c>
      <c r="D33" s="197">
        <v>42754</v>
      </c>
      <c r="E33" s="198">
        <v>680</v>
      </c>
      <c r="F33" s="198">
        <v>0</v>
      </c>
      <c r="G33" s="198">
        <v>680</v>
      </c>
    </row>
    <row r="34" spans="1:7">
      <c r="A34" s="195" t="s">
        <v>1038</v>
      </c>
      <c r="B34" s="196" t="s">
        <v>1066</v>
      </c>
      <c r="C34" s="197">
        <v>42735</v>
      </c>
      <c r="D34" s="197">
        <v>42748</v>
      </c>
      <c r="E34" s="198">
        <v>80000</v>
      </c>
      <c r="F34" s="198">
        <v>21600</v>
      </c>
      <c r="G34" s="198">
        <v>101600</v>
      </c>
    </row>
    <row r="35" spans="1:7">
      <c r="A35" s="195" t="s">
        <v>1039</v>
      </c>
      <c r="B35" s="196" t="s">
        <v>1055</v>
      </c>
      <c r="C35" s="197">
        <v>42735</v>
      </c>
      <c r="D35" s="197">
        <v>42758</v>
      </c>
      <c r="E35" s="198">
        <v>34</v>
      </c>
      <c r="F35" s="198">
        <v>9</v>
      </c>
      <c r="G35" s="198">
        <v>43</v>
      </c>
    </row>
    <row r="36" spans="1:7">
      <c r="A36" s="195" t="s">
        <v>1040</v>
      </c>
      <c r="B36" s="196" t="s">
        <v>1055</v>
      </c>
      <c r="C36" s="197">
        <v>42735</v>
      </c>
      <c r="D36" s="197">
        <v>42758</v>
      </c>
      <c r="E36" s="198">
        <v>2980</v>
      </c>
      <c r="F36" s="198">
        <v>723</v>
      </c>
      <c r="G36" s="198">
        <v>3703</v>
      </c>
    </row>
    <row r="37" spans="1:7">
      <c r="A37" s="195" t="s">
        <v>1041</v>
      </c>
      <c r="B37" s="196" t="s">
        <v>1055</v>
      </c>
      <c r="C37" s="197">
        <v>42735</v>
      </c>
      <c r="D37" s="197">
        <v>42758</v>
      </c>
      <c r="E37" s="198">
        <v>2311</v>
      </c>
      <c r="F37" s="198">
        <v>558</v>
      </c>
      <c r="G37" s="198">
        <v>2869</v>
      </c>
    </row>
    <row r="38" spans="1:7">
      <c r="A38" s="195" t="s">
        <v>1042</v>
      </c>
      <c r="B38" s="196" t="s">
        <v>1055</v>
      </c>
      <c r="C38" s="197">
        <v>42735</v>
      </c>
      <c r="D38" s="197">
        <v>42758</v>
      </c>
      <c r="E38" s="198">
        <v>3050</v>
      </c>
      <c r="F38" s="198">
        <v>737</v>
      </c>
      <c r="G38" s="198">
        <v>3787</v>
      </c>
    </row>
    <row r="39" spans="1:7">
      <c r="A39" s="195" t="s">
        <v>1043</v>
      </c>
      <c r="B39" s="196" t="s">
        <v>1055</v>
      </c>
      <c r="C39" s="197">
        <v>42735</v>
      </c>
      <c r="D39" s="197">
        <v>42758</v>
      </c>
      <c r="E39" s="198">
        <v>1411</v>
      </c>
      <c r="F39" s="198">
        <v>346</v>
      </c>
      <c r="G39" s="198">
        <v>1757</v>
      </c>
    </row>
    <row r="40" spans="1:7">
      <c r="A40" s="195" t="s">
        <v>1044</v>
      </c>
      <c r="B40" s="196" t="s">
        <v>1055</v>
      </c>
      <c r="C40" s="197">
        <v>42735</v>
      </c>
      <c r="D40" s="197">
        <v>42758</v>
      </c>
      <c r="E40" s="198">
        <v>476</v>
      </c>
      <c r="F40" s="198">
        <v>115</v>
      </c>
      <c r="G40" s="198">
        <v>591</v>
      </c>
    </row>
    <row r="41" spans="1:7">
      <c r="A41" s="195" t="s">
        <v>1045</v>
      </c>
      <c r="B41" s="196" t="s">
        <v>1055</v>
      </c>
      <c r="C41" s="197">
        <v>42735</v>
      </c>
      <c r="D41" s="197">
        <v>42758</v>
      </c>
      <c r="E41" s="198">
        <v>4587</v>
      </c>
      <c r="F41" s="198">
        <v>1113</v>
      </c>
      <c r="G41" s="198">
        <v>5700</v>
      </c>
    </row>
    <row r="42" spans="1:7">
      <c r="A42" s="195" t="s">
        <v>1046</v>
      </c>
      <c r="B42" s="196" t="s">
        <v>1055</v>
      </c>
      <c r="C42" s="197">
        <v>42735</v>
      </c>
      <c r="D42" s="197">
        <v>42758</v>
      </c>
      <c r="E42" s="198">
        <v>178298</v>
      </c>
      <c r="F42" s="198">
        <v>44455</v>
      </c>
      <c r="G42" s="198">
        <v>222753</v>
      </c>
    </row>
    <row r="43" spans="1:7">
      <c r="A43" s="195" t="s">
        <v>1047</v>
      </c>
      <c r="B43" s="196" t="s">
        <v>1055</v>
      </c>
      <c r="C43" s="197">
        <v>42735</v>
      </c>
      <c r="D43" s="197">
        <v>42758</v>
      </c>
      <c r="E43" s="198">
        <v>115</v>
      </c>
      <c r="F43" s="198">
        <v>31</v>
      </c>
      <c r="G43" s="198">
        <v>146</v>
      </c>
    </row>
    <row r="44" spans="1:7">
      <c r="A44" s="195" t="s">
        <v>1048</v>
      </c>
      <c r="B44" s="196" t="s">
        <v>1055</v>
      </c>
      <c r="C44" s="197">
        <v>42735</v>
      </c>
      <c r="D44" s="197">
        <v>42758</v>
      </c>
      <c r="E44" s="198">
        <v>115</v>
      </c>
      <c r="F44" s="198">
        <v>31</v>
      </c>
      <c r="G44" s="198">
        <v>146</v>
      </c>
    </row>
    <row r="45" spans="1:7">
      <c r="A45" s="274" t="s">
        <v>935</v>
      </c>
      <c r="B45" s="275"/>
      <c r="C45" s="275"/>
      <c r="D45" s="276"/>
      <c r="E45" s="189">
        <f>SUM(E9:E44)</f>
        <v>1953274</v>
      </c>
      <c r="F45" s="189">
        <f>SUM(F9:F44)</f>
        <v>484334</v>
      </c>
      <c r="G45" s="189">
        <f>SUM(G9:G44)</f>
        <v>2437608</v>
      </c>
    </row>
    <row r="46" spans="1:7">
      <c r="A46" s="183"/>
      <c r="B46" s="184"/>
      <c r="C46" s="185"/>
      <c r="D46" s="185"/>
      <c r="E46" s="186"/>
      <c r="F46" s="186"/>
      <c r="G46" s="186"/>
    </row>
    <row r="47" spans="1:7">
      <c r="A47" s="190" t="s">
        <v>978</v>
      </c>
      <c r="B47" s="191"/>
      <c r="C47" s="185"/>
      <c r="D47" s="185"/>
      <c r="E47" s="186"/>
      <c r="F47" s="186"/>
      <c r="G47" s="186"/>
    </row>
    <row r="48" spans="1:7">
      <c r="A48" s="188" t="s">
        <v>1068</v>
      </c>
      <c r="B48" s="187" t="s">
        <v>1069</v>
      </c>
      <c r="C48" s="187" t="s">
        <v>1070</v>
      </c>
      <c r="D48" s="187" t="s">
        <v>969</v>
      </c>
      <c r="E48" s="187" t="s">
        <v>1071</v>
      </c>
      <c r="F48" s="187" t="s">
        <v>293</v>
      </c>
      <c r="G48" s="187" t="s">
        <v>935</v>
      </c>
    </row>
    <row r="49" spans="1:7">
      <c r="A49" s="195" t="s">
        <v>1049</v>
      </c>
      <c r="B49" s="196" t="s">
        <v>1059</v>
      </c>
      <c r="C49" s="197">
        <v>42735</v>
      </c>
      <c r="D49" s="197">
        <v>42751</v>
      </c>
      <c r="E49" s="198">
        <v>50094</v>
      </c>
      <c r="F49" s="198">
        <v>13525</v>
      </c>
      <c r="G49" s="198">
        <v>63619</v>
      </c>
    </row>
    <row r="50" spans="1:7" s="193" customFormat="1" ht="11.25">
      <c r="A50" s="195" t="s">
        <v>1050</v>
      </c>
      <c r="B50" s="196" t="s">
        <v>1067</v>
      </c>
      <c r="C50" s="197">
        <v>42734</v>
      </c>
      <c r="D50" s="197">
        <v>42747</v>
      </c>
      <c r="E50" s="198">
        <v>117192</v>
      </c>
      <c r="F50" s="198">
        <v>31642</v>
      </c>
      <c r="G50" s="198">
        <v>148834</v>
      </c>
    </row>
    <row r="51" spans="1:7">
      <c r="A51" s="195" t="s">
        <v>1051</v>
      </c>
      <c r="B51" s="196" t="s">
        <v>1056</v>
      </c>
      <c r="C51" s="197">
        <v>42716</v>
      </c>
      <c r="D51" s="197">
        <v>42755</v>
      </c>
      <c r="E51" s="198">
        <v>152199</v>
      </c>
      <c r="F51" s="198">
        <v>41094</v>
      </c>
      <c r="G51" s="198">
        <v>193293</v>
      </c>
    </row>
    <row r="52" spans="1:7">
      <c r="A52" s="195" t="s">
        <v>1052</v>
      </c>
      <c r="B52" s="196" t="s">
        <v>1055</v>
      </c>
      <c r="C52" s="197">
        <v>42735</v>
      </c>
      <c r="D52" s="197">
        <v>42764</v>
      </c>
      <c r="E52" s="198">
        <v>5800</v>
      </c>
      <c r="F52" s="198">
        <v>1312</v>
      </c>
      <c r="G52" s="198">
        <v>7112</v>
      </c>
    </row>
    <row r="53" spans="1:7">
      <c r="A53" s="195" t="s">
        <v>1053</v>
      </c>
      <c r="B53" s="196" t="s">
        <v>1055</v>
      </c>
      <c r="C53" s="197">
        <v>42735</v>
      </c>
      <c r="D53" s="197">
        <v>42758</v>
      </c>
      <c r="E53" s="198">
        <v>141518</v>
      </c>
      <c r="F53" s="198">
        <v>34335</v>
      </c>
      <c r="G53" s="198">
        <v>175853</v>
      </c>
    </row>
    <row r="54" spans="1:7">
      <c r="A54" s="277" t="s">
        <v>935</v>
      </c>
      <c r="B54" s="278"/>
      <c r="C54" s="278"/>
      <c r="D54" s="279"/>
      <c r="E54" s="230">
        <f>SUM(E49:E53)</f>
        <v>466803</v>
      </c>
      <c r="F54" s="230">
        <f>SUM(F49:F53)</f>
        <v>121908</v>
      </c>
      <c r="G54" s="230">
        <f>SUM(G49:G53)</f>
        <v>588711</v>
      </c>
    </row>
  </sheetData>
  <mergeCells count="6">
    <mergeCell ref="A1:G1"/>
    <mergeCell ref="A2:G2"/>
    <mergeCell ref="A45:D45"/>
    <mergeCell ref="A54:D54"/>
    <mergeCell ref="A3:G3"/>
    <mergeCell ref="A4:G4"/>
  </mergeCells>
  <pageMargins left="0.7" right="0.7" top="0.75" bottom="0.75" header="0.3" footer="0.3"/>
  <pageSetup paperSize="9" scale="86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>
  <dimension ref="A1:G30"/>
  <sheetViews>
    <sheetView view="pageBreakPreview" zoomScale="60" zoomScaleNormal="100" workbookViewId="0">
      <selection activeCell="B18" sqref="B18"/>
    </sheetView>
  </sheetViews>
  <sheetFormatPr defaultRowHeight="12.75"/>
  <cols>
    <col min="1" max="1" width="32.140625" customWidth="1"/>
    <col min="2" max="2" width="34.140625" customWidth="1"/>
  </cols>
  <sheetData>
    <row r="1" spans="1:7" s="216" customFormat="1"/>
    <row r="2" spans="1:7" s="216" customFormat="1">
      <c r="A2" s="270" t="s">
        <v>1273</v>
      </c>
      <c r="B2" s="270"/>
      <c r="C2" s="215"/>
      <c r="D2" s="215"/>
      <c r="E2" s="215"/>
      <c r="F2" s="215"/>
      <c r="G2" s="215"/>
    </row>
    <row r="3" spans="1:7" s="216" customFormat="1" ht="12.75" customHeight="1">
      <c r="A3" s="271" t="s">
        <v>1013</v>
      </c>
      <c r="B3" s="271"/>
      <c r="C3" s="194"/>
      <c r="D3" s="194"/>
      <c r="E3" s="194"/>
      <c r="F3" s="194"/>
      <c r="G3" s="194"/>
    </row>
    <row r="4" spans="1:7" s="218" customFormat="1" ht="12.75" customHeight="1">
      <c r="A4" s="222"/>
      <c r="B4" s="222"/>
      <c r="C4" s="194"/>
      <c r="D4" s="194"/>
      <c r="E4" s="194"/>
      <c r="F4" s="194"/>
      <c r="G4" s="194"/>
    </row>
    <row r="5" spans="1:7" s="218" customFormat="1" ht="12.75" customHeight="1">
      <c r="A5" s="260" t="s">
        <v>1152</v>
      </c>
      <c r="B5" s="260"/>
      <c r="C5" s="228"/>
      <c r="D5" s="228"/>
      <c r="E5" s="228"/>
      <c r="F5" s="228"/>
      <c r="G5" s="228"/>
    </row>
    <row r="6" spans="1:7">
      <c r="A6" s="260" t="s">
        <v>1156</v>
      </c>
      <c r="B6" s="260"/>
      <c r="C6" s="228"/>
      <c r="D6" s="228"/>
      <c r="E6" s="228"/>
      <c r="F6" s="228"/>
      <c r="G6" s="228"/>
    </row>
    <row r="7" spans="1:7" s="218" customFormat="1">
      <c r="A7" s="229"/>
      <c r="B7" s="229"/>
      <c r="C7" s="228"/>
      <c r="D7" s="228"/>
      <c r="E7" s="228"/>
      <c r="F7" s="228"/>
      <c r="G7" s="228"/>
    </row>
    <row r="8" spans="1:7" s="216" customFormat="1">
      <c r="A8" s="192" t="s">
        <v>992</v>
      </c>
    </row>
    <row r="10" spans="1:7" ht="25.5" customHeight="1">
      <c r="A10" s="211" t="s">
        <v>1097</v>
      </c>
      <c r="B10" s="210">
        <v>90917</v>
      </c>
    </row>
    <row r="11" spans="1:7" ht="25.5" customHeight="1">
      <c r="A11" s="211" t="s">
        <v>1089</v>
      </c>
      <c r="B11" s="210">
        <v>53335</v>
      </c>
    </row>
    <row r="12" spans="1:7" ht="25.5" customHeight="1">
      <c r="A12" s="212" t="s">
        <v>1090</v>
      </c>
      <c r="B12" s="213">
        <f>B10-B11</f>
        <v>37582</v>
      </c>
    </row>
    <row r="13" spans="1:7" ht="25.5" customHeight="1">
      <c r="A13" s="211" t="s">
        <v>1091</v>
      </c>
      <c r="B13" s="210">
        <v>14577</v>
      </c>
    </row>
    <row r="14" spans="1:7" ht="25.5" customHeight="1">
      <c r="A14" s="211" t="s">
        <v>1092</v>
      </c>
      <c r="B14" s="210">
        <v>19889</v>
      </c>
    </row>
    <row r="15" spans="1:7" ht="25.5" customHeight="1">
      <c r="A15" s="212" t="s">
        <v>1093</v>
      </c>
      <c r="B15" s="213">
        <f>B13-B14</f>
        <v>-5312</v>
      </c>
    </row>
    <row r="16" spans="1:7" ht="25.5" customHeight="1">
      <c r="A16" s="212" t="s">
        <v>1094</v>
      </c>
      <c r="B16" s="213">
        <f>B12+B15</f>
        <v>32270</v>
      </c>
    </row>
    <row r="17" spans="1:2" ht="25.5" customHeight="1">
      <c r="A17" s="212" t="s">
        <v>1095</v>
      </c>
      <c r="B17" s="213">
        <v>32270</v>
      </c>
    </row>
    <row r="18" spans="1:2" ht="25.5" customHeight="1">
      <c r="A18" s="212" t="s">
        <v>1096</v>
      </c>
      <c r="B18" s="213">
        <v>32270</v>
      </c>
    </row>
    <row r="21" spans="1:2">
      <c r="A21" s="214" t="s">
        <v>978</v>
      </c>
    </row>
    <row r="23" spans="1:2" ht="25.5">
      <c r="A23" s="211" t="s">
        <v>1088</v>
      </c>
      <c r="B23" s="210">
        <v>0</v>
      </c>
    </row>
    <row r="24" spans="1:2" ht="25.5">
      <c r="A24" s="211" t="s">
        <v>1089</v>
      </c>
      <c r="B24" s="210">
        <v>18718</v>
      </c>
    </row>
    <row r="25" spans="1:2" ht="25.5">
      <c r="A25" s="212" t="s">
        <v>1090</v>
      </c>
      <c r="B25" s="213">
        <v>-18718</v>
      </c>
    </row>
    <row r="26" spans="1:2" ht="25.5">
      <c r="A26" s="211" t="s">
        <v>1091</v>
      </c>
      <c r="B26" s="210">
        <v>19231</v>
      </c>
    </row>
    <row r="27" spans="1:2" ht="25.5">
      <c r="A27" s="212" t="s">
        <v>1093</v>
      </c>
      <c r="B27" s="213">
        <v>19231</v>
      </c>
    </row>
    <row r="28" spans="1:2" ht="25.5">
      <c r="A28" s="212" t="s">
        <v>1094</v>
      </c>
      <c r="B28" s="213">
        <v>513</v>
      </c>
    </row>
    <row r="29" spans="1:2">
      <c r="A29" s="212" t="s">
        <v>1095</v>
      </c>
      <c r="B29" s="213">
        <v>513</v>
      </c>
    </row>
    <row r="30" spans="1:2" ht="25.5">
      <c r="A30" s="212" t="s">
        <v>1096</v>
      </c>
      <c r="B30" s="213">
        <v>513</v>
      </c>
    </row>
  </sheetData>
  <mergeCells count="4">
    <mergeCell ref="A2:B2"/>
    <mergeCell ref="A3:B3"/>
    <mergeCell ref="A5:B5"/>
    <mergeCell ref="A6:B6"/>
  </mergeCells>
  <pageMargins left="0.7" right="0.7" top="0.75" bottom="0.75" header="0.3" footer="0.3"/>
  <pageSetup paperSize="9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>
  <dimension ref="A4:H21"/>
  <sheetViews>
    <sheetView view="pageBreakPreview" zoomScale="60" zoomScaleNormal="100" workbookViewId="0">
      <selection activeCell="J37" sqref="J37"/>
    </sheetView>
  </sheetViews>
  <sheetFormatPr defaultRowHeight="12.75"/>
  <cols>
    <col min="5" max="5" width="16.42578125" customWidth="1"/>
  </cols>
  <sheetData>
    <row r="4" spans="1:8">
      <c r="A4" s="282" t="s">
        <v>1274</v>
      </c>
      <c r="B4" s="282"/>
      <c r="C4" s="282"/>
      <c r="D4" s="282"/>
      <c r="E4" s="282"/>
      <c r="F4" s="282"/>
      <c r="G4" s="282"/>
      <c r="H4" s="282"/>
    </row>
    <row r="5" spans="1:8">
      <c r="A5" s="283" t="s">
        <v>1157</v>
      </c>
      <c r="B5" s="283"/>
      <c r="C5" s="283"/>
      <c r="D5" s="283"/>
      <c r="E5" s="283"/>
      <c r="F5" s="283"/>
      <c r="G5" s="283"/>
      <c r="H5" s="283"/>
    </row>
    <row r="6" spans="1:8">
      <c r="A6" s="283" t="s">
        <v>1098</v>
      </c>
      <c r="B6" s="283"/>
      <c r="C6" s="283"/>
      <c r="D6" s="283"/>
      <c r="E6" s="283"/>
      <c r="F6" s="283"/>
      <c r="G6" s="283"/>
      <c r="H6" s="283"/>
    </row>
    <row r="8" spans="1:8">
      <c r="H8" s="207" t="s">
        <v>1075</v>
      </c>
    </row>
    <row r="9" spans="1:8">
      <c r="A9" s="284" t="s">
        <v>1086</v>
      </c>
      <c r="B9" s="284"/>
      <c r="C9" s="284"/>
      <c r="D9" s="284"/>
      <c r="E9" s="208">
        <v>42370</v>
      </c>
      <c r="F9" s="285"/>
      <c r="G9" s="285"/>
      <c r="H9" s="285"/>
    </row>
    <row r="10" spans="1:8">
      <c r="A10" s="280"/>
      <c r="B10" s="280"/>
      <c r="C10" s="280"/>
      <c r="D10" s="280"/>
      <c r="E10" s="280"/>
      <c r="F10" s="280"/>
      <c r="G10" s="280"/>
      <c r="H10" s="280"/>
    </row>
    <row r="11" spans="1:8">
      <c r="A11" s="202"/>
      <c r="B11" s="280" t="s">
        <v>1008</v>
      </c>
      <c r="C11" s="280"/>
      <c r="D11" s="280"/>
      <c r="E11" s="280"/>
      <c r="F11" s="280"/>
      <c r="G11" s="280"/>
      <c r="H11" s="203">
        <v>15054</v>
      </c>
    </row>
    <row r="12" spans="1:8">
      <c r="A12" s="202"/>
      <c r="B12" s="280" t="s">
        <v>978</v>
      </c>
      <c r="C12" s="280"/>
      <c r="D12" s="280"/>
      <c r="E12" s="280"/>
      <c r="F12" s="280"/>
      <c r="G12" s="280"/>
      <c r="H12" s="203">
        <v>74</v>
      </c>
    </row>
    <row r="13" spans="1:8">
      <c r="A13" s="202"/>
      <c r="B13" s="281" t="s">
        <v>937</v>
      </c>
      <c r="C13" s="281"/>
      <c r="D13" s="281"/>
      <c r="E13" s="281"/>
      <c r="F13" s="281"/>
      <c r="G13" s="281"/>
      <c r="H13" s="206">
        <f>SUM(H11:H12)</f>
        <v>15128</v>
      </c>
    </row>
    <row r="14" spans="1:8">
      <c r="A14" s="280"/>
      <c r="B14" s="280"/>
      <c r="C14" s="280"/>
      <c r="D14" s="280"/>
      <c r="E14" s="280"/>
      <c r="F14" s="280"/>
      <c r="G14" s="280"/>
      <c r="H14" s="280"/>
    </row>
    <row r="15" spans="1:8">
      <c r="A15" s="280"/>
      <c r="B15" s="280"/>
      <c r="C15" s="280"/>
      <c r="D15" s="280"/>
      <c r="E15" s="280"/>
      <c r="F15" s="280"/>
      <c r="G15" s="280"/>
      <c r="H15" s="280"/>
    </row>
    <row r="16" spans="1:8">
      <c r="A16" s="284" t="s">
        <v>1087</v>
      </c>
      <c r="B16" s="284"/>
      <c r="C16" s="284"/>
      <c r="D16" s="284"/>
      <c r="E16" s="208">
        <v>42735</v>
      </c>
      <c r="F16" s="285"/>
      <c r="G16" s="285"/>
      <c r="H16" s="285"/>
    </row>
    <row r="17" spans="1:8">
      <c r="A17" s="280"/>
      <c r="B17" s="280"/>
      <c r="C17" s="280"/>
      <c r="D17" s="280"/>
      <c r="E17" s="280"/>
      <c r="F17" s="280"/>
      <c r="G17" s="280"/>
      <c r="H17" s="280"/>
    </row>
    <row r="18" spans="1:8">
      <c r="A18" s="202"/>
      <c r="B18" s="280" t="s">
        <v>1008</v>
      </c>
      <c r="C18" s="280"/>
      <c r="D18" s="280"/>
      <c r="E18" s="280"/>
      <c r="F18" s="280"/>
      <c r="G18" s="280"/>
      <c r="H18" s="203">
        <v>33866</v>
      </c>
    </row>
    <row r="19" spans="1:8">
      <c r="A19" s="202"/>
      <c r="B19" s="280" t="s">
        <v>978</v>
      </c>
      <c r="C19" s="280"/>
      <c r="D19" s="280"/>
      <c r="E19" s="280"/>
      <c r="F19" s="280"/>
      <c r="G19" s="280"/>
      <c r="H19" s="209">
        <v>82</v>
      </c>
    </row>
    <row r="20" spans="1:8">
      <c r="A20" s="202"/>
      <c r="B20" s="281" t="s">
        <v>937</v>
      </c>
      <c r="C20" s="281"/>
      <c r="D20" s="281"/>
      <c r="E20" s="281"/>
      <c r="F20" s="281"/>
      <c r="G20" s="281"/>
      <c r="H20" s="206">
        <f>SUM(H18:H19)</f>
        <v>33948</v>
      </c>
    </row>
    <row r="21" spans="1:8">
      <c r="A21" s="280"/>
      <c r="B21" s="280"/>
      <c r="C21" s="280"/>
      <c r="D21" s="280"/>
      <c r="E21" s="280"/>
      <c r="F21" s="280"/>
      <c r="G21" s="280"/>
      <c r="H21" s="280"/>
    </row>
  </sheetData>
  <mergeCells count="18">
    <mergeCell ref="B19:G19"/>
    <mergeCell ref="B20:G20"/>
    <mergeCell ref="A21:H21"/>
    <mergeCell ref="A15:H15"/>
    <mergeCell ref="A16:D16"/>
    <mergeCell ref="F16:H16"/>
    <mergeCell ref="A17:H17"/>
    <mergeCell ref="B18:G18"/>
    <mergeCell ref="B11:G11"/>
    <mergeCell ref="B12:G12"/>
    <mergeCell ref="B13:G13"/>
    <mergeCell ref="A14:H14"/>
    <mergeCell ref="A4:H4"/>
    <mergeCell ref="A5:H5"/>
    <mergeCell ref="A6:H6"/>
    <mergeCell ref="A9:D9"/>
    <mergeCell ref="F9:H9"/>
    <mergeCell ref="A10:H10"/>
  </mergeCells>
  <pageMargins left="0.7" right="0.7" top="0.75" bottom="0.75" header="0.3" footer="0.3"/>
  <pageSetup paperSize="9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>
  <dimension ref="B3:D25"/>
  <sheetViews>
    <sheetView view="pageBreakPreview" zoomScale="60" zoomScaleNormal="100" workbookViewId="0">
      <selection activeCell="O19" sqref="O19"/>
    </sheetView>
  </sheetViews>
  <sheetFormatPr defaultRowHeight="12.75"/>
  <cols>
    <col min="1" max="1" width="9.140625" customWidth="1"/>
    <col min="2" max="2" width="48.85546875" customWidth="1"/>
    <col min="3" max="3" width="28.140625" customWidth="1"/>
    <col min="4" max="4" width="25.42578125" customWidth="1"/>
  </cols>
  <sheetData>
    <row r="3" spans="2:4">
      <c r="B3" s="282" t="s">
        <v>1275</v>
      </c>
      <c r="C3" s="282"/>
      <c r="D3" s="282"/>
    </row>
    <row r="4" spans="2:4">
      <c r="B4" s="283" t="s">
        <v>1158</v>
      </c>
      <c r="C4" s="283"/>
      <c r="D4" s="283"/>
    </row>
    <row r="5" spans="2:4">
      <c r="B5" s="283" t="s">
        <v>1074</v>
      </c>
      <c r="C5" s="283"/>
      <c r="D5" s="283"/>
    </row>
    <row r="6" spans="2:4">
      <c r="B6" s="283" t="s">
        <v>1099</v>
      </c>
      <c r="C6" s="283"/>
      <c r="D6" s="283"/>
    </row>
    <row r="8" spans="2:4">
      <c r="D8" s="199" t="s">
        <v>1075</v>
      </c>
    </row>
    <row r="9" spans="2:4">
      <c r="B9" s="200" t="s">
        <v>76</v>
      </c>
      <c r="C9" s="200" t="s">
        <v>1076</v>
      </c>
      <c r="D9" s="201" t="s">
        <v>1077</v>
      </c>
    </row>
    <row r="10" spans="2:4">
      <c r="B10" s="202"/>
      <c r="C10" s="203"/>
      <c r="D10" s="203"/>
    </row>
    <row r="11" spans="2:4">
      <c r="B11" s="204" t="s">
        <v>1078</v>
      </c>
      <c r="C11" s="203">
        <v>1434</v>
      </c>
      <c r="D11" s="203">
        <f>SUM(D12:D16)</f>
        <v>0</v>
      </c>
    </row>
    <row r="12" spans="2:4">
      <c r="B12" s="204" t="s">
        <v>1079</v>
      </c>
      <c r="C12" s="203">
        <v>0</v>
      </c>
      <c r="D12" s="203">
        <v>0</v>
      </c>
    </row>
    <row r="13" spans="2:4">
      <c r="B13" s="204" t="s">
        <v>1080</v>
      </c>
      <c r="C13" s="203">
        <v>0</v>
      </c>
      <c r="D13" s="203">
        <v>0</v>
      </c>
    </row>
    <row r="14" spans="2:4">
      <c r="B14" s="204" t="s">
        <v>1081</v>
      </c>
      <c r="C14" s="203">
        <v>0</v>
      </c>
      <c r="D14" s="203">
        <v>0</v>
      </c>
    </row>
    <row r="15" spans="2:4">
      <c r="B15" s="204" t="s">
        <v>1082</v>
      </c>
      <c r="C15" s="203">
        <v>0</v>
      </c>
      <c r="D15" s="203">
        <v>0</v>
      </c>
    </row>
    <row r="16" spans="2:4">
      <c r="B16" s="204" t="s">
        <v>1083</v>
      </c>
      <c r="C16" s="203">
        <v>1434</v>
      </c>
      <c r="D16" s="203">
        <v>0</v>
      </c>
    </row>
    <row r="17" spans="2:4">
      <c r="B17" s="202"/>
      <c r="C17" s="203"/>
      <c r="D17" s="203"/>
    </row>
    <row r="18" spans="2:4">
      <c r="B18" s="204" t="s">
        <v>1084</v>
      </c>
      <c r="C18" s="203">
        <f>SUM(C19:C23)</f>
        <v>0</v>
      </c>
      <c r="D18" s="203">
        <f>SUM(D19:D23)</f>
        <v>0</v>
      </c>
    </row>
    <row r="19" spans="2:4">
      <c r="B19" s="204" t="s">
        <v>1079</v>
      </c>
      <c r="C19" s="203">
        <v>0</v>
      </c>
      <c r="D19" s="203">
        <v>0</v>
      </c>
    </row>
    <row r="20" spans="2:4">
      <c r="B20" s="204" t="s">
        <v>1080</v>
      </c>
      <c r="C20" s="203">
        <v>0</v>
      </c>
      <c r="D20" s="203">
        <v>0</v>
      </c>
    </row>
    <row r="21" spans="2:4">
      <c r="B21" s="204" t="s">
        <v>1081</v>
      </c>
      <c r="C21" s="203">
        <v>0</v>
      </c>
      <c r="D21" s="203">
        <v>0</v>
      </c>
    </row>
    <row r="22" spans="2:4">
      <c r="B22" s="204" t="s">
        <v>1082</v>
      </c>
      <c r="C22" s="203">
        <v>0</v>
      </c>
      <c r="D22" s="203">
        <v>0</v>
      </c>
    </row>
    <row r="23" spans="2:4">
      <c r="B23" s="204" t="s">
        <v>1083</v>
      </c>
      <c r="C23" s="203">
        <v>0</v>
      </c>
      <c r="D23" s="203">
        <v>0</v>
      </c>
    </row>
    <row r="24" spans="2:4">
      <c r="B24" s="202"/>
      <c r="C24" s="203"/>
      <c r="D24" s="203"/>
    </row>
    <row r="25" spans="2:4">
      <c r="B25" s="205" t="s">
        <v>1085</v>
      </c>
      <c r="C25" s="206">
        <f>C11+C18</f>
        <v>1434</v>
      </c>
      <c r="D25" s="206">
        <f>D11+D18</f>
        <v>0</v>
      </c>
    </row>
  </sheetData>
  <mergeCells count="4">
    <mergeCell ref="B3:D3"/>
    <mergeCell ref="B4:D4"/>
    <mergeCell ref="B5:D5"/>
    <mergeCell ref="B6:D6"/>
  </mergeCells>
  <pageMargins left="0.7" right="0.7" top="0.75" bottom="0.75" header="0.3" footer="0.3"/>
  <pageSetup paperSize="9" scale="80"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>
  <dimension ref="A3:O302"/>
  <sheetViews>
    <sheetView tabSelected="1" view="pageBreakPreview" zoomScale="60" zoomScaleNormal="100" workbookViewId="0">
      <selection activeCell="L433" sqref="L433"/>
    </sheetView>
  </sheetViews>
  <sheetFormatPr defaultRowHeight="12.75"/>
  <sheetData>
    <row r="3" spans="1:15">
      <c r="A3" s="255" t="s">
        <v>1276</v>
      </c>
      <c r="O3" s="254" t="s">
        <v>1544</v>
      </c>
    </row>
    <row r="4" spans="1:15">
      <c r="A4" s="255" t="s">
        <v>1277</v>
      </c>
    </row>
    <row r="5" spans="1:15">
      <c r="A5" s="255" t="s">
        <v>1278</v>
      </c>
    </row>
    <row r="6" spans="1:15">
      <c r="A6" s="255"/>
    </row>
    <row r="7" spans="1:15">
      <c r="A7" s="255" t="s">
        <v>1279</v>
      </c>
    </row>
    <row r="8" spans="1:15">
      <c r="A8" s="255" t="s">
        <v>1280</v>
      </c>
    </row>
    <row r="9" spans="1:15">
      <c r="A9" s="255" t="s">
        <v>1281</v>
      </c>
    </row>
    <row r="10" spans="1:15">
      <c r="A10" s="255" t="s">
        <v>1282</v>
      </c>
    </row>
    <row r="11" spans="1:15">
      <c r="A11" s="255" t="s">
        <v>1283</v>
      </c>
    </row>
    <row r="12" spans="1:15">
      <c r="A12" s="255" t="s">
        <v>1284</v>
      </c>
    </row>
    <row r="13" spans="1:15">
      <c r="A13" s="255" t="s">
        <v>1285</v>
      </c>
    </row>
    <row r="14" spans="1:15">
      <c r="A14" s="255" t="s">
        <v>1286</v>
      </c>
    </row>
    <row r="15" spans="1:15">
      <c r="A15" s="255" t="s">
        <v>1287</v>
      </c>
    </row>
    <row r="16" spans="1:15">
      <c r="A16" s="255" t="s">
        <v>1288</v>
      </c>
    </row>
    <row r="17" spans="1:1">
      <c r="A17" s="255" t="s">
        <v>1289</v>
      </c>
    </row>
    <row r="18" spans="1:1">
      <c r="A18" s="255" t="s">
        <v>1290</v>
      </c>
    </row>
    <row r="19" spans="1:1">
      <c r="A19" s="255" t="s">
        <v>1291</v>
      </c>
    </row>
    <row r="20" spans="1:1">
      <c r="A20" s="255" t="s">
        <v>1292</v>
      </c>
    </row>
    <row r="21" spans="1:1">
      <c r="A21" s="255" t="s">
        <v>1293</v>
      </c>
    </row>
    <row r="22" spans="1:1">
      <c r="A22" s="255" t="s">
        <v>1294</v>
      </c>
    </row>
    <row r="23" spans="1:1">
      <c r="A23" s="255" t="s">
        <v>1295</v>
      </c>
    </row>
    <row r="24" spans="1:1">
      <c r="A24" s="255" t="s">
        <v>1296</v>
      </c>
    </row>
    <row r="25" spans="1:1">
      <c r="A25" s="255" t="s">
        <v>1297</v>
      </c>
    </row>
    <row r="26" spans="1:1">
      <c r="A26" s="255" t="s">
        <v>1298</v>
      </c>
    </row>
    <row r="27" spans="1:1">
      <c r="A27" s="255" t="s">
        <v>1299</v>
      </c>
    </row>
    <row r="28" spans="1:1">
      <c r="A28" s="255" t="s">
        <v>1300</v>
      </c>
    </row>
    <row r="29" spans="1:1">
      <c r="A29" s="255" t="s">
        <v>1301</v>
      </c>
    </row>
    <row r="30" spans="1:1">
      <c r="A30" s="255" t="s">
        <v>1302</v>
      </c>
    </row>
    <row r="31" spans="1:1">
      <c r="A31" s="255" t="s">
        <v>1303</v>
      </c>
    </row>
    <row r="32" spans="1:1">
      <c r="A32" s="255" t="s">
        <v>1304</v>
      </c>
    </row>
    <row r="33" spans="1:1">
      <c r="A33" s="255" t="s">
        <v>1305</v>
      </c>
    </row>
    <row r="34" spans="1:1">
      <c r="A34" s="255" t="s">
        <v>1306</v>
      </c>
    </row>
    <row r="35" spans="1:1">
      <c r="A35" s="255" t="s">
        <v>1307</v>
      </c>
    </row>
    <row r="36" spans="1:1">
      <c r="A36" s="255" t="s">
        <v>1308</v>
      </c>
    </row>
    <row r="37" spans="1:1">
      <c r="A37" s="255" t="s">
        <v>1309</v>
      </c>
    </row>
    <row r="38" spans="1:1">
      <c r="A38" s="255" t="s">
        <v>1310</v>
      </c>
    </row>
    <row r="39" spans="1:1">
      <c r="A39" s="255" t="s">
        <v>1311</v>
      </c>
    </row>
    <row r="40" spans="1:1">
      <c r="A40" s="255" t="s">
        <v>1312</v>
      </c>
    </row>
    <row r="41" spans="1:1">
      <c r="A41" s="255" t="s">
        <v>1313</v>
      </c>
    </row>
    <row r="42" spans="1:1">
      <c r="A42" s="255" t="s">
        <v>1314</v>
      </c>
    </row>
    <row r="43" spans="1:1">
      <c r="A43" s="255" t="s">
        <v>1315</v>
      </c>
    </row>
    <row r="44" spans="1:1">
      <c r="A44" s="255" t="s">
        <v>1316</v>
      </c>
    </row>
    <row r="45" spans="1:1">
      <c r="A45" s="255" t="s">
        <v>1317</v>
      </c>
    </row>
    <row r="46" spans="1:1">
      <c r="A46" s="255" t="s">
        <v>1318</v>
      </c>
    </row>
    <row r="47" spans="1:1">
      <c r="A47" s="255" t="s">
        <v>1319</v>
      </c>
    </row>
    <row r="48" spans="1:1">
      <c r="A48" s="255" t="s">
        <v>1320</v>
      </c>
    </row>
    <row r="49" spans="1:1">
      <c r="A49" s="255" t="s">
        <v>1321</v>
      </c>
    </row>
    <row r="50" spans="1:1">
      <c r="A50" s="255" t="s">
        <v>1322</v>
      </c>
    </row>
    <row r="51" spans="1:1">
      <c r="A51" s="255" t="s">
        <v>1323</v>
      </c>
    </row>
    <row r="52" spans="1:1">
      <c r="A52" s="255" t="s">
        <v>1324</v>
      </c>
    </row>
    <row r="53" spans="1:1">
      <c r="A53" s="255" t="s">
        <v>1325</v>
      </c>
    </row>
    <row r="54" spans="1:1">
      <c r="A54" s="255" t="s">
        <v>1326</v>
      </c>
    </row>
    <row r="55" spans="1:1">
      <c r="A55" s="255" t="s">
        <v>1327</v>
      </c>
    </row>
    <row r="56" spans="1:1">
      <c r="A56" s="255" t="s">
        <v>1328</v>
      </c>
    </row>
    <row r="57" spans="1:1">
      <c r="A57" s="255" t="s">
        <v>1329</v>
      </c>
    </row>
    <row r="58" spans="1:1">
      <c r="A58" s="255" t="s">
        <v>1330</v>
      </c>
    </row>
    <row r="59" spans="1:1">
      <c r="A59" s="255" t="s">
        <v>1331</v>
      </c>
    </row>
    <row r="60" spans="1:1">
      <c r="A60" s="255" t="s">
        <v>1332</v>
      </c>
    </row>
    <row r="61" spans="1:1">
      <c r="A61" s="255" t="s">
        <v>1333</v>
      </c>
    </row>
    <row r="62" spans="1:1">
      <c r="A62" s="255" t="s">
        <v>1334</v>
      </c>
    </row>
    <row r="63" spans="1:1">
      <c r="A63" s="255" t="s">
        <v>1335</v>
      </c>
    </row>
    <row r="64" spans="1:1">
      <c r="A64" s="255" t="s">
        <v>1336</v>
      </c>
    </row>
    <row r="65" spans="1:1">
      <c r="A65" s="255" t="s">
        <v>1337</v>
      </c>
    </row>
    <row r="66" spans="1:1">
      <c r="A66" s="255" t="s">
        <v>1338</v>
      </c>
    </row>
    <row r="67" spans="1:1">
      <c r="A67" s="255" t="s">
        <v>1339</v>
      </c>
    </row>
    <row r="68" spans="1:1">
      <c r="A68" s="255" t="s">
        <v>1340</v>
      </c>
    </row>
    <row r="69" spans="1:1">
      <c r="A69" s="255" t="s">
        <v>1341</v>
      </c>
    </row>
    <row r="70" spans="1:1">
      <c r="A70" s="255" t="s">
        <v>1342</v>
      </c>
    </row>
    <row r="71" spans="1:1">
      <c r="A71" s="255" t="s">
        <v>1343</v>
      </c>
    </row>
    <row r="72" spans="1:1">
      <c r="A72" s="255" t="s">
        <v>1344</v>
      </c>
    </row>
    <row r="73" spans="1:1">
      <c r="A73" s="255" t="s">
        <v>1345</v>
      </c>
    </row>
    <row r="74" spans="1:1">
      <c r="A74" s="255" t="s">
        <v>1346</v>
      </c>
    </row>
    <row r="75" spans="1:1">
      <c r="A75" s="255" t="s">
        <v>1347</v>
      </c>
    </row>
    <row r="76" spans="1:1">
      <c r="A76" s="255" t="s">
        <v>1348</v>
      </c>
    </row>
    <row r="77" spans="1:1">
      <c r="A77" s="255" t="s">
        <v>1349</v>
      </c>
    </row>
    <row r="78" spans="1:1">
      <c r="A78" s="255" t="s">
        <v>1350</v>
      </c>
    </row>
    <row r="79" spans="1:1">
      <c r="A79" s="255" t="s">
        <v>1351</v>
      </c>
    </row>
    <row r="80" spans="1:1">
      <c r="A80" s="255" t="s">
        <v>1352</v>
      </c>
    </row>
    <row r="81" spans="1:1">
      <c r="A81" s="255" t="s">
        <v>1353</v>
      </c>
    </row>
    <row r="82" spans="1:1">
      <c r="A82" s="255" t="s">
        <v>1354</v>
      </c>
    </row>
    <row r="83" spans="1:1">
      <c r="A83" s="255" t="s">
        <v>1355</v>
      </c>
    </row>
    <row r="84" spans="1:1">
      <c r="A84" s="255" t="s">
        <v>1356</v>
      </c>
    </row>
    <row r="85" spans="1:1">
      <c r="A85" s="255" t="s">
        <v>1357</v>
      </c>
    </row>
    <row r="86" spans="1:1">
      <c r="A86" s="255" t="s">
        <v>1358</v>
      </c>
    </row>
    <row r="87" spans="1:1">
      <c r="A87" s="255" t="s">
        <v>1359</v>
      </c>
    </row>
    <row r="88" spans="1:1">
      <c r="A88" s="255" t="s">
        <v>1360</v>
      </c>
    </row>
    <row r="89" spans="1:1">
      <c r="A89" s="255" t="s">
        <v>1361</v>
      </c>
    </row>
    <row r="90" spans="1:1">
      <c r="A90" s="255" t="s">
        <v>1362</v>
      </c>
    </row>
    <row r="91" spans="1:1">
      <c r="A91" s="255" t="s">
        <v>1363</v>
      </c>
    </row>
    <row r="92" spans="1:1">
      <c r="A92" s="255" t="s">
        <v>1364</v>
      </c>
    </row>
    <row r="93" spans="1:1">
      <c r="A93" s="255" t="s">
        <v>1365</v>
      </c>
    </row>
    <row r="94" spans="1:1">
      <c r="A94" s="255" t="s">
        <v>1366</v>
      </c>
    </row>
    <row r="95" spans="1:1">
      <c r="A95" s="255" t="s">
        <v>1367</v>
      </c>
    </row>
    <row r="96" spans="1:1">
      <c r="A96" s="255" t="s">
        <v>1368</v>
      </c>
    </row>
    <row r="97" spans="1:1">
      <c r="A97" s="255" t="s">
        <v>1369</v>
      </c>
    </row>
    <row r="98" spans="1:1">
      <c r="A98" s="255" t="s">
        <v>1370</v>
      </c>
    </row>
    <row r="99" spans="1:1">
      <c r="A99" s="255" t="s">
        <v>1371</v>
      </c>
    </row>
    <row r="100" spans="1:1">
      <c r="A100" s="255" t="s">
        <v>1372</v>
      </c>
    </row>
    <row r="101" spans="1:1">
      <c r="A101" s="255" t="s">
        <v>1373</v>
      </c>
    </row>
    <row r="102" spans="1:1">
      <c r="A102" s="255" t="s">
        <v>1374</v>
      </c>
    </row>
    <row r="103" spans="1:1">
      <c r="A103" s="255" t="s">
        <v>1375</v>
      </c>
    </row>
    <row r="104" spans="1:1">
      <c r="A104" s="255" t="s">
        <v>1376</v>
      </c>
    </row>
    <row r="105" spans="1:1">
      <c r="A105" s="255" t="s">
        <v>1377</v>
      </c>
    </row>
    <row r="106" spans="1:1">
      <c r="A106" s="255" t="s">
        <v>1378</v>
      </c>
    </row>
    <row r="107" spans="1:1">
      <c r="A107" s="255" t="s">
        <v>1379</v>
      </c>
    </row>
    <row r="108" spans="1:1">
      <c r="A108" s="255" t="s">
        <v>1380</v>
      </c>
    </row>
    <row r="109" spans="1:1">
      <c r="A109" s="255" t="s">
        <v>1381</v>
      </c>
    </row>
    <row r="110" spans="1:1">
      <c r="A110" s="255" t="s">
        <v>1382</v>
      </c>
    </row>
    <row r="111" spans="1:1">
      <c r="A111" s="255" t="s">
        <v>1383</v>
      </c>
    </row>
    <row r="112" spans="1:1">
      <c r="A112" s="255" t="s">
        <v>1384</v>
      </c>
    </row>
    <row r="113" spans="1:1">
      <c r="A113" s="255" t="s">
        <v>1385</v>
      </c>
    </row>
    <row r="114" spans="1:1">
      <c r="A114" s="255" t="s">
        <v>1386</v>
      </c>
    </row>
    <row r="115" spans="1:1">
      <c r="A115" s="255" t="s">
        <v>1387</v>
      </c>
    </row>
    <row r="116" spans="1:1">
      <c r="A116" s="255" t="s">
        <v>1388</v>
      </c>
    </row>
    <row r="117" spans="1:1">
      <c r="A117" s="255" t="s">
        <v>1389</v>
      </c>
    </row>
    <row r="118" spans="1:1">
      <c r="A118" s="255" t="s">
        <v>1390</v>
      </c>
    </row>
    <row r="119" spans="1:1">
      <c r="A119" s="255" t="s">
        <v>1280</v>
      </c>
    </row>
    <row r="120" spans="1:1">
      <c r="A120" s="255" t="s">
        <v>1391</v>
      </c>
    </row>
    <row r="121" spans="1:1">
      <c r="A121" s="255" t="s">
        <v>1392</v>
      </c>
    </row>
    <row r="122" spans="1:1">
      <c r="A122" s="255"/>
    </row>
    <row r="123" spans="1:1">
      <c r="A123" s="255" t="s">
        <v>1276</v>
      </c>
    </row>
    <row r="124" spans="1:1">
      <c r="A124" s="255" t="s">
        <v>1393</v>
      </c>
    </row>
    <row r="125" spans="1:1">
      <c r="A125" s="255" t="s">
        <v>1278</v>
      </c>
    </row>
    <row r="126" spans="1:1">
      <c r="A126" s="255"/>
    </row>
    <row r="127" spans="1:1">
      <c r="A127" s="255" t="s">
        <v>1279</v>
      </c>
    </row>
    <row r="128" spans="1:1">
      <c r="A128" s="255" t="s">
        <v>1280</v>
      </c>
    </row>
    <row r="129" spans="1:1">
      <c r="A129" s="255" t="s">
        <v>1394</v>
      </c>
    </row>
    <row r="130" spans="1:1">
      <c r="A130" s="255" t="s">
        <v>1395</v>
      </c>
    </row>
    <row r="131" spans="1:1">
      <c r="A131" s="255" t="s">
        <v>1396</v>
      </c>
    </row>
    <row r="132" spans="1:1">
      <c r="A132" s="255" t="s">
        <v>1397</v>
      </c>
    </row>
    <row r="133" spans="1:1">
      <c r="A133" s="255" t="s">
        <v>1398</v>
      </c>
    </row>
    <row r="134" spans="1:1">
      <c r="A134" s="255" t="s">
        <v>1399</v>
      </c>
    </row>
    <row r="135" spans="1:1">
      <c r="A135" s="255" t="s">
        <v>1400</v>
      </c>
    </row>
    <row r="136" spans="1:1">
      <c r="A136" s="255" t="s">
        <v>1401</v>
      </c>
    </row>
    <row r="137" spans="1:1">
      <c r="A137" s="255" t="s">
        <v>1402</v>
      </c>
    </row>
    <row r="138" spans="1:1">
      <c r="A138" s="255" t="s">
        <v>1403</v>
      </c>
    </row>
    <row r="139" spans="1:1">
      <c r="A139" s="255" t="s">
        <v>1404</v>
      </c>
    </row>
    <row r="140" spans="1:1">
      <c r="A140" s="255" t="s">
        <v>1405</v>
      </c>
    </row>
    <row r="141" spans="1:1">
      <c r="A141" s="255" t="s">
        <v>1406</v>
      </c>
    </row>
    <row r="142" spans="1:1">
      <c r="A142" s="255" t="s">
        <v>1407</v>
      </c>
    </row>
    <row r="143" spans="1:1">
      <c r="A143" s="255" t="s">
        <v>1408</v>
      </c>
    </row>
    <row r="144" spans="1:1">
      <c r="A144" s="255" t="s">
        <v>1409</v>
      </c>
    </row>
    <row r="145" spans="1:1">
      <c r="A145" s="255" t="s">
        <v>1410</v>
      </c>
    </row>
    <row r="146" spans="1:1">
      <c r="A146" s="255" t="s">
        <v>1411</v>
      </c>
    </row>
    <row r="147" spans="1:1">
      <c r="A147" s="255" t="s">
        <v>1412</v>
      </c>
    </row>
    <row r="148" spans="1:1">
      <c r="A148" s="255" t="s">
        <v>1389</v>
      </c>
    </row>
    <row r="149" spans="1:1">
      <c r="A149" s="255" t="s">
        <v>1390</v>
      </c>
    </row>
    <row r="150" spans="1:1">
      <c r="A150" s="255" t="s">
        <v>1280</v>
      </c>
    </row>
    <row r="151" spans="1:1">
      <c r="A151" s="255" t="s">
        <v>1413</v>
      </c>
    </row>
    <row r="152" spans="1:1">
      <c r="A152" s="255" t="s">
        <v>1389</v>
      </c>
    </row>
    <row r="153" spans="1:1">
      <c r="A153" s="255"/>
    </row>
    <row r="154" spans="1:1">
      <c r="A154" s="255"/>
    </row>
    <row r="155" spans="1:1">
      <c r="A155" s="255"/>
    </row>
    <row r="156" spans="1:1">
      <c r="A156" s="255" t="s">
        <v>1276</v>
      </c>
    </row>
    <row r="157" spans="1:1">
      <c r="A157" s="255" t="s">
        <v>1414</v>
      </c>
    </row>
    <row r="158" spans="1:1">
      <c r="A158" s="255" t="s">
        <v>1278</v>
      </c>
    </row>
    <row r="159" spans="1:1">
      <c r="A159" s="255"/>
    </row>
    <row r="160" spans="1:1">
      <c r="A160" s="255" t="s">
        <v>1279</v>
      </c>
    </row>
    <row r="161" spans="1:1">
      <c r="A161" s="255" t="s">
        <v>1280</v>
      </c>
    </row>
    <row r="162" spans="1:1">
      <c r="A162" s="255" t="s">
        <v>1415</v>
      </c>
    </row>
    <row r="163" spans="1:1">
      <c r="A163" s="255" t="s">
        <v>1416</v>
      </c>
    </row>
    <row r="164" spans="1:1">
      <c r="A164" s="255" t="s">
        <v>1417</v>
      </c>
    </row>
    <row r="165" spans="1:1">
      <c r="A165" s="255" t="s">
        <v>1418</v>
      </c>
    </row>
    <row r="166" spans="1:1">
      <c r="A166" s="255" t="s">
        <v>1419</v>
      </c>
    </row>
    <row r="167" spans="1:1">
      <c r="A167" s="255" t="s">
        <v>1420</v>
      </c>
    </row>
    <row r="168" spans="1:1">
      <c r="A168" s="255" t="s">
        <v>1421</v>
      </c>
    </row>
    <row r="169" spans="1:1">
      <c r="A169" s="255" t="s">
        <v>1422</v>
      </c>
    </row>
    <row r="170" spans="1:1">
      <c r="A170" s="255" t="s">
        <v>1423</v>
      </c>
    </row>
    <row r="171" spans="1:1">
      <c r="A171" s="255" t="s">
        <v>1424</v>
      </c>
    </row>
    <row r="172" spans="1:1">
      <c r="A172" s="255" t="s">
        <v>1425</v>
      </c>
    </row>
    <row r="173" spans="1:1">
      <c r="A173" s="255" t="s">
        <v>1426</v>
      </c>
    </row>
    <row r="174" spans="1:1">
      <c r="A174" s="255" t="s">
        <v>1427</v>
      </c>
    </row>
    <row r="175" spans="1:1">
      <c r="A175" s="255" t="s">
        <v>1428</v>
      </c>
    </row>
    <row r="176" spans="1:1">
      <c r="A176" s="255" t="s">
        <v>1429</v>
      </c>
    </row>
    <row r="177" spans="1:1">
      <c r="A177" s="255" t="s">
        <v>1430</v>
      </c>
    </row>
    <row r="178" spans="1:1">
      <c r="A178" s="255" t="s">
        <v>1431</v>
      </c>
    </row>
    <row r="179" spans="1:1">
      <c r="A179" s="255" t="s">
        <v>1432</v>
      </c>
    </row>
    <row r="180" spans="1:1">
      <c r="A180" s="255" t="s">
        <v>1433</v>
      </c>
    </row>
    <row r="181" spans="1:1">
      <c r="A181" s="255" t="s">
        <v>1434</v>
      </c>
    </row>
    <row r="182" spans="1:1">
      <c r="A182" s="255" t="s">
        <v>1435</v>
      </c>
    </row>
    <row r="183" spans="1:1">
      <c r="A183" s="255" t="s">
        <v>1436</v>
      </c>
    </row>
    <row r="184" spans="1:1">
      <c r="A184" s="255" t="s">
        <v>1437</v>
      </c>
    </row>
    <row r="185" spans="1:1">
      <c r="A185" s="255" t="s">
        <v>1438</v>
      </c>
    </row>
    <row r="186" spans="1:1">
      <c r="A186" s="255" t="s">
        <v>1439</v>
      </c>
    </row>
    <row r="187" spans="1:1">
      <c r="A187" s="255" t="s">
        <v>1440</v>
      </c>
    </row>
    <row r="188" spans="1:1">
      <c r="A188" s="255" t="s">
        <v>1441</v>
      </c>
    </row>
    <row r="189" spans="1:1">
      <c r="A189" s="255" t="s">
        <v>1442</v>
      </c>
    </row>
    <row r="190" spans="1:1">
      <c r="A190" s="255" t="s">
        <v>1443</v>
      </c>
    </row>
    <row r="191" spans="1:1">
      <c r="A191" s="255" t="s">
        <v>1444</v>
      </c>
    </row>
    <row r="192" spans="1:1">
      <c r="A192" s="255" t="s">
        <v>1445</v>
      </c>
    </row>
    <row r="193" spans="1:1">
      <c r="A193" s="255" t="s">
        <v>1446</v>
      </c>
    </row>
    <row r="194" spans="1:1">
      <c r="A194" s="255" t="s">
        <v>1447</v>
      </c>
    </row>
    <row r="195" spans="1:1">
      <c r="A195" s="255" t="s">
        <v>1448</v>
      </c>
    </row>
    <row r="196" spans="1:1">
      <c r="A196" s="255" t="s">
        <v>1449</v>
      </c>
    </row>
    <row r="197" spans="1:1">
      <c r="A197" s="255" t="s">
        <v>1450</v>
      </c>
    </row>
    <row r="198" spans="1:1">
      <c r="A198" s="255" t="s">
        <v>1451</v>
      </c>
    </row>
    <row r="199" spans="1:1">
      <c r="A199" s="255" t="s">
        <v>1452</v>
      </c>
    </row>
    <row r="200" spans="1:1">
      <c r="A200" s="255" t="s">
        <v>1453</v>
      </c>
    </row>
    <row r="201" spans="1:1">
      <c r="A201" s="255" t="s">
        <v>1454</v>
      </c>
    </row>
    <row r="202" spans="1:1">
      <c r="A202" s="255" t="s">
        <v>1455</v>
      </c>
    </row>
    <row r="203" spans="1:1">
      <c r="A203" s="255" t="s">
        <v>1456</v>
      </c>
    </row>
    <row r="204" spans="1:1">
      <c r="A204" s="255" t="s">
        <v>1457</v>
      </c>
    </row>
    <row r="205" spans="1:1">
      <c r="A205" s="255" t="s">
        <v>1458</v>
      </c>
    </row>
    <row r="206" spans="1:1">
      <c r="A206" s="255" t="s">
        <v>1459</v>
      </c>
    </row>
    <row r="207" spans="1:1">
      <c r="A207" s="255" t="s">
        <v>1460</v>
      </c>
    </row>
    <row r="208" spans="1:1">
      <c r="A208" s="255" t="s">
        <v>1461</v>
      </c>
    </row>
    <row r="209" spans="1:1">
      <c r="A209" s="255" t="s">
        <v>1462</v>
      </c>
    </row>
    <row r="210" spans="1:1">
      <c r="A210" s="255" t="s">
        <v>1463</v>
      </c>
    </row>
    <row r="211" spans="1:1">
      <c r="A211" s="255" t="s">
        <v>1464</v>
      </c>
    </row>
    <row r="212" spans="1:1">
      <c r="A212" s="255" t="s">
        <v>1465</v>
      </c>
    </row>
    <row r="213" spans="1:1">
      <c r="A213" s="255" t="s">
        <v>1466</v>
      </c>
    </row>
    <row r="214" spans="1:1">
      <c r="A214" s="255" t="s">
        <v>1467</v>
      </c>
    </row>
    <row r="215" spans="1:1">
      <c r="A215" s="255" t="s">
        <v>1468</v>
      </c>
    </row>
    <row r="216" spans="1:1">
      <c r="A216" s="255" t="s">
        <v>1469</v>
      </c>
    </row>
    <row r="217" spans="1:1">
      <c r="A217" s="255" t="s">
        <v>1470</v>
      </c>
    </row>
    <row r="218" spans="1:1">
      <c r="A218" s="255" t="s">
        <v>1471</v>
      </c>
    </row>
    <row r="219" spans="1:1">
      <c r="A219" s="255" t="s">
        <v>1472</v>
      </c>
    </row>
    <row r="220" spans="1:1">
      <c r="A220" s="255" t="s">
        <v>1473</v>
      </c>
    </row>
    <row r="221" spans="1:1">
      <c r="A221" s="255" t="s">
        <v>1474</v>
      </c>
    </row>
    <row r="222" spans="1:1">
      <c r="A222" s="255" t="s">
        <v>1475</v>
      </c>
    </row>
    <row r="223" spans="1:1">
      <c r="A223" s="255" t="s">
        <v>1476</v>
      </c>
    </row>
    <row r="224" spans="1:1">
      <c r="A224" s="255" t="s">
        <v>1477</v>
      </c>
    </row>
    <row r="225" spans="1:1">
      <c r="A225" s="255" t="s">
        <v>1478</v>
      </c>
    </row>
    <row r="226" spans="1:1">
      <c r="A226" s="255" t="s">
        <v>1479</v>
      </c>
    </row>
    <row r="227" spans="1:1">
      <c r="A227" s="255" t="s">
        <v>1480</v>
      </c>
    </row>
    <row r="228" spans="1:1">
      <c r="A228" s="255" t="s">
        <v>1481</v>
      </c>
    </row>
    <row r="229" spans="1:1">
      <c r="A229" s="255" t="s">
        <v>1482</v>
      </c>
    </row>
    <row r="230" spans="1:1">
      <c r="A230" s="255" t="s">
        <v>1483</v>
      </c>
    </row>
    <row r="231" spans="1:1">
      <c r="A231" s="255" t="s">
        <v>1484</v>
      </c>
    </row>
    <row r="232" spans="1:1">
      <c r="A232" s="255" t="s">
        <v>1485</v>
      </c>
    </row>
    <row r="233" spans="1:1">
      <c r="A233" s="255" t="s">
        <v>1486</v>
      </c>
    </row>
    <row r="234" spans="1:1">
      <c r="A234" s="255" t="s">
        <v>1487</v>
      </c>
    </row>
    <row r="235" spans="1:1">
      <c r="A235" s="255" t="s">
        <v>1488</v>
      </c>
    </row>
    <row r="236" spans="1:1">
      <c r="A236" s="255" t="s">
        <v>1489</v>
      </c>
    </row>
    <row r="237" spans="1:1">
      <c r="A237" s="255" t="s">
        <v>1490</v>
      </c>
    </row>
    <row r="238" spans="1:1">
      <c r="A238" s="255" t="s">
        <v>1491</v>
      </c>
    </row>
    <row r="239" spans="1:1">
      <c r="A239" s="255" t="s">
        <v>1492</v>
      </c>
    </row>
    <row r="240" spans="1:1">
      <c r="A240" s="255" t="s">
        <v>1493</v>
      </c>
    </row>
    <row r="241" spans="1:1">
      <c r="A241" s="255" t="s">
        <v>1494</v>
      </c>
    </row>
    <row r="242" spans="1:1">
      <c r="A242" s="255" t="s">
        <v>1495</v>
      </c>
    </row>
    <row r="243" spans="1:1">
      <c r="A243" s="255" t="s">
        <v>1496</v>
      </c>
    </row>
    <row r="244" spans="1:1">
      <c r="A244" s="255" t="s">
        <v>1497</v>
      </c>
    </row>
    <row r="245" spans="1:1">
      <c r="A245" s="255" t="s">
        <v>1498</v>
      </c>
    </row>
    <row r="246" spans="1:1">
      <c r="A246" s="255" t="s">
        <v>1499</v>
      </c>
    </row>
    <row r="247" spans="1:1">
      <c r="A247" s="255" t="s">
        <v>1500</v>
      </c>
    </row>
    <row r="248" spans="1:1">
      <c r="A248" s="255" t="s">
        <v>1501</v>
      </c>
    </row>
    <row r="249" spans="1:1">
      <c r="A249" s="255" t="s">
        <v>1502</v>
      </c>
    </row>
    <row r="250" spans="1:1">
      <c r="A250" s="255" t="s">
        <v>1503</v>
      </c>
    </row>
    <row r="251" spans="1:1">
      <c r="A251" s="255" t="s">
        <v>1504</v>
      </c>
    </row>
    <row r="252" spans="1:1">
      <c r="A252" s="255" t="s">
        <v>1505</v>
      </c>
    </row>
    <row r="253" spans="1:1">
      <c r="A253" s="255" t="s">
        <v>1506</v>
      </c>
    </row>
    <row r="254" spans="1:1">
      <c r="A254" s="255" t="s">
        <v>1507</v>
      </c>
    </row>
    <row r="255" spans="1:1">
      <c r="A255" s="255" t="s">
        <v>1508</v>
      </c>
    </row>
    <row r="256" spans="1:1">
      <c r="A256" s="255" t="s">
        <v>1509</v>
      </c>
    </row>
    <row r="257" spans="1:1">
      <c r="A257" s="255" t="s">
        <v>1510</v>
      </c>
    </row>
    <row r="258" spans="1:1">
      <c r="A258" s="255" t="s">
        <v>1511</v>
      </c>
    </row>
    <row r="259" spans="1:1">
      <c r="A259" s="255" t="s">
        <v>1512</v>
      </c>
    </row>
    <row r="260" spans="1:1">
      <c r="A260" s="255" t="s">
        <v>1513</v>
      </c>
    </row>
    <row r="261" spans="1:1">
      <c r="A261" s="255" t="s">
        <v>1514</v>
      </c>
    </row>
    <row r="262" spans="1:1">
      <c r="A262" s="255" t="s">
        <v>1515</v>
      </c>
    </row>
    <row r="263" spans="1:1">
      <c r="A263" s="255" t="s">
        <v>1516</v>
      </c>
    </row>
    <row r="264" spans="1:1">
      <c r="A264" s="255" t="s">
        <v>1517</v>
      </c>
    </row>
    <row r="265" spans="1:1">
      <c r="A265" s="255" t="s">
        <v>1518</v>
      </c>
    </row>
    <row r="266" spans="1:1">
      <c r="A266" s="255" t="s">
        <v>1519</v>
      </c>
    </row>
    <row r="267" spans="1:1">
      <c r="A267" s="255" t="s">
        <v>1520</v>
      </c>
    </row>
    <row r="268" spans="1:1">
      <c r="A268" s="255" t="s">
        <v>1521</v>
      </c>
    </row>
    <row r="269" spans="1:1">
      <c r="A269" s="255" t="s">
        <v>1522</v>
      </c>
    </row>
    <row r="270" spans="1:1">
      <c r="A270" s="255" t="s">
        <v>1523</v>
      </c>
    </row>
    <row r="271" spans="1:1">
      <c r="A271" s="255" t="s">
        <v>1524</v>
      </c>
    </row>
    <row r="272" spans="1:1">
      <c r="A272" s="255" t="s">
        <v>1525</v>
      </c>
    </row>
    <row r="273" spans="1:1">
      <c r="A273" s="255" t="s">
        <v>1526</v>
      </c>
    </row>
    <row r="274" spans="1:1">
      <c r="A274" s="255" t="s">
        <v>1527</v>
      </c>
    </row>
    <row r="275" spans="1:1">
      <c r="A275" s="255" t="s">
        <v>1528</v>
      </c>
    </row>
    <row r="276" spans="1:1">
      <c r="A276" s="255" t="s">
        <v>1529</v>
      </c>
    </row>
    <row r="277" spans="1:1">
      <c r="A277" s="255" t="s">
        <v>1530</v>
      </c>
    </row>
    <row r="278" spans="1:1">
      <c r="A278" s="255" t="s">
        <v>1531</v>
      </c>
    </row>
    <row r="279" spans="1:1">
      <c r="A279" s="255" t="s">
        <v>1532</v>
      </c>
    </row>
    <row r="280" spans="1:1">
      <c r="A280" s="255" t="s">
        <v>1533</v>
      </c>
    </row>
    <row r="281" spans="1:1">
      <c r="A281" s="255" t="s">
        <v>1534</v>
      </c>
    </row>
    <row r="282" spans="1:1">
      <c r="A282" s="255" t="s">
        <v>1535</v>
      </c>
    </row>
    <row r="283" spans="1:1">
      <c r="A283" s="255" t="s">
        <v>1536</v>
      </c>
    </row>
    <row r="284" spans="1:1">
      <c r="A284" s="255" t="s">
        <v>1537</v>
      </c>
    </row>
    <row r="285" spans="1:1">
      <c r="A285" s="255" t="s">
        <v>1538</v>
      </c>
    </row>
    <row r="286" spans="1:1">
      <c r="A286" s="255" t="s">
        <v>1539</v>
      </c>
    </row>
    <row r="287" spans="1:1">
      <c r="A287" s="255" t="s">
        <v>1540</v>
      </c>
    </row>
    <row r="288" spans="1:1">
      <c r="A288" s="255" t="s">
        <v>1389</v>
      </c>
    </row>
    <row r="289" spans="1:1">
      <c r="A289" s="255" t="s">
        <v>1390</v>
      </c>
    </row>
    <row r="290" spans="1:1">
      <c r="A290" s="255" t="s">
        <v>1280</v>
      </c>
    </row>
    <row r="291" spans="1:1">
      <c r="A291" s="255" t="s">
        <v>1541</v>
      </c>
    </row>
    <row r="292" spans="1:1">
      <c r="A292" s="255" t="s">
        <v>1392</v>
      </c>
    </row>
    <row r="293" spans="1:1">
      <c r="A293" s="255"/>
    </row>
    <row r="294" spans="1:1">
      <c r="A294" s="255" t="s">
        <v>1276</v>
      </c>
    </row>
    <row r="295" spans="1:1">
      <c r="A295" s="255" t="s">
        <v>1542</v>
      </c>
    </row>
    <row r="296" spans="1:1">
      <c r="A296" s="255" t="s">
        <v>1278</v>
      </c>
    </row>
    <row r="297" spans="1:1">
      <c r="A297" s="255"/>
    </row>
    <row r="298" spans="1:1">
      <c r="A298" s="255" t="s">
        <v>1389</v>
      </c>
    </row>
    <row r="299" spans="1:1">
      <c r="A299" s="255" t="s">
        <v>1390</v>
      </c>
    </row>
    <row r="300" spans="1:1">
      <c r="A300" s="255" t="s">
        <v>1280</v>
      </c>
    </row>
    <row r="301" spans="1:1">
      <c r="A301" s="255" t="s">
        <v>1543</v>
      </c>
    </row>
    <row r="302" spans="1:1">
      <c r="A302" s="255" t="s">
        <v>1389</v>
      </c>
    </row>
  </sheetData>
  <pageMargins left="0.7" right="0.7" top="0.75" bottom="0.75" header="0.3" footer="0.3"/>
  <pageSetup paperSize="9" scale="60" orientation="portrait" r:id="rId1"/>
  <rowBreaks count="3" manualBreakCount="3">
    <brk id="86" max="16383" man="1"/>
    <brk id="155" max="16383" man="1"/>
    <brk id="250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>
  <sheetPr filterMode="1">
    <outlinePr summaryBelow="0"/>
  </sheetPr>
  <dimension ref="A1:AO634"/>
  <sheetViews>
    <sheetView view="pageBreakPreview" zoomScale="85" zoomScaleNormal="85" zoomScaleSheetLayoutView="85" workbookViewId="0">
      <pane xSplit="2" ySplit="2" topLeftCell="C315" activePane="bottomRight" state="frozen"/>
      <selection activeCell="F52" sqref="F52"/>
      <selection pane="topRight" activeCell="F52" sqref="F52"/>
      <selection pane="bottomLeft" activeCell="F52" sqref="F52"/>
      <selection pane="bottomRight" activeCell="G349" sqref="G349"/>
    </sheetView>
  </sheetViews>
  <sheetFormatPr defaultRowHeight="12.75" outlineLevelRow="1"/>
  <cols>
    <col min="1" max="1" width="8.140625" style="1" customWidth="1"/>
    <col min="2" max="2" width="82" style="1" customWidth="1"/>
    <col min="3" max="3" width="21.85546875" style="8" customWidth="1"/>
    <col min="4" max="17" width="17.42578125" style="8" customWidth="1"/>
    <col min="18" max="18" width="18" style="8" customWidth="1"/>
    <col min="19" max="19" width="9.85546875" style="29" customWidth="1"/>
    <col min="20" max="20" width="10.140625" style="29" customWidth="1"/>
    <col min="21" max="41" width="9.140625" style="5"/>
    <col min="42" max="16384" width="9.140625" style="1"/>
  </cols>
  <sheetData>
    <row r="1" spans="1:41" s="5" customFormat="1" ht="12.75" customHeight="1">
      <c r="A1" s="54"/>
      <c r="B1" s="55"/>
      <c r="C1" s="59"/>
      <c r="D1" s="59"/>
      <c r="E1" s="59" t="s">
        <v>923</v>
      </c>
      <c r="F1" s="55"/>
      <c r="G1" s="55"/>
      <c r="H1" s="55"/>
      <c r="I1" s="55"/>
      <c r="J1" s="55"/>
      <c r="K1" s="55"/>
      <c r="L1" s="55"/>
      <c r="M1" s="55"/>
      <c r="N1" s="55"/>
      <c r="O1" s="55"/>
      <c r="P1" s="55"/>
      <c r="Q1" s="55"/>
      <c r="R1" s="55"/>
      <c r="S1" s="29"/>
      <c r="T1" s="29"/>
    </row>
    <row r="2" spans="1:41" s="40" customFormat="1" ht="38.25">
      <c r="A2" s="2"/>
      <c r="B2" s="2" t="s">
        <v>76</v>
      </c>
      <c r="C2" s="155" t="s">
        <v>995</v>
      </c>
      <c r="D2" s="155" t="s">
        <v>1072</v>
      </c>
      <c r="E2" s="155" t="s">
        <v>964</v>
      </c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8"/>
      <c r="T2" s="38"/>
      <c r="U2" s="39"/>
      <c r="V2" s="39"/>
      <c r="W2" s="39"/>
      <c r="X2" s="39"/>
      <c r="Y2" s="39"/>
      <c r="Z2" s="39"/>
      <c r="AA2" s="39"/>
      <c r="AB2" s="39"/>
      <c r="AC2" s="39"/>
      <c r="AD2" s="39"/>
      <c r="AE2" s="39"/>
      <c r="AF2" s="39"/>
      <c r="AG2" s="39"/>
      <c r="AH2" s="39"/>
      <c r="AI2" s="39"/>
      <c r="AJ2" s="39"/>
      <c r="AK2" s="39"/>
      <c r="AL2" s="39"/>
      <c r="AM2" s="39"/>
      <c r="AN2" s="39"/>
      <c r="AO2" s="39"/>
    </row>
    <row r="3" spans="1:41">
      <c r="A3" s="27" t="s">
        <v>72</v>
      </c>
      <c r="B3" s="6" t="s">
        <v>77</v>
      </c>
      <c r="C3" s="30">
        <f>ÖNK!C3+Óvoda!C3</f>
        <v>13628</v>
      </c>
      <c r="D3" s="30">
        <f>ÖNK!D3+Óvoda!D3</f>
        <v>15556</v>
      </c>
      <c r="E3" s="30">
        <f>ÖNK!E3+Óvoda!E3</f>
        <v>14951</v>
      </c>
      <c r="F3" s="30"/>
      <c r="G3" s="30"/>
      <c r="H3" s="30"/>
      <c r="I3" s="30"/>
      <c r="J3" s="30"/>
      <c r="K3" s="30"/>
      <c r="L3" s="30"/>
      <c r="M3" s="30"/>
      <c r="N3" s="30"/>
      <c r="O3" s="30"/>
      <c r="P3" s="30"/>
      <c r="Q3" s="30"/>
      <c r="R3" s="30"/>
      <c r="S3" s="30"/>
      <c r="T3" s="30"/>
    </row>
    <row r="4" spans="1:41">
      <c r="A4" s="27" t="s">
        <v>73</v>
      </c>
      <c r="B4" s="6" t="s">
        <v>78</v>
      </c>
      <c r="C4" s="30"/>
      <c r="D4" s="30">
        <f>ÖNK!D4+Óvoda!D4</f>
        <v>0</v>
      </c>
      <c r="E4" s="30">
        <f>ÖNK!E4+Óvoda!E4</f>
        <v>0</v>
      </c>
      <c r="F4" s="30"/>
      <c r="G4" s="30"/>
      <c r="H4" s="30"/>
      <c r="I4" s="30"/>
      <c r="J4" s="30"/>
      <c r="K4" s="30"/>
      <c r="L4" s="30"/>
      <c r="M4" s="30"/>
      <c r="N4" s="30"/>
      <c r="O4" s="30"/>
      <c r="P4" s="30"/>
      <c r="Q4" s="30"/>
      <c r="R4" s="30"/>
      <c r="S4" s="30"/>
      <c r="T4" s="30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</row>
    <row r="5" spans="1:41">
      <c r="A5" s="27" t="s">
        <v>75</v>
      </c>
      <c r="B5" s="6" t="s">
        <v>79</v>
      </c>
      <c r="C5" s="30">
        <f>+Óvoda!C5+ÖNK!C5</f>
        <v>0</v>
      </c>
      <c r="D5" s="30">
        <f>ÖNK!D5+Óvoda!D5</f>
        <v>200</v>
      </c>
      <c r="E5" s="30">
        <f>ÖNK!E5+Óvoda!E5</f>
        <v>194</v>
      </c>
      <c r="F5" s="60"/>
      <c r="G5" s="60"/>
      <c r="H5" s="60"/>
      <c r="I5" s="60"/>
      <c r="J5" s="60"/>
      <c r="K5" s="60"/>
      <c r="L5" s="60"/>
      <c r="M5" s="60"/>
      <c r="N5" s="60"/>
      <c r="O5" s="60"/>
      <c r="P5" s="60"/>
      <c r="Q5" s="60"/>
      <c r="R5" s="30"/>
      <c r="S5" s="30"/>
      <c r="T5" s="30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</row>
    <row r="6" spans="1:41">
      <c r="A6" s="27" t="s">
        <v>74</v>
      </c>
      <c r="B6" s="6" t="s">
        <v>82</v>
      </c>
      <c r="C6" s="30"/>
      <c r="D6" s="30">
        <f>Óvoda!D8</f>
        <v>113</v>
      </c>
      <c r="E6" s="30">
        <v>112</v>
      </c>
      <c r="F6" s="30"/>
      <c r="G6" s="30"/>
      <c r="H6" s="30"/>
      <c r="I6" s="30"/>
      <c r="J6" s="30"/>
      <c r="K6" s="30"/>
      <c r="L6" s="30"/>
      <c r="M6" s="30"/>
      <c r="N6" s="30"/>
      <c r="O6" s="30"/>
      <c r="P6" s="30"/>
      <c r="Q6" s="30"/>
      <c r="R6" s="30"/>
      <c r="S6" s="30"/>
      <c r="T6" s="30"/>
    </row>
    <row r="7" spans="1:41">
      <c r="A7" s="27" t="s">
        <v>83</v>
      </c>
      <c r="B7" s="6" t="s">
        <v>84</v>
      </c>
      <c r="C7" s="30">
        <f>+Óvoda!C7+ÖNK!C7</f>
        <v>0</v>
      </c>
      <c r="D7" s="30">
        <f>ÖNK!D7+Óvoda!D7</f>
        <v>0</v>
      </c>
      <c r="E7" s="30">
        <f>ÖNK!E7+Óvoda!E7</f>
        <v>0</v>
      </c>
      <c r="F7" s="30"/>
      <c r="G7" s="30"/>
      <c r="H7" s="30"/>
      <c r="I7" s="30"/>
      <c r="J7" s="30"/>
      <c r="K7" s="30"/>
      <c r="L7" s="30"/>
      <c r="M7" s="30"/>
      <c r="N7" s="30"/>
      <c r="O7" s="30"/>
      <c r="P7" s="30"/>
      <c r="Q7" s="30"/>
      <c r="R7" s="30"/>
      <c r="S7" s="30"/>
      <c r="T7" s="30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</row>
    <row r="8" spans="1:41">
      <c r="A8" s="27" t="s">
        <v>85</v>
      </c>
      <c r="B8" s="6" t="s">
        <v>86</v>
      </c>
      <c r="C8" s="30">
        <f>+Óvoda!C9+ÖNK!C8</f>
        <v>0</v>
      </c>
      <c r="D8" s="30"/>
      <c r="E8" s="30">
        <v>0</v>
      </c>
      <c r="F8" s="30"/>
      <c r="G8" s="30"/>
      <c r="H8" s="30"/>
      <c r="I8" s="30"/>
      <c r="J8" s="30"/>
      <c r="K8" s="30"/>
      <c r="L8" s="30"/>
      <c r="M8" s="30"/>
      <c r="N8" s="30"/>
      <c r="O8" s="30"/>
      <c r="P8" s="30"/>
      <c r="Q8" s="30"/>
      <c r="R8" s="30"/>
      <c r="S8" s="30"/>
      <c r="T8" s="30"/>
    </row>
    <row r="9" spans="1:41">
      <c r="A9" s="27" t="s">
        <v>87</v>
      </c>
      <c r="B9" s="6" t="s">
        <v>88</v>
      </c>
      <c r="C9" s="30">
        <f>+Óvoda!C10+ÖNK!C9</f>
        <v>576</v>
      </c>
      <c r="D9" s="30">
        <f>ÖNK!D9+Óvoda!D10</f>
        <v>629</v>
      </c>
      <c r="E9" s="30">
        <f>ÖNK!E9+Óvoda!E10</f>
        <v>552</v>
      </c>
      <c r="F9" s="30"/>
      <c r="G9" s="30"/>
      <c r="H9" s="30"/>
      <c r="I9" s="30"/>
      <c r="J9" s="30"/>
      <c r="K9" s="30"/>
      <c r="L9" s="30"/>
      <c r="M9" s="30"/>
      <c r="N9" s="30"/>
      <c r="O9" s="30"/>
      <c r="P9" s="30"/>
      <c r="Q9" s="30"/>
      <c r="R9" s="30"/>
      <c r="S9" s="30"/>
      <c r="T9" s="30"/>
    </row>
    <row r="10" spans="1:41" hidden="1">
      <c r="A10" s="27" t="s">
        <v>89</v>
      </c>
      <c r="B10" s="6" t="s">
        <v>90</v>
      </c>
      <c r="C10" s="30" t="e">
        <f>+#REF!+#REF!+#REF!+#REF!+#REF!+Óvoda!C11+#REF!+ÖNK!C10</f>
        <v>#REF!</v>
      </c>
      <c r="D10" s="30" t="e">
        <f>+#REF!+#REF!+#REF!+#REF!+#REF!+Óvoda!D11+#REF!+ÖNK!D10</f>
        <v>#REF!</v>
      </c>
      <c r="E10" s="30" t="e">
        <f>+#REF!+#REF!+#REF!+#REF!+#REF!+Óvoda!E11+#REF!+ÖNK!E10</f>
        <v>#REF!</v>
      </c>
      <c r="F10" s="30"/>
      <c r="G10" s="30"/>
      <c r="H10" s="30"/>
      <c r="I10" s="30"/>
      <c r="J10" s="30"/>
      <c r="K10" s="30"/>
      <c r="L10" s="30"/>
      <c r="M10" s="30"/>
      <c r="N10" s="30"/>
      <c r="O10" s="30"/>
      <c r="P10" s="30"/>
      <c r="Q10" s="30"/>
      <c r="R10" s="30"/>
      <c r="S10" s="30"/>
      <c r="T10" s="30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</row>
    <row r="11" spans="1:41">
      <c r="A11" s="27" t="s">
        <v>91</v>
      </c>
      <c r="B11" s="6" t="s">
        <v>92</v>
      </c>
      <c r="C11" s="30">
        <f>+Óvoda!C12+ÖNK!C11</f>
        <v>100</v>
      </c>
      <c r="D11" s="30">
        <f>ÖNK!D11+Óvoda!D12</f>
        <v>110</v>
      </c>
      <c r="E11" s="30">
        <v>104</v>
      </c>
      <c r="F11" s="30"/>
      <c r="G11" s="30"/>
      <c r="H11" s="30"/>
      <c r="I11" s="30"/>
      <c r="J11" s="30"/>
      <c r="K11" s="30"/>
      <c r="L11" s="30"/>
      <c r="M11" s="30"/>
      <c r="N11" s="30"/>
      <c r="O11" s="30"/>
      <c r="P11" s="30"/>
      <c r="Q11" s="30"/>
      <c r="R11" s="30"/>
      <c r="S11" s="30"/>
      <c r="T11" s="30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</row>
    <row r="12" spans="1:41">
      <c r="A12" s="27" t="s">
        <v>93</v>
      </c>
      <c r="B12" s="6" t="s">
        <v>94</v>
      </c>
      <c r="C12" s="30">
        <f>+Óvoda!C13+ÖNK!C12</f>
        <v>56</v>
      </c>
      <c r="D12" s="30">
        <f>ÖNK!D12+Óvoda!D13</f>
        <v>135</v>
      </c>
      <c r="E12" s="30">
        <v>72</v>
      </c>
      <c r="F12" s="30"/>
      <c r="G12" s="30"/>
      <c r="H12" s="30"/>
      <c r="I12" s="30"/>
      <c r="J12" s="30"/>
      <c r="K12" s="30"/>
      <c r="L12" s="30"/>
      <c r="M12" s="30"/>
      <c r="N12" s="30"/>
      <c r="O12" s="30"/>
      <c r="P12" s="30"/>
      <c r="Q12" s="30"/>
      <c r="R12" s="30"/>
      <c r="S12" s="30"/>
      <c r="T12" s="30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</row>
    <row r="13" spans="1:41" hidden="1">
      <c r="A13" s="27" t="s">
        <v>95</v>
      </c>
      <c r="B13" s="6" t="s">
        <v>96</v>
      </c>
      <c r="C13" s="30" t="e">
        <f>+#REF!+#REF!+#REF!+#REF!+#REF!+Óvoda!C14+#REF!+ÖNK!C13</f>
        <v>#REF!</v>
      </c>
      <c r="D13" s="30" t="e">
        <f>+#REF!+#REF!+#REF!+#REF!+#REF!+Óvoda!D14+#REF!+ÖNK!D13</f>
        <v>#REF!</v>
      </c>
      <c r="E13" s="30" t="e">
        <f>+#REF!+#REF!+#REF!+#REF!+#REF!+Óvoda!E14+#REF!+ÖNK!E13</f>
        <v>#REF!</v>
      </c>
      <c r="F13" s="30"/>
      <c r="G13" s="30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  <c r="S13" s="30"/>
      <c r="T13" s="30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</row>
    <row r="14" spans="1:41" hidden="1">
      <c r="A14" s="27" t="s">
        <v>97</v>
      </c>
      <c r="B14" s="6" t="s">
        <v>98</v>
      </c>
      <c r="C14" s="30" t="e">
        <f>+#REF!+#REF!+#REF!+#REF!+#REF!+Óvoda!C15+#REF!+ÖNK!C14</f>
        <v>#REF!</v>
      </c>
      <c r="D14" s="30" t="e">
        <f>+#REF!+#REF!+#REF!+#REF!+#REF!+Óvoda!D15+#REF!+ÖNK!D14</f>
        <v>#REF!</v>
      </c>
      <c r="E14" s="30" t="e">
        <f>+#REF!+#REF!+#REF!+#REF!+#REF!+Óvoda!E15+#REF!+ÖNK!E14</f>
        <v>#REF!</v>
      </c>
      <c r="F14" s="30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  <c r="S14" s="30"/>
      <c r="T14" s="30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</row>
    <row r="15" spans="1:41">
      <c r="A15" s="27" t="s">
        <v>99</v>
      </c>
      <c r="B15" s="6" t="s">
        <v>100</v>
      </c>
      <c r="C15" s="30">
        <f>+Óvoda!C16+ÖNK!C15</f>
        <v>706</v>
      </c>
      <c r="D15" s="30">
        <f>ÖNK!D15+Óvoda!D16</f>
        <v>736</v>
      </c>
      <c r="E15" s="30">
        <f>ÖNK!E15+Óvoda!E16</f>
        <v>578</v>
      </c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  <c r="S15" s="30"/>
      <c r="T15" s="30"/>
    </row>
    <row r="16" spans="1:41" hidden="1">
      <c r="A16" s="27" t="s">
        <v>71</v>
      </c>
      <c r="B16" s="6" t="s">
        <v>101</v>
      </c>
      <c r="C16" s="30" t="e">
        <f>+#REF!+#REF!+#REF!+#REF!+#REF!+Óvoda!C17+#REF!+ÖNK!C16</f>
        <v>#REF!</v>
      </c>
      <c r="D16" s="30" t="e">
        <f>+#REF!+#REF!+#REF!+#REF!+#REF!+Óvoda!D17+#REF!+ÖNK!D16</f>
        <v>#REF!</v>
      </c>
      <c r="E16" s="30" t="e">
        <f>+#REF!+#REF!+#REF!+#REF!+#REF!+Óvoda!E17+#REF!+ÖNK!E16</f>
        <v>#REF!</v>
      </c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  <c r="S16" s="30"/>
      <c r="T16" s="30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</row>
    <row r="17" spans="1:41" ht="15.75" customHeight="1">
      <c r="A17" s="7" t="s">
        <v>102</v>
      </c>
      <c r="B17" s="9" t="s">
        <v>103</v>
      </c>
      <c r="C17" s="31">
        <f>SUBTOTAL(9,C3:C15)</f>
        <v>15066</v>
      </c>
      <c r="D17" s="31">
        <f>SUBTOTAL(9,D3:D15)</f>
        <v>17479</v>
      </c>
      <c r="E17" s="31">
        <f>SUBTOTAL(9,E3:E15)</f>
        <v>16563</v>
      </c>
      <c r="F17" s="31"/>
      <c r="G17" s="31"/>
      <c r="H17" s="31"/>
      <c r="I17" s="31"/>
      <c r="J17" s="31"/>
      <c r="K17" s="31"/>
      <c r="L17" s="31"/>
      <c r="M17" s="31"/>
      <c r="N17" s="31"/>
      <c r="O17" s="31"/>
      <c r="P17" s="31"/>
      <c r="Q17" s="31"/>
      <c r="R17" s="31"/>
      <c r="S17" s="31"/>
      <c r="T17" s="31"/>
    </row>
    <row r="18" spans="1:41">
      <c r="A18" s="27" t="s">
        <v>104</v>
      </c>
      <c r="B18" s="6" t="s">
        <v>105</v>
      </c>
      <c r="C18" s="30">
        <f>+Óvoda!C19+ÖNK!C18</f>
        <v>4690</v>
      </c>
      <c r="D18" s="30">
        <f>+Óvoda!D19+ÖNK!D18</f>
        <v>4820</v>
      </c>
      <c r="E18" s="30">
        <f>+Óvoda!E19+ÖNK!E18</f>
        <v>4496</v>
      </c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  <c r="S18" s="30"/>
      <c r="T18" s="30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</row>
    <row r="19" spans="1:41" ht="25.5">
      <c r="A19" s="27" t="s">
        <v>106</v>
      </c>
      <c r="B19" s="6" t="s">
        <v>107</v>
      </c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  <c r="S19" s="30"/>
      <c r="T19" s="30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</row>
    <row r="20" spans="1:41">
      <c r="A20" s="27" t="s">
        <v>108</v>
      </c>
      <c r="B20" s="6" t="s">
        <v>109</v>
      </c>
      <c r="C20" s="30">
        <f>+Óvoda!C21+ÖNK!C20</f>
        <v>0</v>
      </c>
      <c r="D20" s="30">
        <v>0</v>
      </c>
      <c r="E20" s="30">
        <v>0</v>
      </c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  <c r="S20" s="30"/>
      <c r="T20" s="30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</row>
    <row r="21" spans="1:41" ht="15.75" customHeight="1">
      <c r="A21" s="7" t="s">
        <v>110</v>
      </c>
      <c r="B21" s="9" t="s">
        <v>111</v>
      </c>
      <c r="C21" s="31">
        <f>C18+C20</f>
        <v>4690</v>
      </c>
      <c r="D21" s="31">
        <f>D18+D20</f>
        <v>4820</v>
      </c>
      <c r="E21" s="31">
        <f>E18+E20</f>
        <v>4496</v>
      </c>
      <c r="F21" s="31"/>
      <c r="G21" s="31"/>
      <c r="H21" s="31"/>
      <c r="I21" s="31"/>
      <c r="J21" s="31"/>
      <c r="K21" s="31"/>
      <c r="L21" s="31"/>
      <c r="M21" s="31"/>
      <c r="N21" s="31"/>
      <c r="O21" s="31"/>
      <c r="P21" s="31"/>
      <c r="Q21" s="31"/>
      <c r="R21" s="31"/>
      <c r="S21" s="31"/>
      <c r="T21" s="3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</row>
    <row r="22" spans="1:41" s="13" customFormat="1" ht="22.5" customHeight="1">
      <c r="A22" s="11" t="s">
        <v>112</v>
      </c>
      <c r="B22" s="12" t="s">
        <v>113</v>
      </c>
      <c r="C22" s="32">
        <f>+C17+C21</f>
        <v>19756</v>
      </c>
      <c r="D22" s="32">
        <f>+D17+D21</f>
        <v>22299</v>
      </c>
      <c r="E22" s="32">
        <f>+E17+E21</f>
        <v>21059</v>
      </c>
      <c r="F22" s="32"/>
      <c r="G22" s="32"/>
      <c r="H22" s="32"/>
      <c r="I22" s="32"/>
      <c r="J22" s="32"/>
      <c r="K22" s="32"/>
      <c r="L22" s="32"/>
      <c r="M22" s="32"/>
      <c r="N22" s="32"/>
      <c r="O22" s="32"/>
      <c r="P22" s="32"/>
      <c r="Q22" s="32"/>
      <c r="R22" s="32"/>
      <c r="S22" s="32"/>
      <c r="T22" s="32"/>
    </row>
    <row r="23" spans="1:41" s="13" customFormat="1" ht="25.5">
      <c r="A23" s="11" t="s">
        <v>114</v>
      </c>
      <c r="B23" s="12" t="s">
        <v>115</v>
      </c>
      <c r="C23" s="32">
        <f>SUBTOTAL(9,C24:C30)</f>
        <v>5447</v>
      </c>
      <c r="D23" s="32">
        <f>SUBTOTAL(9,D24:D30)</f>
        <v>5522</v>
      </c>
      <c r="E23" s="32">
        <f>SUBTOTAL(9,E24:E30)</f>
        <v>5213</v>
      </c>
      <c r="F23" s="32"/>
      <c r="G23" s="32"/>
      <c r="H23" s="32"/>
      <c r="I23" s="32"/>
      <c r="J23" s="32"/>
      <c r="K23" s="32"/>
      <c r="L23" s="32"/>
      <c r="M23" s="32"/>
      <c r="N23" s="32"/>
      <c r="O23" s="32"/>
      <c r="P23" s="32"/>
      <c r="Q23" s="32"/>
      <c r="R23" s="32"/>
      <c r="S23" s="32"/>
      <c r="T23" s="32"/>
    </row>
    <row r="24" spans="1:41">
      <c r="A24" s="27" t="s">
        <v>116</v>
      </c>
      <c r="B24" s="6" t="s">
        <v>117</v>
      </c>
      <c r="C24" s="30">
        <f>ÖNK!C24+Óvoda!C25</f>
        <v>5175</v>
      </c>
      <c r="D24" s="30">
        <f>++Óvoda!D25+ÖNK!D24</f>
        <v>5250</v>
      </c>
      <c r="E24" s="30">
        <f>ÖNK!E24+Óvoda!E25</f>
        <v>4987</v>
      </c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  <c r="S24" s="30"/>
      <c r="T24" s="30"/>
    </row>
    <row r="25" spans="1:41">
      <c r="A25" s="27" t="s">
        <v>118</v>
      </c>
      <c r="B25" s="6" t="s">
        <v>119</v>
      </c>
      <c r="C25" s="30">
        <f>ÖNK!C25+Óvoda!C26</f>
        <v>0</v>
      </c>
      <c r="D25" s="30">
        <f>++Óvoda!D26+ÖNK!D25</f>
        <v>0</v>
      </c>
      <c r="E25" s="30">
        <f>++Óvoda!E26+ÖNK!E25</f>
        <v>0</v>
      </c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  <c r="S25" s="30"/>
      <c r="T25" s="30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</row>
    <row r="26" spans="1:41" hidden="1">
      <c r="A26" s="27" t="s">
        <v>120</v>
      </c>
      <c r="B26" s="6" t="s">
        <v>121</v>
      </c>
      <c r="C26" s="30" t="e">
        <f>+#REF!+#REF!+#REF!+#REF!+#REF!+Óvoda!C27+#REF!+ÖNK!C26</f>
        <v>#REF!</v>
      </c>
      <c r="D26" s="30" t="e">
        <f>+#REF!+#REF!+#REF!+#REF!+#REF!+Óvoda!D27+#REF!+ÖNK!D26</f>
        <v>#REF!</v>
      </c>
      <c r="E26" s="30" t="e">
        <f>+#REF!+#REF!+#REF!+#REF!+#REF!+Óvoda!E27+#REF!+ÖNK!E26</f>
        <v>#REF!</v>
      </c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  <c r="S26" s="30"/>
      <c r="T26" s="30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</row>
    <row r="27" spans="1:41">
      <c r="A27" s="27" t="s">
        <v>122</v>
      </c>
      <c r="B27" s="6" t="s">
        <v>123</v>
      </c>
      <c r="C27" s="30">
        <f>ÖNK!C27+Óvoda!C28</f>
        <v>136</v>
      </c>
      <c r="D27" s="30">
        <f>++Óvoda!D28+ÖNK!D27</f>
        <v>136</v>
      </c>
      <c r="E27" s="30">
        <f>++Óvoda!E29+ÖNK!E27</f>
        <v>53</v>
      </c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  <c r="S27" s="30"/>
      <c r="T27" s="30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</row>
    <row r="28" spans="1:41">
      <c r="A28" s="27" t="s">
        <v>124</v>
      </c>
      <c r="B28" s="6" t="s">
        <v>125</v>
      </c>
      <c r="C28" s="30">
        <f>ÖNK!C28+Óvoda!C29</f>
        <v>0</v>
      </c>
      <c r="D28" s="30">
        <f>++Óvoda!D29+ÖNK!D28</f>
        <v>0</v>
      </c>
      <c r="E28" s="30">
        <v>69</v>
      </c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  <c r="S28" s="30"/>
      <c r="T28" s="30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</row>
    <row r="29" spans="1:41" ht="25.5" hidden="1">
      <c r="A29" s="27" t="s">
        <v>126</v>
      </c>
      <c r="B29" s="6" t="s">
        <v>127</v>
      </c>
      <c r="C29" s="30" t="e">
        <f>+#REF!+#REF!+#REF!+#REF!+#REF!+Óvoda!C30+#REF!+ÖNK!C29</f>
        <v>#REF!</v>
      </c>
      <c r="D29" s="30" t="e">
        <f>+#REF!+#REF!+#REF!+#REF!+#REF!+Óvoda!D30+#REF!+ÖNK!D29</f>
        <v>#REF!</v>
      </c>
      <c r="E29" s="30" t="e">
        <f>+#REF!+#REF!+#REF!+#REF!+#REF!+Óvoda!E30+#REF!+ÖNK!E29</f>
        <v>#REF!</v>
      </c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  <c r="S29" s="30"/>
      <c r="T29" s="30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</row>
    <row r="30" spans="1:41">
      <c r="A30" s="27" t="s">
        <v>128</v>
      </c>
      <c r="B30" s="6" t="s">
        <v>129</v>
      </c>
      <c r="C30" s="30">
        <f>ÖNK!C30+Óvoda!C31</f>
        <v>136</v>
      </c>
      <c r="D30" s="30">
        <f>++Óvoda!D31+ÖNK!D30</f>
        <v>136</v>
      </c>
      <c r="E30" s="30">
        <f>++Óvoda!E31+ÖNK!E30</f>
        <v>104</v>
      </c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  <c r="S30" s="30"/>
      <c r="T30" s="30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</row>
    <row r="31" spans="1:41" ht="19.5" customHeight="1">
      <c r="A31" s="27" t="s">
        <v>130</v>
      </c>
      <c r="B31" s="6" t="s">
        <v>131</v>
      </c>
      <c r="C31" s="30">
        <f>SUM(C32:C36)</f>
        <v>80</v>
      </c>
      <c r="D31" s="30">
        <f>SUM(D32:D36)</f>
        <v>80</v>
      </c>
      <c r="E31" s="30">
        <f>++Óvoda!E32+ÖNK!E31</f>
        <v>23</v>
      </c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  <c r="S31" s="30"/>
      <c r="T31" s="30"/>
    </row>
    <row r="32" spans="1:41">
      <c r="A32" s="72">
        <v>5111</v>
      </c>
      <c r="B32" s="61" t="s">
        <v>486</v>
      </c>
      <c r="C32" s="30">
        <f>Óvoda!C33+ÖNK!C32</f>
        <v>20</v>
      </c>
      <c r="D32" s="30">
        <f>Óvoda!D33+ÖNK!D32</f>
        <v>20</v>
      </c>
      <c r="E32" s="30">
        <f>Óvoda!E33+ÖNK!E32</f>
        <v>0</v>
      </c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  <c r="S32" s="30"/>
      <c r="T32" s="30"/>
    </row>
    <row r="33" spans="1:41">
      <c r="A33" s="72">
        <v>5112</v>
      </c>
      <c r="B33" s="61" t="s">
        <v>487</v>
      </c>
      <c r="C33" s="30">
        <f>Óvoda!C34+ÖNK!C33</f>
        <v>0</v>
      </c>
      <c r="D33" s="30">
        <f>Óvoda!D34+ÖNK!D33</f>
        <v>0</v>
      </c>
      <c r="E33" s="30">
        <f>Óvoda!E34+ÖNK!E33</f>
        <v>0</v>
      </c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  <c r="S33" s="30"/>
      <c r="T33" s="30"/>
    </row>
    <row r="34" spans="1:41">
      <c r="A34" s="72">
        <v>5113</v>
      </c>
      <c r="B34" s="61" t="s">
        <v>488</v>
      </c>
      <c r="C34" s="30">
        <f>Óvoda!C35+ÖNK!C34</f>
        <v>0</v>
      </c>
      <c r="D34" s="30">
        <f>Óvoda!D35+ÖNK!D34</f>
        <v>0</v>
      </c>
      <c r="E34" s="30">
        <f>Óvoda!E35+ÖNK!E34</f>
        <v>0</v>
      </c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  <c r="S34" s="30"/>
      <c r="T34" s="30"/>
    </row>
    <row r="35" spans="1:41">
      <c r="A35" s="72">
        <v>5114</v>
      </c>
      <c r="B35" s="61" t="s">
        <v>489</v>
      </c>
      <c r="C35" s="30">
        <f>Óvoda!C36+ÖNK!C35</f>
        <v>10</v>
      </c>
      <c r="D35" s="30">
        <f>Óvoda!D36+ÖNK!D35</f>
        <v>10</v>
      </c>
      <c r="E35" s="30">
        <f>Óvoda!E36+ÖNK!E35</f>
        <v>0</v>
      </c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  <c r="S35" s="30"/>
      <c r="T35" s="30"/>
    </row>
    <row r="36" spans="1:41" ht="25.5">
      <c r="A36" s="72">
        <v>5115</v>
      </c>
      <c r="B36" s="61" t="s">
        <v>497</v>
      </c>
      <c r="C36" s="30">
        <f>Óvoda!C37+ÖNK!C36</f>
        <v>50</v>
      </c>
      <c r="D36" s="30">
        <f>Óvoda!D37+ÖNK!D36</f>
        <v>50</v>
      </c>
      <c r="E36" s="30">
        <f>Óvoda!E37+ÖNK!E36</f>
        <v>23</v>
      </c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  <c r="S36" s="30"/>
      <c r="T36" s="30"/>
    </row>
    <row r="37" spans="1:41" ht="18" customHeight="1">
      <c r="A37" s="27" t="s">
        <v>132</v>
      </c>
      <c r="B37" s="6" t="s">
        <v>133</v>
      </c>
      <c r="C37" s="30">
        <f>SUM(C38:C44)</f>
        <v>1670</v>
      </c>
      <c r="D37" s="30">
        <f>SUM(D38:D44)</f>
        <v>1660</v>
      </c>
      <c r="E37" s="30">
        <f>SUM(E38:E44)</f>
        <v>1120</v>
      </c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  <c r="S37" s="30"/>
      <c r="T37" s="30"/>
    </row>
    <row r="38" spans="1:41">
      <c r="A38" s="72">
        <v>5121</v>
      </c>
      <c r="B38" s="61" t="s">
        <v>490</v>
      </c>
      <c r="C38" s="30">
        <f>Óvoda!C39+ÖNK!C38</f>
        <v>0</v>
      </c>
      <c r="D38" s="30">
        <f>Óvoda!D39+ÖNK!D38</f>
        <v>0</v>
      </c>
      <c r="E38" s="30">
        <f>Óvoda!E39+ÖNK!E38</f>
        <v>0</v>
      </c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  <c r="S38" s="30"/>
      <c r="T38" s="30"/>
    </row>
    <row r="39" spans="1:41">
      <c r="A39" s="72">
        <v>5122</v>
      </c>
      <c r="B39" s="61" t="s">
        <v>491</v>
      </c>
      <c r="C39" s="30">
        <f>Óvoda!C40+ÖNK!C39</f>
        <v>230</v>
      </c>
      <c r="D39" s="30">
        <f>Óvoda!D40+ÖNK!D39</f>
        <v>230</v>
      </c>
      <c r="E39" s="30">
        <f>Óvoda!E40+ÖNK!E39</f>
        <v>47</v>
      </c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  <c r="S39" s="30"/>
      <c r="T39" s="30"/>
    </row>
    <row r="40" spans="1:41">
      <c r="A40" s="72">
        <v>5123</v>
      </c>
      <c r="B40" s="61" t="s">
        <v>492</v>
      </c>
      <c r="C40" s="30">
        <f>Óvoda!C41+ÖNK!C40</f>
        <v>0</v>
      </c>
      <c r="D40" s="30">
        <f>Óvoda!D41+ÖNK!D40</f>
        <v>0</v>
      </c>
      <c r="E40" s="30">
        <f>Óvoda!E41+ÖNK!E40</f>
        <v>0</v>
      </c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  <c r="S40" s="30"/>
      <c r="T40" s="30"/>
    </row>
    <row r="41" spans="1:41">
      <c r="A41" s="72">
        <v>5124</v>
      </c>
      <c r="B41" s="61" t="s">
        <v>493</v>
      </c>
      <c r="C41" s="30">
        <f>Óvoda!C42+ÖNK!C41</f>
        <v>850</v>
      </c>
      <c r="D41" s="30">
        <f>Óvoda!D42+ÖNK!D41</f>
        <v>850</v>
      </c>
      <c r="E41" s="30">
        <f>Óvoda!E42+ÖNK!E41</f>
        <v>785</v>
      </c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  <c r="S41" s="30"/>
      <c r="T41" s="30"/>
    </row>
    <row r="42" spans="1:41">
      <c r="A42" s="72">
        <v>5125</v>
      </c>
      <c r="B42" s="61" t="s">
        <v>494</v>
      </c>
      <c r="C42" s="30">
        <f>Óvoda!C43+ÖNK!C42</f>
        <v>90</v>
      </c>
      <c r="D42" s="30">
        <f>Óvoda!D43+ÖNK!D42</f>
        <v>90</v>
      </c>
      <c r="E42" s="30">
        <f>Óvoda!E43+ÖNK!E42</f>
        <v>64</v>
      </c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  <c r="S42" s="30"/>
      <c r="T42" s="30"/>
    </row>
    <row r="43" spans="1:41">
      <c r="A43" s="72">
        <v>5126</v>
      </c>
      <c r="B43" s="61" t="s">
        <v>495</v>
      </c>
      <c r="C43" s="30">
        <f>Óvoda!C44+ÖNK!C43</f>
        <v>120</v>
      </c>
      <c r="D43" s="30">
        <f>Óvoda!D44+ÖNK!D43</f>
        <v>110</v>
      </c>
      <c r="E43" s="30">
        <f>Óvoda!E44+ÖNK!E43</f>
        <v>4</v>
      </c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  <c r="S43" s="30"/>
      <c r="T43" s="30"/>
    </row>
    <row r="44" spans="1:41">
      <c r="A44" s="72">
        <v>5127</v>
      </c>
      <c r="B44" s="61" t="s">
        <v>496</v>
      </c>
      <c r="C44" s="30">
        <f>Óvoda!C45+ÖNK!C44</f>
        <v>380</v>
      </c>
      <c r="D44" s="30">
        <f>Óvoda!D45+ÖNK!D44</f>
        <v>380</v>
      </c>
      <c r="E44" s="30">
        <f>Óvoda!E45+ÖNK!E44</f>
        <v>220</v>
      </c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  <c r="S44" s="30"/>
      <c r="T44" s="30"/>
    </row>
    <row r="45" spans="1:41">
      <c r="A45" s="27" t="s">
        <v>134</v>
      </c>
      <c r="B45" s="6" t="s">
        <v>135</v>
      </c>
      <c r="C45" s="30">
        <f>Óvoda!C46+ÖNK!C45</f>
        <v>0</v>
      </c>
      <c r="D45" s="30">
        <f>Óvoda!D46+ÖNK!D45</f>
        <v>0</v>
      </c>
      <c r="E45" s="30">
        <f>Óvoda!E46+ÖNK!E45</f>
        <v>0</v>
      </c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  <c r="S45" s="30"/>
      <c r="T45" s="30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</row>
    <row r="46" spans="1:41" ht="15.75" customHeight="1">
      <c r="A46" s="7" t="s">
        <v>136</v>
      </c>
      <c r="B46" s="9" t="s">
        <v>137</v>
      </c>
      <c r="C46" s="31">
        <f>+C31+C37+C45</f>
        <v>1750</v>
      </c>
      <c r="D46" s="31">
        <f>+D31+D37+D45</f>
        <v>1740</v>
      </c>
      <c r="E46" s="31">
        <f>+E31+E37+E45</f>
        <v>1143</v>
      </c>
      <c r="F46" s="31"/>
      <c r="G46" s="31"/>
      <c r="H46" s="31"/>
      <c r="I46" s="31"/>
      <c r="J46" s="31"/>
      <c r="K46" s="31"/>
      <c r="L46" s="31"/>
      <c r="M46" s="31"/>
      <c r="N46" s="31"/>
      <c r="O46" s="31"/>
      <c r="P46" s="31"/>
      <c r="Q46" s="31"/>
      <c r="R46" s="31"/>
      <c r="S46" s="31"/>
      <c r="T46" s="31"/>
    </row>
    <row r="47" spans="1:41" ht="18" customHeight="1">
      <c r="A47" s="27" t="s">
        <v>138</v>
      </c>
      <c r="B47" s="6" t="s">
        <v>139</v>
      </c>
      <c r="C47" s="30">
        <f>SUBTOTAL(9,C48:C50)</f>
        <v>300</v>
      </c>
      <c r="D47" s="30">
        <f>SUM(D48:D50)</f>
        <v>397</v>
      </c>
      <c r="E47" s="30">
        <f>SUM(E48:E50)</f>
        <v>404</v>
      </c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  <c r="S47" s="30"/>
      <c r="T47" s="30"/>
    </row>
    <row r="48" spans="1:41" ht="25.5">
      <c r="A48" s="72">
        <v>52211</v>
      </c>
      <c r="B48" s="61" t="s">
        <v>498</v>
      </c>
      <c r="C48" s="30">
        <f>Óvoda!C49+ÖNK!C48</f>
        <v>0</v>
      </c>
      <c r="D48" s="30">
        <f>Óvoda!D49+ÖNK!D48</f>
        <v>0</v>
      </c>
      <c r="E48" s="30">
        <f>Óvoda!E49+ÖNK!E48</f>
        <v>0</v>
      </c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  <c r="S48" s="30"/>
      <c r="T48" s="30"/>
    </row>
    <row r="49" spans="1:41" hidden="1">
      <c r="A49" s="72">
        <v>52213</v>
      </c>
      <c r="B49" s="61" t="s">
        <v>499</v>
      </c>
      <c r="C49" s="30" t="e">
        <f>+#REF!+#REF!+#REF!+#REF!+#REF!+Óvoda!C50+#REF!+ÖNK!C49</f>
        <v>#REF!</v>
      </c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  <c r="S49" s="30"/>
      <c r="T49" s="30"/>
    </row>
    <row r="50" spans="1:41">
      <c r="A50" s="72">
        <v>52214</v>
      </c>
      <c r="B50" s="61" t="s">
        <v>500</v>
      </c>
      <c r="C50" s="30">
        <v>300</v>
      </c>
      <c r="D50" s="30">
        <v>397</v>
      </c>
      <c r="E50" s="30">
        <f>Óvoda!E51+ÖNK!E50</f>
        <v>404</v>
      </c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  <c r="S50" s="30"/>
      <c r="T50" s="30"/>
    </row>
    <row r="51" spans="1:41" ht="18" customHeight="1">
      <c r="A51" s="27" t="s">
        <v>140</v>
      </c>
      <c r="B51" s="6" t="s">
        <v>141</v>
      </c>
      <c r="C51" s="30">
        <f>SUM(C52:C53)</f>
        <v>530</v>
      </c>
      <c r="D51" s="30">
        <f>SUM(D52:D53)</f>
        <v>514</v>
      </c>
      <c r="E51" s="30">
        <f>SUM(E52:E53)</f>
        <v>194</v>
      </c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  <c r="S51" s="30"/>
      <c r="T51" s="30"/>
    </row>
    <row r="52" spans="1:41">
      <c r="A52" s="72">
        <v>5221</v>
      </c>
      <c r="B52" s="61" t="s">
        <v>501</v>
      </c>
      <c r="C52" s="30">
        <f>+Óvoda!C53+ÖNK!C52</f>
        <v>530</v>
      </c>
      <c r="D52" s="30">
        <f>+Óvoda!D53+ÖNK!D52</f>
        <v>514</v>
      </c>
      <c r="E52" s="30">
        <f>+Óvoda!E53+ÖNK!E52</f>
        <v>194</v>
      </c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  <c r="S52" s="30"/>
      <c r="T52" s="30"/>
    </row>
    <row r="53" spans="1:41">
      <c r="A53" s="72">
        <v>5222</v>
      </c>
      <c r="B53" s="61" t="s">
        <v>502</v>
      </c>
      <c r="C53" s="30">
        <f>+Óvoda!C54+ÖNK!C53</f>
        <v>0</v>
      </c>
      <c r="D53" s="30">
        <f>+Óvoda!D54+ÖNK!D53</f>
        <v>0</v>
      </c>
      <c r="E53" s="30">
        <f>+Óvoda!E54+ÖNK!E53</f>
        <v>0</v>
      </c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  <c r="S53" s="30"/>
      <c r="T53" s="30"/>
    </row>
    <row r="54" spans="1:41" ht="15.75" customHeight="1">
      <c r="A54" s="7" t="s">
        <v>142</v>
      </c>
      <c r="B54" s="9" t="s">
        <v>143</v>
      </c>
      <c r="C54" s="31">
        <f>+C47+C51</f>
        <v>830</v>
      </c>
      <c r="D54" s="31">
        <f>+D47+D51</f>
        <v>911</v>
      </c>
      <c r="E54" s="31">
        <f>+E47+E51</f>
        <v>598</v>
      </c>
      <c r="F54" s="31"/>
      <c r="G54" s="31"/>
      <c r="H54" s="31"/>
      <c r="I54" s="31"/>
      <c r="J54" s="31"/>
      <c r="K54" s="31"/>
      <c r="L54" s="31"/>
      <c r="M54" s="31"/>
      <c r="N54" s="31"/>
      <c r="O54" s="31"/>
      <c r="P54" s="31"/>
      <c r="Q54" s="31"/>
      <c r="R54" s="31"/>
      <c r="S54" s="31"/>
      <c r="T54" s="31"/>
    </row>
    <row r="55" spans="1:41" ht="18" customHeight="1">
      <c r="A55" s="27" t="s">
        <v>144</v>
      </c>
      <c r="B55" s="6" t="s">
        <v>145</v>
      </c>
      <c r="C55" s="30">
        <f>SUM(C56:C58)</f>
        <v>8394</v>
      </c>
      <c r="D55" s="30">
        <f>SUM(D56:D58)</f>
        <v>7933</v>
      </c>
      <c r="E55" s="30">
        <f>SUM(E56:E58)</f>
        <v>5976</v>
      </c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  <c r="S55" s="30"/>
      <c r="T55" s="30"/>
    </row>
    <row r="56" spans="1:41">
      <c r="A56" s="72">
        <v>52311</v>
      </c>
      <c r="B56" s="61" t="s">
        <v>503</v>
      </c>
      <c r="C56" s="30">
        <f>Óvoda!C57+ÖNK!C56</f>
        <v>3195</v>
      </c>
      <c r="D56" s="30">
        <f>Óvoda!D57+ÖNK!D56</f>
        <v>3000</v>
      </c>
      <c r="E56" s="30">
        <f>Óvoda!E57+ÖNK!E56</f>
        <v>2344</v>
      </c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  <c r="S56" s="30"/>
      <c r="T56" s="30"/>
    </row>
    <row r="57" spans="1:41">
      <c r="A57" s="72">
        <v>52312</v>
      </c>
      <c r="B57" s="61" t="s">
        <v>504</v>
      </c>
      <c r="C57" s="30">
        <f>Óvoda!C58+ÖNK!C57</f>
        <v>4394</v>
      </c>
      <c r="D57" s="30">
        <f>Óvoda!D58+ÖNK!D57</f>
        <v>4128</v>
      </c>
      <c r="E57" s="30">
        <f>Óvoda!E58+ÖNK!E57</f>
        <v>2719</v>
      </c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  <c r="S57" s="30"/>
      <c r="T57" s="30"/>
    </row>
    <row r="58" spans="1:41">
      <c r="A58" s="72">
        <v>52313</v>
      </c>
      <c r="B58" s="61" t="s">
        <v>505</v>
      </c>
      <c r="C58" s="30">
        <f>Óvoda!C59+ÖNK!C58</f>
        <v>805</v>
      </c>
      <c r="D58" s="30">
        <f>Óvoda!D59+ÖNK!D58</f>
        <v>805</v>
      </c>
      <c r="E58" s="30">
        <f>Óvoda!E59+ÖNK!E58</f>
        <v>913</v>
      </c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  <c r="S58" s="30"/>
      <c r="T58" s="30"/>
    </row>
    <row r="59" spans="1:41">
      <c r="A59" s="27" t="s">
        <v>146</v>
      </c>
      <c r="B59" s="6" t="s">
        <v>872</v>
      </c>
      <c r="C59" s="30">
        <f>Óvoda!C60+ÖNK!C59</f>
        <v>1650</v>
      </c>
      <c r="D59" s="30">
        <f>Óvoda!D60+ÖNK!D59</f>
        <v>2080</v>
      </c>
      <c r="E59" s="30">
        <f>Óvoda!E60+ÖNK!E59</f>
        <v>1858</v>
      </c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  <c r="S59" s="30"/>
      <c r="T59" s="30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</row>
    <row r="60" spans="1:41">
      <c r="A60" s="27" t="s">
        <v>147</v>
      </c>
      <c r="B60" s="6" t="s">
        <v>871</v>
      </c>
      <c r="C60" s="30">
        <f>Óvoda!C61+ÖNK!C60</f>
        <v>0</v>
      </c>
      <c r="D60" s="30">
        <f>Óvoda!D61+ÖNK!D60</f>
        <v>0</v>
      </c>
      <c r="E60" s="30">
        <f>Óvoda!E61+ÖNK!E60</f>
        <v>0</v>
      </c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  <c r="S60" s="30"/>
      <c r="T60" s="30"/>
    </row>
    <row r="61" spans="1:41" ht="25.5" hidden="1">
      <c r="A61" s="27" t="s">
        <v>148</v>
      </c>
      <c r="B61" s="6" t="s">
        <v>149</v>
      </c>
      <c r="C61" s="30" t="e">
        <f>+#REF!+#REF!+#REF!+#REF!+#REF!+Óvoda!C62+#REF!+ÖNK!C61</f>
        <v>#REF!</v>
      </c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  <c r="S61" s="30"/>
      <c r="T61" s="30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</row>
    <row r="62" spans="1:41" ht="18" customHeight="1">
      <c r="A62" s="27" t="s">
        <v>150</v>
      </c>
      <c r="B62" s="6" t="s">
        <v>151</v>
      </c>
      <c r="C62" s="30">
        <f>SUM(C63:C66)</f>
        <v>4745</v>
      </c>
      <c r="D62" s="30">
        <f>SUM(D63:D66)</f>
        <v>3120</v>
      </c>
      <c r="E62" s="30">
        <f>SUM(E63:E66)</f>
        <v>1829</v>
      </c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  <c r="S62" s="30"/>
      <c r="T62" s="30"/>
    </row>
    <row r="63" spans="1:41">
      <c r="A63" s="72">
        <v>52341</v>
      </c>
      <c r="B63" s="61" t="s">
        <v>506</v>
      </c>
      <c r="C63" s="30">
        <f>Óvoda!C64+ÖNK!C63</f>
        <v>500</v>
      </c>
      <c r="D63" s="30">
        <f>Óvoda!D64+ÖNK!D63</f>
        <v>475</v>
      </c>
      <c r="E63" s="30">
        <f>Óvoda!E64+ÖNK!E63</f>
        <v>430</v>
      </c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  <c r="S63" s="30"/>
      <c r="T63" s="30"/>
    </row>
    <row r="64" spans="1:41">
      <c r="A64" s="72">
        <v>52342</v>
      </c>
      <c r="B64" s="61" t="s">
        <v>507</v>
      </c>
      <c r="C64" s="30">
        <f>Óvoda!C65+ÖNK!C64</f>
        <v>1845</v>
      </c>
      <c r="D64" s="30">
        <f>Óvoda!D65+ÖNK!D64</f>
        <v>1845</v>
      </c>
      <c r="E64" s="30">
        <f>Óvoda!E65+ÖNK!E64</f>
        <v>648</v>
      </c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  <c r="S64" s="30"/>
      <c r="T64" s="30"/>
    </row>
    <row r="65" spans="1:41">
      <c r="A65" s="72">
        <v>52343</v>
      </c>
      <c r="B65" s="61" t="s">
        <v>508</v>
      </c>
      <c r="C65" s="30">
        <f>Óvoda!C66+ÖNK!C65</f>
        <v>1200</v>
      </c>
      <c r="D65" s="30">
        <f>Óvoda!D66+ÖNK!D65</f>
        <v>200</v>
      </c>
      <c r="E65" s="30">
        <f>Óvoda!E66+ÖNK!E65</f>
        <v>142</v>
      </c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  <c r="S65" s="30"/>
      <c r="T65" s="30"/>
    </row>
    <row r="66" spans="1:41">
      <c r="A66" s="72">
        <v>52344</v>
      </c>
      <c r="B66" s="61" t="s">
        <v>509</v>
      </c>
      <c r="C66" s="30">
        <f>Óvoda!C67+ÖNK!C66</f>
        <v>1200</v>
      </c>
      <c r="D66" s="30">
        <f>Óvoda!D67+ÖNK!D66</f>
        <v>600</v>
      </c>
      <c r="E66" s="30">
        <f>Óvoda!E67+ÖNK!E66</f>
        <v>609</v>
      </c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  <c r="S66" s="30"/>
      <c r="T66" s="30"/>
    </row>
    <row r="67" spans="1:41">
      <c r="A67" s="27" t="s">
        <v>152</v>
      </c>
      <c r="B67" s="6" t="s">
        <v>153</v>
      </c>
      <c r="C67" s="30">
        <f>Óvoda!C68+ÖNK!C67</f>
        <v>500</v>
      </c>
      <c r="D67" s="30">
        <f>Óvoda!D68+ÖNK!D67</f>
        <v>500</v>
      </c>
      <c r="E67" s="30">
        <f>Óvoda!E68+ÖNK!E67</f>
        <v>74</v>
      </c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  <c r="S67" s="30"/>
      <c r="T67" s="30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</row>
    <row r="68" spans="1:41" hidden="1">
      <c r="A68" s="27" t="s">
        <v>154</v>
      </c>
      <c r="B68" s="6" t="s">
        <v>155</v>
      </c>
      <c r="C68" s="30" t="e">
        <f>+#REF!+#REF!+#REF!+#REF!+#REF!+Óvoda!C69+#REF!+ÖNK!C68</f>
        <v>#REF!</v>
      </c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  <c r="S68" s="30"/>
      <c r="T68" s="30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</row>
    <row r="69" spans="1:41" ht="18" customHeight="1">
      <c r="A69" s="27" t="s">
        <v>156</v>
      </c>
      <c r="B69" s="6" t="s">
        <v>157</v>
      </c>
      <c r="C69" s="30">
        <f>SUM(C70:C72)</f>
        <v>1250</v>
      </c>
      <c r="D69" s="30">
        <f>SUM(D70:D72)</f>
        <v>1886</v>
      </c>
      <c r="E69" s="30">
        <f>SUM(E70:E72)</f>
        <v>1901</v>
      </c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  <c r="S69" s="30"/>
      <c r="T69" s="30"/>
    </row>
    <row r="70" spans="1:41">
      <c r="A70" s="72">
        <v>52361</v>
      </c>
      <c r="B70" s="61" t="s">
        <v>873</v>
      </c>
      <c r="C70" s="30">
        <f>Óvoda!C71+ÖNK!C70</f>
        <v>520</v>
      </c>
      <c r="D70" s="30">
        <f>Óvoda!D71+ÖNK!D70</f>
        <v>556</v>
      </c>
      <c r="E70" s="30">
        <f>Óvoda!E71+ÖNK!E70</f>
        <v>889</v>
      </c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  <c r="S70" s="30"/>
      <c r="T70" s="30"/>
    </row>
    <row r="71" spans="1:41">
      <c r="A71" s="72">
        <v>52362</v>
      </c>
      <c r="B71" s="61" t="s">
        <v>510</v>
      </c>
      <c r="C71" s="30">
        <f>Óvoda!C72+ÖNK!C71</f>
        <v>480</v>
      </c>
      <c r="D71" s="30">
        <f>Óvoda!D72+ÖNK!D71</f>
        <v>1080</v>
      </c>
      <c r="E71" s="30">
        <f>Óvoda!E72+ÖNK!E71</f>
        <v>697</v>
      </c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  <c r="S71" s="30"/>
      <c r="T71" s="30"/>
    </row>
    <row r="72" spans="1:41">
      <c r="A72" s="72">
        <v>52363</v>
      </c>
      <c r="B72" s="61" t="s">
        <v>874</v>
      </c>
      <c r="C72" s="30">
        <f>Óvoda!C73+ÖNK!C72</f>
        <v>250</v>
      </c>
      <c r="D72" s="30">
        <f>Óvoda!D73+ÖNK!D72</f>
        <v>250</v>
      </c>
      <c r="E72" s="30">
        <f>Óvoda!E73+ÖNK!E72</f>
        <v>315</v>
      </c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  <c r="S72" s="30"/>
      <c r="T72" s="30"/>
    </row>
    <row r="73" spans="1:41" ht="18" customHeight="1">
      <c r="A73" s="27" t="s">
        <v>158</v>
      </c>
      <c r="B73" s="6" t="s">
        <v>159</v>
      </c>
      <c r="C73" s="30">
        <f>SUBTOTAL(9,C74:C81)</f>
        <v>3346</v>
      </c>
      <c r="D73" s="30">
        <f>SUBTOTAL(9,D74:D81)</f>
        <v>3026</v>
      </c>
      <c r="E73" s="30">
        <f>SUBTOTAL(9,E74:E81)</f>
        <v>1196</v>
      </c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  <c r="S73" s="30"/>
      <c r="T73" s="30"/>
    </row>
    <row r="74" spans="1:41">
      <c r="A74" s="72">
        <v>52371</v>
      </c>
      <c r="B74" s="61" t="s">
        <v>511</v>
      </c>
      <c r="C74" s="30">
        <f>Óvoda!C75+ÖNK!C74</f>
        <v>310</v>
      </c>
      <c r="D74" s="30">
        <f>Óvoda!D75+ÖNK!D74</f>
        <v>310</v>
      </c>
      <c r="E74" s="30">
        <f>Óvoda!E75+ÖNK!E74</f>
        <v>83</v>
      </c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  <c r="S74" s="30"/>
      <c r="T74" s="30"/>
    </row>
    <row r="75" spans="1:41">
      <c r="A75" s="72">
        <v>52372</v>
      </c>
      <c r="B75" s="61" t="s">
        <v>514</v>
      </c>
      <c r="C75" s="30">
        <f>Óvoda!C76+ÖNK!C75</f>
        <v>476</v>
      </c>
      <c r="D75" s="30">
        <f>Óvoda!D76+ÖNK!D75</f>
        <v>476</v>
      </c>
      <c r="E75" s="30">
        <f>Óvoda!E76+ÖNK!E75</f>
        <v>0</v>
      </c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  <c r="S75" s="30"/>
      <c r="T75" s="30"/>
    </row>
    <row r="76" spans="1:41" hidden="1">
      <c r="A76" s="72">
        <v>52373</v>
      </c>
      <c r="B76" s="61" t="s">
        <v>512</v>
      </c>
      <c r="C76" s="30" t="e">
        <f>+#REF!+#REF!+#REF!+#REF!+#REF!+Óvoda!C77+#REF!+ÖNK!C76</f>
        <v>#REF!</v>
      </c>
      <c r="D76" s="30" t="e">
        <f>+#REF!+#REF!+#REF!+#REF!+#REF!+Óvoda!D77+#REF!+ÖNK!D76</f>
        <v>#REF!</v>
      </c>
      <c r="E76" s="30" t="e">
        <f>+#REF!+#REF!+#REF!+#REF!+#REF!+Óvoda!E77+#REF!+ÖNK!E76</f>
        <v>#REF!</v>
      </c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  <c r="S76" s="30"/>
      <c r="T76" s="30"/>
    </row>
    <row r="77" spans="1:41">
      <c r="A77" s="72">
        <v>52374</v>
      </c>
      <c r="B77" s="61" t="s">
        <v>513</v>
      </c>
      <c r="C77" s="30">
        <f>Óvoda!C78+ÖNK!C77</f>
        <v>610</v>
      </c>
      <c r="D77" s="30">
        <f>Óvoda!D78+ÖNK!D77</f>
        <v>400</v>
      </c>
      <c r="E77" s="30">
        <f>Óvoda!E78+ÖNK!E77</f>
        <v>50</v>
      </c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  <c r="S77" s="30"/>
      <c r="T77" s="30"/>
    </row>
    <row r="78" spans="1:41">
      <c r="A78" s="72">
        <v>52375</v>
      </c>
      <c r="B78" s="61" t="s">
        <v>515</v>
      </c>
      <c r="C78" s="30">
        <f>Óvoda!C79+ÖNK!C78</f>
        <v>0</v>
      </c>
      <c r="D78" s="30">
        <f>Óvoda!D79+ÖNK!D78</f>
        <v>0</v>
      </c>
      <c r="E78" s="30">
        <f>Óvoda!E79+ÖNK!E78</f>
        <v>0</v>
      </c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  <c r="S78" s="30"/>
      <c r="T78" s="30"/>
    </row>
    <row r="79" spans="1:41" ht="25.5">
      <c r="A79" s="72">
        <v>52376</v>
      </c>
      <c r="B79" s="61" t="s">
        <v>875</v>
      </c>
      <c r="C79" s="30">
        <f>Óvoda!C80+ÖNK!C79</f>
        <v>700</v>
      </c>
      <c r="D79" s="30">
        <f>Óvoda!D80+ÖNK!D79</f>
        <v>600</v>
      </c>
      <c r="E79" s="30">
        <f>Óvoda!E80+ÖNK!E79</f>
        <v>393</v>
      </c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  <c r="S79" s="30"/>
      <c r="T79" s="30"/>
    </row>
    <row r="80" spans="1:41">
      <c r="A80" s="72">
        <v>52377</v>
      </c>
      <c r="B80" s="61" t="s">
        <v>516</v>
      </c>
      <c r="C80" s="30">
        <f>Óvoda!C81+ÖNK!C80</f>
        <v>900</v>
      </c>
      <c r="D80" s="30">
        <f>Óvoda!D81+ÖNK!D80</f>
        <v>890</v>
      </c>
      <c r="E80" s="30">
        <f>Óvoda!E81+ÖNK!E80</f>
        <v>585</v>
      </c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  <c r="S80" s="30"/>
      <c r="T80" s="30"/>
    </row>
    <row r="81" spans="1:41">
      <c r="A81" s="72">
        <v>52378</v>
      </c>
      <c r="B81" s="61" t="s">
        <v>517</v>
      </c>
      <c r="C81" s="30">
        <f>Óvoda!C82+ÖNK!C81</f>
        <v>350</v>
      </c>
      <c r="D81" s="30">
        <f>Óvoda!D82+ÖNK!D81</f>
        <v>350</v>
      </c>
      <c r="E81" s="30">
        <f>Óvoda!E82+ÖNK!E81</f>
        <v>85</v>
      </c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  <c r="S81" s="30"/>
      <c r="T81" s="30"/>
    </row>
    <row r="82" spans="1:41" ht="15.75" customHeight="1">
      <c r="A82" s="7" t="s">
        <v>160</v>
      </c>
      <c r="B82" s="9" t="s">
        <v>161</v>
      </c>
      <c r="C82" s="31">
        <f>+C55+C59+C60+C62+C67+C69+C73</f>
        <v>19885</v>
      </c>
      <c r="D82" s="31">
        <f>+D55+D59+D60+D62+D67+D69+D73</f>
        <v>18545</v>
      </c>
      <c r="E82" s="31">
        <f>+E55+E59+E60+E62+E67+E69+E73</f>
        <v>12834</v>
      </c>
      <c r="F82" s="31"/>
      <c r="G82" s="31"/>
      <c r="H82" s="31"/>
      <c r="I82" s="31"/>
      <c r="J82" s="31"/>
      <c r="K82" s="31"/>
      <c r="L82" s="31"/>
      <c r="M82" s="31"/>
      <c r="N82" s="31"/>
      <c r="O82" s="31"/>
      <c r="P82" s="31"/>
      <c r="Q82" s="31"/>
      <c r="R82" s="31"/>
      <c r="S82" s="31"/>
      <c r="T82" s="31"/>
    </row>
    <row r="83" spans="1:41">
      <c r="A83" s="27" t="s">
        <v>162</v>
      </c>
      <c r="B83" s="6" t="s">
        <v>876</v>
      </c>
      <c r="C83" s="30">
        <f>Óvoda!C84+ÖNK!C83</f>
        <v>70</v>
      </c>
      <c r="D83" s="30">
        <f>Óvoda!D84+ÖNK!D83</f>
        <v>70</v>
      </c>
      <c r="E83" s="30">
        <f>Óvoda!E84+ÖNK!E83</f>
        <v>0</v>
      </c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  <c r="S83" s="30"/>
      <c r="T83" s="30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</row>
    <row r="84" spans="1:41" ht="18" customHeight="1">
      <c r="A84" s="27" t="s">
        <v>163</v>
      </c>
      <c r="B84" s="6" t="s">
        <v>164</v>
      </c>
      <c r="C84" s="30">
        <f>SUM(C85:C85)</f>
        <v>3046</v>
      </c>
      <c r="D84" s="30">
        <f>SUM(D85:D85)</f>
        <v>1500</v>
      </c>
      <c r="E84" s="30">
        <f>SUM(E85:E85)</f>
        <v>1347</v>
      </c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  <c r="S84" s="30"/>
      <c r="T84" s="30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</row>
    <row r="85" spans="1:41">
      <c r="A85" s="72">
        <v>52422</v>
      </c>
      <c r="B85" s="61" t="s">
        <v>519</v>
      </c>
      <c r="C85" s="30">
        <f>Óvoda!C87+ÖNK!C85</f>
        <v>3046</v>
      </c>
      <c r="D85" s="30">
        <f>Óvoda!D87+ÖNK!D85</f>
        <v>1500</v>
      </c>
      <c r="E85" s="30">
        <f>Óvoda!E87+ÖNK!E85</f>
        <v>1347</v>
      </c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  <c r="S85" s="30"/>
      <c r="T85" s="30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</row>
    <row r="86" spans="1:41" ht="15.75" customHeight="1">
      <c r="A86" s="7" t="s">
        <v>165</v>
      </c>
      <c r="B86" s="9" t="s">
        <v>166</v>
      </c>
      <c r="C86" s="31">
        <f>+C83+C84</f>
        <v>3116</v>
      </c>
      <c r="D86" s="31">
        <f>+D83+D84</f>
        <v>1570</v>
      </c>
      <c r="E86" s="31">
        <f>+E83+E84</f>
        <v>1347</v>
      </c>
      <c r="F86" s="31"/>
      <c r="G86" s="31"/>
      <c r="H86" s="31"/>
      <c r="I86" s="31"/>
      <c r="J86" s="31"/>
      <c r="K86" s="31"/>
      <c r="L86" s="31"/>
      <c r="M86" s="31"/>
      <c r="N86" s="31"/>
      <c r="O86" s="31"/>
      <c r="P86" s="31"/>
      <c r="Q86" s="31"/>
      <c r="R86" s="31"/>
      <c r="S86" s="31"/>
      <c r="T86" s="3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</row>
    <row r="87" spans="1:41">
      <c r="A87" s="27" t="s">
        <v>167</v>
      </c>
      <c r="B87" s="6" t="s">
        <v>168</v>
      </c>
      <c r="C87" s="30">
        <f>Óvoda!C91+ÖNK!C87</f>
        <v>3338</v>
      </c>
      <c r="D87" s="30">
        <f>Óvoda!D91+ÖNK!D87</f>
        <v>3481</v>
      </c>
      <c r="E87" s="30">
        <f>Óvoda!E91+ÖNK!E87</f>
        <v>3390</v>
      </c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  <c r="S87" s="30"/>
      <c r="T87" s="30"/>
    </row>
    <row r="88" spans="1:41">
      <c r="A88" s="27" t="s">
        <v>169</v>
      </c>
      <c r="B88" s="6" t="s">
        <v>170</v>
      </c>
      <c r="C88" s="30">
        <f>Óvoda!C92+ÖNK!C88</f>
        <v>0</v>
      </c>
      <c r="D88" s="30">
        <f>Óvoda!D92+ÖNK!D88</f>
        <v>0</v>
      </c>
      <c r="E88" s="30">
        <f>Óvoda!E92+ÖNK!E88</f>
        <v>0</v>
      </c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  <c r="S88" s="30"/>
      <c r="T88" s="30"/>
    </row>
    <row r="89" spans="1:41">
      <c r="A89" s="27" t="s">
        <v>171</v>
      </c>
      <c r="B89" s="6" t="s">
        <v>172</v>
      </c>
      <c r="C89" s="30">
        <f>Óvoda!C93+ÖNK!C89</f>
        <v>0</v>
      </c>
      <c r="D89" s="30">
        <f>Óvoda!D93+ÖNK!D89</f>
        <v>0</v>
      </c>
      <c r="E89" s="30">
        <f>Óvoda!E93+ÖNK!E89</f>
        <v>0</v>
      </c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  <c r="S89" s="30"/>
      <c r="T89" s="30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</row>
    <row r="90" spans="1:41" hidden="1">
      <c r="A90" s="27" t="s">
        <v>173</v>
      </c>
      <c r="B90" s="6" t="s">
        <v>174</v>
      </c>
      <c r="C90" s="30" t="e">
        <f>+#REF!+#REF!+#REF!+#REF!+#REF!+Óvoda!C94+#REF!+ÖNK!C90</f>
        <v>#REF!</v>
      </c>
      <c r="D90" s="30" t="e">
        <f>+#REF!+#REF!+#REF!+#REF!+#REF!+Óvoda!D94+#REF!+ÖNK!D90</f>
        <v>#REF!</v>
      </c>
      <c r="E90" s="30" t="e">
        <f>+#REF!+#REF!+#REF!+#REF!+#REF!+Óvoda!E94+#REF!+ÖNK!E90</f>
        <v>#REF!</v>
      </c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  <c r="S90" s="30"/>
      <c r="T90" s="30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</row>
    <row r="91" spans="1:41" hidden="1">
      <c r="A91" s="27" t="s">
        <v>175</v>
      </c>
      <c r="B91" s="6" t="s">
        <v>176</v>
      </c>
      <c r="C91" s="30" t="e">
        <f>+#REF!+#REF!+#REF!+#REF!+#REF!+Óvoda!C95+#REF!+ÖNK!C91</f>
        <v>#REF!</v>
      </c>
      <c r="D91" s="30" t="e">
        <f>+#REF!+#REF!+#REF!+#REF!+#REF!+Óvoda!D95+#REF!+ÖNK!D91</f>
        <v>#REF!</v>
      </c>
      <c r="E91" s="30" t="e">
        <f>+#REF!+#REF!+#REF!+#REF!+#REF!+Óvoda!E95+#REF!+ÖNK!E91</f>
        <v>#REF!</v>
      </c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  <c r="S91" s="30"/>
      <c r="T91" s="30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</row>
    <row r="92" spans="1:41" hidden="1">
      <c r="A92" s="27" t="s">
        <v>177</v>
      </c>
      <c r="B92" s="6" t="s">
        <v>178</v>
      </c>
      <c r="C92" s="30" t="e">
        <f>+#REF!+#REF!+#REF!+#REF!+#REF!+Óvoda!C96+#REF!+ÖNK!C92</f>
        <v>#REF!</v>
      </c>
      <c r="D92" s="30" t="e">
        <f>+#REF!+#REF!+#REF!+#REF!+#REF!+Óvoda!D96+#REF!+ÖNK!D92</f>
        <v>#REF!</v>
      </c>
      <c r="E92" s="30" t="e">
        <f>+#REF!+#REF!+#REF!+#REF!+#REF!+Óvoda!E96+#REF!+ÖNK!E92</f>
        <v>#REF!</v>
      </c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  <c r="S92" s="30"/>
      <c r="T92" s="30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</row>
    <row r="93" spans="1:41" hidden="1">
      <c r="A93" s="27" t="s">
        <v>179</v>
      </c>
      <c r="B93" s="6" t="s">
        <v>180</v>
      </c>
      <c r="C93" s="30" t="e">
        <f>+#REF!+#REF!+#REF!+#REF!+#REF!+Óvoda!C97+#REF!+ÖNK!C93</f>
        <v>#REF!</v>
      </c>
      <c r="D93" s="30" t="e">
        <f>+#REF!+#REF!+#REF!+#REF!+#REF!+Óvoda!D97+#REF!+ÖNK!D93</f>
        <v>#REF!</v>
      </c>
      <c r="E93" s="30" t="e">
        <f>+#REF!+#REF!+#REF!+#REF!+#REF!+Óvoda!E97+#REF!+ÖNK!E93</f>
        <v>#REF!</v>
      </c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  <c r="S93" s="30"/>
      <c r="T93" s="30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</row>
    <row r="94" spans="1:41" hidden="1">
      <c r="A94" s="27" t="s">
        <v>181</v>
      </c>
      <c r="B94" s="6" t="s">
        <v>182</v>
      </c>
      <c r="C94" s="30" t="e">
        <f>+#REF!+#REF!+#REF!+#REF!+#REF!+Óvoda!C98+#REF!+ÖNK!C94</f>
        <v>#REF!</v>
      </c>
      <c r="D94" s="30" t="e">
        <f>+#REF!+#REF!+#REF!+#REF!+#REF!+Óvoda!D98+#REF!+ÖNK!D94</f>
        <v>#REF!</v>
      </c>
      <c r="E94" s="30" t="e">
        <f>+#REF!+#REF!+#REF!+#REF!+#REF!+Óvoda!E98+#REF!+ÖNK!E94</f>
        <v>#REF!</v>
      </c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  <c r="S94" s="30"/>
      <c r="T94" s="30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</row>
    <row r="95" spans="1:41" hidden="1">
      <c r="A95" s="27" t="s">
        <v>183</v>
      </c>
      <c r="B95" s="6" t="s">
        <v>184</v>
      </c>
      <c r="C95" s="30" t="e">
        <f>+#REF!+#REF!+#REF!+#REF!+#REF!+Óvoda!C99+#REF!+ÖNK!C95</f>
        <v>#REF!</v>
      </c>
      <c r="D95" s="30" t="e">
        <f>+#REF!+#REF!+#REF!+#REF!+#REF!+Óvoda!D99+#REF!+ÖNK!D95</f>
        <v>#REF!</v>
      </c>
      <c r="E95" s="30" t="e">
        <f>+#REF!+#REF!+#REF!+#REF!+#REF!+Óvoda!E99+#REF!+ÖNK!E95</f>
        <v>#REF!</v>
      </c>
      <c r="F95" s="30"/>
      <c r="G95" s="30"/>
      <c r="H95" s="30"/>
      <c r="I95" s="30"/>
      <c r="J95" s="30"/>
      <c r="K95" s="30"/>
      <c r="L95" s="30"/>
      <c r="M95" s="30"/>
      <c r="N95" s="30"/>
      <c r="O95" s="30"/>
      <c r="P95" s="30"/>
      <c r="Q95" s="30"/>
      <c r="R95" s="30"/>
      <c r="S95" s="30"/>
      <c r="T95" s="30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</row>
    <row r="96" spans="1:41">
      <c r="A96" s="27" t="s">
        <v>185</v>
      </c>
      <c r="B96" s="6" t="s">
        <v>186</v>
      </c>
      <c r="C96" s="30">
        <f>Óvoda!C100+ÖNK!C96</f>
        <v>400</v>
      </c>
      <c r="D96" s="30">
        <f>Óvoda!D100+ÖNK!D96</f>
        <v>965</v>
      </c>
      <c r="E96" s="30">
        <f>Óvoda!E100+ÖNK!E96</f>
        <v>764</v>
      </c>
      <c r="F96" s="30"/>
      <c r="G96" s="30"/>
      <c r="H96" s="30"/>
      <c r="I96" s="30"/>
      <c r="J96" s="30"/>
      <c r="K96" s="30"/>
      <c r="L96" s="30"/>
      <c r="M96" s="30"/>
      <c r="N96" s="30"/>
      <c r="O96" s="30"/>
      <c r="P96" s="30"/>
      <c r="Q96" s="30"/>
      <c r="R96" s="30"/>
      <c r="S96" s="30"/>
      <c r="T96" s="30"/>
    </row>
    <row r="97" spans="1:41">
      <c r="A97" s="72">
        <v>84313</v>
      </c>
      <c r="B97" s="61" t="s">
        <v>522</v>
      </c>
      <c r="C97" s="30">
        <f>Óvoda!C101+ÖNK!C97</f>
        <v>0</v>
      </c>
      <c r="D97" s="30">
        <f>Óvoda!D101+ÖNK!D97</f>
        <v>0</v>
      </c>
      <c r="E97" s="30">
        <f>Óvoda!E101+ÖNK!E97</f>
        <v>0</v>
      </c>
      <c r="F97" s="30"/>
      <c r="G97" s="30"/>
      <c r="H97" s="30"/>
      <c r="I97" s="30"/>
      <c r="J97" s="30"/>
      <c r="K97" s="30"/>
      <c r="L97" s="30"/>
      <c r="M97" s="30"/>
      <c r="N97" s="30"/>
      <c r="O97" s="30"/>
      <c r="P97" s="30"/>
      <c r="Q97" s="30"/>
      <c r="R97" s="30"/>
      <c r="S97" s="30"/>
      <c r="T97" s="30"/>
    </row>
    <row r="98" spans="1:41">
      <c r="A98" s="27"/>
      <c r="B98" s="61" t="s">
        <v>523</v>
      </c>
      <c r="C98" s="30">
        <f>Óvoda!C102+ÖNK!C98</f>
        <v>0</v>
      </c>
      <c r="D98" s="30">
        <f>Óvoda!D102+ÖNK!D98</f>
        <v>0</v>
      </c>
      <c r="E98" s="30">
        <f>Óvoda!E102+ÖNK!E98</f>
        <v>0</v>
      </c>
      <c r="F98" s="30"/>
      <c r="G98" s="30"/>
      <c r="H98" s="30"/>
      <c r="I98" s="30"/>
      <c r="J98" s="30"/>
      <c r="K98" s="30"/>
      <c r="L98" s="30"/>
      <c r="M98" s="30"/>
      <c r="N98" s="30"/>
      <c r="O98" s="30"/>
      <c r="P98" s="30"/>
      <c r="Q98" s="30"/>
      <c r="R98" s="30"/>
      <c r="S98" s="30"/>
      <c r="T98" s="30"/>
    </row>
    <row r="99" spans="1:41">
      <c r="A99" s="27"/>
      <c r="B99" s="61" t="s">
        <v>186</v>
      </c>
      <c r="C99" s="30">
        <f>Óvoda!C103+ÖNK!C99</f>
        <v>400</v>
      </c>
      <c r="D99" s="30">
        <f>Óvoda!D103+ÖNK!D99</f>
        <v>965</v>
      </c>
      <c r="E99" s="30">
        <f>Óvoda!E103+ÖNK!E99</f>
        <v>764</v>
      </c>
      <c r="F99" s="30"/>
      <c r="G99" s="30"/>
      <c r="H99" s="30"/>
      <c r="I99" s="30"/>
      <c r="J99" s="30"/>
      <c r="K99" s="30"/>
      <c r="L99" s="30"/>
      <c r="M99" s="30"/>
      <c r="N99" s="30"/>
      <c r="O99" s="30"/>
      <c r="P99" s="30"/>
      <c r="Q99" s="30"/>
      <c r="R99" s="30"/>
      <c r="S99" s="30"/>
      <c r="T99" s="30"/>
    </row>
    <row r="100" spans="1:41" ht="15.75" customHeight="1">
      <c r="A100" s="7" t="s">
        <v>187</v>
      </c>
      <c r="B100" s="9" t="s">
        <v>188</v>
      </c>
      <c r="C100" s="31">
        <f>C87+C96</f>
        <v>3738</v>
      </c>
      <c r="D100" s="31">
        <f>D87+D96</f>
        <v>4446</v>
      </c>
      <c r="E100" s="31">
        <f>E87+E96</f>
        <v>4154</v>
      </c>
      <c r="F100" s="31"/>
      <c r="G100" s="31"/>
      <c r="H100" s="31"/>
      <c r="I100" s="31"/>
      <c r="J100" s="31"/>
      <c r="K100" s="31"/>
      <c r="L100" s="31"/>
      <c r="M100" s="31"/>
      <c r="N100" s="31"/>
      <c r="O100" s="31"/>
      <c r="P100" s="31"/>
      <c r="Q100" s="31"/>
      <c r="R100" s="31"/>
      <c r="S100" s="31"/>
      <c r="T100" s="31"/>
    </row>
    <row r="101" spans="1:41" s="13" customFormat="1" ht="21.75" customHeight="1" collapsed="1">
      <c r="A101" s="11" t="s">
        <v>189</v>
      </c>
      <c r="B101" s="12" t="s">
        <v>190</v>
      </c>
      <c r="C101" s="32">
        <f>+C46+C54+C82+C86+C100</f>
        <v>29319</v>
      </c>
      <c r="D101" s="32">
        <f>+D46+D54+D82+D86+D100</f>
        <v>27212</v>
      </c>
      <c r="E101" s="32">
        <f>+E46+E54+E82+E86+E100</f>
        <v>20076</v>
      </c>
      <c r="F101" s="32"/>
      <c r="G101" s="32"/>
      <c r="H101" s="32"/>
      <c r="I101" s="32"/>
      <c r="J101" s="32"/>
      <c r="K101" s="32"/>
      <c r="L101" s="32"/>
      <c r="M101" s="32"/>
      <c r="N101" s="32"/>
      <c r="O101" s="32"/>
      <c r="P101" s="32"/>
      <c r="Q101" s="32"/>
      <c r="R101" s="32"/>
      <c r="S101" s="32"/>
      <c r="T101" s="32"/>
    </row>
    <row r="102" spans="1:41" hidden="1" outlineLevel="1">
      <c r="A102" s="27" t="s">
        <v>191</v>
      </c>
      <c r="B102" s="6" t="s">
        <v>192</v>
      </c>
      <c r="C102" s="30" t="e">
        <f>+#REF!+#REF!+#REF!+#REF!+#REF!+Óvoda!C106+#REF!+ÖNK!C102</f>
        <v>#REF!</v>
      </c>
      <c r="D102" s="30"/>
      <c r="E102" s="30"/>
      <c r="F102" s="30"/>
      <c r="G102" s="30"/>
      <c r="H102" s="30"/>
      <c r="I102" s="30"/>
      <c r="J102" s="30"/>
      <c r="K102" s="30"/>
      <c r="L102" s="30"/>
      <c r="M102" s="30"/>
      <c r="N102" s="30"/>
      <c r="O102" s="30"/>
      <c r="P102" s="30"/>
      <c r="Q102" s="30"/>
      <c r="R102" s="30"/>
      <c r="S102" s="30"/>
      <c r="T102" s="30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</row>
    <row r="103" spans="1:41" hidden="1" outlineLevel="1">
      <c r="A103" s="27" t="s">
        <v>193</v>
      </c>
      <c r="B103" s="6" t="s">
        <v>194</v>
      </c>
      <c r="C103" s="30" t="e">
        <f>+#REF!+#REF!+#REF!+#REF!+#REF!+Óvoda!C107+#REF!+ÖNK!C103</f>
        <v>#REF!</v>
      </c>
      <c r="D103" s="30"/>
      <c r="E103" s="30"/>
      <c r="F103" s="30"/>
      <c r="G103" s="30"/>
      <c r="H103" s="30"/>
      <c r="I103" s="30"/>
      <c r="J103" s="30"/>
      <c r="K103" s="30"/>
      <c r="L103" s="30"/>
      <c r="M103" s="30"/>
      <c r="N103" s="30"/>
      <c r="O103" s="30"/>
      <c r="P103" s="30"/>
      <c r="Q103" s="30"/>
      <c r="R103" s="30"/>
      <c r="S103" s="30"/>
      <c r="T103" s="30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</row>
    <row r="104" spans="1:41" hidden="1" outlineLevel="1">
      <c r="A104" s="27" t="s">
        <v>195</v>
      </c>
      <c r="B104" s="6" t="s">
        <v>196</v>
      </c>
      <c r="C104" s="30" t="e">
        <f>+#REF!+#REF!+#REF!+#REF!+#REF!+Óvoda!C108+#REF!+ÖNK!C104</f>
        <v>#REF!</v>
      </c>
      <c r="D104" s="30"/>
      <c r="E104" s="30"/>
      <c r="F104" s="30"/>
      <c r="G104" s="30"/>
      <c r="H104" s="30"/>
      <c r="I104" s="30"/>
      <c r="J104" s="30"/>
      <c r="K104" s="30"/>
      <c r="L104" s="30"/>
      <c r="M104" s="30"/>
      <c r="N104" s="30"/>
      <c r="O104" s="30"/>
      <c r="P104" s="30"/>
      <c r="Q104" s="30"/>
      <c r="R104" s="30"/>
      <c r="S104" s="30"/>
      <c r="T104" s="30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</row>
    <row r="105" spans="1:41" hidden="1" outlineLevel="1">
      <c r="A105" s="27" t="s">
        <v>197</v>
      </c>
      <c r="B105" s="6" t="s">
        <v>198</v>
      </c>
      <c r="C105" s="30" t="e">
        <f>+#REF!+#REF!+#REF!+#REF!+#REF!+Óvoda!C109+#REF!+ÖNK!C105</f>
        <v>#REF!</v>
      </c>
      <c r="D105" s="30"/>
      <c r="E105" s="30"/>
      <c r="F105" s="30"/>
      <c r="G105" s="30"/>
      <c r="H105" s="30"/>
      <c r="I105" s="30"/>
      <c r="J105" s="30"/>
      <c r="K105" s="30"/>
      <c r="L105" s="30"/>
      <c r="M105" s="30"/>
      <c r="N105" s="30"/>
      <c r="O105" s="30"/>
      <c r="P105" s="30"/>
      <c r="Q105" s="30"/>
      <c r="R105" s="30"/>
      <c r="S105" s="30"/>
      <c r="T105" s="30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</row>
    <row r="106" spans="1:41" hidden="1" outlineLevel="1">
      <c r="A106" s="27" t="s">
        <v>199</v>
      </c>
      <c r="B106" s="6" t="s">
        <v>200</v>
      </c>
      <c r="C106" s="30" t="e">
        <f>+#REF!+#REF!+#REF!+#REF!+#REF!+Óvoda!C110+#REF!+ÖNK!C106</f>
        <v>#REF!</v>
      </c>
      <c r="D106" s="30"/>
      <c r="E106" s="30"/>
      <c r="F106" s="30"/>
      <c r="G106" s="30"/>
      <c r="H106" s="30"/>
      <c r="I106" s="30"/>
      <c r="J106" s="30"/>
      <c r="K106" s="30"/>
      <c r="L106" s="30"/>
      <c r="M106" s="30"/>
      <c r="N106" s="30"/>
      <c r="O106" s="30"/>
      <c r="P106" s="30"/>
      <c r="Q106" s="30"/>
      <c r="R106" s="30"/>
      <c r="S106" s="30"/>
      <c r="T106" s="30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</row>
    <row r="107" spans="1:41" hidden="1" outlineLevel="1">
      <c r="A107" s="27" t="s">
        <v>201</v>
      </c>
      <c r="B107" s="6" t="s">
        <v>202</v>
      </c>
      <c r="C107" s="30" t="e">
        <f>+#REF!+#REF!+#REF!+#REF!+#REF!+Óvoda!C111+#REF!+ÖNK!C107</f>
        <v>#REF!</v>
      </c>
      <c r="D107" s="30"/>
      <c r="E107" s="30"/>
      <c r="F107" s="30"/>
      <c r="G107" s="30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  <c r="S107" s="30"/>
      <c r="T107" s="30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</row>
    <row r="108" spans="1:41" hidden="1" outlineLevel="1">
      <c r="A108" s="27" t="s">
        <v>203</v>
      </c>
      <c r="B108" s="6" t="s">
        <v>204</v>
      </c>
      <c r="C108" s="30" t="e">
        <f>+#REF!+#REF!+#REF!+#REF!+#REF!+Óvoda!C112+#REF!+ÖNK!C108</f>
        <v>#REF!</v>
      </c>
      <c r="D108" s="30"/>
      <c r="E108" s="30"/>
      <c r="F108" s="30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  <c r="S108" s="30"/>
      <c r="T108" s="30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</row>
    <row r="109" spans="1:41" hidden="1" outlineLevel="1">
      <c r="A109" s="27" t="s">
        <v>205</v>
      </c>
      <c r="B109" s="6" t="s">
        <v>206</v>
      </c>
      <c r="C109" s="30" t="e">
        <f>+#REF!+#REF!+#REF!+#REF!+#REF!+Óvoda!C113+#REF!+ÖNK!C109</f>
        <v>#REF!</v>
      </c>
      <c r="D109" s="30"/>
      <c r="E109" s="30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  <c r="S109" s="30"/>
      <c r="T109" s="30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</row>
    <row r="110" spans="1:41" hidden="1" outlineLevel="1">
      <c r="A110" s="27" t="s">
        <v>207</v>
      </c>
      <c r="B110" s="6" t="s">
        <v>208</v>
      </c>
      <c r="C110" s="30" t="e">
        <f>+#REF!+#REF!+#REF!+#REF!+#REF!+Óvoda!C114+#REF!+ÖNK!C110</f>
        <v>#REF!</v>
      </c>
      <c r="D110" s="30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  <c r="S110" s="30"/>
      <c r="T110" s="30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</row>
    <row r="111" spans="1:41" hidden="1" outlineLevel="1">
      <c r="A111" s="27" t="s">
        <v>209</v>
      </c>
      <c r="B111" s="6" t="s">
        <v>210</v>
      </c>
      <c r="C111" s="30" t="e">
        <f>+#REF!+#REF!+#REF!+#REF!+#REF!+Óvoda!C115+#REF!+ÖNK!C111</f>
        <v>#REF!</v>
      </c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  <c r="S111" s="30"/>
      <c r="T111" s="30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</row>
    <row r="112" spans="1:41" hidden="1" outlineLevel="1">
      <c r="A112" s="27" t="s">
        <v>211</v>
      </c>
      <c r="B112" s="6" t="s">
        <v>212</v>
      </c>
      <c r="C112" s="30" t="e">
        <f>+#REF!+#REF!+#REF!+#REF!+#REF!+Óvoda!C116+#REF!+ÖNK!C112</f>
        <v>#REF!</v>
      </c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  <c r="S112" s="30"/>
      <c r="T112" s="30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</row>
    <row r="113" spans="1:41" hidden="1" outlineLevel="1">
      <c r="A113" s="27" t="s">
        <v>213</v>
      </c>
      <c r="B113" s="6" t="s">
        <v>214</v>
      </c>
      <c r="C113" s="30" t="e">
        <f>+#REF!+#REF!+#REF!+#REF!+#REF!+Óvoda!C117+#REF!+ÖNK!C113</f>
        <v>#REF!</v>
      </c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  <c r="S113" s="30"/>
      <c r="T113" s="30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</row>
    <row r="114" spans="1:41" hidden="1" outlineLevel="1">
      <c r="A114" s="27" t="s">
        <v>215</v>
      </c>
      <c r="B114" s="6" t="s">
        <v>216</v>
      </c>
      <c r="C114" s="30" t="e">
        <f>+#REF!+#REF!+#REF!+#REF!+#REF!+Óvoda!C118+#REF!+ÖNK!C114</f>
        <v>#REF!</v>
      </c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  <c r="S114" s="30"/>
      <c r="T114" s="30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</row>
    <row r="115" spans="1:41" hidden="1" outlineLevel="1">
      <c r="A115" s="27" t="s">
        <v>217</v>
      </c>
      <c r="B115" s="6" t="s">
        <v>218</v>
      </c>
      <c r="C115" s="30" t="e">
        <f>+#REF!+#REF!+#REF!+#REF!+#REF!+Óvoda!C119+#REF!+ÖNK!C115</f>
        <v>#REF!</v>
      </c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  <c r="S115" s="30"/>
      <c r="T115" s="30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</row>
    <row r="116" spans="1:41" hidden="1" outlineLevel="1">
      <c r="A116" s="27" t="s">
        <v>219</v>
      </c>
      <c r="B116" s="6" t="s">
        <v>220</v>
      </c>
      <c r="C116" s="30" t="e">
        <f>+#REF!+#REF!+#REF!+#REF!+#REF!+Óvoda!C120+#REF!+ÖNK!C116</f>
        <v>#REF!</v>
      </c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  <c r="S116" s="30"/>
      <c r="T116" s="30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</row>
    <row r="117" spans="1:41" hidden="1" outlineLevel="1">
      <c r="A117" s="27" t="s">
        <v>221</v>
      </c>
      <c r="B117" s="6" t="s">
        <v>222</v>
      </c>
      <c r="C117" s="30" t="e">
        <f>+#REF!+#REF!+#REF!+#REF!+#REF!+Óvoda!C121+#REF!+ÖNK!C117</f>
        <v>#REF!</v>
      </c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  <c r="S117" s="30"/>
      <c r="T117" s="30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</row>
    <row r="118" spans="1:41" hidden="1" outlineLevel="1">
      <c r="A118" s="27" t="s">
        <v>223</v>
      </c>
      <c r="B118" s="6" t="s">
        <v>224</v>
      </c>
      <c r="C118" s="30" t="e">
        <f>+#REF!+#REF!+#REF!+#REF!+#REF!+Óvoda!C122+#REF!+ÖNK!C118</f>
        <v>#REF!</v>
      </c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  <c r="S118" s="30"/>
      <c r="T118" s="30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</row>
    <row r="119" spans="1:41" hidden="1" outlineLevel="1">
      <c r="A119" s="27" t="s">
        <v>225</v>
      </c>
      <c r="B119" s="6" t="s">
        <v>226</v>
      </c>
      <c r="C119" s="30" t="e">
        <f>+#REF!+#REF!+#REF!+#REF!+#REF!+Óvoda!C123+#REF!+ÖNK!C119</f>
        <v>#REF!</v>
      </c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  <c r="S119" s="30"/>
      <c r="T119" s="30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</row>
    <row r="120" spans="1:41" ht="25.5" hidden="1" outlineLevel="1">
      <c r="A120" s="27" t="s">
        <v>227</v>
      </c>
      <c r="B120" s="6" t="s">
        <v>228</v>
      </c>
      <c r="C120" s="30" t="e">
        <f>+#REF!+#REF!+#REF!+#REF!+#REF!+Óvoda!C124+#REF!+ÖNK!C120</f>
        <v>#REF!</v>
      </c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  <c r="S120" s="30"/>
      <c r="T120" s="30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</row>
    <row r="121" spans="1:41" hidden="1" outlineLevel="1">
      <c r="A121" s="27" t="s">
        <v>229</v>
      </c>
      <c r="B121" s="6" t="s">
        <v>230</v>
      </c>
      <c r="C121" s="30" t="e">
        <f>+#REF!+#REF!+#REF!+#REF!+#REF!+Óvoda!C125+#REF!+ÖNK!C121</f>
        <v>#REF!</v>
      </c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  <c r="S121" s="30"/>
      <c r="T121" s="30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</row>
    <row r="122" spans="1:41" hidden="1" outlineLevel="1">
      <c r="A122" s="27" t="s">
        <v>231</v>
      </c>
      <c r="B122" s="6" t="s">
        <v>232</v>
      </c>
      <c r="C122" s="30" t="e">
        <f>+#REF!+#REF!+#REF!+#REF!+#REF!+Óvoda!C126+#REF!+ÖNK!C122</f>
        <v>#REF!</v>
      </c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  <c r="S122" s="30"/>
      <c r="T122" s="30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</row>
    <row r="123" spans="1:41" hidden="1" outlineLevel="1">
      <c r="A123" s="27" t="s">
        <v>233</v>
      </c>
      <c r="B123" s="6" t="s">
        <v>234</v>
      </c>
      <c r="C123" s="30" t="e">
        <f>+#REF!+#REF!+#REF!+#REF!+#REF!+Óvoda!C127+#REF!+ÖNK!C123</f>
        <v>#REF!</v>
      </c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  <c r="S123" s="30"/>
      <c r="T123" s="30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</row>
    <row r="124" spans="1:41" outlineLevel="1">
      <c r="A124" s="27" t="s">
        <v>235</v>
      </c>
      <c r="B124" s="6" t="s">
        <v>236</v>
      </c>
      <c r="C124" s="30">
        <f>Óvoda!C128+ÖNK!C124</f>
        <v>120</v>
      </c>
      <c r="D124" s="30">
        <f>Óvoda!D128+ÖNK!D124</f>
        <v>0</v>
      </c>
      <c r="E124" s="30">
        <f>Óvoda!E128+ÖNK!E124</f>
        <v>290</v>
      </c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  <c r="S124" s="30"/>
      <c r="T124" s="30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</row>
    <row r="125" spans="1:41" ht="38.25" hidden="1" outlineLevel="1">
      <c r="A125" s="27" t="s">
        <v>237</v>
      </c>
      <c r="B125" s="6" t="s">
        <v>238</v>
      </c>
      <c r="C125" s="30" t="e">
        <f>+#REF!+#REF!+#REF!+#REF!+#REF!+Óvoda!C129+#REF!+ÖNK!C125</f>
        <v>#REF!</v>
      </c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  <c r="S125" s="30"/>
      <c r="T125" s="30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</row>
    <row r="126" spans="1:41" ht="25.5" hidden="1" outlineLevel="1">
      <c r="A126" s="27" t="s">
        <v>239</v>
      </c>
      <c r="B126" s="6" t="s">
        <v>240</v>
      </c>
      <c r="C126" s="30" t="e">
        <f>+#REF!+#REF!+#REF!+#REF!+#REF!+Óvoda!C130+#REF!+ÖNK!C126</f>
        <v>#REF!</v>
      </c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  <c r="S126" s="30"/>
      <c r="T126" s="30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</row>
    <row r="127" spans="1:41" hidden="1" outlineLevel="1">
      <c r="A127" s="27" t="s">
        <v>241</v>
      </c>
      <c r="B127" s="6" t="s">
        <v>242</v>
      </c>
      <c r="C127" s="30" t="e">
        <f>+#REF!+#REF!+#REF!+#REF!+#REF!+Óvoda!C131+#REF!+ÖNK!C127</f>
        <v>#REF!</v>
      </c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  <c r="S127" s="30"/>
      <c r="T127" s="30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</row>
    <row r="128" spans="1:41" hidden="1" outlineLevel="1">
      <c r="A128" s="27" t="s">
        <v>243</v>
      </c>
      <c r="B128" s="6" t="s">
        <v>244</v>
      </c>
      <c r="C128" s="30" t="e">
        <f>+#REF!+#REF!+#REF!+#REF!+#REF!+Óvoda!C132+#REF!+ÖNK!C128</f>
        <v>#REF!</v>
      </c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  <c r="S128" s="30"/>
      <c r="T128" s="30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</row>
    <row r="129" spans="1:41" hidden="1" outlineLevel="1">
      <c r="A129" s="27" t="s">
        <v>245</v>
      </c>
      <c r="B129" s="6" t="s">
        <v>246</v>
      </c>
      <c r="C129" s="30" t="e">
        <f>+#REF!+#REF!+#REF!+#REF!+#REF!+Óvoda!C133+#REF!+ÖNK!C129</f>
        <v>#REF!</v>
      </c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  <c r="S129" s="30"/>
      <c r="T129" s="30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</row>
    <row r="130" spans="1:41" hidden="1" outlineLevel="1">
      <c r="A130" s="27" t="s">
        <v>247</v>
      </c>
      <c r="B130" s="6" t="s">
        <v>248</v>
      </c>
      <c r="C130" s="30" t="e">
        <f>+#REF!+#REF!+#REF!+#REF!+#REF!+Óvoda!C134+#REF!+ÖNK!C130</f>
        <v>#REF!</v>
      </c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  <c r="S130" s="30"/>
      <c r="T130" s="30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</row>
    <row r="131" spans="1:41" hidden="1" outlineLevel="1">
      <c r="A131" s="27" t="s">
        <v>249</v>
      </c>
      <c r="B131" s="6" t="s">
        <v>250</v>
      </c>
      <c r="C131" s="30" t="e">
        <f>+#REF!+#REF!+#REF!+#REF!+#REF!+Óvoda!C135+#REF!+ÖNK!C131</f>
        <v>#REF!</v>
      </c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  <c r="S131" s="30"/>
      <c r="T131" s="30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</row>
    <row r="132" spans="1:41" outlineLevel="1">
      <c r="A132" s="27" t="s">
        <v>251</v>
      </c>
      <c r="B132" s="6" t="s">
        <v>252</v>
      </c>
      <c r="C132" s="30">
        <f>Óvoda!C136+ÖNK!C132</f>
        <v>0</v>
      </c>
      <c r="D132" s="30">
        <f>Óvoda!D136+ÖNK!D132</f>
        <v>0</v>
      </c>
      <c r="E132" s="30">
        <f>Óvoda!E136+ÖNK!E132</f>
        <v>0</v>
      </c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  <c r="S132" s="30"/>
      <c r="T132" s="30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</row>
    <row r="133" spans="1:41" hidden="1" outlineLevel="1">
      <c r="A133" s="27" t="s">
        <v>253</v>
      </c>
      <c r="B133" s="6" t="s">
        <v>254</v>
      </c>
      <c r="C133" s="30" t="e">
        <f>+#REF!+#REF!+#REF!+#REF!+#REF!+Óvoda!C137+#REF!+ÖNK!C133</f>
        <v>#REF!</v>
      </c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  <c r="S133" s="30"/>
      <c r="T133" s="30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</row>
    <row r="134" spans="1:41" outlineLevel="1">
      <c r="A134" s="27" t="s">
        <v>255</v>
      </c>
      <c r="B134" s="6" t="s">
        <v>256</v>
      </c>
      <c r="C134" s="30">
        <f>Óvoda!C138+ÖNK!C134</f>
        <v>650</v>
      </c>
      <c r="D134" s="30">
        <f>Óvoda!D138+ÖNK!D134</f>
        <v>0</v>
      </c>
      <c r="E134" s="30">
        <f>Óvoda!E138+ÖNK!E134</f>
        <v>0</v>
      </c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  <c r="S134" s="30"/>
      <c r="T134" s="30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</row>
    <row r="135" spans="1:41" hidden="1" outlineLevel="1">
      <c r="A135" s="27" t="s">
        <v>257</v>
      </c>
      <c r="B135" s="6" t="s">
        <v>258</v>
      </c>
      <c r="C135" s="30" t="e">
        <f>+#REF!+#REF!+#REF!+#REF!+#REF!+Óvoda!C139+#REF!+ÖNK!C135</f>
        <v>#REF!</v>
      </c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  <c r="S135" s="30"/>
      <c r="T135" s="30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</row>
    <row r="136" spans="1:41" hidden="1" outlineLevel="1">
      <c r="A136" s="27" t="s">
        <v>259</v>
      </c>
      <c r="B136" s="6" t="s">
        <v>260</v>
      </c>
      <c r="C136" s="30" t="e">
        <f>+#REF!+#REF!+#REF!+#REF!+#REF!+Óvoda!C140+#REF!+ÖNK!C136</f>
        <v>#REF!</v>
      </c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  <c r="S136" s="30"/>
      <c r="T136" s="30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</row>
    <row r="137" spans="1:41" outlineLevel="1">
      <c r="A137" s="27" t="s">
        <v>261</v>
      </c>
      <c r="B137" s="6" t="s">
        <v>262</v>
      </c>
      <c r="C137" s="30">
        <f>Óvoda!C141+ÖNK!C137</f>
        <v>650</v>
      </c>
      <c r="D137" s="30">
        <f>Óvoda!D141+ÖNK!D137</f>
        <v>0</v>
      </c>
      <c r="E137" s="30">
        <f>Óvoda!E141+ÖNK!E137</f>
        <v>0</v>
      </c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  <c r="S137" s="30"/>
      <c r="T137" s="30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</row>
    <row r="138" spans="1:41" hidden="1" outlineLevel="1">
      <c r="A138" s="27" t="s">
        <v>263</v>
      </c>
      <c r="B138" s="6" t="s">
        <v>264</v>
      </c>
      <c r="C138" s="30" t="e">
        <f>+#REF!+#REF!+#REF!+#REF!+#REF!+Óvoda!C142+#REF!+ÖNK!C138</f>
        <v>#REF!</v>
      </c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  <c r="S138" s="30"/>
      <c r="T138" s="30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</row>
    <row r="139" spans="1:41" ht="25.5" hidden="1" outlineLevel="1">
      <c r="A139" s="27" t="s">
        <v>265</v>
      </c>
      <c r="B139" s="6" t="s">
        <v>266</v>
      </c>
      <c r="C139" s="30" t="e">
        <f>+#REF!+#REF!+#REF!+#REF!+#REF!+Óvoda!C143+#REF!+ÖNK!C139</f>
        <v>#REF!</v>
      </c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  <c r="S139" s="30"/>
      <c r="T139" s="30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</row>
    <row r="140" spans="1:41" ht="25.5" hidden="1" outlineLevel="1">
      <c r="A140" s="27" t="s">
        <v>267</v>
      </c>
      <c r="B140" s="6" t="s">
        <v>268</v>
      </c>
      <c r="C140" s="30" t="e">
        <f>+#REF!+#REF!+#REF!+#REF!+#REF!+Óvoda!C144+#REF!+ÖNK!C140</f>
        <v>#REF!</v>
      </c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  <c r="S140" s="30"/>
      <c r="T140" s="30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</row>
    <row r="141" spans="1:41" hidden="1" outlineLevel="1">
      <c r="A141" s="27" t="s">
        <v>269</v>
      </c>
      <c r="B141" s="6" t="s">
        <v>270</v>
      </c>
      <c r="C141" s="30" t="e">
        <f>+#REF!+#REF!+#REF!+#REF!+#REF!+Óvoda!C145+#REF!+ÖNK!C141</f>
        <v>#REF!</v>
      </c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  <c r="S141" s="30"/>
      <c r="T141" s="30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</row>
    <row r="142" spans="1:41" hidden="1" outlineLevel="1">
      <c r="A142" s="27" t="s">
        <v>271</v>
      </c>
      <c r="B142" s="6" t="s">
        <v>272</v>
      </c>
      <c r="C142" s="30" t="e">
        <f>+#REF!+#REF!+#REF!+#REF!+#REF!+Óvoda!C146+#REF!+ÖNK!C142</f>
        <v>#REF!</v>
      </c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  <c r="S142" s="30"/>
      <c r="T142" s="30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</row>
    <row r="143" spans="1:41" hidden="1" outlineLevel="1">
      <c r="A143" s="27" t="s">
        <v>273</v>
      </c>
      <c r="B143" s="6" t="s">
        <v>274</v>
      </c>
      <c r="C143" s="30" t="e">
        <f>+#REF!+#REF!+#REF!+#REF!+#REF!+Óvoda!C147+#REF!+ÖNK!C143</f>
        <v>#REF!</v>
      </c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  <c r="S143" s="30"/>
      <c r="T143" s="30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</row>
    <row r="144" spans="1:41" outlineLevel="1">
      <c r="A144" s="27" t="s">
        <v>275</v>
      </c>
      <c r="B144" s="6" t="s">
        <v>276</v>
      </c>
      <c r="C144" s="30">
        <f>Óvoda!C148+ÖNK!C144</f>
        <v>1400</v>
      </c>
      <c r="D144" s="30">
        <f>Óvoda!D148+ÖNK!D144</f>
        <v>1000</v>
      </c>
      <c r="E144" s="30">
        <f>Óvoda!E148+ÖNK!E144</f>
        <v>1849</v>
      </c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  <c r="S144" s="30"/>
      <c r="T144" s="30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</row>
    <row r="145" spans="1:41" hidden="1" outlineLevel="1">
      <c r="A145" s="27" t="s">
        <v>277</v>
      </c>
      <c r="B145" s="6" t="s">
        <v>278</v>
      </c>
      <c r="C145" s="30" t="e">
        <f>+#REF!+#REF!+#REF!+#REF!+#REF!+Óvoda!C149+#REF!+ÖNK!C145</f>
        <v>#REF!</v>
      </c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  <c r="S145" s="30"/>
      <c r="T145" s="30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</row>
    <row r="146" spans="1:41" hidden="1" outlineLevel="1">
      <c r="A146" s="27" t="s">
        <v>279</v>
      </c>
      <c r="B146" s="6" t="s">
        <v>280</v>
      </c>
      <c r="C146" s="30" t="e">
        <f>+#REF!+#REF!+#REF!+#REF!+#REF!+Óvoda!C150+#REF!+ÖNK!C146</f>
        <v>#REF!</v>
      </c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  <c r="S146" s="30"/>
      <c r="T146" s="30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</row>
    <row r="147" spans="1:41" hidden="1" outlineLevel="1">
      <c r="A147" s="27" t="s">
        <v>281</v>
      </c>
      <c r="B147" s="6" t="s">
        <v>282</v>
      </c>
      <c r="C147" s="30" t="e">
        <f>+#REF!+#REF!+#REF!+#REF!+#REF!+Óvoda!C151+#REF!+ÖNK!C147</f>
        <v>#REF!</v>
      </c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  <c r="S147" s="30"/>
      <c r="T147" s="30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</row>
    <row r="148" spans="1:41" hidden="1" outlineLevel="1">
      <c r="A148" s="27" t="s">
        <v>283</v>
      </c>
      <c r="B148" s="6" t="s">
        <v>284</v>
      </c>
      <c r="C148" s="30" t="e">
        <f>+#REF!+#REF!+#REF!+#REF!+#REF!+Óvoda!C152+#REF!+ÖNK!C148</f>
        <v>#REF!</v>
      </c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  <c r="S148" s="30"/>
      <c r="T148" s="30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</row>
    <row r="149" spans="1:41" hidden="1" outlineLevel="1">
      <c r="A149" s="27" t="s">
        <v>285</v>
      </c>
      <c r="B149" s="6" t="s">
        <v>286</v>
      </c>
      <c r="C149" s="30" t="e">
        <f>+#REF!+#REF!+#REF!+#REF!+#REF!+Óvoda!C153+#REF!+ÖNK!C149</f>
        <v>#REF!</v>
      </c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  <c r="S149" s="30"/>
      <c r="T149" s="30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</row>
    <row r="150" spans="1:41" ht="25.5" hidden="1" outlineLevel="1">
      <c r="A150" s="27" t="s">
        <v>287</v>
      </c>
      <c r="B150" s="6" t="s">
        <v>288</v>
      </c>
      <c r="C150" s="30" t="e">
        <f>+#REF!+#REF!+#REF!+#REF!+#REF!+Óvoda!C154+#REF!+ÖNK!C150</f>
        <v>#REF!</v>
      </c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  <c r="S150" s="30"/>
      <c r="T150" s="30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</row>
    <row r="151" spans="1:41" ht="25.5" hidden="1" outlineLevel="1">
      <c r="A151" s="27" t="s">
        <v>289</v>
      </c>
      <c r="B151" s="6" t="s">
        <v>290</v>
      </c>
      <c r="C151" s="30" t="e">
        <f>+#REF!+#REF!+#REF!+#REF!+#REF!+Óvoda!C155+#REF!+ÖNK!C151</f>
        <v>#REF!</v>
      </c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  <c r="S151" s="30"/>
      <c r="T151" s="30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</row>
    <row r="152" spans="1:41" ht="25.5" hidden="1" outlineLevel="1">
      <c r="A152" s="27" t="s">
        <v>291</v>
      </c>
      <c r="B152" s="6" t="s">
        <v>296</v>
      </c>
      <c r="C152" s="30" t="e">
        <f>+#REF!+#REF!+#REF!+#REF!+#REF!+Óvoda!C156+#REF!+ÖNK!C152</f>
        <v>#REF!</v>
      </c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  <c r="S152" s="30"/>
      <c r="T152" s="30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</row>
    <row r="153" spans="1:41" hidden="1" outlineLevel="1">
      <c r="A153" s="27" t="s">
        <v>297</v>
      </c>
      <c r="B153" s="6" t="s">
        <v>298</v>
      </c>
      <c r="C153" s="30" t="e">
        <f>+#REF!+#REF!+#REF!+#REF!+#REF!+Óvoda!C157+#REF!+ÖNK!C153</f>
        <v>#REF!</v>
      </c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  <c r="S153" s="30"/>
      <c r="T153" s="30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</row>
    <row r="154" spans="1:41" ht="25.5" hidden="1" outlineLevel="1">
      <c r="A154" s="27" t="s">
        <v>299</v>
      </c>
      <c r="B154" s="6" t="s">
        <v>300</v>
      </c>
      <c r="C154" s="30" t="e">
        <f>+#REF!+#REF!+#REF!+#REF!+#REF!+Óvoda!C158+#REF!+ÖNK!C154</f>
        <v>#REF!</v>
      </c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  <c r="S154" s="30"/>
      <c r="T154" s="30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</row>
    <row r="155" spans="1:41" hidden="1" outlineLevel="1">
      <c r="A155" s="27" t="s">
        <v>301</v>
      </c>
      <c r="B155" s="6" t="s">
        <v>302</v>
      </c>
      <c r="C155" s="30" t="e">
        <f>+#REF!+#REF!+#REF!+#REF!+#REF!+Óvoda!C159+#REF!+ÖNK!C155</f>
        <v>#REF!</v>
      </c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  <c r="S155" s="30"/>
      <c r="T155" s="30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</row>
    <row r="156" spans="1:41" hidden="1" outlineLevel="1">
      <c r="A156" s="27" t="s">
        <v>303</v>
      </c>
      <c r="B156" s="6" t="s">
        <v>304</v>
      </c>
      <c r="C156" s="30" t="e">
        <f>+#REF!+#REF!+#REF!+#REF!+#REF!+Óvoda!C160+#REF!+ÖNK!C156</f>
        <v>#REF!</v>
      </c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  <c r="S156" s="30"/>
      <c r="T156" s="30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</row>
    <row r="157" spans="1:41" hidden="1" outlineLevel="1">
      <c r="A157" s="27" t="s">
        <v>305</v>
      </c>
      <c r="B157" s="6" t="s">
        <v>306</v>
      </c>
      <c r="C157" s="30" t="e">
        <f>+#REF!+#REF!+#REF!+#REF!+#REF!+Óvoda!C161+#REF!+ÖNK!C157</f>
        <v>#REF!</v>
      </c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  <c r="S157" s="30"/>
      <c r="T157" s="30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</row>
    <row r="158" spans="1:41" hidden="1" outlineLevel="1">
      <c r="A158" s="27" t="s">
        <v>307</v>
      </c>
      <c r="B158" s="6" t="s">
        <v>308</v>
      </c>
      <c r="C158" s="30" t="e">
        <f>+#REF!+#REF!+#REF!+#REF!+#REF!+Óvoda!C162+#REF!+ÖNK!C158</f>
        <v>#REF!</v>
      </c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  <c r="S158" s="30"/>
      <c r="T158" s="30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</row>
    <row r="159" spans="1:41" outlineLevel="1">
      <c r="A159" s="27" t="s">
        <v>309</v>
      </c>
      <c r="B159" s="6" t="s">
        <v>310</v>
      </c>
      <c r="C159" s="30">
        <f>Óvoda!C163+ÖNK!C159</f>
        <v>0</v>
      </c>
      <c r="D159" s="30">
        <f>Óvoda!D163+ÖNK!D159</f>
        <v>0</v>
      </c>
      <c r="E159" s="30">
        <f>Óvoda!E163+ÖNK!E159</f>
        <v>0</v>
      </c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  <c r="S159" s="30"/>
      <c r="T159" s="30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</row>
    <row r="160" spans="1:41" hidden="1" outlineLevel="1">
      <c r="A160" s="27" t="s">
        <v>311</v>
      </c>
      <c r="B160" s="6" t="s">
        <v>312</v>
      </c>
      <c r="C160" s="30" t="e">
        <f>+#REF!+#REF!+#REF!+#REF!+#REF!+Óvoda!C164+#REF!+ÖNK!C160</f>
        <v>#REF!</v>
      </c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  <c r="S160" s="30"/>
      <c r="T160" s="30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</row>
    <row r="161" spans="1:41" outlineLevel="1">
      <c r="A161" s="27" t="s">
        <v>313</v>
      </c>
      <c r="B161" s="6" t="s">
        <v>314</v>
      </c>
      <c r="C161" s="30">
        <f>Óvoda!C165+ÖNK!C161</f>
        <v>0</v>
      </c>
      <c r="D161" s="30">
        <f>Óvoda!D165+ÖNK!D161</f>
        <v>0</v>
      </c>
      <c r="E161" s="30">
        <f>Óvoda!E165+ÖNK!E161</f>
        <v>1714</v>
      </c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  <c r="S161" s="30"/>
      <c r="T161" s="30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</row>
    <row r="162" spans="1:41" ht="25.5" hidden="1" outlineLevel="1">
      <c r="A162" s="27" t="s">
        <v>315</v>
      </c>
      <c r="B162" s="6" t="s">
        <v>316</v>
      </c>
      <c r="C162" s="30" t="e">
        <f>+#REF!+#REF!+#REF!+#REF!+#REF!+Óvoda!C166+#REF!+ÖNK!C162</f>
        <v>#REF!</v>
      </c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  <c r="S162" s="30"/>
      <c r="T162" s="30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</row>
    <row r="163" spans="1:41" hidden="1" outlineLevel="1">
      <c r="A163" s="27" t="s">
        <v>317</v>
      </c>
      <c r="B163" s="6" t="s">
        <v>318</v>
      </c>
      <c r="C163" s="30" t="e">
        <f>+#REF!+#REF!+#REF!+#REF!+#REF!+Óvoda!C167+#REF!+ÖNK!C163</f>
        <v>#REF!</v>
      </c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  <c r="S163" s="30"/>
      <c r="T163" s="30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</row>
    <row r="164" spans="1:41" hidden="1" outlineLevel="1">
      <c r="A164" s="27" t="s">
        <v>319</v>
      </c>
      <c r="B164" s="6" t="s">
        <v>320</v>
      </c>
      <c r="C164" s="30" t="e">
        <f>+#REF!+#REF!+#REF!+#REF!+#REF!+Óvoda!C168+#REF!+ÖNK!C164</f>
        <v>#REF!</v>
      </c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  <c r="S164" s="30"/>
      <c r="T164" s="30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</row>
    <row r="165" spans="1:41" hidden="1" outlineLevel="1">
      <c r="A165" s="27" t="s">
        <v>321</v>
      </c>
      <c r="B165" s="6" t="s">
        <v>322</v>
      </c>
      <c r="C165" s="30" t="e">
        <f>+#REF!+#REF!+#REF!+#REF!+#REF!+Óvoda!C169+#REF!+ÖNK!C165</f>
        <v>#REF!</v>
      </c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  <c r="S165" s="30"/>
      <c r="T165" s="30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</row>
    <row r="166" spans="1:41" ht="25.5" outlineLevel="1">
      <c r="A166" s="27" t="s">
        <v>323</v>
      </c>
      <c r="B166" s="6" t="s">
        <v>324</v>
      </c>
      <c r="C166" s="30">
        <f>Óvoda!C170+ÖNK!C166</f>
        <v>1400</v>
      </c>
      <c r="D166" s="30">
        <f>Óvoda!D170+ÖNK!D166</f>
        <v>1000</v>
      </c>
      <c r="E166" s="30">
        <f>Óvoda!E170+ÖNK!E166</f>
        <v>135</v>
      </c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  <c r="S166" s="30"/>
      <c r="T166" s="30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</row>
    <row r="167" spans="1:41" ht="25.5" hidden="1" outlineLevel="1">
      <c r="A167" s="27" t="s">
        <v>325</v>
      </c>
      <c r="B167" s="6" t="s">
        <v>326</v>
      </c>
      <c r="C167" s="30" t="e">
        <f>+#REF!+#REF!+#REF!+#REF!+#REF!+Óvoda!C171+#REF!+ÖNK!C167</f>
        <v>#REF!</v>
      </c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  <c r="S167" s="30"/>
      <c r="T167" s="30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</row>
    <row r="168" spans="1:41" s="13" customFormat="1" ht="22.5" customHeight="1" collapsed="1">
      <c r="A168" s="11" t="s">
        <v>327</v>
      </c>
      <c r="B168" s="12" t="s">
        <v>328</v>
      </c>
      <c r="C168" s="32">
        <f>C124+C134+C144</f>
        <v>2170</v>
      </c>
      <c r="D168" s="32">
        <f>+D102+D103+D115+D116+D124+D134+D141+D144</f>
        <v>1000</v>
      </c>
      <c r="E168" s="32">
        <f>+E102+E103+E115+E116+E124+E134+E141+E144</f>
        <v>2139</v>
      </c>
      <c r="F168" s="32"/>
      <c r="G168" s="32"/>
      <c r="H168" s="32"/>
      <c r="I168" s="32"/>
      <c r="J168" s="32"/>
      <c r="K168" s="32"/>
      <c r="L168" s="32"/>
      <c r="M168" s="32"/>
      <c r="N168" s="32"/>
      <c r="O168" s="32"/>
      <c r="P168" s="32"/>
      <c r="Q168" s="32"/>
      <c r="R168" s="30"/>
      <c r="S168" s="30"/>
      <c r="T168" s="30"/>
    </row>
    <row r="169" spans="1:41" hidden="1" outlineLevel="1">
      <c r="A169" s="27" t="s">
        <v>329</v>
      </c>
      <c r="B169" s="6" t="s">
        <v>330</v>
      </c>
      <c r="C169" s="30" t="e">
        <f>+#REF!+#REF!+#REF!+#REF!+#REF!+Óvoda!C173+#REF!+ÖNK!C169</f>
        <v>#REF!</v>
      </c>
      <c r="D169" s="30" t="e">
        <f>+#REF!+#REF!+#REF!+#REF!+#REF!+Óvoda!D173+#REF!+ÖNK!D169</f>
        <v>#REF!</v>
      </c>
      <c r="E169" s="30" t="e">
        <f>+#REF!+#REF!+#REF!+#REF!+#REF!+Óvoda!E173+#REF!+ÖNK!E169</f>
        <v>#REF!</v>
      </c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  <c r="S169" s="30"/>
      <c r="T169" s="30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</row>
    <row r="170" spans="1:41" hidden="1" outlineLevel="1">
      <c r="A170" s="27" t="s">
        <v>331</v>
      </c>
      <c r="B170" s="6" t="s">
        <v>332</v>
      </c>
      <c r="C170" s="30" t="e">
        <f>+#REF!+#REF!+#REF!+#REF!+#REF!+Óvoda!C174+#REF!+ÖNK!C170</f>
        <v>#REF!</v>
      </c>
      <c r="D170" s="30" t="e">
        <f>+#REF!+#REF!+#REF!+#REF!+#REF!+Óvoda!D174+#REF!+ÖNK!D170</f>
        <v>#REF!</v>
      </c>
      <c r="E170" s="30" t="e">
        <f>+#REF!+#REF!+#REF!+#REF!+#REF!+Óvoda!E174+#REF!+ÖNK!E170</f>
        <v>#REF!</v>
      </c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  <c r="S170" s="30"/>
      <c r="T170" s="30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</row>
    <row r="171" spans="1:41" outlineLevel="1">
      <c r="A171" s="27" t="s">
        <v>333</v>
      </c>
      <c r="B171" s="6" t="s">
        <v>334</v>
      </c>
      <c r="C171" s="30">
        <f>Óvoda!C175+ÖNK!C171</f>
        <v>0</v>
      </c>
      <c r="D171" s="30">
        <v>495</v>
      </c>
      <c r="E171" s="30">
        <v>493</v>
      </c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  <c r="S171" s="30"/>
      <c r="T171" s="30"/>
    </row>
    <row r="172" spans="1:41" ht="25.5" hidden="1" outlineLevel="1">
      <c r="A172" s="27" t="s">
        <v>335</v>
      </c>
      <c r="B172" s="6" t="s">
        <v>336</v>
      </c>
      <c r="C172" s="30" t="e">
        <f>+#REF!+#REF!+#REF!+#REF!+#REF!+Óvoda!C176+#REF!+ÖNK!C172</f>
        <v>#REF!</v>
      </c>
      <c r="D172" s="30" t="e">
        <f>+#REF!+#REF!+#REF!+#REF!+#REF!+Óvoda!D176+#REF!+ÖNK!D172</f>
        <v>#REF!</v>
      </c>
      <c r="E172" s="30" t="e">
        <f>+#REF!+#REF!+#REF!+#REF!+#REF!+Óvoda!E176+#REF!+ÖNK!E172</f>
        <v>#REF!</v>
      </c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  <c r="S172" s="30"/>
      <c r="T172" s="30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</row>
    <row r="173" spans="1:41" ht="25.5" outlineLevel="1">
      <c r="A173" s="27" t="s">
        <v>337</v>
      </c>
      <c r="B173" s="6" t="s">
        <v>338</v>
      </c>
      <c r="C173" s="30">
        <f>Óvoda!C177+ÖNK!C173</f>
        <v>0</v>
      </c>
      <c r="D173" s="30">
        <v>551</v>
      </c>
      <c r="E173" s="30">
        <f>Óvoda!E177+ÖNK!E173</f>
        <v>0</v>
      </c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  <c r="S173" s="30"/>
      <c r="T173" s="30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</row>
    <row r="174" spans="1:41" hidden="1" outlineLevel="1">
      <c r="A174" s="27" t="s">
        <v>339</v>
      </c>
      <c r="B174" s="6" t="s">
        <v>340</v>
      </c>
      <c r="C174" s="30" t="e">
        <f>+#REF!+#REF!+#REF!+#REF!+#REF!+Óvoda!C178+#REF!+ÖNK!C174</f>
        <v>#REF!</v>
      </c>
      <c r="D174" s="30" t="e">
        <f>+#REF!+#REF!+#REF!+#REF!+#REF!+Óvoda!D178+#REF!+ÖNK!D174</f>
        <v>#REF!</v>
      </c>
      <c r="E174" s="30" t="e">
        <f>+#REF!+#REF!+#REF!+#REF!+#REF!+Óvoda!E178+#REF!+ÖNK!E174</f>
        <v>#REF!</v>
      </c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  <c r="S174" s="30"/>
      <c r="T174" s="30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</row>
    <row r="175" spans="1:41" hidden="1" outlineLevel="1">
      <c r="A175" s="27" t="s">
        <v>341</v>
      </c>
      <c r="B175" s="6" t="s">
        <v>342</v>
      </c>
      <c r="C175" s="30" t="e">
        <f>+#REF!+#REF!+#REF!+#REF!+#REF!+Óvoda!C179+#REF!+ÖNK!C175</f>
        <v>#REF!</v>
      </c>
      <c r="D175" s="30" t="e">
        <f>+#REF!+#REF!+#REF!+#REF!+#REF!+Óvoda!D179+#REF!+ÖNK!D175</f>
        <v>#REF!</v>
      </c>
      <c r="E175" s="30" t="e">
        <f>+#REF!+#REF!+#REF!+#REF!+#REF!+Óvoda!E179+#REF!+ÖNK!E175</f>
        <v>#REF!</v>
      </c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  <c r="S175" s="30"/>
      <c r="T175" s="30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</row>
    <row r="176" spans="1:41" ht="25.5" hidden="1" outlineLevel="1">
      <c r="A176" s="27" t="s">
        <v>343</v>
      </c>
      <c r="B176" s="6" t="s">
        <v>344</v>
      </c>
      <c r="C176" s="30" t="e">
        <f>+#REF!+#REF!+#REF!+#REF!+#REF!+Óvoda!C180+#REF!+ÖNK!C176</f>
        <v>#REF!</v>
      </c>
      <c r="D176" s="30" t="e">
        <f>+#REF!+#REF!+#REF!+#REF!+#REF!+Óvoda!D180+#REF!+ÖNK!D176</f>
        <v>#REF!</v>
      </c>
      <c r="E176" s="30" t="e">
        <f>+#REF!+#REF!+#REF!+#REF!+#REF!+Óvoda!E180+#REF!+ÖNK!E176</f>
        <v>#REF!</v>
      </c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  <c r="S176" s="30"/>
      <c r="T176" s="30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</row>
    <row r="177" spans="1:41" hidden="1" outlineLevel="1">
      <c r="A177" s="27" t="s">
        <v>345</v>
      </c>
      <c r="B177" s="6" t="s">
        <v>346</v>
      </c>
      <c r="C177" s="30" t="e">
        <f>+#REF!+#REF!+#REF!+#REF!+#REF!+Óvoda!C181+#REF!+ÖNK!C177</f>
        <v>#REF!</v>
      </c>
      <c r="D177" s="30" t="e">
        <f>+#REF!+#REF!+#REF!+#REF!+#REF!+Óvoda!D181+#REF!+ÖNK!D177</f>
        <v>#REF!</v>
      </c>
      <c r="E177" s="30" t="e">
        <f>+#REF!+#REF!+#REF!+#REF!+#REF!+Óvoda!E181+#REF!+ÖNK!E177</f>
        <v>#REF!</v>
      </c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  <c r="S177" s="30"/>
      <c r="T177" s="30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</row>
    <row r="178" spans="1:41" hidden="1" outlineLevel="1">
      <c r="A178" s="27" t="s">
        <v>347</v>
      </c>
      <c r="B178" s="6" t="s">
        <v>348</v>
      </c>
      <c r="C178" s="30" t="e">
        <f>+#REF!+#REF!+#REF!+#REF!+#REF!+Óvoda!C182+#REF!+ÖNK!C178</f>
        <v>#REF!</v>
      </c>
      <c r="D178" s="30" t="e">
        <f>+#REF!+#REF!+#REF!+#REF!+#REF!+Óvoda!D182+#REF!+ÖNK!D178</f>
        <v>#REF!</v>
      </c>
      <c r="E178" s="30" t="e">
        <f>+#REF!+#REF!+#REF!+#REF!+#REF!+Óvoda!E182+#REF!+ÖNK!E178</f>
        <v>#REF!</v>
      </c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  <c r="S178" s="30"/>
      <c r="T178" s="30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</row>
    <row r="179" spans="1:41" hidden="1" outlineLevel="1">
      <c r="A179" s="27" t="s">
        <v>349</v>
      </c>
      <c r="B179" s="6" t="s">
        <v>350</v>
      </c>
      <c r="C179" s="30" t="e">
        <f>+#REF!+#REF!+#REF!+#REF!+#REF!+Óvoda!C183+#REF!+ÖNK!C179</f>
        <v>#REF!</v>
      </c>
      <c r="D179" s="30" t="e">
        <f>+#REF!+#REF!+#REF!+#REF!+#REF!+Óvoda!D183+#REF!+ÖNK!D179</f>
        <v>#REF!</v>
      </c>
      <c r="E179" s="30" t="e">
        <f>+#REF!+#REF!+#REF!+#REF!+#REF!+Óvoda!E183+#REF!+ÖNK!E179</f>
        <v>#REF!</v>
      </c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  <c r="S179" s="30"/>
      <c r="T179" s="30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</row>
    <row r="180" spans="1:41" hidden="1" outlineLevel="1">
      <c r="A180" s="27" t="s">
        <v>351</v>
      </c>
      <c r="B180" s="6" t="s">
        <v>352</v>
      </c>
      <c r="C180" s="30" t="e">
        <f>+#REF!+#REF!+#REF!+#REF!+#REF!+Óvoda!C184+#REF!+ÖNK!C180</f>
        <v>#REF!</v>
      </c>
      <c r="D180" s="30" t="e">
        <f>+#REF!+#REF!+#REF!+#REF!+#REF!+Óvoda!D184+#REF!+ÖNK!D180</f>
        <v>#REF!</v>
      </c>
      <c r="E180" s="30" t="e">
        <f>+#REF!+#REF!+#REF!+#REF!+#REF!+Óvoda!E184+#REF!+ÖNK!E180</f>
        <v>#REF!</v>
      </c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  <c r="S180" s="30"/>
      <c r="T180" s="30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</row>
    <row r="181" spans="1:41" outlineLevel="1">
      <c r="A181" s="27" t="s">
        <v>353</v>
      </c>
      <c r="B181" s="6" t="s">
        <v>354</v>
      </c>
      <c r="C181" s="30">
        <f>Óvoda!C185+ÖNK!C181</f>
        <v>0</v>
      </c>
      <c r="D181" s="30">
        <f>Óvoda!D185+ÖNK!D181</f>
        <v>0</v>
      </c>
      <c r="E181" s="30">
        <f>Óvoda!E185+ÖNK!E181</f>
        <v>0</v>
      </c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  <c r="S181" s="30"/>
      <c r="T181" s="30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</row>
    <row r="182" spans="1:41" hidden="1" outlineLevel="1">
      <c r="A182" s="27" t="s">
        <v>355</v>
      </c>
      <c r="B182" s="6" t="s">
        <v>356</v>
      </c>
      <c r="C182" s="30" t="e">
        <f>+#REF!+#REF!+#REF!+#REF!+#REF!+Óvoda!C186+#REF!+ÖNK!C182</f>
        <v>#REF!</v>
      </c>
      <c r="D182" s="30" t="e">
        <f>+#REF!+#REF!+#REF!+#REF!+#REF!+Óvoda!D186+#REF!+ÖNK!D182</f>
        <v>#REF!</v>
      </c>
      <c r="E182" s="30" t="e">
        <f>+#REF!+#REF!+#REF!+#REF!+#REF!+Óvoda!E186+#REF!+ÖNK!E182</f>
        <v>#REF!</v>
      </c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  <c r="S182" s="30"/>
      <c r="T182" s="30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</row>
    <row r="183" spans="1:41" hidden="1" outlineLevel="1">
      <c r="A183" s="27" t="s">
        <v>357</v>
      </c>
      <c r="B183" s="6" t="s">
        <v>358</v>
      </c>
      <c r="C183" s="30" t="e">
        <f>+#REF!+#REF!+#REF!+#REF!+#REF!+Óvoda!C187+#REF!+ÖNK!C183</f>
        <v>#REF!</v>
      </c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  <c r="S183" s="30"/>
      <c r="T183" s="30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</row>
    <row r="184" spans="1:41" ht="25.5" hidden="1" outlineLevel="1">
      <c r="A184" s="27" t="s">
        <v>359</v>
      </c>
      <c r="B184" s="6" t="s">
        <v>360</v>
      </c>
      <c r="C184" s="30" t="e">
        <f>+#REF!+#REF!+#REF!+#REF!+#REF!+Óvoda!C188+#REF!+ÖNK!C184</f>
        <v>#REF!</v>
      </c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  <c r="S184" s="30"/>
      <c r="T184" s="30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</row>
    <row r="185" spans="1:41" hidden="1" outlineLevel="1">
      <c r="A185" s="27" t="s">
        <v>365</v>
      </c>
      <c r="B185" s="6" t="s">
        <v>366</v>
      </c>
      <c r="C185" s="30" t="e">
        <f>+#REF!+#REF!+#REF!+#REF!+#REF!+Óvoda!C189+#REF!+ÖNK!C185</f>
        <v>#REF!</v>
      </c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  <c r="S185" s="30"/>
      <c r="T185" s="30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</row>
    <row r="186" spans="1:41" hidden="1" outlineLevel="1">
      <c r="A186" s="27" t="s">
        <v>367</v>
      </c>
      <c r="B186" s="6" t="s">
        <v>368</v>
      </c>
      <c r="C186" s="30" t="e">
        <f>+#REF!+#REF!+#REF!+#REF!+#REF!+Óvoda!C190+#REF!+ÖNK!C186</f>
        <v>#REF!</v>
      </c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  <c r="S186" s="30"/>
      <c r="T186" s="30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</row>
    <row r="187" spans="1:41" ht="25.5" hidden="1" outlineLevel="1">
      <c r="A187" s="27" t="s">
        <v>369</v>
      </c>
      <c r="B187" s="6" t="s">
        <v>370</v>
      </c>
      <c r="C187" s="30" t="e">
        <f>+#REF!+#REF!+#REF!+#REF!+#REF!+Óvoda!C191+#REF!+ÖNK!C187</f>
        <v>#REF!</v>
      </c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  <c r="S187" s="30"/>
      <c r="T187" s="30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</row>
    <row r="188" spans="1:41" hidden="1" outlineLevel="1">
      <c r="A188" s="27" t="s">
        <v>371</v>
      </c>
      <c r="B188" s="6" t="s">
        <v>372</v>
      </c>
      <c r="C188" s="30" t="e">
        <f>+#REF!+#REF!+#REF!+#REF!+#REF!+Óvoda!C192+#REF!+ÖNK!C188</f>
        <v>#REF!</v>
      </c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  <c r="S188" s="30"/>
      <c r="T188" s="30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</row>
    <row r="189" spans="1:41" hidden="1" outlineLevel="1">
      <c r="A189" s="27" t="s">
        <v>373</v>
      </c>
      <c r="B189" s="6" t="s">
        <v>374</v>
      </c>
      <c r="C189" s="30" t="e">
        <f>+#REF!+#REF!+#REF!+#REF!+#REF!+Óvoda!C193+#REF!+ÖNK!C189</f>
        <v>#REF!</v>
      </c>
      <c r="D189" s="30"/>
      <c r="E189" s="30"/>
      <c r="F189" s="30"/>
      <c r="G189" s="30"/>
      <c r="H189" s="30"/>
      <c r="I189" s="30"/>
      <c r="J189" s="30"/>
      <c r="K189" s="30"/>
      <c r="L189" s="30"/>
      <c r="M189" s="30"/>
      <c r="N189" s="30"/>
      <c r="O189" s="30"/>
      <c r="P189" s="30"/>
      <c r="Q189" s="30"/>
      <c r="R189" s="30"/>
      <c r="S189" s="30"/>
      <c r="T189" s="30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</row>
    <row r="190" spans="1:41" hidden="1" outlineLevel="1">
      <c r="A190" s="27" t="s">
        <v>375</v>
      </c>
      <c r="B190" s="6" t="s">
        <v>376</v>
      </c>
      <c r="C190" s="30" t="e">
        <f>+#REF!+#REF!+#REF!+#REF!+#REF!+Óvoda!C194+#REF!+ÖNK!C190</f>
        <v>#REF!</v>
      </c>
      <c r="D190" s="30"/>
      <c r="E190" s="30"/>
      <c r="F190" s="30"/>
      <c r="G190" s="30"/>
      <c r="H190" s="30"/>
      <c r="I190" s="30"/>
      <c r="J190" s="30"/>
      <c r="K190" s="30"/>
      <c r="L190" s="30"/>
      <c r="M190" s="30"/>
      <c r="N190" s="30"/>
      <c r="O190" s="30"/>
      <c r="P190" s="30"/>
      <c r="Q190" s="30"/>
      <c r="R190" s="30"/>
      <c r="S190" s="30"/>
      <c r="T190" s="30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</row>
    <row r="191" spans="1:41" hidden="1" outlineLevel="1">
      <c r="A191" s="27" t="s">
        <v>377</v>
      </c>
      <c r="B191" s="6" t="s">
        <v>378</v>
      </c>
      <c r="C191" s="30" t="e">
        <f>+#REF!+#REF!+#REF!+#REF!+#REF!+Óvoda!C195+#REF!+ÖNK!C191</f>
        <v>#REF!</v>
      </c>
      <c r="D191" s="30"/>
      <c r="E191" s="30"/>
      <c r="F191" s="30"/>
      <c r="G191" s="30"/>
      <c r="H191" s="30"/>
      <c r="I191" s="30"/>
      <c r="J191" s="30"/>
      <c r="K191" s="30"/>
      <c r="L191" s="30"/>
      <c r="M191" s="30"/>
      <c r="N191" s="30"/>
      <c r="O191" s="30"/>
      <c r="P191" s="30"/>
      <c r="Q191" s="30"/>
      <c r="R191" s="30"/>
      <c r="S191" s="30"/>
      <c r="T191" s="30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</row>
    <row r="192" spans="1:41" hidden="1" outlineLevel="1">
      <c r="A192" s="27" t="s">
        <v>379</v>
      </c>
      <c r="B192" s="6" t="s">
        <v>380</v>
      </c>
      <c r="C192" s="30" t="e">
        <f>+#REF!+#REF!+#REF!+#REF!+#REF!+Óvoda!C196+#REF!+ÖNK!C192</f>
        <v>#REF!</v>
      </c>
      <c r="D192" s="30"/>
      <c r="E192" s="30"/>
      <c r="F192" s="30"/>
      <c r="G192" s="30"/>
      <c r="H192" s="30"/>
      <c r="I192" s="30"/>
      <c r="J192" s="30"/>
      <c r="K192" s="30"/>
      <c r="L192" s="30"/>
      <c r="M192" s="30"/>
      <c r="N192" s="30"/>
      <c r="O192" s="30"/>
      <c r="P192" s="30"/>
      <c r="Q192" s="30"/>
      <c r="R192" s="30"/>
      <c r="S192" s="30"/>
      <c r="T192" s="30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</row>
    <row r="193" spans="1:41" hidden="1" outlineLevel="1">
      <c r="A193" s="27" t="s">
        <v>381</v>
      </c>
      <c r="B193" s="6" t="s">
        <v>382</v>
      </c>
      <c r="C193" s="30" t="e">
        <f>+#REF!+#REF!+#REF!+#REF!+#REF!+Óvoda!C197+#REF!+ÖNK!C193</f>
        <v>#REF!</v>
      </c>
      <c r="D193" s="30"/>
      <c r="E193" s="30"/>
      <c r="F193" s="30"/>
      <c r="G193" s="30"/>
      <c r="H193" s="30"/>
      <c r="I193" s="30"/>
      <c r="J193" s="30"/>
      <c r="K193" s="30"/>
      <c r="L193" s="30"/>
      <c r="M193" s="30"/>
      <c r="N193" s="30"/>
      <c r="O193" s="30"/>
      <c r="P193" s="30"/>
      <c r="Q193" s="30"/>
      <c r="R193" s="30"/>
      <c r="S193" s="30"/>
      <c r="T193" s="30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</row>
    <row r="194" spans="1:41" hidden="1" outlineLevel="1">
      <c r="A194" s="27" t="s">
        <v>383</v>
      </c>
      <c r="B194" s="6" t="s">
        <v>384</v>
      </c>
      <c r="C194" s="30" t="e">
        <f>+#REF!+#REF!+#REF!+#REF!+#REF!+Óvoda!C198+#REF!+ÖNK!C194</f>
        <v>#REF!</v>
      </c>
      <c r="D194" s="30"/>
      <c r="E194" s="30"/>
      <c r="F194" s="30"/>
      <c r="G194" s="30"/>
      <c r="H194" s="30"/>
      <c r="I194" s="30"/>
      <c r="J194" s="30"/>
      <c r="K194" s="30"/>
      <c r="L194" s="30"/>
      <c r="M194" s="30"/>
      <c r="N194" s="30"/>
      <c r="O194" s="30"/>
      <c r="P194" s="30"/>
      <c r="Q194" s="30"/>
      <c r="R194" s="30"/>
      <c r="S194" s="30"/>
      <c r="T194" s="30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</row>
    <row r="195" spans="1:41" outlineLevel="1">
      <c r="A195" s="27" t="s">
        <v>385</v>
      </c>
      <c r="B195" s="6" t="s">
        <v>386</v>
      </c>
      <c r="C195" s="30">
        <f>Óvoda!C199+ÖNK!C195</f>
        <v>8100</v>
      </c>
      <c r="D195" s="30">
        <f>Óvoda!D199+ÖNK!D195</f>
        <v>11900</v>
      </c>
      <c r="E195" s="30">
        <f>Óvoda!E199+ÖNK!E195</f>
        <v>9973</v>
      </c>
      <c r="F195" s="30"/>
      <c r="G195" s="30"/>
      <c r="H195" s="30"/>
      <c r="I195" s="30"/>
      <c r="J195" s="30"/>
      <c r="K195" s="30"/>
      <c r="L195" s="30"/>
      <c r="M195" s="30"/>
      <c r="N195" s="30"/>
      <c r="O195" s="30"/>
      <c r="P195" s="30"/>
      <c r="Q195" s="30"/>
      <c r="R195" s="30"/>
      <c r="S195" s="30"/>
      <c r="T195" s="30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</row>
    <row r="196" spans="1:41" hidden="1" outlineLevel="1">
      <c r="A196" s="27" t="s">
        <v>387</v>
      </c>
      <c r="B196" s="6" t="s">
        <v>388</v>
      </c>
      <c r="C196" s="30" t="e">
        <f>+#REF!+#REF!+#REF!+#REF!+#REF!+Óvoda!C200+#REF!+ÖNK!C196</f>
        <v>#REF!</v>
      </c>
      <c r="D196" s="30"/>
      <c r="E196" s="30"/>
      <c r="F196" s="30"/>
      <c r="G196" s="30"/>
      <c r="H196" s="30"/>
      <c r="I196" s="30"/>
      <c r="J196" s="30"/>
      <c r="K196" s="30"/>
      <c r="L196" s="30"/>
      <c r="M196" s="30"/>
      <c r="N196" s="30"/>
      <c r="O196" s="30"/>
      <c r="P196" s="30"/>
      <c r="Q196" s="30"/>
      <c r="R196" s="30"/>
      <c r="S196" s="30"/>
      <c r="T196" s="30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</row>
    <row r="197" spans="1:41" hidden="1" outlineLevel="1">
      <c r="A197" s="27" t="s">
        <v>389</v>
      </c>
      <c r="B197" s="6" t="s">
        <v>390</v>
      </c>
      <c r="C197" s="30" t="e">
        <f>+#REF!+#REF!+#REF!+#REF!+#REF!+Óvoda!C201+#REF!+ÖNK!C197</f>
        <v>#REF!</v>
      </c>
      <c r="D197" s="30"/>
      <c r="E197" s="30"/>
      <c r="F197" s="30"/>
      <c r="G197" s="30"/>
      <c r="H197" s="30"/>
      <c r="I197" s="30"/>
      <c r="J197" s="30"/>
      <c r="K197" s="30"/>
      <c r="L197" s="30"/>
      <c r="M197" s="30"/>
      <c r="N197" s="30"/>
      <c r="O197" s="30"/>
      <c r="P197" s="30"/>
      <c r="Q197" s="30"/>
      <c r="R197" s="30"/>
      <c r="S197" s="30"/>
      <c r="T197" s="30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</row>
    <row r="198" spans="1:41" ht="25.5" hidden="1" outlineLevel="1">
      <c r="A198" s="27" t="s">
        <v>391</v>
      </c>
      <c r="B198" s="6" t="s">
        <v>392</v>
      </c>
      <c r="C198" s="30" t="e">
        <f>+#REF!+#REF!+#REF!+#REF!+#REF!+Óvoda!C202+#REF!+ÖNK!C198</f>
        <v>#REF!</v>
      </c>
      <c r="D198" s="30"/>
      <c r="E198" s="30"/>
      <c r="F198" s="30"/>
      <c r="G198" s="30"/>
      <c r="H198" s="30"/>
      <c r="I198" s="30"/>
      <c r="J198" s="30"/>
      <c r="K198" s="30"/>
      <c r="L198" s="30"/>
      <c r="M198" s="30"/>
      <c r="N198" s="30"/>
      <c r="O198" s="30"/>
      <c r="P198" s="30"/>
      <c r="Q198" s="30"/>
      <c r="R198" s="30"/>
      <c r="S198" s="30"/>
      <c r="T198" s="30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</row>
    <row r="199" spans="1:41" hidden="1" outlineLevel="1">
      <c r="A199" s="27" t="s">
        <v>393</v>
      </c>
      <c r="B199" s="6" t="s">
        <v>394</v>
      </c>
      <c r="C199" s="30" t="e">
        <f>+#REF!+#REF!+#REF!+#REF!+#REF!+Óvoda!C203+#REF!+ÖNK!C199</f>
        <v>#REF!</v>
      </c>
      <c r="D199" s="30" t="e">
        <f>+#REF!+#REF!+#REF!+#REF!+#REF!+Óvoda!D203+#REF!+ÖNK!D199</f>
        <v>#REF!</v>
      </c>
      <c r="E199" s="30" t="e">
        <f>+#REF!+#REF!+#REF!+#REF!+#REF!+Óvoda!E203+#REF!+ÖNK!E199</f>
        <v>#REF!</v>
      </c>
      <c r="F199" s="30"/>
      <c r="G199" s="30"/>
      <c r="H199" s="30"/>
      <c r="I199" s="30"/>
      <c r="J199" s="30"/>
      <c r="K199" s="30"/>
      <c r="L199" s="30"/>
      <c r="M199" s="30"/>
      <c r="N199" s="30"/>
      <c r="O199" s="30"/>
      <c r="P199" s="30"/>
      <c r="Q199" s="30"/>
      <c r="R199" s="30"/>
      <c r="S199" s="30"/>
      <c r="T199" s="30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</row>
    <row r="200" spans="1:41" hidden="1" outlineLevel="1">
      <c r="A200" s="27" t="s">
        <v>395</v>
      </c>
      <c r="B200" s="6" t="s">
        <v>396</v>
      </c>
      <c r="C200" s="30" t="e">
        <f>+#REF!+#REF!+#REF!+#REF!+#REF!+Óvoda!C204+#REF!+ÖNK!C200</f>
        <v>#REF!</v>
      </c>
      <c r="D200" s="30" t="e">
        <f>+#REF!+#REF!+#REF!+#REF!+#REF!+Óvoda!D204+#REF!+ÖNK!D200</f>
        <v>#REF!</v>
      </c>
      <c r="E200" s="30" t="e">
        <f>+#REF!+#REF!+#REF!+#REF!+#REF!+Óvoda!E204+#REF!+ÖNK!E200</f>
        <v>#REF!</v>
      </c>
      <c r="F200" s="30"/>
      <c r="G200" s="30"/>
      <c r="H200" s="30"/>
      <c r="I200" s="30"/>
      <c r="J200" s="30"/>
      <c r="K200" s="30"/>
      <c r="L200" s="30"/>
      <c r="M200" s="30"/>
      <c r="N200" s="30"/>
      <c r="O200" s="30"/>
      <c r="P200" s="30"/>
      <c r="Q200" s="30"/>
      <c r="R200" s="30"/>
      <c r="S200" s="30"/>
      <c r="T200" s="30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</row>
    <row r="201" spans="1:41" hidden="1" outlineLevel="1">
      <c r="A201" s="27" t="s">
        <v>397</v>
      </c>
      <c r="B201" s="6" t="s">
        <v>398</v>
      </c>
      <c r="C201" s="30" t="e">
        <f>+#REF!+#REF!+#REF!+#REF!+#REF!+Óvoda!C205+#REF!+ÖNK!C201</f>
        <v>#REF!</v>
      </c>
      <c r="D201" s="30" t="e">
        <f>+#REF!+#REF!+#REF!+#REF!+#REF!+Óvoda!D205+#REF!+ÖNK!D201</f>
        <v>#REF!</v>
      </c>
      <c r="E201" s="30" t="e">
        <f>+#REF!+#REF!+#REF!+#REF!+#REF!+Óvoda!E205+#REF!+ÖNK!E201</f>
        <v>#REF!</v>
      </c>
      <c r="F201" s="30"/>
      <c r="G201" s="30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  <c r="S201" s="30"/>
      <c r="T201" s="30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</row>
    <row r="202" spans="1:41" outlineLevel="1">
      <c r="A202" s="27" t="s">
        <v>399</v>
      </c>
      <c r="B202" s="6" t="s">
        <v>400</v>
      </c>
      <c r="C202" s="30">
        <f>Óvoda!C206+ÖNK!C202</f>
        <v>8100</v>
      </c>
      <c r="D202" s="30">
        <f>Óvoda!D206+ÖNK!D202</f>
        <v>11900</v>
      </c>
      <c r="E202" s="30">
        <f>Óvoda!E206+ÖNK!E202</f>
        <v>9919</v>
      </c>
      <c r="F202" s="30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  <c r="S202" s="30"/>
      <c r="T202" s="30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</row>
    <row r="203" spans="1:41" outlineLevel="1">
      <c r="A203" s="27" t="s">
        <v>401</v>
      </c>
      <c r="B203" s="6" t="s">
        <v>402</v>
      </c>
      <c r="C203" s="30">
        <f>Óvoda!C207+ÖNK!C203</f>
        <v>0</v>
      </c>
      <c r="D203" s="30">
        <f>Óvoda!D207+ÖNK!D203</f>
        <v>0</v>
      </c>
      <c r="E203" s="30">
        <f>Óvoda!E207+ÖNK!E203</f>
        <v>54</v>
      </c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  <c r="S203" s="30"/>
      <c r="T203" s="30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</row>
    <row r="204" spans="1:41" hidden="1" outlineLevel="1">
      <c r="A204" s="27" t="s">
        <v>403</v>
      </c>
      <c r="B204" s="6" t="s">
        <v>404</v>
      </c>
      <c r="C204" s="30" t="e">
        <f>+#REF!+#REF!+#REF!+#REF!+#REF!+Óvoda!C208+#REF!+ÖNK!C204</f>
        <v>#REF!</v>
      </c>
      <c r="D204" s="30" t="e">
        <f>+#REF!+#REF!+#REF!+#REF!+#REF!+Óvoda!D208+#REF!+ÖNK!D204</f>
        <v>#REF!</v>
      </c>
      <c r="E204" s="30" t="e">
        <f>+#REF!+#REF!+#REF!+#REF!+#REF!+Óvoda!E208+#REF!+ÖNK!E204</f>
        <v>#REF!</v>
      </c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  <c r="S204" s="30"/>
      <c r="T204" s="30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</row>
    <row r="205" spans="1:41" hidden="1" outlineLevel="1">
      <c r="A205" s="27" t="s">
        <v>405</v>
      </c>
      <c r="B205" s="6" t="s">
        <v>406</v>
      </c>
      <c r="C205" s="30" t="e">
        <f>+#REF!+#REF!+#REF!+#REF!+#REF!+Óvoda!C209+#REF!+ÖNK!C205</f>
        <v>#REF!</v>
      </c>
      <c r="D205" s="30" t="e">
        <f>+#REF!+#REF!+#REF!+#REF!+#REF!+Óvoda!D209+#REF!+ÖNK!D205</f>
        <v>#REF!</v>
      </c>
      <c r="E205" s="30" t="e">
        <f>+#REF!+#REF!+#REF!+#REF!+#REF!+Óvoda!E209+#REF!+ÖNK!E205</f>
        <v>#REF!</v>
      </c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  <c r="S205" s="30"/>
      <c r="T205" s="30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</row>
    <row r="206" spans="1:41" ht="25.5" hidden="1" outlineLevel="1">
      <c r="A206" s="27" t="s">
        <v>407</v>
      </c>
      <c r="B206" s="6" t="s">
        <v>408</v>
      </c>
      <c r="C206" s="30" t="e">
        <f>+#REF!+#REF!+#REF!+#REF!+#REF!+Óvoda!C210+#REF!+ÖNK!C206</f>
        <v>#REF!</v>
      </c>
      <c r="D206" s="30" t="e">
        <f>+#REF!+#REF!+#REF!+#REF!+#REF!+Óvoda!D210+#REF!+ÖNK!D206</f>
        <v>#REF!</v>
      </c>
      <c r="E206" s="30" t="e">
        <f>+#REF!+#REF!+#REF!+#REF!+#REF!+Óvoda!E210+#REF!+ÖNK!E206</f>
        <v>#REF!</v>
      </c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  <c r="S206" s="30"/>
      <c r="T206" s="30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</row>
    <row r="207" spans="1:41" ht="25.5" hidden="1" outlineLevel="1">
      <c r="A207" s="27" t="s">
        <v>409</v>
      </c>
      <c r="B207" s="6" t="s">
        <v>410</v>
      </c>
      <c r="C207" s="30" t="e">
        <f>+#REF!+#REF!+#REF!+#REF!+#REF!+Óvoda!C211+#REF!+ÖNK!C207</f>
        <v>#REF!</v>
      </c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  <c r="S207" s="30"/>
      <c r="T207" s="30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</row>
    <row r="208" spans="1:41" ht="25.5" hidden="1" outlineLevel="1">
      <c r="A208" s="27" t="s">
        <v>411</v>
      </c>
      <c r="B208" s="6" t="s">
        <v>412</v>
      </c>
      <c r="C208" s="30" t="e">
        <f>+#REF!+#REF!+#REF!+#REF!+#REF!+Óvoda!C212+#REF!+ÖNK!C208</f>
        <v>#REF!</v>
      </c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  <c r="S208" s="30"/>
      <c r="T208" s="30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</row>
    <row r="209" spans="1:41" hidden="1" outlineLevel="1">
      <c r="A209" s="27" t="s">
        <v>413</v>
      </c>
      <c r="B209" s="6" t="s">
        <v>422</v>
      </c>
      <c r="C209" s="30" t="e">
        <f>+#REF!+#REF!+#REF!+#REF!+#REF!+Óvoda!C213+#REF!+ÖNK!C209</f>
        <v>#REF!</v>
      </c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  <c r="S209" s="30"/>
      <c r="T209" s="30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</row>
    <row r="210" spans="1:41" hidden="1" outlineLevel="1">
      <c r="A210" s="27" t="s">
        <v>423</v>
      </c>
      <c r="B210" s="6" t="s">
        <v>525</v>
      </c>
      <c r="C210" s="30" t="e">
        <f>+#REF!+#REF!+#REF!+#REF!+#REF!+Óvoda!C214+#REF!+ÖNK!C210</f>
        <v>#REF!</v>
      </c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  <c r="S210" s="30"/>
      <c r="T210" s="30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</row>
    <row r="211" spans="1:41" hidden="1" outlineLevel="1">
      <c r="A211" s="27"/>
      <c r="B211" s="61" t="s">
        <v>526</v>
      </c>
      <c r="C211" s="30" t="e">
        <f>+#REF!+#REF!+#REF!+#REF!+#REF!+Óvoda!C215+#REF!+ÖNK!C211</f>
        <v>#REF!</v>
      </c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  <c r="S211" s="30"/>
      <c r="T211" s="30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</row>
    <row r="212" spans="1:41" hidden="1" outlineLevel="1">
      <c r="A212" s="27"/>
      <c r="B212" s="61" t="s">
        <v>527</v>
      </c>
      <c r="C212" s="30" t="e">
        <f>+#REF!+#REF!+#REF!+#REF!+#REF!+Óvoda!C216+#REF!+ÖNK!C212</f>
        <v>#REF!</v>
      </c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  <c r="S212" s="30"/>
      <c r="T212" s="30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</row>
    <row r="213" spans="1:41" hidden="1" outlineLevel="1">
      <c r="A213" s="27" t="s">
        <v>424</v>
      </c>
      <c r="B213" s="6" t="s">
        <v>425</v>
      </c>
      <c r="C213" s="30" t="e">
        <f>+#REF!+#REF!+#REF!+#REF!+#REF!+Óvoda!C217+#REF!+ÖNK!C213</f>
        <v>#REF!</v>
      </c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  <c r="S213" s="30"/>
      <c r="T213" s="30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</row>
    <row r="214" spans="1:41" hidden="1" outlineLevel="1">
      <c r="A214" s="27" t="s">
        <v>426</v>
      </c>
      <c r="B214" s="6" t="s">
        <v>427</v>
      </c>
      <c r="C214" s="30" t="e">
        <f>+#REF!+#REF!+#REF!+#REF!+#REF!+Óvoda!C218+#REF!+ÖNK!C214</f>
        <v>#REF!</v>
      </c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  <c r="S214" s="30"/>
      <c r="T214" s="30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</row>
    <row r="215" spans="1:41" hidden="1" outlineLevel="1">
      <c r="A215" s="27" t="s">
        <v>428</v>
      </c>
      <c r="B215" s="6" t="s">
        <v>429</v>
      </c>
      <c r="C215" s="30" t="e">
        <f>+#REF!+#REF!+#REF!+#REF!+#REF!+Óvoda!C219+#REF!+ÖNK!C215</f>
        <v>#REF!</v>
      </c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  <c r="S215" s="30"/>
      <c r="T215" s="30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</row>
    <row r="216" spans="1:41" hidden="1" outlineLevel="1">
      <c r="A216" s="27" t="s">
        <v>430</v>
      </c>
      <c r="B216" s="6" t="s">
        <v>431</v>
      </c>
      <c r="C216" s="30" t="e">
        <f>+#REF!+#REF!+#REF!+#REF!+#REF!+Óvoda!C220+#REF!+ÖNK!C216</f>
        <v>#REF!</v>
      </c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  <c r="S216" s="30"/>
      <c r="T216" s="30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</row>
    <row r="217" spans="1:41" hidden="1" outlineLevel="1">
      <c r="A217" s="27" t="s">
        <v>432</v>
      </c>
      <c r="B217" s="6" t="s">
        <v>433</v>
      </c>
      <c r="C217" s="30" t="e">
        <f>+#REF!+#REF!+#REF!+#REF!+#REF!+Óvoda!C221+#REF!+ÖNK!C217</f>
        <v>#REF!</v>
      </c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  <c r="S217" s="30"/>
      <c r="T217" s="30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</row>
    <row r="218" spans="1:41" hidden="1" outlineLevel="1">
      <c r="A218" s="27" t="s">
        <v>434</v>
      </c>
      <c r="B218" s="6" t="s">
        <v>435</v>
      </c>
      <c r="C218" s="30" t="e">
        <f>+#REF!+#REF!+#REF!+#REF!+#REF!+Óvoda!C222+#REF!+ÖNK!C218</f>
        <v>#REF!</v>
      </c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  <c r="S218" s="30"/>
      <c r="T218" s="30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</row>
    <row r="219" spans="1:41" hidden="1" outlineLevel="1">
      <c r="A219" s="27" t="s">
        <v>436</v>
      </c>
      <c r="B219" s="6" t="s">
        <v>437</v>
      </c>
      <c r="C219" s="30" t="e">
        <f>+#REF!+#REF!+#REF!+#REF!+#REF!+Óvoda!C223+#REF!+ÖNK!C219</f>
        <v>#REF!</v>
      </c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  <c r="S219" s="30"/>
      <c r="T219" s="30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</row>
    <row r="220" spans="1:41" hidden="1" outlineLevel="1">
      <c r="A220" s="27" t="s">
        <v>438</v>
      </c>
      <c r="B220" s="6" t="s">
        <v>439</v>
      </c>
      <c r="C220" s="30" t="e">
        <f>+#REF!+#REF!+#REF!+#REF!+#REF!+Óvoda!C224+#REF!+ÖNK!C220</f>
        <v>#REF!</v>
      </c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  <c r="S220" s="30"/>
      <c r="T220" s="30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</row>
    <row r="221" spans="1:41" hidden="1" outlineLevel="1">
      <c r="A221" s="27" t="s">
        <v>440</v>
      </c>
      <c r="B221" s="6" t="s">
        <v>441</v>
      </c>
      <c r="C221" s="30" t="e">
        <f>+#REF!+#REF!+#REF!+#REF!+#REF!+Óvoda!C225+#REF!+ÖNK!C221</f>
        <v>#REF!</v>
      </c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  <c r="S221" s="30"/>
      <c r="T221" s="30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</row>
    <row r="222" spans="1:41" hidden="1" outlineLevel="1">
      <c r="A222" s="27" t="s">
        <v>442</v>
      </c>
      <c r="B222" s="6" t="s">
        <v>443</v>
      </c>
      <c r="C222" s="30" t="e">
        <f>+#REF!+#REF!+#REF!+#REF!+#REF!+Óvoda!C226+#REF!+ÖNK!C222</f>
        <v>#REF!</v>
      </c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  <c r="S222" s="30"/>
      <c r="T222" s="30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</row>
    <row r="223" spans="1:41" hidden="1" outlineLevel="1">
      <c r="A223" s="27" t="s">
        <v>444</v>
      </c>
      <c r="B223" s="6" t="s">
        <v>445</v>
      </c>
      <c r="C223" s="30" t="e">
        <f>+#REF!+#REF!+#REF!+#REF!+#REF!+Óvoda!C227+#REF!+ÖNK!C223</f>
        <v>#REF!</v>
      </c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  <c r="S223" s="30"/>
      <c r="T223" s="30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</row>
    <row r="224" spans="1:41" outlineLevel="1">
      <c r="A224" s="27">
        <v>174</v>
      </c>
      <c r="B224" s="6" t="s">
        <v>976</v>
      </c>
      <c r="C224" s="30">
        <f>Óvoda!C228+ÖNK!C224</f>
        <v>0</v>
      </c>
      <c r="D224" s="30">
        <f>Óvoda!D228+ÖNK!D224</f>
        <v>0</v>
      </c>
      <c r="E224" s="30">
        <f>Óvoda!E228+ÖNK!E224</f>
        <v>0</v>
      </c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  <c r="S224" s="30"/>
      <c r="T224" s="30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</row>
    <row r="225" spans="1:41" s="4" customFormat="1" outlineLevel="1">
      <c r="A225" s="7" t="s">
        <v>446</v>
      </c>
      <c r="B225" s="9" t="s">
        <v>447</v>
      </c>
      <c r="C225" s="30">
        <f>Óvoda!C229+ÖNK!C225</f>
        <v>2400</v>
      </c>
      <c r="D225" s="30">
        <f>Óvoda!D229+ÖNK!D225</f>
        <v>11289</v>
      </c>
      <c r="E225" s="30">
        <f>Óvoda!E229+ÖNK!E225</f>
        <v>10419</v>
      </c>
      <c r="F225" s="31"/>
      <c r="G225" s="31"/>
      <c r="H225" s="31"/>
      <c r="I225" s="31"/>
      <c r="J225" s="31"/>
      <c r="K225" s="31"/>
      <c r="L225" s="31"/>
      <c r="M225" s="31"/>
      <c r="N225" s="31"/>
      <c r="O225" s="31"/>
      <c r="P225" s="31"/>
      <c r="Q225" s="31"/>
      <c r="R225" s="31"/>
      <c r="S225" s="31"/>
      <c r="T225" s="31"/>
    </row>
    <row r="226" spans="1:41" hidden="1" outlineLevel="1">
      <c r="A226" s="27" t="s">
        <v>448</v>
      </c>
      <c r="B226" s="6" t="s">
        <v>449</v>
      </c>
      <c r="C226" s="30" t="e">
        <f>+#REF!+#REF!+#REF!+#REF!+#REF!+Óvoda!C229+#REF!+ÖNK!C226</f>
        <v>#REF!</v>
      </c>
      <c r="D226" s="30" t="e">
        <f>+#REF!+#REF!+#REF!+#REF!+#REF!+Óvoda!D229+#REF!+ÖNK!D226</f>
        <v>#REF!</v>
      </c>
      <c r="E226" s="30" t="e">
        <f>+#REF!+#REF!+#REF!+#REF!+#REF!+Óvoda!E229+#REF!+ÖNK!E226</f>
        <v>#REF!</v>
      </c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  <c r="S226" s="30"/>
      <c r="T226" s="30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</row>
    <row r="227" spans="1:41" outlineLevel="1">
      <c r="A227" s="27" t="s">
        <v>450</v>
      </c>
      <c r="B227" s="6" t="s">
        <v>529</v>
      </c>
      <c r="C227" s="30">
        <f>Óvoda!C231+ÖNK!C227</f>
        <v>2400</v>
      </c>
      <c r="D227" s="30">
        <f>Óvoda!D231+ÖNK!D227</f>
        <v>2400</v>
      </c>
      <c r="E227" s="30">
        <f>Óvoda!E231+ÖNK!E227</f>
        <v>830</v>
      </c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  <c r="S227" s="30"/>
      <c r="T227" s="30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</row>
    <row r="228" spans="1:41" outlineLevel="1">
      <c r="A228" s="27" t="s">
        <v>452</v>
      </c>
      <c r="B228" s="6" t="s">
        <v>453</v>
      </c>
      <c r="C228" s="30">
        <f>Óvoda!C232+ÖNK!C228</f>
        <v>0</v>
      </c>
      <c r="D228" s="30">
        <f>Óvoda!D232+ÖNK!D228</f>
        <v>8889</v>
      </c>
      <c r="E228" s="30">
        <f>Óvoda!E232+ÖNK!E228</f>
        <v>9589</v>
      </c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  <c r="S228" s="30"/>
      <c r="T228" s="30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</row>
    <row r="229" spans="1:41" outlineLevel="1">
      <c r="A229" s="27" t="s">
        <v>454</v>
      </c>
      <c r="B229" s="6" t="s">
        <v>524</v>
      </c>
      <c r="C229" s="30">
        <f>Óvoda!C233+ÖNK!C229</f>
        <v>0</v>
      </c>
      <c r="D229" s="30">
        <f>Óvoda!D233+ÖNK!D229</f>
        <v>0</v>
      </c>
      <c r="E229" s="30">
        <f>Óvoda!E233+ÖNK!E229</f>
        <v>0</v>
      </c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  <c r="S229" s="30"/>
      <c r="T229" s="30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</row>
    <row r="230" spans="1:41" hidden="1" outlineLevel="1">
      <c r="A230" s="27" t="s">
        <v>455</v>
      </c>
      <c r="B230" s="6" t="s">
        <v>456</v>
      </c>
      <c r="C230" s="30" t="e">
        <f>+#REF!+#REF!+#REF!+#REF!+#REF!+Óvoda!C233+#REF!+ÖNK!C230</f>
        <v>#REF!</v>
      </c>
      <c r="D230" s="30" t="e">
        <f>+#REF!+#REF!+#REF!+#REF!+#REF!+Óvoda!D233+#REF!+ÖNK!D230</f>
        <v>#REF!</v>
      </c>
      <c r="E230" s="30" t="e">
        <f>+#REF!+#REF!+#REF!+#REF!+#REF!+Óvoda!E233+#REF!+ÖNK!E230</f>
        <v>#REF!</v>
      </c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  <c r="S230" s="30"/>
      <c r="T230" s="30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</row>
    <row r="231" spans="1:41" hidden="1" outlineLevel="1">
      <c r="A231" s="27" t="s">
        <v>457</v>
      </c>
      <c r="B231" s="6" t="s">
        <v>458</v>
      </c>
      <c r="C231" s="30" t="e">
        <f>+#REF!+#REF!+#REF!+#REF!+#REF!+Óvoda!C234+#REF!+ÖNK!C231</f>
        <v>#REF!</v>
      </c>
      <c r="D231" s="30" t="e">
        <f>+#REF!+#REF!+#REF!+#REF!+#REF!+Óvoda!D234+#REF!+ÖNK!D231</f>
        <v>#REF!</v>
      </c>
      <c r="E231" s="30" t="e">
        <f>+#REF!+#REF!+#REF!+#REF!+#REF!+Óvoda!E234+#REF!+ÖNK!E231</f>
        <v>#REF!</v>
      </c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  <c r="S231" s="30"/>
      <c r="T231" s="30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</row>
    <row r="232" spans="1:41" hidden="1" outlineLevel="1">
      <c r="A232" s="27" t="s">
        <v>459</v>
      </c>
      <c r="B232" s="6" t="s">
        <v>460</v>
      </c>
      <c r="C232" s="30" t="e">
        <f>+#REF!+#REF!+#REF!+#REF!+#REF!+Óvoda!C235+#REF!+ÖNK!C232</f>
        <v>#REF!</v>
      </c>
      <c r="D232" s="30" t="e">
        <f>+#REF!+#REF!+#REF!+#REF!+#REF!+Óvoda!D235+#REF!+ÖNK!D232</f>
        <v>#REF!</v>
      </c>
      <c r="E232" s="30" t="e">
        <f>+#REF!+#REF!+#REF!+#REF!+#REF!+Óvoda!E235+#REF!+ÖNK!E232</f>
        <v>#REF!</v>
      </c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  <c r="S232" s="30"/>
      <c r="T232" s="30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</row>
    <row r="233" spans="1:41" hidden="1" outlineLevel="1">
      <c r="A233" s="27" t="s">
        <v>461</v>
      </c>
      <c r="B233" s="6" t="s">
        <v>462</v>
      </c>
      <c r="C233" s="30" t="e">
        <f>+#REF!+#REF!+#REF!+#REF!+#REF!+Óvoda!C236+#REF!+ÖNK!C233</f>
        <v>#REF!</v>
      </c>
      <c r="D233" s="30" t="e">
        <f>+#REF!+#REF!+#REF!+#REF!+#REF!+Óvoda!D236+#REF!+ÖNK!D233</f>
        <v>#REF!</v>
      </c>
      <c r="E233" s="30" t="e">
        <f>+#REF!+#REF!+#REF!+#REF!+#REF!+Óvoda!E236+#REF!+ÖNK!E233</f>
        <v>#REF!</v>
      </c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  <c r="S233" s="30"/>
      <c r="T233" s="30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</row>
    <row r="234" spans="1:41" hidden="1" outlineLevel="1">
      <c r="A234" s="27" t="s">
        <v>463</v>
      </c>
      <c r="B234" s="6" t="s">
        <v>464</v>
      </c>
      <c r="C234" s="30" t="e">
        <f>+#REF!+#REF!+#REF!+#REF!+#REF!+Óvoda!C237+#REF!+ÖNK!C234</f>
        <v>#REF!</v>
      </c>
      <c r="D234" s="30" t="e">
        <f>+#REF!+#REF!+#REF!+#REF!+#REF!+Óvoda!D237+#REF!+ÖNK!D234</f>
        <v>#REF!</v>
      </c>
      <c r="E234" s="30" t="e">
        <f>+#REF!+#REF!+#REF!+#REF!+#REF!+Óvoda!E237+#REF!+ÖNK!E234</f>
        <v>#REF!</v>
      </c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  <c r="S234" s="30"/>
      <c r="T234" s="30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</row>
    <row r="235" spans="1:41" hidden="1" outlineLevel="1">
      <c r="A235" s="27" t="s">
        <v>465</v>
      </c>
      <c r="B235" s="6" t="s">
        <v>466</v>
      </c>
      <c r="C235" s="30" t="e">
        <f>+#REF!+#REF!+#REF!+#REF!+#REF!+Óvoda!C238+#REF!+ÖNK!C235</f>
        <v>#REF!</v>
      </c>
      <c r="D235" s="30" t="e">
        <f>+#REF!+#REF!+#REF!+#REF!+#REF!+Óvoda!D238+#REF!+ÖNK!D235</f>
        <v>#REF!</v>
      </c>
      <c r="E235" s="30" t="e">
        <f>+#REF!+#REF!+#REF!+#REF!+#REF!+Óvoda!E238+#REF!+ÖNK!E235</f>
        <v>#REF!</v>
      </c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  <c r="S235" s="30"/>
      <c r="T235" s="30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</row>
    <row r="236" spans="1:41" hidden="1" outlineLevel="1">
      <c r="A236" s="27" t="s">
        <v>467</v>
      </c>
      <c r="B236" s="6" t="s">
        <v>468</v>
      </c>
      <c r="C236" s="30" t="e">
        <f>+#REF!+#REF!+#REF!+#REF!+#REF!+Óvoda!C239+#REF!+ÖNK!C236</f>
        <v>#REF!</v>
      </c>
      <c r="D236" s="30" t="e">
        <f>+#REF!+#REF!+#REF!+#REF!+#REF!+Óvoda!D239+#REF!+ÖNK!D236</f>
        <v>#REF!</v>
      </c>
      <c r="E236" s="30" t="e">
        <f>+#REF!+#REF!+#REF!+#REF!+#REF!+Óvoda!E239+#REF!+ÖNK!E236</f>
        <v>#REF!</v>
      </c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  <c r="S236" s="30"/>
      <c r="T236" s="30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</row>
    <row r="237" spans="1:41" outlineLevel="1">
      <c r="A237" s="27" t="s">
        <v>469</v>
      </c>
      <c r="B237" s="6" t="s">
        <v>470</v>
      </c>
      <c r="C237" s="30">
        <f>Óvoda!C241+ÖNK!C237</f>
        <v>10666</v>
      </c>
      <c r="D237" s="30">
        <f>ÖNK!D237</f>
        <v>13165</v>
      </c>
      <c r="E237" s="30">
        <v>0</v>
      </c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  <c r="S237" s="30"/>
      <c r="T237" s="30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</row>
    <row r="238" spans="1:41" s="13" customFormat="1" ht="25.5">
      <c r="A238" s="11" t="s">
        <v>471</v>
      </c>
      <c r="B238" s="12" t="s">
        <v>472</v>
      </c>
      <c r="C238" s="32">
        <f>C195+C224+C225+C237</f>
        <v>21166</v>
      </c>
      <c r="D238" s="32">
        <f>D171+D173+D195+D225+D237</f>
        <v>37400</v>
      </c>
      <c r="E238" s="32">
        <f>E171+E173+E195+E225+E237</f>
        <v>20885</v>
      </c>
      <c r="F238" s="32"/>
      <c r="G238" s="32"/>
      <c r="H238" s="32"/>
      <c r="I238" s="32"/>
      <c r="J238" s="32"/>
      <c r="K238" s="32"/>
      <c r="L238" s="32"/>
      <c r="M238" s="32"/>
      <c r="N238" s="32"/>
      <c r="O238" s="32"/>
      <c r="P238" s="32"/>
      <c r="Q238" s="32"/>
      <c r="R238" s="32"/>
      <c r="S238" s="30"/>
      <c r="T238" s="30"/>
    </row>
    <row r="239" spans="1:41">
      <c r="A239" s="27" t="s">
        <v>473</v>
      </c>
      <c r="B239" s="6" t="s">
        <v>474</v>
      </c>
      <c r="C239" s="30">
        <f>Óvoda!C242+ÖNK!C239</f>
        <v>0</v>
      </c>
      <c r="D239" s="30">
        <f>Óvoda!D242+ÖNK!D239</f>
        <v>0</v>
      </c>
      <c r="E239" s="30">
        <f>Óvoda!E242+ÖNK!E239</f>
        <v>0</v>
      </c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  <c r="S239" s="30"/>
      <c r="T239" s="30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</row>
    <row r="240" spans="1:41">
      <c r="A240" s="27" t="s">
        <v>475</v>
      </c>
      <c r="B240" s="6" t="s">
        <v>476</v>
      </c>
      <c r="C240" s="30">
        <f>Óvoda!C243+ÖNK!C240</f>
        <v>0</v>
      </c>
      <c r="D240" s="30">
        <f>Óvoda!D243+ÖNK!D240</f>
        <v>0</v>
      </c>
      <c r="E240" s="30">
        <f>Óvoda!E243+ÖNK!E240</f>
        <v>0</v>
      </c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  <c r="S240" s="30"/>
      <c r="T240" s="30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</row>
    <row r="241" spans="1:41" hidden="1">
      <c r="A241" s="27" t="s">
        <v>477</v>
      </c>
      <c r="B241" s="6" t="s">
        <v>478</v>
      </c>
      <c r="C241" s="30" t="e">
        <f>+#REF!+#REF!+#REF!+#REF!+#REF!+Óvoda!C244+#REF!+ÖNK!C241</f>
        <v>#REF!</v>
      </c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  <c r="S241" s="30"/>
      <c r="T241" s="30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</row>
    <row r="242" spans="1:41">
      <c r="A242" s="27" t="s">
        <v>479</v>
      </c>
      <c r="B242" s="6" t="s">
        <v>480</v>
      </c>
      <c r="C242" s="30">
        <f>Óvoda!C245+ÖNK!C242</f>
        <v>0</v>
      </c>
      <c r="D242" s="30">
        <f>Óvoda!D245+ÖNK!D242</f>
        <v>220</v>
      </c>
      <c r="E242" s="30">
        <f>Óvoda!E245+ÖNK!E242</f>
        <v>217</v>
      </c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  <c r="S242" s="30"/>
      <c r="T242" s="30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</row>
    <row r="243" spans="1:41">
      <c r="A243" s="27" t="s">
        <v>481</v>
      </c>
      <c r="B243" s="6" t="s">
        <v>482</v>
      </c>
      <c r="C243" s="30">
        <f>Óvoda!C246+ÖNK!C243</f>
        <v>900</v>
      </c>
      <c r="D243" s="30">
        <f>Óvoda!D246+ÖNK!D243</f>
        <v>900</v>
      </c>
      <c r="E243" s="30">
        <f>Óvoda!E246+ÖNK!E243</f>
        <v>787</v>
      </c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  <c r="S243" s="30"/>
      <c r="T243" s="30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  <c r="AM243" s="1"/>
      <c r="AN243" s="1"/>
      <c r="AO243" s="1"/>
    </row>
    <row r="244" spans="1:41" hidden="1">
      <c r="A244" s="27" t="s">
        <v>483</v>
      </c>
      <c r="B244" s="6" t="s">
        <v>484</v>
      </c>
      <c r="C244" s="30" t="e">
        <f>+#REF!+#REF!+#REF!+#REF!+#REF!+Óvoda!C247+#REF!+ÖNK!C244</f>
        <v>#REF!</v>
      </c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  <c r="S244" s="30"/>
      <c r="T244" s="30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  <c r="AM244" s="1"/>
      <c r="AN244" s="1"/>
      <c r="AO244" s="1"/>
    </row>
    <row r="245" spans="1:41" hidden="1">
      <c r="A245" s="27" t="s">
        <v>485</v>
      </c>
      <c r="B245" s="6" t="s">
        <v>535</v>
      </c>
      <c r="C245" s="30" t="e">
        <f>+#REF!+#REF!+#REF!+#REF!+#REF!+Óvoda!C248+#REF!+ÖNK!C245</f>
        <v>#REF!</v>
      </c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  <c r="S245" s="30"/>
      <c r="T245" s="30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  <c r="AM245" s="1"/>
      <c r="AN245" s="1"/>
      <c r="AO245" s="1"/>
    </row>
    <row r="246" spans="1:41">
      <c r="A246" s="27" t="s">
        <v>536</v>
      </c>
      <c r="B246" s="6" t="s">
        <v>537</v>
      </c>
      <c r="C246" s="30">
        <f>Óvoda!C249+ÖNK!C246</f>
        <v>0</v>
      </c>
      <c r="D246" s="30">
        <f>Óvoda!D249+ÖNK!D246</f>
        <v>190</v>
      </c>
      <c r="E246" s="30">
        <f>Óvoda!E249+ÖNK!E246</f>
        <v>186</v>
      </c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  <c r="S246" s="30"/>
      <c r="T246" s="30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  <c r="AM246" s="1"/>
      <c r="AN246" s="1"/>
      <c r="AO246" s="1"/>
    </row>
    <row r="247" spans="1:41" s="13" customFormat="1" ht="22.5" customHeight="1">
      <c r="A247" s="11" t="s">
        <v>538</v>
      </c>
      <c r="B247" s="12" t="s">
        <v>539</v>
      </c>
      <c r="C247" s="32">
        <f>C239+C240+C242+C243+C246</f>
        <v>900</v>
      </c>
      <c r="D247" s="32">
        <f>+D239+D240+D242+D243+D244+D245+D246</f>
        <v>1310</v>
      </c>
      <c r="E247" s="32">
        <f>+E239+E240+E242+E243+E244+E245+E246</f>
        <v>1190</v>
      </c>
      <c r="F247" s="32"/>
      <c r="G247" s="32"/>
      <c r="H247" s="32"/>
      <c r="I247" s="32"/>
      <c r="J247" s="32"/>
      <c r="K247" s="32"/>
      <c r="L247" s="32"/>
      <c r="M247" s="32"/>
      <c r="N247" s="32"/>
      <c r="O247" s="32"/>
      <c r="P247" s="32"/>
      <c r="Q247" s="32"/>
      <c r="R247" s="32"/>
      <c r="S247" s="30"/>
      <c r="T247" s="30"/>
    </row>
    <row r="248" spans="1:41">
      <c r="A248" s="27" t="s">
        <v>540</v>
      </c>
      <c r="B248" s="6" t="s">
        <v>541</v>
      </c>
      <c r="C248" s="30">
        <f>Óvoda!C251+ÖNK!C248</f>
        <v>3500</v>
      </c>
      <c r="D248" s="30">
        <f>Óvoda!D251+ÖNK!D248</f>
        <v>3350</v>
      </c>
      <c r="E248" s="30">
        <f>Óvoda!E251+ÖNK!E248</f>
        <v>1175</v>
      </c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  <c r="S248" s="30"/>
      <c r="T248" s="30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  <c r="AM248" s="1"/>
      <c r="AN248" s="1"/>
      <c r="AO248" s="1"/>
    </row>
    <row r="249" spans="1:41" hidden="1">
      <c r="A249" s="27" t="s">
        <v>542</v>
      </c>
      <c r="B249" s="6" t="s">
        <v>543</v>
      </c>
      <c r="C249" s="30" t="e">
        <f>+#REF!+#REF!+#REF!+#REF!+#REF!+Óvoda!C252+#REF!+ÖNK!C249</f>
        <v>#REF!</v>
      </c>
      <c r="D249" s="30" t="e">
        <f>+#REF!+#REF!+#REF!+#REF!+#REF!+Óvoda!D252+#REF!+ÖNK!D249</f>
        <v>#REF!</v>
      </c>
      <c r="E249" s="30" t="e">
        <f>+#REF!+#REF!+#REF!+#REF!+#REF!+Óvoda!E252+#REF!+ÖNK!E249</f>
        <v>#REF!</v>
      </c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  <c r="S249" s="30"/>
      <c r="T249" s="30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  <c r="AM249" s="1"/>
      <c r="AN249" s="1"/>
      <c r="AO249" s="1"/>
    </row>
    <row r="250" spans="1:41">
      <c r="A250" s="27" t="s">
        <v>544</v>
      </c>
      <c r="B250" s="6" t="s">
        <v>545</v>
      </c>
      <c r="C250" s="30">
        <f>Óvoda!C253+ÖNK!C250</f>
        <v>0</v>
      </c>
      <c r="D250" s="30">
        <f>Óvoda!D253+ÖNK!D250</f>
        <v>0</v>
      </c>
      <c r="E250" s="30">
        <f>Óvoda!E253+ÖNK!E250</f>
        <v>0</v>
      </c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  <c r="S250" s="30"/>
      <c r="T250" s="30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  <c r="AM250" s="1"/>
      <c r="AN250" s="1"/>
      <c r="AO250" s="1"/>
    </row>
    <row r="251" spans="1:41">
      <c r="A251" s="27" t="s">
        <v>546</v>
      </c>
      <c r="B251" s="6" t="s">
        <v>547</v>
      </c>
      <c r="C251" s="30">
        <f>Óvoda!C254+ÖNK!C251</f>
        <v>1150</v>
      </c>
      <c r="D251" s="30">
        <f>Óvoda!D254+ÖNK!D251</f>
        <v>1150</v>
      </c>
      <c r="E251" s="30">
        <f>Óvoda!E254+ÖNK!E251</f>
        <v>317</v>
      </c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  <c r="S251" s="30"/>
      <c r="T251" s="30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  <c r="AM251" s="1"/>
      <c r="AN251" s="1"/>
      <c r="AO251" s="1"/>
    </row>
    <row r="252" spans="1:41" s="13" customFormat="1" ht="22.5" customHeight="1" collapsed="1">
      <c r="A252" s="11" t="s">
        <v>548</v>
      </c>
      <c r="B252" s="12" t="s">
        <v>549</v>
      </c>
      <c r="C252" s="32">
        <f>C248+C250+C251</f>
        <v>4650</v>
      </c>
      <c r="D252" s="32">
        <f>D248+D250+D251</f>
        <v>4500</v>
      </c>
      <c r="E252" s="32">
        <f>E248+E250+E251</f>
        <v>1492</v>
      </c>
      <c r="F252" s="32"/>
      <c r="G252" s="32"/>
      <c r="H252" s="32"/>
      <c r="I252" s="32"/>
      <c r="J252" s="32"/>
      <c r="K252" s="32"/>
      <c r="L252" s="32"/>
      <c r="M252" s="32"/>
      <c r="N252" s="32"/>
      <c r="O252" s="32"/>
      <c r="P252" s="32"/>
      <c r="Q252" s="32"/>
      <c r="R252" s="32"/>
      <c r="S252" s="30"/>
      <c r="T252" s="30"/>
    </row>
    <row r="253" spans="1:41" ht="25.5" hidden="1" outlineLevel="1">
      <c r="A253" s="27" t="s">
        <v>550</v>
      </c>
      <c r="B253" s="6" t="s">
        <v>551</v>
      </c>
      <c r="C253" s="30" t="e">
        <f>+#REF!+#REF!+#REF!+#REF!+#REF!+Óvoda!C256+#REF!+ÖNK!C253</f>
        <v>#REF!</v>
      </c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  <c r="S253" s="30"/>
      <c r="T253" s="30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  <c r="AK253" s="1"/>
      <c r="AL253" s="1"/>
      <c r="AM253" s="1"/>
      <c r="AN253" s="1"/>
      <c r="AO253" s="1"/>
    </row>
    <row r="254" spans="1:41" ht="25.5" hidden="1" outlineLevel="1">
      <c r="A254" s="27" t="s">
        <v>552</v>
      </c>
      <c r="B254" s="6" t="s">
        <v>553</v>
      </c>
      <c r="C254" s="30" t="e">
        <f>+#REF!+#REF!+#REF!+#REF!+#REF!+Óvoda!C257+#REF!+ÖNK!C254</f>
        <v>#REF!</v>
      </c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  <c r="S254" s="30"/>
      <c r="T254" s="30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"/>
      <c r="AI254" s="1"/>
      <c r="AJ254" s="1"/>
      <c r="AK254" s="1"/>
      <c r="AL254" s="1"/>
      <c r="AM254" s="1"/>
      <c r="AN254" s="1"/>
      <c r="AO254" s="1"/>
    </row>
    <row r="255" spans="1:41" hidden="1" outlineLevel="1">
      <c r="A255" s="27" t="s">
        <v>554</v>
      </c>
      <c r="B255" s="6" t="s">
        <v>555</v>
      </c>
      <c r="C255" s="30" t="e">
        <f>+#REF!+#REF!+#REF!+#REF!+#REF!+Óvoda!C258+#REF!+ÖNK!C255</f>
        <v>#REF!</v>
      </c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  <c r="S255" s="30"/>
      <c r="T255" s="30"/>
      <c r="U255" s="1"/>
      <c r="V255" s="1"/>
      <c r="W255" s="1"/>
      <c r="X255" s="1"/>
      <c r="Y255" s="1"/>
      <c r="Z255" s="1"/>
      <c r="AA255" s="1"/>
      <c r="AB255" s="1"/>
      <c r="AC255" s="1"/>
      <c r="AD255" s="1"/>
      <c r="AE255" s="1"/>
      <c r="AF255" s="1"/>
      <c r="AG255" s="1"/>
      <c r="AH255" s="1"/>
      <c r="AI255" s="1"/>
      <c r="AJ255" s="1"/>
      <c r="AK255" s="1"/>
      <c r="AL255" s="1"/>
      <c r="AM255" s="1"/>
      <c r="AN255" s="1"/>
      <c r="AO255" s="1"/>
    </row>
    <row r="256" spans="1:41" hidden="1" outlineLevel="1">
      <c r="A256" s="27" t="s">
        <v>556</v>
      </c>
      <c r="B256" s="6" t="s">
        <v>557</v>
      </c>
      <c r="C256" s="30" t="e">
        <f>+#REF!+#REF!+#REF!+#REF!+#REF!+Óvoda!C259+#REF!+ÖNK!C256</f>
        <v>#REF!</v>
      </c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  <c r="S256" s="30"/>
      <c r="T256" s="30"/>
      <c r="U256" s="1"/>
      <c r="V256" s="1"/>
      <c r="W256" s="1"/>
      <c r="X256" s="1"/>
      <c r="Y256" s="1"/>
      <c r="Z256" s="1"/>
      <c r="AA256" s="1"/>
      <c r="AB256" s="1"/>
      <c r="AC256" s="1"/>
      <c r="AD256" s="1"/>
      <c r="AE256" s="1"/>
      <c r="AF256" s="1"/>
      <c r="AG256" s="1"/>
      <c r="AH256" s="1"/>
      <c r="AI256" s="1"/>
      <c r="AJ256" s="1"/>
      <c r="AK256" s="1"/>
      <c r="AL256" s="1"/>
      <c r="AM256" s="1"/>
      <c r="AN256" s="1"/>
      <c r="AO256" s="1"/>
    </row>
    <row r="257" spans="1:41" ht="25.5" hidden="1" outlineLevel="1">
      <c r="A257" s="27" t="s">
        <v>558</v>
      </c>
      <c r="B257" s="6" t="s">
        <v>562</v>
      </c>
      <c r="C257" s="30" t="e">
        <f>+#REF!+#REF!+#REF!+#REF!+#REF!+Óvoda!C260+#REF!+ÖNK!C257</f>
        <v>#REF!</v>
      </c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  <c r="S257" s="30"/>
      <c r="T257" s="30"/>
      <c r="U257" s="1"/>
      <c r="V257" s="1"/>
      <c r="W257" s="1"/>
      <c r="X257" s="1"/>
      <c r="Y257" s="1"/>
      <c r="Z257" s="1"/>
      <c r="AA257" s="1"/>
      <c r="AB257" s="1"/>
      <c r="AC257" s="1"/>
      <c r="AD257" s="1"/>
      <c r="AE257" s="1"/>
      <c r="AF257" s="1"/>
      <c r="AG257" s="1"/>
      <c r="AH257" s="1"/>
      <c r="AI257" s="1"/>
      <c r="AJ257" s="1"/>
      <c r="AK257" s="1"/>
      <c r="AL257" s="1"/>
      <c r="AM257" s="1"/>
      <c r="AN257" s="1"/>
      <c r="AO257" s="1"/>
    </row>
    <row r="258" spans="1:41" hidden="1" outlineLevel="1">
      <c r="A258" s="27" t="s">
        <v>563</v>
      </c>
      <c r="B258" s="6" t="s">
        <v>564</v>
      </c>
      <c r="C258" s="30" t="e">
        <f>+#REF!+#REF!+#REF!+#REF!+#REF!+Óvoda!C261+#REF!+ÖNK!C258</f>
        <v>#REF!</v>
      </c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  <c r="S258" s="30"/>
      <c r="T258" s="30"/>
      <c r="U258" s="1"/>
      <c r="V258" s="1"/>
      <c r="W258" s="1"/>
      <c r="X258" s="1"/>
      <c r="Y258" s="1"/>
      <c r="Z258" s="1"/>
      <c r="AA258" s="1"/>
      <c r="AB258" s="1"/>
      <c r="AC258" s="1"/>
      <c r="AD258" s="1"/>
      <c r="AE258" s="1"/>
      <c r="AF258" s="1"/>
      <c r="AG258" s="1"/>
      <c r="AH258" s="1"/>
      <c r="AI258" s="1"/>
      <c r="AJ258" s="1"/>
      <c r="AK258" s="1"/>
      <c r="AL258" s="1"/>
      <c r="AM258" s="1"/>
      <c r="AN258" s="1"/>
      <c r="AO258" s="1"/>
    </row>
    <row r="259" spans="1:41" hidden="1" outlineLevel="1">
      <c r="A259" s="27" t="s">
        <v>565</v>
      </c>
      <c r="B259" s="6" t="s">
        <v>566</v>
      </c>
      <c r="C259" s="30" t="e">
        <f>+#REF!+#REF!+#REF!+#REF!+#REF!+Óvoda!C262+#REF!+ÖNK!C259</f>
        <v>#REF!</v>
      </c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  <c r="S259" s="30"/>
      <c r="T259" s="30"/>
      <c r="U259" s="1"/>
      <c r="V259" s="1"/>
      <c r="W259" s="1"/>
      <c r="X259" s="1"/>
      <c r="Y259" s="1"/>
      <c r="Z259" s="1"/>
      <c r="AA259" s="1"/>
      <c r="AB259" s="1"/>
      <c r="AC259" s="1"/>
      <c r="AD259" s="1"/>
      <c r="AE259" s="1"/>
      <c r="AF259" s="1"/>
      <c r="AG259" s="1"/>
      <c r="AH259" s="1"/>
      <c r="AI259" s="1"/>
      <c r="AJ259" s="1"/>
      <c r="AK259" s="1"/>
      <c r="AL259" s="1"/>
      <c r="AM259" s="1"/>
      <c r="AN259" s="1"/>
      <c r="AO259" s="1"/>
    </row>
    <row r="260" spans="1:41" hidden="1" outlineLevel="1">
      <c r="A260" s="27" t="s">
        <v>567</v>
      </c>
      <c r="B260" s="6" t="s">
        <v>568</v>
      </c>
      <c r="C260" s="30" t="e">
        <f>+#REF!+#REF!+#REF!+#REF!+#REF!+Óvoda!C263+#REF!+ÖNK!C260</f>
        <v>#REF!</v>
      </c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  <c r="S260" s="30"/>
      <c r="T260" s="30"/>
      <c r="U260" s="1"/>
      <c r="V260" s="1"/>
      <c r="W260" s="1"/>
      <c r="X260" s="1"/>
      <c r="Y260" s="1"/>
      <c r="Z260" s="1"/>
      <c r="AA260" s="1"/>
      <c r="AB260" s="1"/>
      <c r="AC260" s="1"/>
      <c r="AD260" s="1"/>
      <c r="AE260" s="1"/>
      <c r="AF260" s="1"/>
      <c r="AG260" s="1"/>
      <c r="AH260" s="1"/>
      <c r="AI260" s="1"/>
      <c r="AJ260" s="1"/>
      <c r="AK260" s="1"/>
      <c r="AL260" s="1"/>
      <c r="AM260" s="1"/>
      <c r="AN260" s="1"/>
      <c r="AO260" s="1"/>
    </row>
    <row r="261" spans="1:41" hidden="1" outlineLevel="1">
      <c r="A261" s="27" t="s">
        <v>569</v>
      </c>
      <c r="B261" s="6" t="s">
        <v>570</v>
      </c>
      <c r="C261" s="30" t="e">
        <f>+#REF!+#REF!+#REF!+#REF!+#REF!+Óvoda!C264+#REF!+ÖNK!C261</f>
        <v>#REF!</v>
      </c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  <c r="S261" s="30"/>
      <c r="T261" s="30"/>
      <c r="U261" s="1"/>
      <c r="V261" s="1"/>
      <c r="W261" s="1"/>
      <c r="X261" s="1"/>
      <c r="Y261" s="1"/>
      <c r="Z261" s="1"/>
      <c r="AA261" s="1"/>
      <c r="AB261" s="1"/>
      <c r="AC261" s="1"/>
      <c r="AD261" s="1"/>
      <c r="AE261" s="1"/>
      <c r="AF261" s="1"/>
      <c r="AG261" s="1"/>
      <c r="AH261" s="1"/>
      <c r="AI261" s="1"/>
      <c r="AJ261" s="1"/>
      <c r="AK261" s="1"/>
      <c r="AL261" s="1"/>
      <c r="AM261" s="1"/>
      <c r="AN261" s="1"/>
      <c r="AO261" s="1"/>
    </row>
    <row r="262" spans="1:41" hidden="1" outlineLevel="1">
      <c r="A262" s="27" t="s">
        <v>571</v>
      </c>
      <c r="B262" s="6" t="s">
        <v>572</v>
      </c>
      <c r="C262" s="30" t="e">
        <f>+#REF!+#REF!+#REF!+#REF!+#REF!+Óvoda!C265+#REF!+ÖNK!C262</f>
        <v>#REF!</v>
      </c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  <c r="S262" s="30"/>
      <c r="T262" s="30"/>
      <c r="U262" s="1"/>
      <c r="V262" s="1"/>
      <c r="W262" s="1"/>
      <c r="X262" s="1"/>
      <c r="Y262" s="1"/>
      <c r="Z262" s="1"/>
      <c r="AA262" s="1"/>
      <c r="AB262" s="1"/>
      <c r="AC262" s="1"/>
      <c r="AD262" s="1"/>
      <c r="AE262" s="1"/>
      <c r="AF262" s="1"/>
      <c r="AG262" s="1"/>
      <c r="AH262" s="1"/>
      <c r="AI262" s="1"/>
      <c r="AJ262" s="1"/>
      <c r="AK262" s="1"/>
      <c r="AL262" s="1"/>
      <c r="AM262" s="1"/>
      <c r="AN262" s="1"/>
      <c r="AO262" s="1"/>
    </row>
    <row r="263" spans="1:41" hidden="1" outlineLevel="1">
      <c r="A263" s="27" t="s">
        <v>573</v>
      </c>
      <c r="B263" s="6" t="s">
        <v>574</v>
      </c>
      <c r="C263" s="30" t="e">
        <f>+#REF!+#REF!+#REF!+#REF!+#REF!+Óvoda!C266+#REF!+ÖNK!C263</f>
        <v>#REF!</v>
      </c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  <c r="S263" s="30"/>
      <c r="T263" s="30"/>
      <c r="U263" s="1"/>
      <c r="V263" s="1"/>
      <c r="W263" s="1"/>
      <c r="X263" s="1"/>
      <c r="Y263" s="1"/>
      <c r="Z263" s="1"/>
      <c r="AA263" s="1"/>
      <c r="AB263" s="1"/>
      <c r="AC263" s="1"/>
      <c r="AD263" s="1"/>
      <c r="AE263" s="1"/>
      <c r="AF263" s="1"/>
      <c r="AG263" s="1"/>
      <c r="AH263" s="1"/>
      <c r="AI263" s="1"/>
      <c r="AJ263" s="1"/>
      <c r="AK263" s="1"/>
      <c r="AL263" s="1"/>
      <c r="AM263" s="1"/>
      <c r="AN263" s="1"/>
      <c r="AO263" s="1"/>
    </row>
    <row r="264" spans="1:41" hidden="1" outlineLevel="1">
      <c r="A264" s="27" t="s">
        <v>575</v>
      </c>
      <c r="B264" s="6" t="s">
        <v>579</v>
      </c>
      <c r="C264" s="30" t="e">
        <f>+#REF!+#REF!+#REF!+#REF!+#REF!+Óvoda!C267+#REF!+ÖNK!C264</f>
        <v>#REF!</v>
      </c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  <c r="S264" s="30"/>
      <c r="T264" s="30"/>
      <c r="U264" s="1"/>
      <c r="V264" s="1"/>
      <c r="W264" s="1"/>
      <c r="X264" s="1"/>
      <c r="Y264" s="1"/>
      <c r="Z264" s="1"/>
      <c r="AA264" s="1"/>
      <c r="AB264" s="1"/>
      <c r="AC264" s="1"/>
      <c r="AD264" s="1"/>
      <c r="AE264" s="1"/>
      <c r="AF264" s="1"/>
      <c r="AG264" s="1"/>
      <c r="AH264" s="1"/>
      <c r="AI264" s="1"/>
      <c r="AJ264" s="1"/>
      <c r="AK264" s="1"/>
      <c r="AL264" s="1"/>
      <c r="AM264" s="1"/>
      <c r="AN264" s="1"/>
      <c r="AO264" s="1"/>
    </row>
    <row r="265" spans="1:41" ht="25.5" hidden="1" outlineLevel="1">
      <c r="A265" s="27" t="s">
        <v>580</v>
      </c>
      <c r="B265" s="6" t="s">
        <v>581</v>
      </c>
      <c r="C265" s="30" t="e">
        <f>+#REF!+#REF!+#REF!+#REF!+#REF!+Óvoda!C268+#REF!+ÖNK!C265</f>
        <v>#REF!</v>
      </c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  <c r="S265" s="30"/>
      <c r="T265" s="30"/>
      <c r="U265" s="1"/>
      <c r="V265" s="1"/>
      <c r="W265" s="1"/>
      <c r="X265" s="1"/>
      <c r="Y265" s="1"/>
      <c r="Z265" s="1"/>
      <c r="AA265" s="1"/>
      <c r="AB265" s="1"/>
      <c r="AC265" s="1"/>
      <c r="AD265" s="1"/>
      <c r="AE265" s="1"/>
      <c r="AF265" s="1"/>
      <c r="AG265" s="1"/>
      <c r="AH265" s="1"/>
      <c r="AI265" s="1"/>
      <c r="AJ265" s="1"/>
      <c r="AK265" s="1"/>
      <c r="AL265" s="1"/>
      <c r="AM265" s="1"/>
      <c r="AN265" s="1"/>
      <c r="AO265" s="1"/>
    </row>
    <row r="266" spans="1:41" hidden="1" outlineLevel="1">
      <c r="A266" s="27" t="s">
        <v>582</v>
      </c>
      <c r="B266" s="6" t="s">
        <v>583</v>
      </c>
      <c r="C266" s="30" t="e">
        <f>+#REF!+#REF!+#REF!+#REF!+#REF!+Óvoda!C269+#REF!+ÖNK!C266</f>
        <v>#REF!</v>
      </c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  <c r="S266" s="30"/>
      <c r="T266" s="30"/>
      <c r="U266" s="1"/>
      <c r="V266" s="1"/>
      <c r="W266" s="1"/>
      <c r="X266" s="1"/>
      <c r="Y266" s="1"/>
      <c r="Z266" s="1"/>
      <c r="AA266" s="1"/>
      <c r="AB266" s="1"/>
      <c r="AC266" s="1"/>
      <c r="AD266" s="1"/>
      <c r="AE266" s="1"/>
      <c r="AF266" s="1"/>
      <c r="AG266" s="1"/>
      <c r="AH266" s="1"/>
      <c r="AI266" s="1"/>
      <c r="AJ266" s="1"/>
      <c r="AK266" s="1"/>
      <c r="AL266" s="1"/>
      <c r="AM266" s="1"/>
      <c r="AN266" s="1"/>
      <c r="AO266" s="1"/>
    </row>
    <row r="267" spans="1:41" hidden="1" outlineLevel="1">
      <c r="A267" s="27" t="s">
        <v>584</v>
      </c>
      <c r="B267" s="6" t="s">
        <v>585</v>
      </c>
      <c r="C267" s="30" t="e">
        <f>+#REF!+#REF!+#REF!+#REF!+#REF!+Óvoda!C270+#REF!+ÖNK!C267</f>
        <v>#REF!</v>
      </c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  <c r="S267" s="30"/>
      <c r="T267" s="30"/>
      <c r="U267" s="1"/>
      <c r="V267" s="1"/>
      <c r="W267" s="1"/>
      <c r="X267" s="1"/>
      <c r="Y267" s="1"/>
      <c r="Z267" s="1"/>
      <c r="AA267" s="1"/>
      <c r="AB267" s="1"/>
      <c r="AC267" s="1"/>
      <c r="AD267" s="1"/>
      <c r="AE267" s="1"/>
      <c r="AF267" s="1"/>
      <c r="AG267" s="1"/>
      <c r="AH267" s="1"/>
      <c r="AI267" s="1"/>
      <c r="AJ267" s="1"/>
      <c r="AK267" s="1"/>
      <c r="AL267" s="1"/>
      <c r="AM267" s="1"/>
      <c r="AN267" s="1"/>
      <c r="AO267" s="1"/>
    </row>
    <row r="268" spans="1:41" ht="25.5" hidden="1" outlineLevel="1">
      <c r="A268" s="27" t="s">
        <v>586</v>
      </c>
      <c r="B268" s="6" t="s">
        <v>587</v>
      </c>
      <c r="C268" s="30" t="e">
        <f>+#REF!+#REF!+#REF!+#REF!+#REF!+Óvoda!C271+#REF!+ÖNK!C268</f>
        <v>#REF!</v>
      </c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  <c r="S268" s="30"/>
      <c r="T268" s="30"/>
      <c r="U268" s="1"/>
      <c r="V268" s="1"/>
      <c r="W268" s="1"/>
      <c r="X268" s="1"/>
      <c r="Y268" s="1"/>
      <c r="Z268" s="1"/>
      <c r="AA268" s="1"/>
      <c r="AB268" s="1"/>
      <c r="AC268" s="1"/>
      <c r="AD268" s="1"/>
      <c r="AE268" s="1"/>
      <c r="AF268" s="1"/>
      <c r="AG268" s="1"/>
      <c r="AH268" s="1"/>
      <c r="AI268" s="1"/>
      <c r="AJ268" s="1"/>
      <c r="AK268" s="1"/>
      <c r="AL268" s="1"/>
      <c r="AM268" s="1"/>
      <c r="AN268" s="1"/>
      <c r="AO268" s="1"/>
    </row>
    <row r="269" spans="1:41" hidden="1" outlineLevel="1">
      <c r="A269" s="27" t="s">
        <v>588</v>
      </c>
      <c r="B269" s="6" t="s">
        <v>589</v>
      </c>
      <c r="C269" s="30" t="e">
        <f>+#REF!+#REF!+#REF!+#REF!+#REF!+Óvoda!C272+#REF!+ÖNK!C269</f>
        <v>#REF!</v>
      </c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  <c r="S269" s="30"/>
      <c r="T269" s="30"/>
      <c r="U269" s="1"/>
      <c r="V269" s="1"/>
      <c r="W269" s="1"/>
      <c r="X269" s="1"/>
      <c r="Y269" s="1"/>
      <c r="Z269" s="1"/>
      <c r="AA269" s="1"/>
      <c r="AB269" s="1"/>
      <c r="AC269" s="1"/>
      <c r="AD269" s="1"/>
      <c r="AE269" s="1"/>
      <c r="AF269" s="1"/>
      <c r="AG269" s="1"/>
      <c r="AH269" s="1"/>
      <c r="AI269" s="1"/>
      <c r="AJ269" s="1"/>
      <c r="AK269" s="1"/>
      <c r="AL269" s="1"/>
      <c r="AM269" s="1"/>
      <c r="AN269" s="1"/>
      <c r="AO269" s="1"/>
    </row>
    <row r="270" spans="1:41" hidden="1" outlineLevel="1">
      <c r="A270" s="27" t="s">
        <v>590</v>
      </c>
      <c r="B270" s="6" t="s">
        <v>591</v>
      </c>
      <c r="C270" s="30" t="e">
        <f>+#REF!+#REF!+#REF!+#REF!+#REF!+Óvoda!C273+#REF!+ÖNK!C270</f>
        <v>#REF!</v>
      </c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  <c r="S270" s="30"/>
      <c r="T270" s="30"/>
      <c r="U270" s="1"/>
      <c r="V270" s="1"/>
      <c r="W270" s="1"/>
      <c r="X270" s="1"/>
      <c r="Y270" s="1"/>
      <c r="Z270" s="1"/>
      <c r="AA270" s="1"/>
      <c r="AB270" s="1"/>
      <c r="AC270" s="1"/>
      <c r="AD270" s="1"/>
      <c r="AE270" s="1"/>
      <c r="AF270" s="1"/>
      <c r="AG270" s="1"/>
      <c r="AH270" s="1"/>
      <c r="AI270" s="1"/>
      <c r="AJ270" s="1"/>
      <c r="AK270" s="1"/>
      <c r="AL270" s="1"/>
      <c r="AM270" s="1"/>
      <c r="AN270" s="1"/>
      <c r="AO270" s="1"/>
    </row>
    <row r="271" spans="1:41" hidden="1" outlineLevel="1">
      <c r="A271" s="27" t="s">
        <v>592</v>
      </c>
      <c r="B271" s="6" t="s">
        <v>593</v>
      </c>
      <c r="C271" s="30" t="e">
        <f>+#REF!+#REF!+#REF!+#REF!+#REF!+Óvoda!C274+#REF!+ÖNK!C271</f>
        <v>#REF!</v>
      </c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  <c r="S271" s="30"/>
      <c r="T271" s="30"/>
      <c r="U271" s="1"/>
      <c r="V271" s="1"/>
      <c r="W271" s="1"/>
      <c r="X271" s="1"/>
      <c r="Y271" s="1"/>
      <c r="Z271" s="1"/>
      <c r="AA271" s="1"/>
      <c r="AB271" s="1"/>
      <c r="AC271" s="1"/>
      <c r="AD271" s="1"/>
      <c r="AE271" s="1"/>
      <c r="AF271" s="1"/>
      <c r="AG271" s="1"/>
      <c r="AH271" s="1"/>
      <c r="AI271" s="1"/>
      <c r="AJ271" s="1"/>
      <c r="AK271" s="1"/>
      <c r="AL271" s="1"/>
      <c r="AM271" s="1"/>
      <c r="AN271" s="1"/>
      <c r="AO271" s="1"/>
    </row>
    <row r="272" spans="1:41" hidden="1" outlineLevel="1">
      <c r="A272" s="27" t="s">
        <v>594</v>
      </c>
      <c r="B272" s="6" t="s">
        <v>595</v>
      </c>
      <c r="C272" s="30" t="e">
        <f>+#REF!+#REF!+#REF!+#REF!+#REF!+Óvoda!C275+#REF!+ÖNK!C272</f>
        <v>#REF!</v>
      </c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  <c r="S272" s="30"/>
      <c r="T272" s="30"/>
      <c r="U272" s="1"/>
      <c r="V272" s="1"/>
      <c r="W272" s="1"/>
      <c r="X272" s="1"/>
      <c r="Y272" s="1"/>
      <c r="Z272" s="1"/>
      <c r="AA272" s="1"/>
      <c r="AB272" s="1"/>
      <c r="AC272" s="1"/>
      <c r="AD272" s="1"/>
      <c r="AE272" s="1"/>
      <c r="AF272" s="1"/>
      <c r="AG272" s="1"/>
      <c r="AH272" s="1"/>
      <c r="AI272" s="1"/>
      <c r="AJ272" s="1"/>
      <c r="AK272" s="1"/>
      <c r="AL272" s="1"/>
      <c r="AM272" s="1"/>
      <c r="AN272" s="1"/>
      <c r="AO272" s="1"/>
    </row>
    <row r="273" spans="1:41" hidden="1" outlineLevel="1">
      <c r="A273" s="27" t="s">
        <v>596</v>
      </c>
      <c r="B273" s="6" t="s">
        <v>597</v>
      </c>
      <c r="C273" s="30" t="e">
        <f>+#REF!+#REF!+#REF!+#REF!+#REF!+Óvoda!C276+#REF!+ÖNK!C273</f>
        <v>#REF!</v>
      </c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  <c r="S273" s="30"/>
      <c r="T273" s="30"/>
      <c r="U273" s="1"/>
      <c r="V273" s="1"/>
      <c r="W273" s="1"/>
      <c r="X273" s="1"/>
      <c r="Y273" s="1"/>
      <c r="Z273" s="1"/>
      <c r="AA273" s="1"/>
      <c r="AB273" s="1"/>
      <c r="AC273" s="1"/>
      <c r="AD273" s="1"/>
      <c r="AE273" s="1"/>
      <c r="AF273" s="1"/>
      <c r="AG273" s="1"/>
      <c r="AH273" s="1"/>
      <c r="AI273" s="1"/>
      <c r="AJ273" s="1"/>
      <c r="AK273" s="1"/>
      <c r="AL273" s="1"/>
      <c r="AM273" s="1"/>
      <c r="AN273" s="1"/>
      <c r="AO273" s="1"/>
    </row>
    <row r="274" spans="1:41" hidden="1" outlineLevel="1">
      <c r="A274" s="27" t="s">
        <v>598</v>
      </c>
      <c r="B274" s="6" t="s">
        <v>599</v>
      </c>
      <c r="C274" s="30" t="e">
        <f>+#REF!+#REF!+#REF!+#REF!+#REF!+Óvoda!C277+#REF!+ÖNK!C274</f>
        <v>#REF!</v>
      </c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  <c r="S274" s="30"/>
      <c r="T274" s="30"/>
      <c r="U274" s="1"/>
      <c r="V274" s="1"/>
      <c r="W274" s="1"/>
      <c r="X274" s="1"/>
      <c r="Y274" s="1"/>
      <c r="Z274" s="1"/>
      <c r="AA274" s="1"/>
      <c r="AB274" s="1"/>
      <c r="AC274" s="1"/>
      <c r="AD274" s="1"/>
      <c r="AE274" s="1"/>
      <c r="AF274" s="1"/>
      <c r="AG274" s="1"/>
      <c r="AH274" s="1"/>
      <c r="AI274" s="1"/>
      <c r="AJ274" s="1"/>
      <c r="AK274" s="1"/>
      <c r="AL274" s="1"/>
      <c r="AM274" s="1"/>
      <c r="AN274" s="1"/>
      <c r="AO274" s="1"/>
    </row>
    <row r="275" spans="1:41" hidden="1" outlineLevel="1">
      <c r="A275" s="27" t="s">
        <v>600</v>
      </c>
      <c r="B275" s="6" t="s">
        <v>601</v>
      </c>
      <c r="C275" s="30" t="e">
        <f>+#REF!+#REF!+#REF!+#REF!+#REF!+Óvoda!C278+#REF!+ÖNK!C275</f>
        <v>#REF!</v>
      </c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  <c r="S275" s="30"/>
      <c r="T275" s="30"/>
      <c r="U275" s="1"/>
      <c r="V275" s="1"/>
      <c r="W275" s="1"/>
      <c r="X275" s="1"/>
      <c r="Y275" s="1"/>
      <c r="Z275" s="1"/>
      <c r="AA275" s="1"/>
      <c r="AB275" s="1"/>
      <c r="AC275" s="1"/>
      <c r="AD275" s="1"/>
      <c r="AE275" s="1"/>
      <c r="AF275" s="1"/>
      <c r="AG275" s="1"/>
      <c r="AH275" s="1"/>
      <c r="AI275" s="1"/>
      <c r="AJ275" s="1"/>
      <c r="AK275" s="1"/>
      <c r="AL275" s="1"/>
      <c r="AM275" s="1"/>
      <c r="AN275" s="1"/>
      <c r="AO275" s="1"/>
    </row>
    <row r="276" spans="1:41" hidden="1" outlineLevel="1">
      <c r="A276" s="27" t="s">
        <v>602</v>
      </c>
      <c r="B276" s="6" t="s">
        <v>603</v>
      </c>
      <c r="C276" s="30" t="e">
        <f>+#REF!+#REF!+#REF!+#REF!+#REF!+Óvoda!C279+#REF!+ÖNK!C276</f>
        <v>#REF!</v>
      </c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  <c r="S276" s="30"/>
      <c r="T276" s="30"/>
      <c r="U276" s="1"/>
      <c r="V276" s="1"/>
      <c r="W276" s="1"/>
      <c r="X276" s="1"/>
      <c r="Y276" s="1"/>
      <c r="Z276" s="1"/>
      <c r="AA276" s="1"/>
      <c r="AB276" s="1"/>
      <c r="AC276" s="1"/>
      <c r="AD276" s="1"/>
      <c r="AE276" s="1"/>
      <c r="AF276" s="1"/>
      <c r="AG276" s="1"/>
      <c r="AH276" s="1"/>
      <c r="AI276" s="1"/>
      <c r="AJ276" s="1"/>
      <c r="AK276" s="1"/>
      <c r="AL276" s="1"/>
      <c r="AM276" s="1"/>
      <c r="AN276" s="1"/>
      <c r="AO276" s="1"/>
    </row>
    <row r="277" spans="1:41" hidden="1" outlineLevel="1">
      <c r="A277" s="27" t="s">
        <v>604</v>
      </c>
      <c r="B277" s="6" t="s">
        <v>605</v>
      </c>
      <c r="C277" s="30" t="e">
        <f>+#REF!+#REF!+#REF!+#REF!+#REF!+Óvoda!C280+#REF!+ÖNK!C277</f>
        <v>#REF!</v>
      </c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  <c r="S277" s="30"/>
      <c r="T277" s="30"/>
      <c r="U277" s="1"/>
      <c r="V277" s="1"/>
      <c r="W277" s="1"/>
      <c r="X277" s="1"/>
      <c r="Y277" s="1"/>
      <c r="Z277" s="1"/>
      <c r="AA277" s="1"/>
      <c r="AB277" s="1"/>
      <c r="AC277" s="1"/>
      <c r="AD277" s="1"/>
      <c r="AE277" s="1"/>
      <c r="AF277" s="1"/>
      <c r="AG277" s="1"/>
      <c r="AH277" s="1"/>
      <c r="AI277" s="1"/>
      <c r="AJ277" s="1"/>
      <c r="AK277" s="1"/>
      <c r="AL277" s="1"/>
      <c r="AM277" s="1"/>
      <c r="AN277" s="1"/>
      <c r="AO277" s="1"/>
    </row>
    <row r="278" spans="1:41" hidden="1" outlineLevel="1">
      <c r="A278" s="27" t="s">
        <v>606</v>
      </c>
      <c r="B278" s="6" t="s">
        <v>607</v>
      </c>
      <c r="C278" s="30" t="e">
        <f>+#REF!+#REF!+#REF!+#REF!+#REF!+Óvoda!C281+#REF!+ÖNK!C278</f>
        <v>#REF!</v>
      </c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  <c r="S278" s="30"/>
      <c r="T278" s="30"/>
      <c r="U278" s="1"/>
      <c r="V278" s="1"/>
      <c r="W278" s="1"/>
      <c r="X278" s="1"/>
      <c r="Y278" s="1"/>
      <c r="Z278" s="1"/>
      <c r="AA278" s="1"/>
      <c r="AB278" s="1"/>
      <c r="AC278" s="1"/>
      <c r="AD278" s="1"/>
      <c r="AE278" s="1"/>
      <c r="AF278" s="1"/>
      <c r="AG278" s="1"/>
      <c r="AH278" s="1"/>
      <c r="AI278" s="1"/>
      <c r="AJ278" s="1"/>
      <c r="AK278" s="1"/>
      <c r="AL278" s="1"/>
      <c r="AM278" s="1"/>
      <c r="AN278" s="1"/>
      <c r="AO278" s="1"/>
    </row>
    <row r="279" spans="1:41" ht="25.5" hidden="1" outlineLevel="1">
      <c r="A279" s="27" t="s">
        <v>608</v>
      </c>
      <c r="B279" s="6" t="s">
        <v>609</v>
      </c>
      <c r="C279" s="30" t="e">
        <f>+#REF!+#REF!+#REF!+#REF!+#REF!+Óvoda!C282+#REF!+ÖNK!C279</f>
        <v>#REF!</v>
      </c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  <c r="S279" s="30"/>
      <c r="T279" s="30"/>
      <c r="U279" s="1"/>
      <c r="V279" s="1"/>
      <c r="W279" s="1"/>
      <c r="X279" s="1"/>
      <c r="Y279" s="1"/>
      <c r="Z279" s="1"/>
      <c r="AA279" s="1"/>
      <c r="AB279" s="1"/>
      <c r="AC279" s="1"/>
      <c r="AD279" s="1"/>
      <c r="AE279" s="1"/>
      <c r="AF279" s="1"/>
      <c r="AG279" s="1"/>
      <c r="AH279" s="1"/>
      <c r="AI279" s="1"/>
      <c r="AJ279" s="1"/>
      <c r="AK279" s="1"/>
      <c r="AL279" s="1"/>
      <c r="AM279" s="1"/>
      <c r="AN279" s="1"/>
      <c r="AO279" s="1"/>
    </row>
    <row r="280" spans="1:41" hidden="1" outlineLevel="1">
      <c r="A280" s="27" t="s">
        <v>610</v>
      </c>
      <c r="B280" s="6" t="s">
        <v>611</v>
      </c>
      <c r="C280" s="30" t="e">
        <f>+#REF!+#REF!+#REF!+#REF!+#REF!+Óvoda!C283+#REF!+ÖNK!C280</f>
        <v>#REF!</v>
      </c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  <c r="S280" s="30"/>
      <c r="T280" s="30"/>
      <c r="U280" s="1"/>
      <c r="V280" s="1"/>
      <c r="W280" s="1"/>
      <c r="X280" s="1"/>
      <c r="Y280" s="1"/>
      <c r="Z280" s="1"/>
      <c r="AA280" s="1"/>
      <c r="AB280" s="1"/>
      <c r="AC280" s="1"/>
      <c r="AD280" s="1"/>
      <c r="AE280" s="1"/>
      <c r="AF280" s="1"/>
      <c r="AG280" s="1"/>
      <c r="AH280" s="1"/>
      <c r="AI280" s="1"/>
      <c r="AJ280" s="1"/>
      <c r="AK280" s="1"/>
      <c r="AL280" s="1"/>
      <c r="AM280" s="1"/>
      <c r="AN280" s="1"/>
      <c r="AO280" s="1"/>
    </row>
    <row r="281" spans="1:41" hidden="1" outlineLevel="1">
      <c r="A281" s="27" t="s">
        <v>612</v>
      </c>
      <c r="B281" s="6" t="s">
        <v>613</v>
      </c>
      <c r="C281" s="30" t="e">
        <f>+#REF!+#REF!+#REF!+#REF!+#REF!+Óvoda!C284+#REF!+ÖNK!C281</f>
        <v>#REF!</v>
      </c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  <c r="S281" s="30"/>
      <c r="T281" s="30"/>
      <c r="U281" s="1"/>
      <c r="V281" s="1"/>
      <c r="W281" s="1"/>
      <c r="X281" s="1"/>
      <c r="Y281" s="1"/>
      <c r="Z281" s="1"/>
      <c r="AA281" s="1"/>
      <c r="AB281" s="1"/>
      <c r="AC281" s="1"/>
      <c r="AD281" s="1"/>
      <c r="AE281" s="1"/>
      <c r="AF281" s="1"/>
      <c r="AG281" s="1"/>
      <c r="AH281" s="1"/>
      <c r="AI281" s="1"/>
      <c r="AJ281" s="1"/>
      <c r="AK281" s="1"/>
      <c r="AL281" s="1"/>
      <c r="AM281" s="1"/>
      <c r="AN281" s="1"/>
      <c r="AO281" s="1"/>
    </row>
    <row r="282" spans="1:41" hidden="1" outlineLevel="1">
      <c r="A282" s="27" t="s">
        <v>614</v>
      </c>
      <c r="B282" s="6" t="s">
        <v>615</v>
      </c>
      <c r="C282" s="30" t="e">
        <f>+#REF!+#REF!+#REF!+#REF!+#REF!+Óvoda!C285+#REF!+ÖNK!C282</f>
        <v>#REF!</v>
      </c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  <c r="S282" s="30"/>
      <c r="T282" s="30"/>
      <c r="U282" s="1"/>
      <c r="V282" s="1"/>
      <c r="W282" s="1"/>
      <c r="X282" s="1"/>
      <c r="Y282" s="1"/>
      <c r="Z282" s="1"/>
      <c r="AA282" s="1"/>
      <c r="AB282" s="1"/>
      <c r="AC282" s="1"/>
      <c r="AD282" s="1"/>
      <c r="AE282" s="1"/>
      <c r="AF282" s="1"/>
      <c r="AG282" s="1"/>
      <c r="AH282" s="1"/>
      <c r="AI282" s="1"/>
      <c r="AJ282" s="1"/>
      <c r="AK282" s="1"/>
      <c r="AL282" s="1"/>
      <c r="AM282" s="1"/>
      <c r="AN282" s="1"/>
      <c r="AO282" s="1"/>
    </row>
    <row r="283" spans="1:41" hidden="1" outlineLevel="1">
      <c r="A283" s="27" t="s">
        <v>616</v>
      </c>
      <c r="B283" s="6" t="s">
        <v>617</v>
      </c>
      <c r="C283" s="30" t="e">
        <f>+#REF!+#REF!+#REF!+#REF!+#REF!+Óvoda!C286+#REF!+ÖNK!C283</f>
        <v>#REF!</v>
      </c>
      <c r="D283" s="30"/>
      <c r="E283" s="30"/>
      <c r="F283" s="30"/>
      <c r="G283" s="30"/>
      <c r="H283" s="30"/>
      <c r="I283" s="30"/>
      <c r="J283" s="30"/>
      <c r="K283" s="30"/>
      <c r="L283" s="30"/>
      <c r="M283" s="30"/>
      <c r="N283" s="30"/>
      <c r="O283" s="30"/>
      <c r="P283" s="30"/>
      <c r="Q283" s="30"/>
      <c r="R283" s="30"/>
      <c r="S283" s="30"/>
      <c r="T283" s="30"/>
      <c r="U283" s="1"/>
      <c r="V283" s="1"/>
      <c r="W283" s="1"/>
      <c r="X283" s="1"/>
      <c r="Y283" s="1"/>
      <c r="Z283" s="1"/>
      <c r="AA283" s="1"/>
      <c r="AB283" s="1"/>
      <c r="AC283" s="1"/>
      <c r="AD283" s="1"/>
      <c r="AE283" s="1"/>
      <c r="AF283" s="1"/>
      <c r="AG283" s="1"/>
      <c r="AH283" s="1"/>
      <c r="AI283" s="1"/>
      <c r="AJ283" s="1"/>
      <c r="AK283" s="1"/>
      <c r="AL283" s="1"/>
      <c r="AM283" s="1"/>
      <c r="AN283" s="1"/>
      <c r="AO283" s="1"/>
    </row>
    <row r="284" spans="1:41" hidden="1" outlineLevel="1">
      <c r="A284" s="27" t="s">
        <v>618</v>
      </c>
      <c r="B284" s="6" t="s">
        <v>619</v>
      </c>
      <c r="C284" s="30" t="e">
        <f>+#REF!+#REF!+#REF!+#REF!+#REF!+Óvoda!C287+#REF!+ÖNK!C284</f>
        <v>#REF!</v>
      </c>
      <c r="D284" s="30"/>
      <c r="E284" s="30"/>
      <c r="F284" s="30"/>
      <c r="G284" s="30"/>
      <c r="H284" s="30"/>
      <c r="I284" s="30"/>
      <c r="J284" s="30"/>
      <c r="K284" s="30"/>
      <c r="L284" s="30"/>
      <c r="M284" s="30"/>
      <c r="N284" s="30"/>
      <c r="O284" s="30"/>
      <c r="P284" s="30"/>
      <c r="Q284" s="30"/>
      <c r="R284" s="30"/>
      <c r="S284" s="30"/>
      <c r="T284" s="30"/>
      <c r="U284" s="1"/>
      <c r="V284" s="1"/>
      <c r="W284" s="1"/>
      <c r="X284" s="1"/>
      <c r="Y284" s="1"/>
      <c r="Z284" s="1"/>
      <c r="AA284" s="1"/>
      <c r="AB284" s="1"/>
      <c r="AC284" s="1"/>
      <c r="AD284" s="1"/>
      <c r="AE284" s="1"/>
      <c r="AF284" s="1"/>
      <c r="AG284" s="1"/>
      <c r="AH284" s="1"/>
      <c r="AI284" s="1"/>
      <c r="AJ284" s="1"/>
      <c r="AK284" s="1"/>
      <c r="AL284" s="1"/>
      <c r="AM284" s="1"/>
      <c r="AN284" s="1"/>
      <c r="AO284" s="1"/>
    </row>
    <row r="285" spans="1:41" hidden="1" outlineLevel="1">
      <c r="A285" s="27" t="s">
        <v>620</v>
      </c>
      <c r="B285" s="6" t="s">
        <v>621</v>
      </c>
      <c r="C285" s="30" t="e">
        <f>+#REF!+#REF!+#REF!+#REF!+#REF!+Óvoda!C288+#REF!+ÖNK!C285</f>
        <v>#REF!</v>
      </c>
      <c r="D285" s="30"/>
      <c r="E285" s="30"/>
      <c r="F285" s="30"/>
      <c r="G285" s="30"/>
      <c r="H285" s="30"/>
      <c r="I285" s="30"/>
      <c r="J285" s="30"/>
      <c r="K285" s="30"/>
      <c r="L285" s="30"/>
      <c r="M285" s="30"/>
      <c r="N285" s="30"/>
      <c r="O285" s="30"/>
      <c r="P285" s="30"/>
      <c r="Q285" s="30"/>
      <c r="R285" s="30"/>
      <c r="S285" s="30"/>
      <c r="T285" s="30"/>
      <c r="U285" s="1"/>
      <c r="V285" s="1"/>
      <c r="W285" s="1"/>
      <c r="X285" s="1"/>
      <c r="Y285" s="1"/>
      <c r="Z285" s="1"/>
      <c r="AA285" s="1"/>
      <c r="AB285" s="1"/>
      <c r="AC285" s="1"/>
      <c r="AD285" s="1"/>
      <c r="AE285" s="1"/>
      <c r="AF285" s="1"/>
      <c r="AG285" s="1"/>
      <c r="AH285" s="1"/>
      <c r="AI285" s="1"/>
      <c r="AJ285" s="1"/>
      <c r="AK285" s="1"/>
      <c r="AL285" s="1"/>
      <c r="AM285" s="1"/>
      <c r="AN285" s="1"/>
      <c r="AO285" s="1"/>
    </row>
    <row r="286" spans="1:41" hidden="1" outlineLevel="1">
      <c r="A286" s="27" t="s">
        <v>622</v>
      </c>
      <c r="B286" s="6" t="s">
        <v>623</v>
      </c>
      <c r="C286" s="30" t="e">
        <f>+#REF!+#REF!+#REF!+#REF!+#REF!+Óvoda!C289+#REF!+ÖNK!C286</f>
        <v>#REF!</v>
      </c>
      <c r="D286" s="30"/>
      <c r="E286" s="30"/>
      <c r="F286" s="30"/>
      <c r="G286" s="30"/>
      <c r="H286" s="30"/>
      <c r="I286" s="30"/>
      <c r="J286" s="30"/>
      <c r="K286" s="30"/>
      <c r="L286" s="30"/>
      <c r="M286" s="30"/>
      <c r="N286" s="30"/>
      <c r="O286" s="30"/>
      <c r="P286" s="30"/>
      <c r="Q286" s="30"/>
      <c r="R286" s="30"/>
      <c r="S286" s="30"/>
      <c r="T286" s="30"/>
      <c r="U286" s="1"/>
      <c r="V286" s="1"/>
      <c r="W286" s="1"/>
      <c r="X286" s="1"/>
      <c r="Y286" s="1"/>
      <c r="Z286" s="1"/>
      <c r="AA286" s="1"/>
      <c r="AB286" s="1"/>
      <c r="AC286" s="1"/>
      <c r="AD286" s="1"/>
      <c r="AE286" s="1"/>
      <c r="AF286" s="1"/>
      <c r="AG286" s="1"/>
      <c r="AH286" s="1"/>
      <c r="AI286" s="1"/>
      <c r="AJ286" s="1"/>
      <c r="AK286" s="1"/>
      <c r="AL286" s="1"/>
      <c r="AM286" s="1"/>
      <c r="AN286" s="1"/>
      <c r="AO286" s="1"/>
    </row>
    <row r="287" spans="1:41" ht="25.5" hidden="1" outlineLevel="1">
      <c r="A287" s="27" t="s">
        <v>624</v>
      </c>
      <c r="B287" s="6" t="s">
        <v>625</v>
      </c>
      <c r="C287" s="30" t="e">
        <f>+#REF!+#REF!+#REF!+#REF!+#REF!+Óvoda!C290+#REF!+ÖNK!C287</f>
        <v>#REF!</v>
      </c>
      <c r="D287" s="30"/>
      <c r="E287" s="30"/>
      <c r="F287" s="30"/>
      <c r="G287" s="30"/>
      <c r="H287" s="30"/>
      <c r="I287" s="30"/>
      <c r="J287" s="30"/>
      <c r="K287" s="30"/>
      <c r="L287" s="30"/>
      <c r="M287" s="30"/>
      <c r="N287" s="30"/>
      <c r="O287" s="30"/>
      <c r="P287" s="30"/>
      <c r="Q287" s="30"/>
      <c r="R287" s="30"/>
      <c r="S287" s="30"/>
      <c r="T287" s="30"/>
      <c r="U287" s="1"/>
      <c r="V287" s="1"/>
      <c r="W287" s="1"/>
      <c r="X287" s="1"/>
      <c r="Y287" s="1"/>
      <c r="Z287" s="1"/>
      <c r="AA287" s="1"/>
      <c r="AB287" s="1"/>
      <c r="AC287" s="1"/>
      <c r="AD287" s="1"/>
      <c r="AE287" s="1"/>
      <c r="AF287" s="1"/>
      <c r="AG287" s="1"/>
      <c r="AH287" s="1"/>
      <c r="AI287" s="1"/>
      <c r="AJ287" s="1"/>
      <c r="AK287" s="1"/>
      <c r="AL287" s="1"/>
      <c r="AM287" s="1"/>
      <c r="AN287" s="1"/>
      <c r="AO287" s="1"/>
    </row>
    <row r="288" spans="1:41" ht="25.5" hidden="1" outlineLevel="1">
      <c r="A288" s="27" t="s">
        <v>626</v>
      </c>
      <c r="B288" s="6" t="s">
        <v>627</v>
      </c>
      <c r="C288" s="30" t="e">
        <f>+#REF!+#REF!+#REF!+#REF!+#REF!+Óvoda!C291+#REF!+ÖNK!C288</f>
        <v>#REF!</v>
      </c>
      <c r="D288" s="30"/>
      <c r="E288" s="30"/>
      <c r="F288" s="30"/>
      <c r="G288" s="30"/>
      <c r="H288" s="30"/>
      <c r="I288" s="30"/>
      <c r="J288" s="30"/>
      <c r="K288" s="30"/>
      <c r="L288" s="30"/>
      <c r="M288" s="30"/>
      <c r="N288" s="30"/>
      <c r="O288" s="30"/>
      <c r="P288" s="30"/>
      <c r="Q288" s="30"/>
      <c r="R288" s="30"/>
      <c r="S288" s="30"/>
      <c r="T288" s="30"/>
      <c r="U288" s="1"/>
      <c r="V288" s="1"/>
      <c r="W288" s="1"/>
      <c r="X288" s="1"/>
      <c r="Y288" s="1"/>
      <c r="Z288" s="1"/>
      <c r="AA288" s="1"/>
      <c r="AB288" s="1"/>
      <c r="AC288" s="1"/>
      <c r="AD288" s="1"/>
      <c r="AE288" s="1"/>
      <c r="AF288" s="1"/>
      <c r="AG288" s="1"/>
      <c r="AH288" s="1"/>
      <c r="AI288" s="1"/>
      <c r="AJ288" s="1"/>
      <c r="AK288" s="1"/>
      <c r="AL288" s="1"/>
      <c r="AM288" s="1"/>
      <c r="AN288" s="1"/>
      <c r="AO288" s="1"/>
    </row>
    <row r="289" spans="1:41" ht="25.5" hidden="1" outlineLevel="1">
      <c r="A289" s="27" t="s">
        <v>628</v>
      </c>
      <c r="B289" s="6" t="s">
        <v>629</v>
      </c>
      <c r="C289" s="30" t="e">
        <f>+#REF!+#REF!+#REF!+#REF!+#REF!+Óvoda!C292+#REF!+ÖNK!C289</f>
        <v>#REF!</v>
      </c>
      <c r="D289" s="30"/>
      <c r="E289" s="30"/>
      <c r="F289" s="30"/>
      <c r="G289" s="30"/>
      <c r="H289" s="30"/>
      <c r="I289" s="30"/>
      <c r="J289" s="30"/>
      <c r="K289" s="30"/>
      <c r="L289" s="30"/>
      <c r="M289" s="30"/>
      <c r="N289" s="30"/>
      <c r="O289" s="30"/>
      <c r="P289" s="30"/>
      <c r="Q289" s="30"/>
      <c r="R289" s="30"/>
      <c r="S289" s="30"/>
      <c r="T289" s="30"/>
      <c r="U289" s="1"/>
      <c r="V289" s="1"/>
      <c r="W289" s="1"/>
      <c r="X289" s="1"/>
      <c r="Y289" s="1"/>
      <c r="Z289" s="1"/>
      <c r="AA289" s="1"/>
      <c r="AB289" s="1"/>
      <c r="AC289" s="1"/>
      <c r="AD289" s="1"/>
      <c r="AE289" s="1"/>
      <c r="AF289" s="1"/>
      <c r="AG289" s="1"/>
      <c r="AH289" s="1"/>
      <c r="AI289" s="1"/>
      <c r="AJ289" s="1"/>
      <c r="AK289" s="1"/>
      <c r="AL289" s="1"/>
      <c r="AM289" s="1"/>
      <c r="AN289" s="1"/>
      <c r="AO289" s="1"/>
    </row>
    <row r="290" spans="1:41" hidden="1" outlineLevel="1">
      <c r="A290" s="27" t="s">
        <v>630</v>
      </c>
      <c r="B290" s="6" t="s">
        <v>631</v>
      </c>
      <c r="C290" s="30" t="e">
        <f>+#REF!+#REF!+#REF!+#REF!+#REF!+Óvoda!C293+#REF!+ÖNK!C290</f>
        <v>#REF!</v>
      </c>
      <c r="D290" s="30"/>
      <c r="E290" s="30"/>
      <c r="F290" s="30"/>
      <c r="G290" s="30"/>
      <c r="H290" s="30"/>
      <c r="I290" s="30"/>
      <c r="J290" s="30"/>
      <c r="K290" s="30"/>
      <c r="L290" s="30"/>
      <c r="M290" s="30"/>
      <c r="N290" s="30"/>
      <c r="O290" s="30"/>
      <c r="P290" s="30"/>
      <c r="Q290" s="30"/>
      <c r="R290" s="30"/>
      <c r="S290" s="30"/>
      <c r="T290" s="30"/>
      <c r="U290" s="1"/>
      <c r="V290" s="1"/>
      <c r="W290" s="1"/>
      <c r="X290" s="1"/>
      <c r="Y290" s="1"/>
      <c r="Z290" s="1"/>
      <c r="AA290" s="1"/>
      <c r="AB290" s="1"/>
      <c r="AC290" s="1"/>
      <c r="AD290" s="1"/>
      <c r="AE290" s="1"/>
      <c r="AF290" s="1"/>
      <c r="AG290" s="1"/>
      <c r="AH290" s="1"/>
      <c r="AI290" s="1"/>
      <c r="AJ290" s="1"/>
      <c r="AK290" s="1"/>
      <c r="AL290" s="1"/>
      <c r="AM290" s="1"/>
      <c r="AN290" s="1"/>
      <c r="AO290" s="1"/>
    </row>
    <row r="291" spans="1:41" hidden="1" outlineLevel="1">
      <c r="A291" s="27" t="s">
        <v>632</v>
      </c>
      <c r="B291" s="6" t="s">
        <v>633</v>
      </c>
      <c r="C291" s="30" t="e">
        <f>+#REF!+#REF!+#REF!+#REF!+#REF!+Óvoda!C294+#REF!+ÖNK!C291</f>
        <v>#REF!</v>
      </c>
      <c r="D291" s="30"/>
      <c r="E291" s="30"/>
      <c r="F291" s="30"/>
      <c r="G291" s="30"/>
      <c r="H291" s="30"/>
      <c r="I291" s="30"/>
      <c r="J291" s="30"/>
      <c r="K291" s="30"/>
      <c r="L291" s="30"/>
      <c r="M291" s="30"/>
      <c r="N291" s="30"/>
      <c r="O291" s="30"/>
      <c r="P291" s="30"/>
      <c r="Q291" s="30"/>
      <c r="R291" s="30"/>
      <c r="S291" s="30"/>
      <c r="T291" s="30"/>
      <c r="U291" s="1"/>
      <c r="V291" s="1"/>
      <c r="W291" s="1"/>
      <c r="X291" s="1"/>
      <c r="Y291" s="1"/>
      <c r="Z291" s="1"/>
      <c r="AA291" s="1"/>
      <c r="AB291" s="1"/>
      <c r="AC291" s="1"/>
      <c r="AD291" s="1"/>
      <c r="AE291" s="1"/>
      <c r="AF291" s="1"/>
      <c r="AG291" s="1"/>
      <c r="AH291" s="1"/>
      <c r="AI291" s="1"/>
      <c r="AJ291" s="1"/>
      <c r="AK291" s="1"/>
      <c r="AL291" s="1"/>
      <c r="AM291" s="1"/>
      <c r="AN291" s="1"/>
      <c r="AO291" s="1"/>
    </row>
    <row r="292" spans="1:41" hidden="1" outlineLevel="1">
      <c r="A292" s="27" t="s">
        <v>634</v>
      </c>
      <c r="B292" s="6" t="s">
        <v>635</v>
      </c>
      <c r="C292" s="30" t="e">
        <f>+#REF!+#REF!+#REF!+#REF!+#REF!+Óvoda!C295+#REF!+ÖNK!C292</f>
        <v>#REF!</v>
      </c>
      <c r="D292" s="30"/>
      <c r="E292" s="30"/>
      <c r="F292" s="30"/>
      <c r="G292" s="30"/>
      <c r="H292" s="30"/>
      <c r="I292" s="30"/>
      <c r="J292" s="30"/>
      <c r="K292" s="30"/>
      <c r="L292" s="30"/>
      <c r="M292" s="30"/>
      <c r="N292" s="30"/>
      <c r="O292" s="30"/>
      <c r="P292" s="30"/>
      <c r="Q292" s="30"/>
      <c r="R292" s="30"/>
      <c r="S292" s="30"/>
      <c r="T292" s="30"/>
      <c r="U292" s="1"/>
      <c r="V292" s="1"/>
      <c r="W292" s="1"/>
      <c r="X292" s="1"/>
      <c r="Y292" s="1"/>
      <c r="Z292" s="1"/>
      <c r="AA292" s="1"/>
      <c r="AB292" s="1"/>
      <c r="AC292" s="1"/>
      <c r="AD292" s="1"/>
      <c r="AE292" s="1"/>
      <c r="AF292" s="1"/>
      <c r="AG292" s="1"/>
      <c r="AH292" s="1"/>
      <c r="AI292" s="1"/>
      <c r="AJ292" s="1"/>
      <c r="AK292" s="1"/>
      <c r="AL292" s="1"/>
      <c r="AM292" s="1"/>
      <c r="AN292" s="1"/>
      <c r="AO292" s="1"/>
    </row>
    <row r="293" spans="1:41" hidden="1" outlineLevel="1">
      <c r="A293" s="27" t="s">
        <v>636</v>
      </c>
      <c r="B293" s="6" t="s">
        <v>637</v>
      </c>
      <c r="C293" s="30" t="e">
        <f>+#REF!+#REF!+#REF!+#REF!+#REF!+Óvoda!C296+#REF!+ÖNK!C293</f>
        <v>#REF!</v>
      </c>
      <c r="D293" s="30"/>
      <c r="E293" s="30"/>
      <c r="F293" s="30"/>
      <c r="G293" s="30"/>
      <c r="H293" s="30"/>
      <c r="I293" s="30"/>
      <c r="J293" s="30"/>
      <c r="K293" s="30"/>
      <c r="L293" s="30"/>
      <c r="M293" s="30"/>
      <c r="N293" s="30"/>
      <c r="O293" s="30"/>
      <c r="P293" s="30"/>
      <c r="Q293" s="30"/>
      <c r="R293" s="30"/>
      <c r="S293" s="30"/>
      <c r="T293" s="30"/>
      <c r="U293" s="1"/>
      <c r="V293" s="1"/>
      <c r="W293" s="1"/>
      <c r="X293" s="1"/>
      <c r="Y293" s="1"/>
      <c r="Z293" s="1"/>
      <c r="AA293" s="1"/>
      <c r="AB293" s="1"/>
      <c r="AC293" s="1"/>
      <c r="AD293" s="1"/>
      <c r="AE293" s="1"/>
      <c r="AF293" s="1"/>
      <c r="AG293" s="1"/>
      <c r="AH293" s="1"/>
      <c r="AI293" s="1"/>
      <c r="AJ293" s="1"/>
      <c r="AK293" s="1"/>
      <c r="AL293" s="1"/>
      <c r="AM293" s="1"/>
      <c r="AN293" s="1"/>
      <c r="AO293" s="1"/>
    </row>
    <row r="294" spans="1:41" hidden="1" outlineLevel="1">
      <c r="A294" s="27" t="s">
        <v>638</v>
      </c>
      <c r="B294" s="6" t="s">
        <v>639</v>
      </c>
      <c r="C294" s="30" t="e">
        <f>+#REF!+#REF!+#REF!+#REF!+#REF!+Óvoda!C297+#REF!+ÖNK!C294</f>
        <v>#REF!</v>
      </c>
      <c r="D294" s="30"/>
      <c r="E294" s="30"/>
      <c r="F294" s="30"/>
      <c r="G294" s="30"/>
      <c r="H294" s="30"/>
      <c r="I294" s="30"/>
      <c r="J294" s="30"/>
      <c r="K294" s="30"/>
      <c r="L294" s="30"/>
      <c r="M294" s="30"/>
      <c r="N294" s="30"/>
      <c r="O294" s="30"/>
      <c r="P294" s="30"/>
      <c r="Q294" s="30"/>
      <c r="R294" s="30"/>
      <c r="S294" s="30"/>
      <c r="T294" s="30"/>
      <c r="U294" s="1"/>
      <c r="V294" s="1"/>
      <c r="W294" s="1"/>
      <c r="X294" s="1"/>
      <c r="Y294" s="1"/>
      <c r="Z294" s="1"/>
      <c r="AA294" s="1"/>
      <c r="AB294" s="1"/>
      <c r="AC294" s="1"/>
      <c r="AD294" s="1"/>
      <c r="AE294" s="1"/>
      <c r="AF294" s="1"/>
      <c r="AG294" s="1"/>
      <c r="AH294" s="1"/>
      <c r="AI294" s="1"/>
      <c r="AJ294" s="1"/>
      <c r="AK294" s="1"/>
      <c r="AL294" s="1"/>
      <c r="AM294" s="1"/>
      <c r="AN294" s="1"/>
      <c r="AO294" s="1"/>
    </row>
    <row r="295" spans="1:41" hidden="1" outlineLevel="1">
      <c r="A295" s="27" t="s">
        <v>640</v>
      </c>
      <c r="B295" s="6" t="s">
        <v>641</v>
      </c>
      <c r="C295" s="30" t="e">
        <f>+#REF!+#REF!+#REF!+#REF!+#REF!+Óvoda!C298+#REF!+ÖNK!C295</f>
        <v>#REF!</v>
      </c>
      <c r="D295" s="30"/>
      <c r="E295" s="30"/>
      <c r="F295" s="30"/>
      <c r="G295" s="30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  <c r="S295" s="30"/>
      <c r="T295" s="30"/>
      <c r="U295" s="1"/>
      <c r="V295" s="1"/>
      <c r="W295" s="1"/>
      <c r="X295" s="1"/>
      <c r="Y295" s="1"/>
      <c r="Z295" s="1"/>
      <c r="AA295" s="1"/>
      <c r="AB295" s="1"/>
      <c r="AC295" s="1"/>
      <c r="AD295" s="1"/>
      <c r="AE295" s="1"/>
      <c r="AF295" s="1"/>
      <c r="AG295" s="1"/>
      <c r="AH295" s="1"/>
      <c r="AI295" s="1"/>
      <c r="AJ295" s="1"/>
      <c r="AK295" s="1"/>
      <c r="AL295" s="1"/>
      <c r="AM295" s="1"/>
      <c r="AN295" s="1"/>
      <c r="AO295" s="1"/>
    </row>
    <row r="296" spans="1:41" hidden="1" outlineLevel="1">
      <c r="A296" s="27" t="s">
        <v>642</v>
      </c>
      <c r="B296" s="6" t="s">
        <v>643</v>
      </c>
      <c r="C296" s="30" t="e">
        <f>+#REF!+#REF!+#REF!+#REF!+#REF!+Óvoda!C299+#REF!+ÖNK!C296</f>
        <v>#REF!</v>
      </c>
      <c r="D296" s="30"/>
      <c r="E296" s="30"/>
      <c r="F296" s="30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  <c r="S296" s="30"/>
      <c r="T296" s="30"/>
      <c r="U296" s="1"/>
      <c r="V296" s="1"/>
      <c r="W296" s="1"/>
      <c r="X296" s="1"/>
      <c r="Y296" s="1"/>
      <c r="Z296" s="1"/>
      <c r="AA296" s="1"/>
      <c r="AB296" s="1"/>
      <c r="AC296" s="1"/>
      <c r="AD296" s="1"/>
      <c r="AE296" s="1"/>
      <c r="AF296" s="1"/>
      <c r="AG296" s="1"/>
      <c r="AH296" s="1"/>
      <c r="AI296" s="1"/>
      <c r="AJ296" s="1"/>
      <c r="AK296" s="1"/>
      <c r="AL296" s="1"/>
      <c r="AM296" s="1"/>
      <c r="AN296" s="1"/>
      <c r="AO296" s="1"/>
    </row>
    <row r="297" spans="1:41" hidden="1" outlineLevel="1">
      <c r="A297" s="27" t="s">
        <v>644</v>
      </c>
      <c r="B297" s="6" t="s">
        <v>645</v>
      </c>
      <c r="C297" s="30" t="e">
        <f>+#REF!+#REF!+#REF!+#REF!+#REF!+Óvoda!C300+#REF!+ÖNK!C297</f>
        <v>#REF!</v>
      </c>
      <c r="D297" s="30"/>
      <c r="E297" s="30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  <c r="S297" s="30"/>
      <c r="T297" s="30"/>
      <c r="U297" s="1"/>
      <c r="V297" s="1"/>
      <c r="W297" s="1"/>
      <c r="X297" s="1"/>
      <c r="Y297" s="1"/>
      <c r="Z297" s="1"/>
      <c r="AA297" s="1"/>
      <c r="AB297" s="1"/>
      <c r="AC297" s="1"/>
      <c r="AD297" s="1"/>
      <c r="AE297" s="1"/>
      <c r="AF297" s="1"/>
      <c r="AG297" s="1"/>
      <c r="AH297" s="1"/>
      <c r="AI297" s="1"/>
      <c r="AJ297" s="1"/>
      <c r="AK297" s="1"/>
      <c r="AL297" s="1"/>
      <c r="AM297" s="1"/>
      <c r="AN297" s="1"/>
      <c r="AO297" s="1"/>
    </row>
    <row r="298" spans="1:41" hidden="1" outlineLevel="1">
      <c r="A298" s="27" t="s">
        <v>646</v>
      </c>
      <c r="B298" s="6" t="s">
        <v>647</v>
      </c>
      <c r="C298" s="30" t="e">
        <f>+#REF!+#REF!+#REF!+#REF!+#REF!+Óvoda!C301+#REF!+ÖNK!C298</f>
        <v>#REF!</v>
      </c>
      <c r="D298" s="30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  <c r="S298" s="30"/>
      <c r="T298" s="30"/>
      <c r="U298" s="1"/>
      <c r="V298" s="1"/>
      <c r="W298" s="1"/>
      <c r="X298" s="1"/>
      <c r="Y298" s="1"/>
      <c r="Z298" s="1"/>
      <c r="AA298" s="1"/>
      <c r="AB298" s="1"/>
      <c r="AC298" s="1"/>
      <c r="AD298" s="1"/>
      <c r="AE298" s="1"/>
      <c r="AF298" s="1"/>
      <c r="AG298" s="1"/>
      <c r="AH298" s="1"/>
      <c r="AI298" s="1"/>
      <c r="AJ298" s="1"/>
      <c r="AK298" s="1"/>
      <c r="AL298" s="1"/>
      <c r="AM298" s="1"/>
      <c r="AN298" s="1"/>
      <c r="AO298" s="1"/>
    </row>
    <row r="299" spans="1:41" hidden="1" outlineLevel="1">
      <c r="A299" s="27" t="s">
        <v>648</v>
      </c>
      <c r="B299" s="6" t="s">
        <v>649</v>
      </c>
      <c r="C299" s="30" t="e">
        <f>+#REF!+#REF!+#REF!+#REF!+#REF!+Óvoda!C302+#REF!+ÖNK!C299</f>
        <v>#REF!</v>
      </c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  <c r="S299" s="30"/>
      <c r="T299" s="30"/>
      <c r="U299" s="1"/>
      <c r="V299" s="1"/>
      <c r="W299" s="1"/>
      <c r="X299" s="1"/>
      <c r="Y299" s="1"/>
      <c r="Z299" s="1"/>
      <c r="AA299" s="1"/>
      <c r="AB299" s="1"/>
      <c r="AC299" s="1"/>
      <c r="AD299" s="1"/>
      <c r="AE299" s="1"/>
      <c r="AF299" s="1"/>
      <c r="AG299" s="1"/>
      <c r="AH299" s="1"/>
      <c r="AI299" s="1"/>
      <c r="AJ299" s="1"/>
      <c r="AK299" s="1"/>
      <c r="AL299" s="1"/>
      <c r="AM299" s="1"/>
      <c r="AN299" s="1"/>
      <c r="AO299" s="1"/>
    </row>
    <row r="300" spans="1:41" hidden="1" outlineLevel="1">
      <c r="A300" s="27" t="s">
        <v>650</v>
      </c>
      <c r="B300" s="6" t="s">
        <v>651</v>
      </c>
      <c r="C300" s="30" t="e">
        <f>+#REF!+#REF!+#REF!+#REF!+#REF!+Óvoda!C303+#REF!+ÖNK!C300</f>
        <v>#REF!</v>
      </c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  <c r="S300" s="30"/>
      <c r="T300" s="30"/>
      <c r="U300" s="1"/>
      <c r="V300" s="1"/>
      <c r="W300" s="1"/>
      <c r="X300" s="1"/>
      <c r="Y300" s="1"/>
      <c r="Z300" s="1"/>
      <c r="AA300" s="1"/>
      <c r="AB300" s="1"/>
      <c r="AC300" s="1"/>
      <c r="AD300" s="1"/>
      <c r="AE300" s="1"/>
      <c r="AF300" s="1"/>
      <c r="AG300" s="1"/>
      <c r="AH300" s="1"/>
      <c r="AI300" s="1"/>
      <c r="AJ300" s="1"/>
      <c r="AK300" s="1"/>
      <c r="AL300" s="1"/>
      <c r="AM300" s="1"/>
      <c r="AN300" s="1"/>
      <c r="AO300" s="1"/>
    </row>
    <row r="301" spans="1:41" hidden="1" outlineLevel="1">
      <c r="A301" s="27" t="s">
        <v>652</v>
      </c>
      <c r="B301" s="6" t="s">
        <v>653</v>
      </c>
      <c r="C301" s="30" t="e">
        <f>+#REF!+#REF!+#REF!+#REF!+#REF!+Óvoda!C304+#REF!+ÖNK!C301</f>
        <v>#REF!</v>
      </c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  <c r="S301" s="30"/>
      <c r="T301" s="30"/>
      <c r="U301" s="1"/>
      <c r="V301" s="1"/>
      <c r="W301" s="1"/>
      <c r="X301" s="1"/>
      <c r="Y301" s="1"/>
      <c r="Z301" s="1"/>
      <c r="AA301" s="1"/>
      <c r="AB301" s="1"/>
      <c r="AC301" s="1"/>
      <c r="AD301" s="1"/>
      <c r="AE301" s="1"/>
      <c r="AF301" s="1"/>
      <c r="AG301" s="1"/>
      <c r="AH301" s="1"/>
      <c r="AI301" s="1"/>
      <c r="AJ301" s="1"/>
      <c r="AK301" s="1"/>
      <c r="AL301" s="1"/>
      <c r="AM301" s="1"/>
      <c r="AN301" s="1"/>
      <c r="AO301" s="1"/>
    </row>
    <row r="302" spans="1:41" hidden="1" outlineLevel="1">
      <c r="A302" s="27" t="s">
        <v>654</v>
      </c>
      <c r="B302" s="6" t="s">
        <v>655</v>
      </c>
      <c r="C302" s="30" t="e">
        <f>+#REF!+#REF!+#REF!+#REF!+#REF!+Óvoda!C305+#REF!+ÖNK!C302</f>
        <v>#REF!</v>
      </c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  <c r="S302" s="30"/>
      <c r="T302" s="30"/>
      <c r="U302" s="1"/>
      <c r="V302" s="1"/>
      <c r="W302" s="1"/>
      <c r="X302" s="1"/>
      <c r="Y302" s="1"/>
      <c r="Z302" s="1"/>
      <c r="AA302" s="1"/>
      <c r="AB302" s="1"/>
      <c r="AC302" s="1"/>
      <c r="AD302" s="1"/>
      <c r="AE302" s="1"/>
      <c r="AF302" s="1"/>
      <c r="AG302" s="1"/>
      <c r="AH302" s="1"/>
      <c r="AI302" s="1"/>
      <c r="AJ302" s="1"/>
      <c r="AK302" s="1"/>
      <c r="AL302" s="1"/>
      <c r="AM302" s="1"/>
      <c r="AN302" s="1"/>
      <c r="AO302" s="1"/>
    </row>
    <row r="303" spans="1:41" hidden="1" outlineLevel="1">
      <c r="A303" s="27" t="s">
        <v>656</v>
      </c>
      <c r="B303" s="6" t="s">
        <v>657</v>
      </c>
      <c r="C303" s="30" t="e">
        <f>+#REF!+#REF!+#REF!+#REF!+#REF!+Óvoda!C306+#REF!+ÖNK!C303</f>
        <v>#REF!</v>
      </c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  <c r="S303" s="30"/>
      <c r="T303" s="30"/>
      <c r="U303" s="1"/>
      <c r="V303" s="1"/>
      <c r="W303" s="1"/>
      <c r="X303" s="1"/>
      <c r="Y303" s="1"/>
      <c r="Z303" s="1"/>
      <c r="AA303" s="1"/>
      <c r="AB303" s="1"/>
      <c r="AC303" s="1"/>
      <c r="AD303" s="1"/>
      <c r="AE303" s="1"/>
      <c r="AF303" s="1"/>
      <c r="AG303" s="1"/>
      <c r="AH303" s="1"/>
      <c r="AI303" s="1"/>
      <c r="AJ303" s="1"/>
      <c r="AK303" s="1"/>
      <c r="AL303" s="1"/>
      <c r="AM303" s="1"/>
      <c r="AN303" s="1"/>
      <c r="AO303" s="1"/>
    </row>
    <row r="304" spans="1:41" hidden="1" outlineLevel="1">
      <c r="A304" s="27" t="s">
        <v>658</v>
      </c>
      <c r="B304" s="6" t="s">
        <v>659</v>
      </c>
      <c r="C304" s="30" t="e">
        <f>+#REF!+#REF!+#REF!+#REF!+#REF!+Óvoda!C307+#REF!+ÖNK!C304</f>
        <v>#REF!</v>
      </c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  <c r="S304" s="30"/>
      <c r="T304" s="30"/>
      <c r="U304" s="1"/>
      <c r="V304" s="1"/>
      <c r="W304" s="1"/>
      <c r="X304" s="1"/>
      <c r="Y304" s="1"/>
      <c r="Z304" s="1"/>
      <c r="AA304" s="1"/>
      <c r="AB304" s="1"/>
      <c r="AC304" s="1"/>
      <c r="AD304" s="1"/>
      <c r="AE304" s="1"/>
      <c r="AF304" s="1"/>
      <c r="AG304" s="1"/>
      <c r="AH304" s="1"/>
      <c r="AI304" s="1"/>
      <c r="AJ304" s="1"/>
      <c r="AK304" s="1"/>
      <c r="AL304" s="1"/>
      <c r="AM304" s="1"/>
      <c r="AN304" s="1"/>
      <c r="AO304" s="1"/>
    </row>
    <row r="305" spans="1:41" hidden="1" outlineLevel="1">
      <c r="A305" s="27" t="s">
        <v>660</v>
      </c>
      <c r="B305" s="6" t="s">
        <v>661</v>
      </c>
      <c r="C305" s="30" t="e">
        <f>+#REF!+#REF!+#REF!+#REF!+#REF!+Óvoda!C308+#REF!+ÖNK!C305</f>
        <v>#REF!</v>
      </c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  <c r="S305" s="30"/>
      <c r="T305" s="30"/>
      <c r="U305" s="1"/>
      <c r="V305" s="1"/>
      <c r="W305" s="1"/>
      <c r="X305" s="1"/>
      <c r="Y305" s="1"/>
      <c r="Z305" s="1"/>
      <c r="AA305" s="1"/>
      <c r="AB305" s="1"/>
      <c r="AC305" s="1"/>
      <c r="AD305" s="1"/>
      <c r="AE305" s="1"/>
      <c r="AF305" s="1"/>
      <c r="AG305" s="1"/>
      <c r="AH305" s="1"/>
      <c r="AI305" s="1"/>
      <c r="AJ305" s="1"/>
      <c r="AK305" s="1"/>
      <c r="AL305" s="1"/>
      <c r="AM305" s="1"/>
      <c r="AN305" s="1"/>
      <c r="AO305" s="1"/>
    </row>
    <row r="306" spans="1:41" hidden="1" outlineLevel="1">
      <c r="A306" s="27" t="s">
        <v>662</v>
      </c>
      <c r="B306" s="6" t="s">
        <v>663</v>
      </c>
      <c r="C306" s="30" t="e">
        <f>+#REF!+#REF!+#REF!+#REF!+#REF!+Óvoda!C309+#REF!+ÖNK!C306</f>
        <v>#REF!</v>
      </c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  <c r="S306" s="30"/>
      <c r="T306" s="30"/>
      <c r="U306" s="1"/>
      <c r="V306" s="1"/>
      <c r="W306" s="1"/>
      <c r="X306" s="1"/>
      <c r="Y306" s="1"/>
      <c r="Z306" s="1"/>
      <c r="AA306" s="1"/>
      <c r="AB306" s="1"/>
      <c r="AC306" s="1"/>
      <c r="AD306" s="1"/>
      <c r="AE306" s="1"/>
      <c r="AF306" s="1"/>
      <c r="AG306" s="1"/>
      <c r="AH306" s="1"/>
      <c r="AI306" s="1"/>
      <c r="AJ306" s="1"/>
      <c r="AK306" s="1"/>
      <c r="AL306" s="1"/>
      <c r="AM306" s="1"/>
      <c r="AN306" s="1"/>
      <c r="AO306" s="1"/>
    </row>
    <row r="307" spans="1:41" hidden="1" outlineLevel="1">
      <c r="A307" s="27" t="s">
        <v>664</v>
      </c>
      <c r="B307" s="6" t="s">
        <v>665</v>
      </c>
      <c r="C307" s="30" t="e">
        <f>+#REF!+#REF!+#REF!+#REF!+#REF!+Óvoda!C310+#REF!+ÖNK!C307</f>
        <v>#REF!</v>
      </c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  <c r="S307" s="30"/>
      <c r="T307" s="30"/>
      <c r="U307" s="1"/>
      <c r="V307" s="1"/>
      <c r="W307" s="1"/>
      <c r="X307" s="1"/>
      <c r="Y307" s="1"/>
      <c r="Z307" s="1"/>
      <c r="AA307" s="1"/>
      <c r="AB307" s="1"/>
      <c r="AC307" s="1"/>
      <c r="AD307" s="1"/>
      <c r="AE307" s="1"/>
      <c r="AF307" s="1"/>
      <c r="AG307" s="1"/>
      <c r="AH307" s="1"/>
      <c r="AI307" s="1"/>
      <c r="AJ307" s="1"/>
      <c r="AK307" s="1"/>
      <c r="AL307" s="1"/>
      <c r="AM307" s="1"/>
      <c r="AN307" s="1"/>
      <c r="AO307" s="1"/>
    </row>
    <row r="308" spans="1:41" hidden="1" outlineLevel="1">
      <c r="A308" s="27" t="s">
        <v>666</v>
      </c>
      <c r="B308" s="6" t="s">
        <v>667</v>
      </c>
      <c r="C308" s="30" t="e">
        <f>+#REF!+#REF!+#REF!+#REF!+#REF!+Óvoda!C311+#REF!+ÖNK!C308</f>
        <v>#REF!</v>
      </c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  <c r="S308" s="30"/>
      <c r="T308" s="30"/>
      <c r="U308" s="1"/>
      <c r="V308" s="1"/>
      <c r="W308" s="1"/>
      <c r="X308" s="1"/>
      <c r="Y308" s="1"/>
      <c r="Z308" s="1"/>
      <c r="AA308" s="1"/>
      <c r="AB308" s="1"/>
      <c r="AC308" s="1"/>
      <c r="AD308" s="1"/>
      <c r="AE308" s="1"/>
      <c r="AF308" s="1"/>
      <c r="AG308" s="1"/>
      <c r="AH308" s="1"/>
      <c r="AI308" s="1"/>
      <c r="AJ308" s="1"/>
      <c r="AK308" s="1"/>
      <c r="AL308" s="1"/>
      <c r="AM308" s="1"/>
      <c r="AN308" s="1"/>
      <c r="AO308" s="1"/>
    </row>
    <row r="309" spans="1:41" hidden="1" outlineLevel="1">
      <c r="A309" s="27" t="s">
        <v>668</v>
      </c>
      <c r="B309" s="6" t="s">
        <v>669</v>
      </c>
      <c r="C309" s="30" t="e">
        <f>+#REF!+#REF!+#REF!+#REF!+#REF!+Óvoda!C312+#REF!+ÖNK!C309</f>
        <v>#REF!</v>
      </c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  <c r="S309" s="30"/>
      <c r="T309" s="30"/>
      <c r="U309" s="1"/>
      <c r="V309" s="1"/>
      <c r="W309" s="1"/>
      <c r="X309" s="1"/>
      <c r="Y309" s="1"/>
      <c r="Z309" s="1"/>
      <c r="AA309" s="1"/>
      <c r="AB309" s="1"/>
      <c r="AC309" s="1"/>
      <c r="AD309" s="1"/>
      <c r="AE309" s="1"/>
      <c r="AF309" s="1"/>
      <c r="AG309" s="1"/>
      <c r="AH309" s="1"/>
      <c r="AI309" s="1"/>
      <c r="AJ309" s="1"/>
      <c r="AK309" s="1"/>
      <c r="AL309" s="1"/>
      <c r="AM309" s="1"/>
      <c r="AN309" s="1"/>
      <c r="AO309" s="1"/>
    </row>
    <row r="310" spans="1:41" hidden="1" outlineLevel="1">
      <c r="A310" s="27" t="s">
        <v>670</v>
      </c>
      <c r="B310" s="6" t="s">
        <v>671</v>
      </c>
      <c r="C310" s="30" t="e">
        <f>+#REF!+#REF!+#REF!+#REF!+#REF!+Óvoda!C313+#REF!+ÖNK!C310</f>
        <v>#REF!</v>
      </c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  <c r="S310" s="30"/>
      <c r="T310" s="30"/>
      <c r="U310" s="1"/>
      <c r="V310" s="1"/>
      <c r="W310" s="1"/>
      <c r="X310" s="1"/>
      <c r="Y310" s="1"/>
      <c r="Z310" s="1"/>
      <c r="AA310" s="1"/>
      <c r="AB310" s="1"/>
      <c r="AC310" s="1"/>
      <c r="AD310" s="1"/>
      <c r="AE310" s="1"/>
      <c r="AF310" s="1"/>
      <c r="AG310" s="1"/>
      <c r="AH310" s="1"/>
      <c r="AI310" s="1"/>
      <c r="AJ310" s="1"/>
      <c r="AK310" s="1"/>
      <c r="AL310" s="1"/>
      <c r="AM310" s="1"/>
      <c r="AN310" s="1"/>
      <c r="AO310" s="1"/>
    </row>
    <row r="311" spans="1:41" hidden="1" outlineLevel="1">
      <c r="A311" s="27" t="s">
        <v>672</v>
      </c>
      <c r="B311" s="6" t="s">
        <v>673</v>
      </c>
      <c r="C311" s="30" t="e">
        <f>+#REF!+#REF!+#REF!+#REF!+#REF!+Óvoda!C314+#REF!+ÖNK!C311</f>
        <v>#REF!</v>
      </c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  <c r="S311" s="30"/>
      <c r="T311" s="30"/>
      <c r="U311" s="1"/>
      <c r="V311" s="1"/>
      <c r="W311" s="1"/>
      <c r="X311" s="1"/>
      <c r="Y311" s="1"/>
      <c r="Z311" s="1"/>
      <c r="AA311" s="1"/>
      <c r="AB311" s="1"/>
      <c r="AC311" s="1"/>
      <c r="AD311" s="1"/>
      <c r="AE311" s="1"/>
      <c r="AF311" s="1"/>
      <c r="AG311" s="1"/>
      <c r="AH311" s="1"/>
      <c r="AI311" s="1"/>
      <c r="AJ311" s="1"/>
      <c r="AK311" s="1"/>
      <c r="AL311" s="1"/>
      <c r="AM311" s="1"/>
      <c r="AN311" s="1"/>
      <c r="AO311" s="1"/>
    </row>
    <row r="312" spans="1:41" hidden="1" outlineLevel="1">
      <c r="A312" s="27" t="s">
        <v>674</v>
      </c>
      <c r="B312" s="6" t="s">
        <v>675</v>
      </c>
      <c r="C312" s="30" t="e">
        <f>+#REF!+#REF!+#REF!+#REF!+#REF!+Óvoda!C315+#REF!+ÖNK!C312</f>
        <v>#REF!</v>
      </c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  <c r="S312" s="30"/>
      <c r="T312" s="30"/>
      <c r="U312" s="1"/>
      <c r="V312" s="1"/>
      <c r="W312" s="1"/>
      <c r="X312" s="1"/>
      <c r="Y312" s="1"/>
      <c r="Z312" s="1"/>
      <c r="AA312" s="1"/>
      <c r="AB312" s="1"/>
      <c r="AC312" s="1"/>
      <c r="AD312" s="1"/>
      <c r="AE312" s="1"/>
      <c r="AF312" s="1"/>
      <c r="AG312" s="1"/>
      <c r="AH312" s="1"/>
      <c r="AI312" s="1"/>
      <c r="AJ312" s="1"/>
      <c r="AK312" s="1"/>
      <c r="AL312" s="1"/>
      <c r="AM312" s="1"/>
      <c r="AN312" s="1"/>
      <c r="AO312" s="1"/>
    </row>
    <row r="313" spans="1:41" hidden="1" outlineLevel="1">
      <c r="A313" s="27" t="s">
        <v>676</v>
      </c>
      <c r="B313" s="6" t="s">
        <v>677</v>
      </c>
      <c r="C313" s="30" t="e">
        <f>+#REF!+#REF!+#REF!+#REF!+#REF!+Óvoda!C316+#REF!+ÖNK!C313</f>
        <v>#REF!</v>
      </c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  <c r="S313" s="30"/>
      <c r="T313" s="30"/>
      <c r="U313" s="1"/>
      <c r="V313" s="1"/>
      <c r="W313" s="1"/>
      <c r="X313" s="1"/>
      <c r="Y313" s="1"/>
      <c r="Z313" s="1"/>
      <c r="AA313" s="1"/>
      <c r="AB313" s="1"/>
      <c r="AC313" s="1"/>
      <c r="AD313" s="1"/>
      <c r="AE313" s="1"/>
      <c r="AF313" s="1"/>
      <c r="AG313" s="1"/>
      <c r="AH313" s="1"/>
      <c r="AI313" s="1"/>
      <c r="AJ313" s="1"/>
      <c r="AK313" s="1"/>
      <c r="AL313" s="1"/>
      <c r="AM313" s="1"/>
      <c r="AN313" s="1"/>
      <c r="AO313" s="1"/>
    </row>
    <row r="314" spans="1:41" s="13" customFormat="1" ht="22.5" hidden="1" customHeight="1">
      <c r="A314" s="11" t="s">
        <v>678</v>
      </c>
      <c r="B314" s="12" t="s">
        <v>679</v>
      </c>
      <c r="C314" s="32" t="e">
        <f>+C253+C254+C265+C276+C287+C289+C301+C302</f>
        <v>#REF!</v>
      </c>
      <c r="D314" s="32"/>
      <c r="E314" s="32"/>
      <c r="F314" s="32"/>
      <c r="G314" s="32"/>
      <c r="H314" s="32"/>
      <c r="I314" s="32"/>
      <c r="J314" s="32"/>
      <c r="K314" s="32"/>
      <c r="L314" s="32"/>
      <c r="M314" s="32"/>
      <c r="N314" s="32"/>
      <c r="O314" s="32"/>
      <c r="P314" s="32"/>
      <c r="Q314" s="32"/>
      <c r="R314" s="32"/>
      <c r="S314" s="30"/>
      <c r="T314" s="30"/>
    </row>
    <row r="315" spans="1:41" s="13" customFormat="1" ht="22.5" customHeight="1">
      <c r="A315" s="11">
        <v>277</v>
      </c>
      <c r="B315" s="12" t="s">
        <v>679</v>
      </c>
      <c r="C315" s="32">
        <v>0</v>
      </c>
      <c r="D315" s="32"/>
      <c r="E315" s="32"/>
      <c r="F315" s="32"/>
      <c r="G315" s="32"/>
      <c r="H315" s="32"/>
      <c r="I315" s="32"/>
      <c r="J315" s="32"/>
      <c r="K315" s="32"/>
      <c r="L315" s="32"/>
      <c r="M315" s="32"/>
      <c r="N315" s="32"/>
      <c r="O315" s="32"/>
      <c r="P315" s="32"/>
      <c r="Q315" s="32"/>
      <c r="R315" s="32"/>
      <c r="S315" s="32"/>
      <c r="T315" s="32"/>
      <c r="U315" s="32"/>
      <c r="V315" s="30"/>
      <c r="W315" s="30"/>
    </row>
    <row r="316" spans="1:41" s="16" customFormat="1" ht="22.5" customHeight="1">
      <c r="A316" s="14" t="s">
        <v>680</v>
      </c>
      <c r="B316" s="15" t="s">
        <v>681</v>
      </c>
      <c r="C316" s="33">
        <f>C22+C23+C101+C168+C238+C247+C252+C315</f>
        <v>83408</v>
      </c>
      <c r="D316" s="33">
        <f>D22+D23+D101+D168+D238+D247+D252+D315</f>
        <v>99243</v>
      </c>
      <c r="E316" s="33">
        <v>72052</v>
      </c>
      <c r="F316" s="33">
        <f>+D316-C316</f>
        <v>15835</v>
      </c>
      <c r="G316" s="33"/>
      <c r="H316" s="33"/>
      <c r="I316" s="33"/>
      <c r="J316" s="33"/>
      <c r="K316" s="33"/>
      <c r="L316" s="33"/>
      <c r="M316" s="33"/>
      <c r="N316" s="33"/>
      <c r="O316" s="33"/>
      <c r="P316" s="33"/>
      <c r="Q316" s="33"/>
      <c r="R316" s="33"/>
      <c r="S316" s="33"/>
      <c r="T316" s="33"/>
      <c r="U316" s="13"/>
      <c r="V316" s="13"/>
      <c r="W316" s="13"/>
      <c r="X316" s="13"/>
      <c r="Y316" s="13"/>
      <c r="Z316" s="13"/>
      <c r="AA316" s="13"/>
      <c r="AB316" s="13"/>
      <c r="AC316" s="13"/>
      <c r="AD316" s="13"/>
      <c r="AE316" s="13"/>
      <c r="AF316" s="13"/>
      <c r="AG316" s="13"/>
      <c r="AH316" s="13"/>
      <c r="AI316" s="13"/>
      <c r="AJ316" s="13"/>
      <c r="AK316" s="13"/>
      <c r="AL316" s="13"/>
      <c r="AM316" s="13"/>
      <c r="AN316" s="13"/>
      <c r="AO316" s="13"/>
    </row>
    <row r="317" spans="1:41">
      <c r="A317" s="27" t="s">
        <v>72</v>
      </c>
      <c r="B317" s="6" t="s">
        <v>682</v>
      </c>
      <c r="C317" s="30">
        <f>Óvoda!C319+ÖNK!C317</f>
        <v>11885</v>
      </c>
      <c r="D317" s="30">
        <f>Óvoda!D319+ÖNK!D317</f>
        <v>11952</v>
      </c>
      <c r="E317" s="30">
        <f>Óvoda!E319+ÖNK!E317</f>
        <v>11952</v>
      </c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  <c r="S317" s="30"/>
      <c r="T317" s="30"/>
      <c r="U317" s="1"/>
      <c r="V317" s="1"/>
      <c r="W317" s="1"/>
      <c r="X317" s="1"/>
      <c r="Y317" s="1"/>
      <c r="Z317" s="1"/>
      <c r="AA317" s="1"/>
      <c r="AB317" s="1"/>
      <c r="AC317" s="1"/>
      <c r="AD317" s="1"/>
      <c r="AE317" s="1"/>
      <c r="AF317" s="1"/>
      <c r="AG317" s="1"/>
      <c r="AH317" s="1"/>
      <c r="AI317" s="1"/>
      <c r="AJ317" s="1"/>
      <c r="AK317" s="1"/>
      <c r="AL317" s="1"/>
      <c r="AM317" s="1"/>
      <c r="AN317" s="1"/>
      <c r="AO317" s="1"/>
    </row>
    <row r="318" spans="1:41">
      <c r="A318" s="27" t="s">
        <v>73</v>
      </c>
      <c r="B318" s="6" t="s">
        <v>683</v>
      </c>
      <c r="C318" s="30">
        <f>Óvoda!C320+ÖNK!C318</f>
        <v>11112</v>
      </c>
      <c r="D318" s="30">
        <f>Óvoda!D320+ÖNK!D318</f>
        <v>11112</v>
      </c>
      <c r="E318" s="30">
        <f>Óvoda!E320+ÖNK!E318</f>
        <v>10764</v>
      </c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  <c r="S318" s="30"/>
      <c r="T318" s="30"/>
      <c r="U318" s="1"/>
      <c r="V318" s="1"/>
      <c r="W318" s="1"/>
      <c r="X318" s="1"/>
      <c r="Y318" s="1"/>
      <c r="Z318" s="1"/>
      <c r="AA318" s="1"/>
      <c r="AB318" s="1"/>
      <c r="AC318" s="1"/>
      <c r="AD318" s="1"/>
      <c r="AE318" s="1"/>
      <c r="AF318" s="1"/>
      <c r="AG318" s="1"/>
      <c r="AH318" s="1"/>
      <c r="AI318" s="1"/>
      <c r="AJ318" s="1"/>
      <c r="AK318" s="1"/>
      <c r="AL318" s="1"/>
      <c r="AM318" s="1"/>
      <c r="AN318" s="1"/>
      <c r="AO318" s="1"/>
    </row>
    <row r="319" spans="1:41" ht="25.5">
      <c r="A319" s="27" t="s">
        <v>75</v>
      </c>
      <c r="B319" s="6" t="s">
        <v>684</v>
      </c>
      <c r="C319" s="30">
        <f>Óvoda!C321+ÖNK!C319</f>
        <v>9006</v>
      </c>
      <c r="D319" s="30">
        <f>Óvoda!D321+ÖNK!D319</f>
        <v>9006</v>
      </c>
      <c r="E319" s="30">
        <f>Óvoda!E321+ÖNK!E319</f>
        <v>8349</v>
      </c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  <c r="S319" s="30"/>
      <c r="T319" s="30"/>
      <c r="U319" s="1"/>
      <c r="V319" s="1"/>
      <c r="W319" s="1"/>
      <c r="X319" s="1"/>
      <c r="Y319" s="1"/>
      <c r="Z319" s="1"/>
      <c r="AA319" s="1"/>
      <c r="AB319" s="1"/>
      <c r="AC319" s="1"/>
      <c r="AD319" s="1"/>
      <c r="AE319" s="1"/>
      <c r="AF319" s="1"/>
      <c r="AG319" s="1"/>
      <c r="AH319" s="1"/>
      <c r="AI319" s="1"/>
      <c r="AJ319" s="1"/>
      <c r="AK319" s="1"/>
      <c r="AL319" s="1"/>
      <c r="AM319" s="1"/>
      <c r="AN319" s="1"/>
      <c r="AO319" s="1"/>
    </row>
    <row r="320" spans="1:41">
      <c r="A320" s="27" t="s">
        <v>74</v>
      </c>
      <c r="B320" s="6" t="s">
        <v>685</v>
      </c>
      <c r="C320" s="30">
        <f>Óvoda!C322+ÖNK!C320</f>
        <v>1200</v>
      </c>
      <c r="D320" s="30">
        <f>Óvoda!D322+ÖNK!D320</f>
        <v>1200</v>
      </c>
      <c r="E320" s="30">
        <f>Óvoda!E322+ÖNK!E320</f>
        <v>1200</v>
      </c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  <c r="S320" s="30"/>
      <c r="T320" s="30"/>
      <c r="U320" s="1"/>
      <c r="V320" s="1"/>
      <c r="W320" s="1"/>
      <c r="X320" s="1"/>
      <c r="Y320" s="1"/>
      <c r="Z320" s="1"/>
      <c r="AA320" s="1"/>
      <c r="AB320" s="1"/>
      <c r="AC320" s="1"/>
      <c r="AD320" s="1"/>
      <c r="AE320" s="1"/>
      <c r="AF320" s="1"/>
      <c r="AG320" s="1"/>
      <c r="AH320" s="1"/>
      <c r="AI320" s="1"/>
      <c r="AJ320" s="1"/>
      <c r="AK320" s="1"/>
      <c r="AL320" s="1"/>
      <c r="AM320" s="1"/>
      <c r="AN320" s="1"/>
      <c r="AO320" s="1"/>
    </row>
    <row r="321" spans="1:41">
      <c r="A321" s="27" t="s">
        <v>83</v>
      </c>
      <c r="B321" s="6" t="s">
        <v>686</v>
      </c>
      <c r="C321" s="30">
        <f>Óvoda!C323+ÖNK!C321</f>
        <v>0</v>
      </c>
      <c r="D321" s="30">
        <f>Óvoda!D323+ÖNK!D321</f>
        <v>12149</v>
      </c>
      <c r="E321" s="30">
        <f>Óvoda!E323+ÖNK!E321</f>
        <v>12132</v>
      </c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  <c r="S321" s="30"/>
      <c r="T321" s="30"/>
      <c r="U321" s="1"/>
      <c r="V321" s="1"/>
      <c r="W321" s="1"/>
      <c r="X321" s="1"/>
      <c r="Y321" s="1"/>
      <c r="Z321" s="1"/>
      <c r="AA321" s="1"/>
      <c r="AB321" s="1"/>
      <c r="AC321" s="1"/>
      <c r="AD321" s="1"/>
      <c r="AE321" s="1"/>
      <c r="AF321" s="1"/>
      <c r="AG321" s="1"/>
      <c r="AH321" s="1"/>
      <c r="AI321" s="1"/>
      <c r="AJ321" s="1"/>
      <c r="AK321" s="1"/>
      <c r="AL321" s="1"/>
      <c r="AM321" s="1"/>
      <c r="AN321" s="1"/>
      <c r="AO321" s="1"/>
    </row>
    <row r="322" spans="1:41">
      <c r="A322" s="27" t="s">
        <v>85</v>
      </c>
      <c r="B322" s="6" t="s">
        <v>687</v>
      </c>
      <c r="C322" s="30">
        <f>Óvoda!C324+ÖNK!C322</f>
        <v>0</v>
      </c>
      <c r="D322" s="30">
        <f>Óvoda!D324+ÖNK!D322</f>
        <v>0</v>
      </c>
      <c r="E322" s="30">
        <f>Óvoda!E324+ÖNK!E322</f>
        <v>85</v>
      </c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  <c r="S322" s="30"/>
      <c r="T322" s="30"/>
      <c r="U322" s="1"/>
      <c r="V322" s="1"/>
      <c r="W322" s="1"/>
      <c r="X322" s="1"/>
      <c r="Y322" s="1"/>
      <c r="Z322" s="1"/>
      <c r="AA322" s="1"/>
      <c r="AB322" s="1"/>
      <c r="AC322" s="1"/>
      <c r="AD322" s="1"/>
      <c r="AE322" s="1"/>
      <c r="AF322" s="1"/>
      <c r="AG322" s="1"/>
      <c r="AH322" s="1"/>
      <c r="AI322" s="1"/>
      <c r="AJ322" s="1"/>
      <c r="AK322" s="1"/>
      <c r="AL322" s="1"/>
      <c r="AM322" s="1"/>
      <c r="AN322" s="1"/>
      <c r="AO322" s="1"/>
    </row>
    <row r="323" spans="1:41" s="5" customFormat="1" ht="14.25" customHeight="1" collapsed="1">
      <c r="A323" s="10" t="s">
        <v>87</v>
      </c>
      <c r="B323" s="28" t="s">
        <v>688</v>
      </c>
      <c r="C323" s="34">
        <f>SUM(C317:C322)</f>
        <v>33203</v>
      </c>
      <c r="D323" s="34">
        <f>SUM(D317:D322)</f>
        <v>45419</v>
      </c>
      <c r="E323" s="34">
        <f>SUM(E317:E322)</f>
        <v>44482</v>
      </c>
      <c r="F323" s="34"/>
      <c r="G323" s="34"/>
      <c r="H323" s="34"/>
      <c r="I323" s="34"/>
      <c r="J323" s="34"/>
      <c r="K323" s="34"/>
      <c r="L323" s="34"/>
      <c r="M323" s="34"/>
      <c r="N323" s="34"/>
      <c r="O323" s="34"/>
      <c r="P323" s="34"/>
      <c r="Q323" s="34"/>
      <c r="R323" s="34"/>
      <c r="S323" s="30"/>
      <c r="T323" s="30"/>
    </row>
    <row r="324" spans="1:41" hidden="1" outlineLevel="1">
      <c r="A324" s="27" t="s">
        <v>89</v>
      </c>
      <c r="B324" s="6" t="s">
        <v>689</v>
      </c>
      <c r="C324" s="30" t="e">
        <f>+#REF!+#REF!+#REF!+#REF!+#REF!+Óvoda!C326+#REF!+ÖNK!C324</f>
        <v>#REF!</v>
      </c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  <c r="S324" s="30"/>
      <c r="T324" s="30"/>
      <c r="U324" s="1"/>
      <c r="V324" s="1"/>
      <c r="W324" s="1"/>
      <c r="X324" s="1"/>
      <c r="Y324" s="1"/>
      <c r="Z324" s="1"/>
      <c r="AA324" s="1"/>
      <c r="AB324" s="1"/>
      <c r="AC324" s="1"/>
      <c r="AD324" s="1"/>
      <c r="AE324" s="1"/>
      <c r="AF324" s="1"/>
      <c r="AG324" s="1"/>
      <c r="AH324" s="1"/>
      <c r="AI324" s="1"/>
      <c r="AJ324" s="1"/>
      <c r="AK324" s="1"/>
      <c r="AL324" s="1"/>
      <c r="AM324" s="1"/>
      <c r="AN324" s="1"/>
      <c r="AO324" s="1"/>
    </row>
    <row r="325" spans="1:41" ht="25.5" hidden="1" outlineLevel="1">
      <c r="A325" s="27" t="s">
        <v>91</v>
      </c>
      <c r="B325" s="6" t="s">
        <v>690</v>
      </c>
      <c r="C325" s="30" t="e">
        <f>+#REF!+#REF!+#REF!+#REF!+#REF!+Óvoda!C327+#REF!+ÖNK!C325</f>
        <v>#REF!</v>
      </c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  <c r="S325" s="30"/>
      <c r="T325" s="30"/>
      <c r="U325" s="1"/>
      <c r="V325" s="1"/>
      <c r="W325" s="1"/>
      <c r="X325" s="1"/>
      <c r="Y325" s="1"/>
      <c r="Z325" s="1"/>
      <c r="AA325" s="1"/>
      <c r="AB325" s="1"/>
      <c r="AC325" s="1"/>
      <c r="AD325" s="1"/>
      <c r="AE325" s="1"/>
      <c r="AF325" s="1"/>
      <c r="AG325" s="1"/>
      <c r="AH325" s="1"/>
      <c r="AI325" s="1"/>
      <c r="AJ325" s="1"/>
      <c r="AK325" s="1"/>
      <c r="AL325" s="1"/>
      <c r="AM325" s="1"/>
      <c r="AN325" s="1"/>
      <c r="AO325" s="1"/>
    </row>
    <row r="326" spans="1:41" ht="25.5" hidden="1" outlineLevel="1">
      <c r="A326" s="27" t="s">
        <v>93</v>
      </c>
      <c r="B326" s="6" t="s">
        <v>691</v>
      </c>
      <c r="C326" s="30" t="e">
        <f>+#REF!+#REF!+#REF!+#REF!+#REF!+Óvoda!C328+#REF!+ÖNK!C326</f>
        <v>#REF!</v>
      </c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  <c r="S326" s="30"/>
      <c r="T326" s="30"/>
      <c r="U326" s="1"/>
      <c r="V326" s="1"/>
      <c r="W326" s="1"/>
      <c r="X326" s="1"/>
      <c r="Y326" s="1"/>
      <c r="Z326" s="1"/>
      <c r="AA326" s="1"/>
      <c r="AB326" s="1"/>
      <c r="AC326" s="1"/>
      <c r="AD326" s="1"/>
      <c r="AE326" s="1"/>
      <c r="AF326" s="1"/>
      <c r="AG326" s="1"/>
      <c r="AH326" s="1"/>
      <c r="AI326" s="1"/>
      <c r="AJ326" s="1"/>
      <c r="AK326" s="1"/>
      <c r="AL326" s="1"/>
      <c r="AM326" s="1"/>
      <c r="AN326" s="1"/>
      <c r="AO326" s="1"/>
    </row>
    <row r="327" spans="1:41" hidden="1" outlineLevel="1">
      <c r="A327" s="27" t="s">
        <v>95</v>
      </c>
      <c r="B327" s="6" t="s">
        <v>692</v>
      </c>
      <c r="C327" s="30" t="e">
        <f>+#REF!+#REF!+#REF!+#REF!+#REF!+Óvoda!C329+#REF!+ÖNK!C327</f>
        <v>#REF!</v>
      </c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  <c r="S327" s="30"/>
      <c r="T327" s="30"/>
      <c r="U327" s="1"/>
      <c r="V327" s="1"/>
      <c r="W327" s="1"/>
      <c r="X327" s="1"/>
      <c r="Y327" s="1"/>
      <c r="Z327" s="1"/>
      <c r="AA327" s="1"/>
      <c r="AB327" s="1"/>
      <c r="AC327" s="1"/>
      <c r="AD327" s="1"/>
      <c r="AE327" s="1"/>
      <c r="AF327" s="1"/>
      <c r="AG327" s="1"/>
      <c r="AH327" s="1"/>
      <c r="AI327" s="1"/>
      <c r="AJ327" s="1"/>
      <c r="AK327" s="1"/>
      <c r="AL327" s="1"/>
      <c r="AM327" s="1"/>
      <c r="AN327" s="1"/>
      <c r="AO327" s="1"/>
    </row>
    <row r="328" spans="1:41" hidden="1" outlineLevel="1">
      <c r="A328" s="27" t="s">
        <v>97</v>
      </c>
      <c r="B328" s="6" t="s">
        <v>693</v>
      </c>
      <c r="C328" s="30" t="e">
        <f>+#REF!+#REF!+#REF!+#REF!+#REF!+Óvoda!C330+#REF!+ÖNK!C328</f>
        <v>#REF!</v>
      </c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  <c r="S328" s="30"/>
      <c r="T328" s="30"/>
      <c r="U328" s="1"/>
      <c r="V328" s="1"/>
      <c r="W328" s="1"/>
      <c r="X328" s="1"/>
      <c r="Y328" s="1"/>
      <c r="Z328" s="1"/>
      <c r="AA328" s="1"/>
      <c r="AB328" s="1"/>
      <c r="AC328" s="1"/>
      <c r="AD328" s="1"/>
      <c r="AE328" s="1"/>
      <c r="AF328" s="1"/>
      <c r="AG328" s="1"/>
      <c r="AH328" s="1"/>
      <c r="AI328" s="1"/>
      <c r="AJ328" s="1"/>
      <c r="AK328" s="1"/>
      <c r="AL328" s="1"/>
      <c r="AM328" s="1"/>
      <c r="AN328" s="1"/>
      <c r="AO328" s="1"/>
    </row>
    <row r="329" spans="1:41" ht="25.5" hidden="1" outlineLevel="1">
      <c r="A329" s="27" t="s">
        <v>99</v>
      </c>
      <c r="B329" s="6" t="s">
        <v>694</v>
      </c>
      <c r="C329" s="30" t="e">
        <f>+#REF!+#REF!+#REF!+#REF!+#REF!+Óvoda!C331+#REF!+ÖNK!C329</f>
        <v>#REF!</v>
      </c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  <c r="S329" s="30"/>
      <c r="T329" s="30"/>
      <c r="U329" s="1"/>
      <c r="V329" s="1"/>
      <c r="W329" s="1"/>
      <c r="X329" s="1"/>
      <c r="Y329" s="1"/>
      <c r="Z329" s="1"/>
      <c r="AA329" s="1"/>
      <c r="AB329" s="1"/>
      <c r="AC329" s="1"/>
      <c r="AD329" s="1"/>
      <c r="AE329" s="1"/>
      <c r="AF329" s="1"/>
      <c r="AG329" s="1"/>
      <c r="AH329" s="1"/>
      <c r="AI329" s="1"/>
      <c r="AJ329" s="1"/>
      <c r="AK329" s="1"/>
      <c r="AL329" s="1"/>
      <c r="AM329" s="1"/>
      <c r="AN329" s="1"/>
      <c r="AO329" s="1"/>
    </row>
    <row r="330" spans="1:41" hidden="1" outlineLevel="1">
      <c r="A330" s="27" t="s">
        <v>71</v>
      </c>
      <c r="B330" s="6" t="s">
        <v>695</v>
      </c>
      <c r="C330" s="30" t="e">
        <f>+#REF!+#REF!+#REF!+#REF!+#REF!+Óvoda!C332+#REF!+ÖNK!C330</f>
        <v>#REF!</v>
      </c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  <c r="S330" s="30"/>
      <c r="T330" s="30"/>
      <c r="U330" s="1"/>
      <c r="V330" s="1"/>
      <c r="W330" s="1"/>
      <c r="X330" s="1"/>
      <c r="Y330" s="1"/>
      <c r="Z330" s="1"/>
      <c r="AA330" s="1"/>
      <c r="AB330" s="1"/>
      <c r="AC330" s="1"/>
      <c r="AD330" s="1"/>
      <c r="AE330" s="1"/>
      <c r="AF330" s="1"/>
      <c r="AG330" s="1"/>
      <c r="AH330" s="1"/>
      <c r="AI330" s="1"/>
      <c r="AJ330" s="1"/>
      <c r="AK330" s="1"/>
      <c r="AL330" s="1"/>
      <c r="AM330" s="1"/>
      <c r="AN330" s="1"/>
      <c r="AO330" s="1"/>
    </row>
    <row r="331" spans="1:41" hidden="1" outlineLevel="1">
      <c r="A331" s="27" t="s">
        <v>102</v>
      </c>
      <c r="B331" s="6" t="s">
        <v>696</v>
      </c>
      <c r="C331" s="30" t="e">
        <f>+#REF!+#REF!+#REF!+#REF!+#REF!+Óvoda!C333+#REF!+ÖNK!C331</f>
        <v>#REF!</v>
      </c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  <c r="S331" s="30"/>
      <c r="T331" s="30"/>
      <c r="U331" s="1"/>
      <c r="V331" s="1"/>
      <c r="W331" s="1"/>
      <c r="X331" s="1"/>
      <c r="Y331" s="1"/>
      <c r="Z331" s="1"/>
      <c r="AA331" s="1"/>
      <c r="AB331" s="1"/>
      <c r="AC331" s="1"/>
      <c r="AD331" s="1"/>
      <c r="AE331" s="1"/>
      <c r="AF331" s="1"/>
      <c r="AG331" s="1"/>
      <c r="AH331" s="1"/>
      <c r="AI331" s="1"/>
      <c r="AJ331" s="1"/>
      <c r="AK331" s="1"/>
      <c r="AL331" s="1"/>
      <c r="AM331" s="1"/>
      <c r="AN331" s="1"/>
      <c r="AO331" s="1"/>
    </row>
    <row r="332" spans="1:41" hidden="1" outlineLevel="1">
      <c r="A332" s="27" t="s">
        <v>104</v>
      </c>
      <c r="B332" s="6" t="s">
        <v>697</v>
      </c>
      <c r="C332" s="30" t="e">
        <f>+#REF!+#REF!+#REF!+#REF!+#REF!+Óvoda!C334+#REF!+ÖNK!C332</f>
        <v>#REF!</v>
      </c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  <c r="S332" s="30"/>
      <c r="T332" s="30"/>
      <c r="U332" s="1"/>
      <c r="V332" s="1"/>
      <c r="W332" s="1"/>
      <c r="X332" s="1"/>
      <c r="Y332" s="1"/>
      <c r="Z332" s="1"/>
      <c r="AA332" s="1"/>
      <c r="AB332" s="1"/>
      <c r="AC332" s="1"/>
      <c r="AD332" s="1"/>
      <c r="AE332" s="1"/>
      <c r="AF332" s="1"/>
      <c r="AG332" s="1"/>
      <c r="AH332" s="1"/>
      <c r="AI332" s="1"/>
      <c r="AJ332" s="1"/>
      <c r="AK332" s="1"/>
      <c r="AL332" s="1"/>
      <c r="AM332" s="1"/>
      <c r="AN332" s="1"/>
      <c r="AO332" s="1"/>
    </row>
    <row r="333" spans="1:41" hidden="1" outlineLevel="1">
      <c r="A333" s="27" t="s">
        <v>106</v>
      </c>
      <c r="B333" s="6" t="s">
        <v>698</v>
      </c>
      <c r="C333" s="30" t="e">
        <f>+#REF!+#REF!+#REF!+#REF!+#REF!+Óvoda!C335+#REF!+ÖNK!C333</f>
        <v>#REF!</v>
      </c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  <c r="S333" s="30"/>
      <c r="T333" s="30"/>
      <c r="U333" s="1"/>
      <c r="V333" s="1"/>
      <c r="W333" s="1"/>
      <c r="X333" s="1"/>
      <c r="Y333" s="1"/>
      <c r="Z333" s="1"/>
      <c r="AA333" s="1"/>
      <c r="AB333" s="1"/>
      <c r="AC333" s="1"/>
      <c r="AD333" s="1"/>
      <c r="AE333" s="1"/>
      <c r="AF333" s="1"/>
      <c r="AG333" s="1"/>
      <c r="AH333" s="1"/>
      <c r="AI333" s="1"/>
      <c r="AJ333" s="1"/>
      <c r="AK333" s="1"/>
      <c r="AL333" s="1"/>
      <c r="AM333" s="1"/>
      <c r="AN333" s="1"/>
      <c r="AO333" s="1"/>
    </row>
    <row r="334" spans="1:41" hidden="1" outlineLevel="1">
      <c r="A334" s="27" t="s">
        <v>108</v>
      </c>
      <c r="B334" s="6" t="s">
        <v>699</v>
      </c>
      <c r="C334" s="30" t="e">
        <f>+#REF!+#REF!+#REF!+#REF!+#REF!+Óvoda!C336+#REF!+ÖNK!C334</f>
        <v>#REF!</v>
      </c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  <c r="S334" s="30"/>
      <c r="T334" s="30"/>
      <c r="U334" s="1"/>
      <c r="V334" s="1"/>
      <c r="W334" s="1"/>
      <c r="X334" s="1"/>
      <c r="Y334" s="1"/>
      <c r="Z334" s="1"/>
      <c r="AA334" s="1"/>
      <c r="AB334" s="1"/>
      <c r="AC334" s="1"/>
      <c r="AD334" s="1"/>
      <c r="AE334" s="1"/>
      <c r="AF334" s="1"/>
      <c r="AG334" s="1"/>
      <c r="AH334" s="1"/>
      <c r="AI334" s="1"/>
      <c r="AJ334" s="1"/>
      <c r="AK334" s="1"/>
      <c r="AL334" s="1"/>
      <c r="AM334" s="1"/>
      <c r="AN334" s="1"/>
      <c r="AO334" s="1"/>
    </row>
    <row r="335" spans="1:41" hidden="1" outlineLevel="1">
      <c r="A335" s="27" t="s">
        <v>110</v>
      </c>
      <c r="B335" s="6" t="s">
        <v>700</v>
      </c>
      <c r="C335" s="30" t="e">
        <f>+#REF!+#REF!+#REF!+#REF!+#REF!+Óvoda!C337+#REF!+ÖNK!C335</f>
        <v>#REF!</v>
      </c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  <c r="S335" s="30"/>
      <c r="T335" s="30"/>
      <c r="U335" s="1"/>
      <c r="V335" s="1"/>
      <c r="W335" s="1"/>
      <c r="X335" s="1"/>
      <c r="Y335" s="1"/>
      <c r="Z335" s="1"/>
      <c r="AA335" s="1"/>
      <c r="AB335" s="1"/>
      <c r="AC335" s="1"/>
      <c r="AD335" s="1"/>
      <c r="AE335" s="1"/>
      <c r="AF335" s="1"/>
      <c r="AG335" s="1"/>
      <c r="AH335" s="1"/>
      <c r="AI335" s="1"/>
      <c r="AJ335" s="1"/>
      <c r="AK335" s="1"/>
      <c r="AL335" s="1"/>
      <c r="AM335" s="1"/>
      <c r="AN335" s="1"/>
      <c r="AO335" s="1"/>
    </row>
    <row r="336" spans="1:41" hidden="1" outlineLevel="1">
      <c r="A336" s="27" t="s">
        <v>112</v>
      </c>
      <c r="B336" s="6" t="s">
        <v>701</v>
      </c>
      <c r="C336" s="30" t="e">
        <f>+#REF!+#REF!+#REF!+#REF!+#REF!+Óvoda!C338+#REF!+ÖNK!C336</f>
        <v>#REF!</v>
      </c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  <c r="S336" s="30"/>
      <c r="T336" s="30"/>
      <c r="U336" s="1"/>
      <c r="V336" s="1"/>
      <c r="W336" s="1"/>
      <c r="X336" s="1"/>
      <c r="Y336" s="1"/>
      <c r="Z336" s="1"/>
      <c r="AA336" s="1"/>
      <c r="AB336" s="1"/>
      <c r="AC336" s="1"/>
      <c r="AD336" s="1"/>
      <c r="AE336" s="1"/>
      <c r="AF336" s="1"/>
      <c r="AG336" s="1"/>
      <c r="AH336" s="1"/>
      <c r="AI336" s="1"/>
      <c r="AJ336" s="1"/>
      <c r="AK336" s="1"/>
      <c r="AL336" s="1"/>
      <c r="AM336" s="1"/>
      <c r="AN336" s="1"/>
      <c r="AO336" s="1"/>
    </row>
    <row r="337" spans="1:41" ht="25.5" hidden="1" outlineLevel="1">
      <c r="A337" s="27" t="s">
        <v>114</v>
      </c>
      <c r="B337" s="6" t="s">
        <v>702</v>
      </c>
      <c r="C337" s="30" t="e">
        <f>+#REF!+#REF!+#REF!+#REF!+#REF!+Óvoda!C339+#REF!+ÖNK!C337</f>
        <v>#REF!</v>
      </c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  <c r="S337" s="30"/>
      <c r="T337" s="30"/>
      <c r="U337" s="1"/>
      <c r="V337" s="1"/>
      <c r="W337" s="1"/>
      <c r="X337" s="1"/>
      <c r="Y337" s="1"/>
      <c r="Z337" s="1"/>
      <c r="AA337" s="1"/>
      <c r="AB337" s="1"/>
      <c r="AC337" s="1"/>
      <c r="AD337" s="1"/>
      <c r="AE337" s="1"/>
      <c r="AF337" s="1"/>
      <c r="AG337" s="1"/>
      <c r="AH337" s="1"/>
      <c r="AI337" s="1"/>
      <c r="AJ337" s="1"/>
      <c r="AK337" s="1"/>
      <c r="AL337" s="1"/>
      <c r="AM337" s="1"/>
      <c r="AN337" s="1"/>
      <c r="AO337" s="1"/>
    </row>
    <row r="338" spans="1:41" hidden="1" outlineLevel="1">
      <c r="A338" s="27" t="s">
        <v>116</v>
      </c>
      <c r="B338" s="6" t="s">
        <v>703</v>
      </c>
      <c r="C338" s="30" t="e">
        <f>+#REF!+#REF!+#REF!+#REF!+#REF!+Óvoda!C340+#REF!+ÖNK!C338</f>
        <v>#REF!</v>
      </c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  <c r="S338" s="30"/>
      <c r="T338" s="30"/>
      <c r="U338" s="1"/>
      <c r="V338" s="1"/>
      <c r="W338" s="1"/>
      <c r="X338" s="1"/>
      <c r="Y338" s="1"/>
      <c r="Z338" s="1"/>
      <c r="AA338" s="1"/>
      <c r="AB338" s="1"/>
      <c r="AC338" s="1"/>
      <c r="AD338" s="1"/>
      <c r="AE338" s="1"/>
      <c r="AF338" s="1"/>
      <c r="AG338" s="1"/>
      <c r="AH338" s="1"/>
      <c r="AI338" s="1"/>
      <c r="AJ338" s="1"/>
      <c r="AK338" s="1"/>
      <c r="AL338" s="1"/>
      <c r="AM338" s="1"/>
      <c r="AN338" s="1"/>
      <c r="AO338" s="1"/>
    </row>
    <row r="339" spans="1:41" hidden="1" outlineLevel="1">
      <c r="A339" s="27" t="s">
        <v>118</v>
      </c>
      <c r="B339" s="6" t="s">
        <v>704</v>
      </c>
      <c r="C339" s="30" t="e">
        <f>+#REF!+#REF!+#REF!+#REF!+#REF!+Óvoda!C341+#REF!+ÖNK!C339</f>
        <v>#REF!</v>
      </c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  <c r="S339" s="30"/>
      <c r="T339" s="30"/>
      <c r="U339" s="1"/>
      <c r="V339" s="1"/>
      <c r="W339" s="1"/>
      <c r="X339" s="1"/>
      <c r="Y339" s="1"/>
      <c r="Z339" s="1"/>
      <c r="AA339" s="1"/>
      <c r="AB339" s="1"/>
      <c r="AC339" s="1"/>
      <c r="AD339" s="1"/>
      <c r="AE339" s="1"/>
      <c r="AF339" s="1"/>
      <c r="AG339" s="1"/>
      <c r="AH339" s="1"/>
      <c r="AI339" s="1"/>
      <c r="AJ339" s="1"/>
      <c r="AK339" s="1"/>
      <c r="AL339" s="1"/>
      <c r="AM339" s="1"/>
      <c r="AN339" s="1"/>
      <c r="AO339" s="1"/>
    </row>
    <row r="340" spans="1:41" ht="25.5" hidden="1" outlineLevel="1">
      <c r="A340" s="27" t="s">
        <v>120</v>
      </c>
      <c r="B340" s="6" t="s">
        <v>705</v>
      </c>
      <c r="C340" s="30" t="e">
        <f>+#REF!+#REF!+#REF!+#REF!+#REF!+Óvoda!C342+#REF!+ÖNK!C340</f>
        <v>#REF!</v>
      </c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  <c r="S340" s="30"/>
      <c r="T340" s="30"/>
      <c r="U340" s="1"/>
      <c r="V340" s="1"/>
      <c r="W340" s="1"/>
      <c r="X340" s="1"/>
      <c r="Y340" s="1"/>
      <c r="Z340" s="1"/>
      <c r="AA340" s="1"/>
      <c r="AB340" s="1"/>
      <c r="AC340" s="1"/>
      <c r="AD340" s="1"/>
      <c r="AE340" s="1"/>
      <c r="AF340" s="1"/>
      <c r="AG340" s="1"/>
      <c r="AH340" s="1"/>
      <c r="AI340" s="1"/>
      <c r="AJ340" s="1"/>
      <c r="AK340" s="1"/>
      <c r="AL340" s="1"/>
      <c r="AM340" s="1"/>
      <c r="AN340" s="1"/>
      <c r="AO340" s="1"/>
    </row>
    <row r="341" spans="1:41" hidden="1" outlineLevel="1">
      <c r="A341" s="27" t="s">
        <v>122</v>
      </c>
      <c r="B341" s="6" t="s">
        <v>706</v>
      </c>
      <c r="C341" s="30" t="e">
        <f>+#REF!+#REF!+#REF!+#REF!+#REF!+Óvoda!C343+#REF!+ÖNK!C341</f>
        <v>#REF!</v>
      </c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  <c r="S341" s="30"/>
      <c r="T341" s="30"/>
      <c r="U341" s="1"/>
      <c r="V341" s="1"/>
      <c r="W341" s="1"/>
      <c r="X341" s="1"/>
      <c r="Y341" s="1"/>
      <c r="Z341" s="1"/>
      <c r="AA341" s="1"/>
      <c r="AB341" s="1"/>
      <c r="AC341" s="1"/>
      <c r="AD341" s="1"/>
      <c r="AE341" s="1"/>
      <c r="AF341" s="1"/>
      <c r="AG341" s="1"/>
      <c r="AH341" s="1"/>
      <c r="AI341" s="1"/>
      <c r="AJ341" s="1"/>
      <c r="AK341" s="1"/>
      <c r="AL341" s="1"/>
      <c r="AM341" s="1"/>
      <c r="AN341" s="1"/>
      <c r="AO341" s="1"/>
    </row>
    <row r="342" spans="1:41" hidden="1" outlineLevel="1">
      <c r="A342" s="27" t="s">
        <v>124</v>
      </c>
      <c r="B342" s="6" t="s">
        <v>707</v>
      </c>
      <c r="C342" s="30" t="e">
        <f>+#REF!+#REF!+#REF!+#REF!+#REF!+Óvoda!C344+#REF!+ÖNK!C342</f>
        <v>#REF!</v>
      </c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  <c r="S342" s="30"/>
      <c r="T342" s="30"/>
      <c r="U342" s="1"/>
      <c r="V342" s="1"/>
      <c r="W342" s="1"/>
      <c r="X342" s="1"/>
      <c r="Y342" s="1"/>
      <c r="Z342" s="1"/>
      <c r="AA342" s="1"/>
      <c r="AB342" s="1"/>
      <c r="AC342" s="1"/>
      <c r="AD342" s="1"/>
      <c r="AE342" s="1"/>
      <c r="AF342" s="1"/>
      <c r="AG342" s="1"/>
      <c r="AH342" s="1"/>
      <c r="AI342" s="1"/>
      <c r="AJ342" s="1"/>
      <c r="AK342" s="1"/>
      <c r="AL342" s="1"/>
      <c r="AM342" s="1"/>
      <c r="AN342" s="1"/>
      <c r="AO342" s="1"/>
    </row>
    <row r="343" spans="1:41" hidden="1" outlineLevel="1">
      <c r="A343" s="27" t="s">
        <v>126</v>
      </c>
      <c r="B343" s="6" t="s">
        <v>708</v>
      </c>
      <c r="C343" s="30" t="e">
        <f>+#REF!+#REF!+#REF!+#REF!+#REF!+Óvoda!C345+#REF!+ÖNK!C343</f>
        <v>#REF!</v>
      </c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  <c r="S343" s="30"/>
      <c r="T343" s="30"/>
      <c r="U343" s="1"/>
      <c r="V343" s="1"/>
      <c r="W343" s="1"/>
      <c r="X343" s="1"/>
      <c r="Y343" s="1"/>
      <c r="Z343" s="1"/>
      <c r="AA343" s="1"/>
      <c r="AB343" s="1"/>
      <c r="AC343" s="1"/>
      <c r="AD343" s="1"/>
      <c r="AE343" s="1"/>
      <c r="AF343" s="1"/>
      <c r="AG343" s="1"/>
      <c r="AH343" s="1"/>
      <c r="AI343" s="1"/>
      <c r="AJ343" s="1"/>
      <c r="AK343" s="1"/>
      <c r="AL343" s="1"/>
      <c r="AM343" s="1"/>
      <c r="AN343" s="1"/>
      <c r="AO343" s="1"/>
    </row>
    <row r="344" spans="1:41" hidden="1" outlineLevel="1">
      <c r="A344" s="27" t="s">
        <v>128</v>
      </c>
      <c r="B344" s="6" t="s">
        <v>709</v>
      </c>
      <c r="C344" s="30" t="e">
        <f>+#REF!+#REF!+#REF!+#REF!+#REF!+Óvoda!C346+#REF!+ÖNK!C344</f>
        <v>#REF!</v>
      </c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  <c r="S344" s="30"/>
      <c r="T344" s="30"/>
      <c r="U344" s="1"/>
      <c r="V344" s="1"/>
      <c r="W344" s="1"/>
      <c r="X344" s="1"/>
      <c r="Y344" s="1"/>
      <c r="Z344" s="1"/>
      <c r="AA344" s="1"/>
      <c r="AB344" s="1"/>
      <c r="AC344" s="1"/>
      <c r="AD344" s="1"/>
      <c r="AE344" s="1"/>
      <c r="AF344" s="1"/>
      <c r="AG344" s="1"/>
      <c r="AH344" s="1"/>
      <c r="AI344" s="1"/>
      <c r="AJ344" s="1"/>
      <c r="AK344" s="1"/>
      <c r="AL344" s="1"/>
      <c r="AM344" s="1"/>
      <c r="AN344" s="1"/>
      <c r="AO344" s="1"/>
    </row>
    <row r="345" spans="1:41" hidden="1" outlineLevel="1">
      <c r="A345" s="27" t="s">
        <v>130</v>
      </c>
      <c r="B345" s="6" t="s">
        <v>710</v>
      </c>
      <c r="C345" s="30" t="e">
        <f>+#REF!+#REF!+#REF!+#REF!+#REF!+Óvoda!C347+#REF!+ÖNK!C345</f>
        <v>#REF!</v>
      </c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  <c r="S345" s="30"/>
      <c r="T345" s="30"/>
      <c r="U345" s="1"/>
      <c r="V345" s="1"/>
      <c r="W345" s="1"/>
      <c r="X345" s="1"/>
      <c r="Y345" s="1"/>
      <c r="Z345" s="1"/>
      <c r="AA345" s="1"/>
      <c r="AB345" s="1"/>
      <c r="AC345" s="1"/>
      <c r="AD345" s="1"/>
      <c r="AE345" s="1"/>
      <c r="AF345" s="1"/>
      <c r="AG345" s="1"/>
      <c r="AH345" s="1"/>
      <c r="AI345" s="1"/>
      <c r="AJ345" s="1"/>
      <c r="AK345" s="1"/>
      <c r="AL345" s="1"/>
      <c r="AM345" s="1"/>
      <c r="AN345" s="1"/>
      <c r="AO345" s="1"/>
    </row>
    <row r="346" spans="1:41" hidden="1" outlineLevel="1">
      <c r="A346" s="27" t="s">
        <v>132</v>
      </c>
      <c r="B346" s="6" t="s">
        <v>711</v>
      </c>
      <c r="C346" s="30" t="e">
        <f>+#REF!+#REF!+#REF!+#REF!+#REF!+Óvoda!C348+#REF!+ÖNK!C346</f>
        <v>#REF!</v>
      </c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  <c r="S346" s="30"/>
      <c r="T346" s="30"/>
      <c r="U346" s="1"/>
      <c r="V346" s="1"/>
      <c r="W346" s="1"/>
      <c r="X346" s="1"/>
      <c r="Y346" s="1"/>
      <c r="Z346" s="1"/>
      <c r="AA346" s="1"/>
      <c r="AB346" s="1"/>
      <c r="AC346" s="1"/>
      <c r="AD346" s="1"/>
      <c r="AE346" s="1"/>
      <c r="AF346" s="1"/>
      <c r="AG346" s="1"/>
      <c r="AH346" s="1"/>
      <c r="AI346" s="1"/>
      <c r="AJ346" s="1"/>
      <c r="AK346" s="1"/>
      <c r="AL346" s="1"/>
      <c r="AM346" s="1"/>
      <c r="AN346" s="1"/>
      <c r="AO346" s="1"/>
    </row>
    <row r="347" spans="1:41" hidden="1" outlineLevel="1">
      <c r="A347" s="27" t="s">
        <v>134</v>
      </c>
      <c r="B347" s="6" t="s">
        <v>712</v>
      </c>
      <c r="C347" s="30" t="e">
        <f>+#REF!+#REF!+#REF!+#REF!+#REF!+Óvoda!C349+#REF!+ÖNK!C347</f>
        <v>#REF!</v>
      </c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  <c r="S347" s="30"/>
      <c r="T347" s="30"/>
      <c r="U347" s="1"/>
      <c r="V347" s="1"/>
      <c r="W347" s="1"/>
      <c r="X347" s="1"/>
      <c r="Y347" s="1"/>
      <c r="Z347" s="1"/>
      <c r="AA347" s="1"/>
      <c r="AB347" s="1"/>
      <c r="AC347" s="1"/>
      <c r="AD347" s="1"/>
      <c r="AE347" s="1"/>
      <c r="AF347" s="1"/>
      <c r="AG347" s="1"/>
      <c r="AH347" s="1"/>
      <c r="AI347" s="1"/>
      <c r="AJ347" s="1"/>
      <c r="AK347" s="1"/>
      <c r="AL347" s="1"/>
      <c r="AM347" s="1"/>
      <c r="AN347" s="1"/>
      <c r="AO347" s="1"/>
    </row>
    <row r="348" spans="1:41" outlineLevel="1">
      <c r="A348" s="27" t="s">
        <v>136</v>
      </c>
      <c r="B348" s="6" t="s">
        <v>713</v>
      </c>
      <c r="C348" s="30">
        <f>Óvoda!C350+ÖNK!C348</f>
        <v>0</v>
      </c>
      <c r="D348" s="30">
        <f>Óvoda!D350+ÖNK!D348</f>
        <v>2960</v>
      </c>
      <c r="E348" s="30">
        <f>Óvoda!E350+ÖNK!E348</f>
        <v>3248</v>
      </c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  <c r="S348" s="30"/>
      <c r="T348" s="30"/>
    </row>
    <row r="349" spans="1:41" outlineLevel="1">
      <c r="A349" s="27" t="s">
        <v>138</v>
      </c>
      <c r="B349" s="6" t="s">
        <v>714</v>
      </c>
      <c r="C349" s="30">
        <f>Óvoda!C351+ÖNK!C349</f>
        <v>0</v>
      </c>
      <c r="D349" s="30">
        <f>Óvoda!D351+ÖNK!D349</f>
        <v>2960</v>
      </c>
      <c r="E349" s="30">
        <f>Óvoda!E351+ÖNK!E349</f>
        <v>3248</v>
      </c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  <c r="S349" s="30"/>
      <c r="T349" s="30"/>
      <c r="U349" s="1"/>
      <c r="V349" s="1"/>
      <c r="W349" s="1"/>
      <c r="X349" s="1"/>
      <c r="Y349" s="1"/>
      <c r="Z349" s="1"/>
      <c r="AA349" s="1"/>
      <c r="AB349" s="1"/>
      <c r="AC349" s="1"/>
      <c r="AD349" s="1"/>
      <c r="AE349" s="1"/>
      <c r="AF349" s="1"/>
      <c r="AG349" s="1"/>
      <c r="AH349" s="1"/>
      <c r="AI349" s="1"/>
      <c r="AJ349" s="1"/>
      <c r="AK349" s="1"/>
      <c r="AL349" s="1"/>
      <c r="AM349" s="1"/>
      <c r="AN349" s="1"/>
      <c r="AO349" s="1"/>
    </row>
    <row r="350" spans="1:41" outlineLevel="1">
      <c r="A350" s="27" t="s">
        <v>140</v>
      </c>
      <c r="B350" s="6" t="s">
        <v>715</v>
      </c>
      <c r="C350" s="30">
        <f>Óvoda!C352+ÖNK!C350</f>
        <v>0</v>
      </c>
      <c r="D350" s="30">
        <f>Óvoda!D352+ÖNK!D350</f>
        <v>0</v>
      </c>
      <c r="E350" s="30">
        <f>Óvoda!E352+ÖNK!E350</f>
        <v>0</v>
      </c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  <c r="S350" s="30"/>
      <c r="T350" s="30"/>
      <c r="U350" s="1"/>
      <c r="V350" s="1"/>
      <c r="W350" s="1"/>
      <c r="X350" s="1"/>
      <c r="Y350" s="1"/>
      <c r="Z350" s="1"/>
      <c r="AA350" s="1"/>
      <c r="AB350" s="1"/>
      <c r="AC350" s="1"/>
      <c r="AD350" s="1"/>
      <c r="AE350" s="1"/>
      <c r="AF350" s="1"/>
      <c r="AG350" s="1"/>
      <c r="AH350" s="1"/>
      <c r="AI350" s="1"/>
      <c r="AJ350" s="1"/>
      <c r="AK350" s="1"/>
      <c r="AL350" s="1"/>
      <c r="AM350" s="1"/>
      <c r="AN350" s="1"/>
      <c r="AO350" s="1"/>
    </row>
    <row r="351" spans="1:41" ht="25.5" outlineLevel="1">
      <c r="A351" s="27" t="s">
        <v>142</v>
      </c>
      <c r="B351" s="6" t="s">
        <v>716</v>
      </c>
      <c r="C351" s="30">
        <f>Óvoda!C353+ÖNK!C351</f>
        <v>0</v>
      </c>
      <c r="D351" s="30">
        <f>Óvoda!D353+ÖNK!D351</f>
        <v>0</v>
      </c>
      <c r="E351" s="30">
        <f>Óvoda!E353+ÖNK!E351</f>
        <v>0</v>
      </c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  <c r="S351" s="30"/>
      <c r="T351" s="30"/>
      <c r="U351" s="1"/>
      <c r="V351" s="1"/>
      <c r="W351" s="1"/>
      <c r="X351" s="1"/>
      <c r="Y351" s="1"/>
      <c r="Z351" s="1"/>
      <c r="AA351" s="1"/>
      <c r="AB351" s="1"/>
      <c r="AC351" s="1"/>
      <c r="AD351" s="1"/>
      <c r="AE351" s="1"/>
      <c r="AF351" s="1"/>
      <c r="AG351" s="1"/>
      <c r="AH351" s="1"/>
      <c r="AI351" s="1"/>
      <c r="AJ351" s="1"/>
      <c r="AK351" s="1"/>
      <c r="AL351" s="1"/>
      <c r="AM351" s="1"/>
      <c r="AN351" s="1"/>
      <c r="AO351" s="1"/>
    </row>
    <row r="352" spans="1:41" outlineLevel="1">
      <c r="A352" s="27" t="s">
        <v>144</v>
      </c>
      <c r="B352" s="6" t="s">
        <v>717</v>
      </c>
      <c r="C352" s="30">
        <f>Óvoda!C354+ÖNK!C352</f>
        <v>0</v>
      </c>
      <c r="D352" s="30">
        <f>Óvoda!D354+ÖNK!D352</f>
        <v>0</v>
      </c>
      <c r="E352" s="30">
        <f>Óvoda!E354+ÖNK!E352</f>
        <v>0</v>
      </c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  <c r="S352" s="30"/>
      <c r="T352" s="30"/>
    </row>
    <row r="353" spans="1:41" hidden="1" outlineLevel="1">
      <c r="A353" s="27" t="s">
        <v>147</v>
      </c>
      <c r="B353" s="6" t="s">
        <v>719</v>
      </c>
      <c r="C353" s="30" t="e">
        <f>+#REF!+#REF!+#REF!+#REF!+#REF!+Óvoda!C356+#REF!+ÖNK!C354</f>
        <v>#REF!</v>
      </c>
      <c r="D353" s="30" t="e">
        <f>+#REF!+#REF!+#REF!+#REF!+#REF!+Óvoda!D356+#REF!+ÖNK!D354</f>
        <v>#REF!</v>
      </c>
      <c r="E353" s="30" t="e">
        <f>+#REF!+#REF!+#REF!+#REF!+#REF!+Óvoda!E356+#REF!+ÖNK!E354</f>
        <v>#REF!</v>
      </c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  <c r="S353" s="30"/>
      <c r="T353" s="30"/>
      <c r="U353" s="1"/>
      <c r="V353" s="1"/>
      <c r="W353" s="1"/>
      <c r="X353" s="1"/>
      <c r="Y353" s="1"/>
      <c r="Z353" s="1"/>
      <c r="AA353" s="1"/>
      <c r="AB353" s="1"/>
      <c r="AC353" s="1"/>
      <c r="AD353" s="1"/>
      <c r="AE353" s="1"/>
      <c r="AF353" s="1"/>
      <c r="AG353" s="1"/>
      <c r="AH353" s="1"/>
      <c r="AI353" s="1"/>
      <c r="AJ353" s="1"/>
      <c r="AK353" s="1"/>
      <c r="AL353" s="1"/>
      <c r="AM353" s="1"/>
      <c r="AN353" s="1"/>
      <c r="AO353" s="1"/>
    </row>
    <row r="354" spans="1:41" hidden="1" outlineLevel="1">
      <c r="A354" s="27" t="s">
        <v>150</v>
      </c>
      <c r="B354" s="6" t="s">
        <v>721</v>
      </c>
      <c r="C354" s="30" t="e">
        <f>+#REF!+#REF!+#REF!+#REF!+#REF!+Óvoda!C358+#REF!+ÖNK!C356</f>
        <v>#REF!</v>
      </c>
      <c r="D354" s="30" t="e">
        <f>+#REF!+#REF!+#REF!+#REF!+#REF!+Óvoda!D358+#REF!+ÖNK!D356</f>
        <v>#REF!</v>
      </c>
      <c r="E354" s="30" t="e">
        <f>+#REF!+#REF!+#REF!+#REF!+#REF!+Óvoda!E358+#REF!+ÖNK!E356</f>
        <v>#REF!</v>
      </c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  <c r="S354" s="30"/>
      <c r="T354" s="30"/>
      <c r="U354" s="1"/>
      <c r="V354" s="1"/>
      <c r="W354" s="1"/>
      <c r="X354" s="1"/>
      <c r="Y354" s="1"/>
      <c r="Z354" s="1"/>
      <c r="AA354" s="1"/>
      <c r="AB354" s="1"/>
      <c r="AC354" s="1"/>
      <c r="AD354" s="1"/>
      <c r="AE354" s="1"/>
      <c r="AF354" s="1"/>
      <c r="AG354" s="1"/>
      <c r="AH354" s="1"/>
      <c r="AI354" s="1"/>
      <c r="AJ354" s="1"/>
      <c r="AK354" s="1"/>
      <c r="AL354" s="1"/>
      <c r="AM354" s="1"/>
      <c r="AN354" s="1"/>
      <c r="AO354" s="1"/>
    </row>
    <row r="355" spans="1:41" hidden="1" outlineLevel="1">
      <c r="A355" s="27" t="s">
        <v>152</v>
      </c>
      <c r="B355" s="6" t="s">
        <v>722</v>
      </c>
      <c r="C355" s="30" t="e">
        <f>+#REF!+#REF!+#REF!+#REF!+#REF!+Óvoda!C359+#REF!+ÖNK!C357</f>
        <v>#REF!</v>
      </c>
      <c r="D355" s="30" t="e">
        <f>+#REF!+#REF!+#REF!+#REF!+#REF!+Óvoda!D359+#REF!+ÖNK!D357</f>
        <v>#REF!</v>
      </c>
      <c r="E355" s="30" t="e">
        <f>+#REF!+#REF!+#REF!+#REF!+#REF!+Óvoda!E359+#REF!+ÖNK!E357</f>
        <v>#REF!</v>
      </c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  <c r="S355" s="30"/>
      <c r="T355" s="30"/>
      <c r="U355" s="1"/>
      <c r="V355" s="1"/>
      <c r="W355" s="1"/>
      <c r="X355" s="1"/>
      <c r="Y355" s="1"/>
      <c r="Z355" s="1"/>
      <c r="AA355" s="1"/>
      <c r="AB355" s="1"/>
      <c r="AC355" s="1"/>
      <c r="AD355" s="1"/>
      <c r="AE355" s="1"/>
      <c r="AF355" s="1"/>
      <c r="AG355" s="1"/>
      <c r="AH355" s="1"/>
      <c r="AI355" s="1"/>
      <c r="AJ355" s="1"/>
      <c r="AK355" s="1"/>
      <c r="AL355" s="1"/>
      <c r="AM355" s="1"/>
      <c r="AN355" s="1"/>
      <c r="AO355" s="1"/>
    </row>
    <row r="356" spans="1:41" hidden="1" outlineLevel="1">
      <c r="A356" s="27" t="s">
        <v>154</v>
      </c>
      <c r="B356" s="6" t="s">
        <v>723</v>
      </c>
      <c r="C356" s="30" t="e">
        <f>+#REF!+#REF!+#REF!+#REF!+#REF!+Óvoda!C360+#REF!+ÖNK!C358</f>
        <v>#REF!</v>
      </c>
      <c r="D356" s="30" t="e">
        <f>+#REF!+#REF!+#REF!+#REF!+#REF!+Óvoda!D360+#REF!+ÖNK!D358</f>
        <v>#REF!</v>
      </c>
      <c r="E356" s="30" t="e">
        <f>+#REF!+#REF!+#REF!+#REF!+#REF!+Óvoda!E360+#REF!+ÖNK!E358</f>
        <v>#REF!</v>
      </c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  <c r="S356" s="30"/>
      <c r="T356" s="30"/>
      <c r="U356" s="1"/>
      <c r="V356" s="1"/>
      <c r="W356" s="1"/>
      <c r="X356" s="1"/>
      <c r="Y356" s="1"/>
      <c r="Z356" s="1"/>
      <c r="AA356" s="1"/>
      <c r="AB356" s="1"/>
      <c r="AC356" s="1"/>
      <c r="AD356" s="1"/>
      <c r="AE356" s="1"/>
      <c r="AF356" s="1"/>
      <c r="AG356" s="1"/>
      <c r="AH356" s="1"/>
      <c r="AI356" s="1"/>
      <c r="AJ356" s="1"/>
      <c r="AK356" s="1"/>
      <c r="AL356" s="1"/>
      <c r="AM356" s="1"/>
      <c r="AN356" s="1"/>
      <c r="AO356" s="1"/>
    </row>
    <row r="357" spans="1:41" s="25" customFormat="1" ht="22.5" customHeight="1">
      <c r="A357" s="23" t="s">
        <v>156</v>
      </c>
      <c r="B357" s="24" t="s">
        <v>724</v>
      </c>
      <c r="C357" s="35">
        <f>C323+C348</f>
        <v>33203</v>
      </c>
      <c r="D357" s="35">
        <f>+D323+D324+D325+D326+D337+D348</f>
        <v>48379</v>
      </c>
      <c r="E357" s="35">
        <f>+E323+E324+E325+E326+E337+E348</f>
        <v>47730</v>
      </c>
      <c r="F357" s="35"/>
      <c r="G357" s="35"/>
      <c r="H357" s="35"/>
      <c r="I357" s="35"/>
      <c r="J357" s="35"/>
      <c r="K357" s="35"/>
      <c r="L357" s="35"/>
      <c r="M357" s="35"/>
      <c r="N357" s="35"/>
      <c r="O357" s="35"/>
      <c r="P357" s="35"/>
      <c r="Q357" s="35"/>
      <c r="R357" s="35"/>
      <c r="S357" s="35"/>
      <c r="T357" s="35"/>
    </row>
    <row r="358" spans="1:41" ht="18" customHeight="1" outlineLevel="1">
      <c r="A358" s="27" t="s">
        <v>158</v>
      </c>
      <c r="B358" s="6" t="s">
        <v>725</v>
      </c>
      <c r="C358" s="30">
        <f>Óvoda!C362+ÖNK!C360</f>
        <v>0</v>
      </c>
      <c r="D358" s="30">
        <f>Óvoda!D362+ÖNK!D360</f>
        <v>0</v>
      </c>
      <c r="E358" s="30">
        <f>Óvoda!E362+ÖNK!E360</f>
        <v>0</v>
      </c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  <c r="S358" s="30"/>
      <c r="T358" s="30"/>
      <c r="U358" s="1"/>
      <c r="V358" s="1"/>
      <c r="W358" s="1"/>
      <c r="X358" s="1"/>
      <c r="Y358" s="1"/>
      <c r="Z358" s="1"/>
      <c r="AA358" s="1"/>
      <c r="AB358" s="1"/>
      <c r="AC358" s="1"/>
      <c r="AD358" s="1"/>
      <c r="AE358" s="1"/>
      <c r="AF358" s="1"/>
      <c r="AG358" s="1"/>
      <c r="AH358" s="1"/>
      <c r="AI358" s="1"/>
      <c r="AJ358" s="1"/>
      <c r="AK358" s="1"/>
      <c r="AL358" s="1"/>
      <c r="AM358" s="1"/>
      <c r="AN358" s="1"/>
      <c r="AO358" s="1"/>
    </row>
    <row r="359" spans="1:41" ht="25.5" hidden="1" outlineLevel="1">
      <c r="A359" s="27" t="s">
        <v>160</v>
      </c>
      <c r="B359" s="6" t="s">
        <v>726</v>
      </c>
      <c r="C359" s="30" t="e">
        <f>+#REF!+#REF!+#REF!+#REF!+#REF!+Óvoda!C363+#REF!+ÖNK!C361</f>
        <v>#REF!</v>
      </c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  <c r="S359" s="30"/>
      <c r="T359" s="30"/>
      <c r="U359" s="1"/>
      <c r="V359" s="1"/>
      <c r="W359" s="1"/>
      <c r="X359" s="1"/>
      <c r="Y359" s="1"/>
      <c r="Z359" s="1"/>
      <c r="AA359" s="1"/>
      <c r="AB359" s="1"/>
      <c r="AC359" s="1"/>
      <c r="AD359" s="1"/>
      <c r="AE359" s="1"/>
      <c r="AF359" s="1"/>
      <c r="AG359" s="1"/>
      <c r="AH359" s="1"/>
      <c r="AI359" s="1"/>
      <c r="AJ359" s="1"/>
      <c r="AK359" s="1"/>
      <c r="AL359" s="1"/>
      <c r="AM359" s="1"/>
      <c r="AN359" s="1"/>
      <c r="AO359" s="1"/>
    </row>
    <row r="360" spans="1:41" ht="25.5" hidden="1" outlineLevel="1">
      <c r="A360" s="27" t="s">
        <v>162</v>
      </c>
      <c r="B360" s="6" t="s">
        <v>727</v>
      </c>
      <c r="C360" s="30" t="e">
        <f>+#REF!+#REF!+#REF!+#REF!+#REF!+Óvoda!C364+#REF!+ÖNK!C362</f>
        <v>#REF!</v>
      </c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  <c r="S360" s="30"/>
      <c r="T360" s="30"/>
      <c r="U360" s="1"/>
      <c r="V360" s="1"/>
      <c r="W360" s="1"/>
      <c r="X360" s="1"/>
      <c r="Y360" s="1"/>
      <c r="Z360" s="1"/>
      <c r="AA360" s="1"/>
      <c r="AB360" s="1"/>
      <c r="AC360" s="1"/>
      <c r="AD360" s="1"/>
      <c r="AE360" s="1"/>
      <c r="AF360" s="1"/>
      <c r="AG360" s="1"/>
      <c r="AH360" s="1"/>
      <c r="AI360" s="1"/>
      <c r="AJ360" s="1"/>
      <c r="AK360" s="1"/>
      <c r="AL360" s="1"/>
      <c r="AM360" s="1"/>
      <c r="AN360" s="1"/>
      <c r="AO360" s="1"/>
    </row>
    <row r="361" spans="1:41" hidden="1" outlineLevel="1">
      <c r="A361" s="27" t="s">
        <v>163</v>
      </c>
      <c r="B361" s="6" t="s">
        <v>728</v>
      </c>
      <c r="C361" s="30" t="e">
        <f>+#REF!+#REF!+#REF!+#REF!+#REF!+Óvoda!C365+#REF!+ÖNK!C363</f>
        <v>#REF!</v>
      </c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  <c r="S361" s="30"/>
      <c r="T361" s="30"/>
      <c r="U361" s="1"/>
      <c r="V361" s="1"/>
      <c r="W361" s="1"/>
      <c r="X361" s="1"/>
      <c r="Y361" s="1"/>
      <c r="Z361" s="1"/>
      <c r="AA361" s="1"/>
      <c r="AB361" s="1"/>
      <c r="AC361" s="1"/>
      <c r="AD361" s="1"/>
      <c r="AE361" s="1"/>
      <c r="AF361" s="1"/>
      <c r="AG361" s="1"/>
      <c r="AH361" s="1"/>
      <c r="AI361" s="1"/>
      <c r="AJ361" s="1"/>
      <c r="AK361" s="1"/>
      <c r="AL361" s="1"/>
      <c r="AM361" s="1"/>
      <c r="AN361" s="1"/>
      <c r="AO361" s="1"/>
    </row>
    <row r="362" spans="1:41" hidden="1" outlineLevel="1">
      <c r="A362" s="27" t="s">
        <v>165</v>
      </c>
      <c r="B362" s="6" t="s">
        <v>729</v>
      </c>
      <c r="C362" s="30" t="e">
        <f>+#REF!+#REF!+#REF!+#REF!+#REF!+Óvoda!C366+#REF!+ÖNK!C364</f>
        <v>#REF!</v>
      </c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  <c r="S362" s="30"/>
      <c r="T362" s="30"/>
      <c r="U362" s="1"/>
      <c r="V362" s="1"/>
      <c r="W362" s="1"/>
      <c r="X362" s="1"/>
      <c r="Y362" s="1"/>
      <c r="Z362" s="1"/>
      <c r="AA362" s="1"/>
      <c r="AB362" s="1"/>
      <c r="AC362" s="1"/>
      <c r="AD362" s="1"/>
      <c r="AE362" s="1"/>
      <c r="AF362" s="1"/>
      <c r="AG362" s="1"/>
      <c r="AH362" s="1"/>
      <c r="AI362" s="1"/>
      <c r="AJ362" s="1"/>
      <c r="AK362" s="1"/>
      <c r="AL362" s="1"/>
      <c r="AM362" s="1"/>
      <c r="AN362" s="1"/>
      <c r="AO362" s="1"/>
    </row>
    <row r="363" spans="1:41" ht="25.5" hidden="1" outlineLevel="1">
      <c r="A363" s="27" t="s">
        <v>167</v>
      </c>
      <c r="B363" s="6" t="s">
        <v>730</v>
      </c>
      <c r="C363" s="30" t="e">
        <f>+#REF!+#REF!+#REF!+#REF!+#REF!+Óvoda!C367+#REF!+ÖNK!C365</f>
        <v>#REF!</v>
      </c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  <c r="S363" s="30"/>
      <c r="T363" s="30"/>
      <c r="U363" s="1"/>
      <c r="V363" s="1"/>
      <c r="W363" s="1"/>
      <c r="X363" s="1"/>
      <c r="Y363" s="1"/>
      <c r="Z363" s="1"/>
      <c r="AA363" s="1"/>
      <c r="AB363" s="1"/>
      <c r="AC363" s="1"/>
      <c r="AD363" s="1"/>
      <c r="AE363" s="1"/>
      <c r="AF363" s="1"/>
      <c r="AG363" s="1"/>
      <c r="AH363" s="1"/>
      <c r="AI363" s="1"/>
      <c r="AJ363" s="1"/>
      <c r="AK363" s="1"/>
      <c r="AL363" s="1"/>
      <c r="AM363" s="1"/>
      <c r="AN363" s="1"/>
      <c r="AO363" s="1"/>
    </row>
    <row r="364" spans="1:41" hidden="1" outlineLevel="1">
      <c r="A364" s="27" t="s">
        <v>169</v>
      </c>
      <c r="B364" s="6" t="s">
        <v>731</v>
      </c>
      <c r="C364" s="30" t="e">
        <f>+#REF!+#REF!+#REF!+#REF!+#REF!+Óvoda!C368+#REF!+ÖNK!C366</f>
        <v>#REF!</v>
      </c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  <c r="S364" s="30"/>
      <c r="T364" s="30"/>
      <c r="U364" s="1"/>
      <c r="V364" s="1"/>
      <c r="W364" s="1"/>
      <c r="X364" s="1"/>
      <c r="Y364" s="1"/>
      <c r="Z364" s="1"/>
      <c r="AA364" s="1"/>
      <c r="AB364" s="1"/>
      <c r="AC364" s="1"/>
      <c r="AD364" s="1"/>
      <c r="AE364" s="1"/>
      <c r="AF364" s="1"/>
      <c r="AG364" s="1"/>
      <c r="AH364" s="1"/>
      <c r="AI364" s="1"/>
      <c r="AJ364" s="1"/>
      <c r="AK364" s="1"/>
      <c r="AL364" s="1"/>
      <c r="AM364" s="1"/>
      <c r="AN364" s="1"/>
      <c r="AO364" s="1"/>
    </row>
    <row r="365" spans="1:41" hidden="1" outlineLevel="1">
      <c r="A365" s="27" t="s">
        <v>171</v>
      </c>
      <c r="B365" s="6" t="s">
        <v>732</v>
      </c>
      <c r="C365" s="30" t="e">
        <f>+#REF!+#REF!+#REF!+#REF!+#REF!+Óvoda!C369+#REF!+ÖNK!C367</f>
        <v>#REF!</v>
      </c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  <c r="S365" s="30"/>
      <c r="T365" s="30"/>
      <c r="U365" s="1"/>
      <c r="V365" s="1"/>
      <c r="W365" s="1"/>
      <c r="X365" s="1"/>
      <c r="Y365" s="1"/>
      <c r="Z365" s="1"/>
      <c r="AA365" s="1"/>
      <c r="AB365" s="1"/>
      <c r="AC365" s="1"/>
      <c r="AD365" s="1"/>
      <c r="AE365" s="1"/>
      <c r="AF365" s="1"/>
      <c r="AG365" s="1"/>
      <c r="AH365" s="1"/>
      <c r="AI365" s="1"/>
      <c r="AJ365" s="1"/>
      <c r="AK365" s="1"/>
      <c r="AL365" s="1"/>
      <c r="AM365" s="1"/>
      <c r="AN365" s="1"/>
      <c r="AO365" s="1"/>
    </row>
    <row r="366" spans="1:41" hidden="1" outlineLevel="1">
      <c r="A366" s="27" t="s">
        <v>173</v>
      </c>
      <c r="B366" s="6" t="s">
        <v>733</v>
      </c>
      <c r="C366" s="30" t="e">
        <f>+#REF!+#REF!+#REF!+#REF!+#REF!+Óvoda!C370+#REF!+ÖNK!C368</f>
        <v>#REF!</v>
      </c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  <c r="S366" s="30"/>
      <c r="T366" s="30"/>
      <c r="U366" s="1"/>
      <c r="V366" s="1"/>
      <c r="W366" s="1"/>
      <c r="X366" s="1"/>
      <c r="Y366" s="1"/>
      <c r="Z366" s="1"/>
      <c r="AA366" s="1"/>
      <c r="AB366" s="1"/>
      <c r="AC366" s="1"/>
      <c r="AD366" s="1"/>
      <c r="AE366" s="1"/>
      <c r="AF366" s="1"/>
      <c r="AG366" s="1"/>
      <c r="AH366" s="1"/>
      <c r="AI366" s="1"/>
      <c r="AJ366" s="1"/>
      <c r="AK366" s="1"/>
      <c r="AL366" s="1"/>
      <c r="AM366" s="1"/>
      <c r="AN366" s="1"/>
      <c r="AO366" s="1"/>
    </row>
    <row r="367" spans="1:41" hidden="1" outlineLevel="1">
      <c r="A367" s="27" t="s">
        <v>175</v>
      </c>
      <c r="B367" s="6" t="s">
        <v>734</v>
      </c>
      <c r="C367" s="30" t="e">
        <f>+#REF!+#REF!+#REF!+#REF!+#REF!+Óvoda!C371+#REF!+ÖNK!C369</f>
        <v>#REF!</v>
      </c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  <c r="S367" s="30"/>
      <c r="T367" s="30"/>
      <c r="U367" s="1"/>
      <c r="V367" s="1"/>
      <c r="W367" s="1"/>
      <c r="X367" s="1"/>
      <c r="Y367" s="1"/>
      <c r="Z367" s="1"/>
      <c r="AA367" s="1"/>
      <c r="AB367" s="1"/>
      <c r="AC367" s="1"/>
      <c r="AD367" s="1"/>
      <c r="AE367" s="1"/>
      <c r="AF367" s="1"/>
      <c r="AG367" s="1"/>
      <c r="AH367" s="1"/>
      <c r="AI367" s="1"/>
      <c r="AJ367" s="1"/>
      <c r="AK367" s="1"/>
      <c r="AL367" s="1"/>
      <c r="AM367" s="1"/>
      <c r="AN367" s="1"/>
      <c r="AO367" s="1"/>
    </row>
    <row r="368" spans="1:41" hidden="1" outlineLevel="1">
      <c r="A368" s="27" t="s">
        <v>177</v>
      </c>
      <c r="B368" s="6" t="s">
        <v>735</v>
      </c>
      <c r="C368" s="30" t="e">
        <f>+#REF!+#REF!+#REF!+#REF!+#REF!+Óvoda!C372+#REF!+ÖNK!C370</f>
        <v>#REF!</v>
      </c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  <c r="S368" s="30"/>
      <c r="T368" s="30"/>
      <c r="U368" s="1"/>
      <c r="V368" s="1"/>
      <c r="W368" s="1"/>
      <c r="X368" s="1"/>
      <c r="Y368" s="1"/>
      <c r="Z368" s="1"/>
      <c r="AA368" s="1"/>
      <c r="AB368" s="1"/>
      <c r="AC368" s="1"/>
      <c r="AD368" s="1"/>
      <c r="AE368" s="1"/>
      <c r="AF368" s="1"/>
      <c r="AG368" s="1"/>
      <c r="AH368" s="1"/>
      <c r="AI368" s="1"/>
      <c r="AJ368" s="1"/>
      <c r="AK368" s="1"/>
      <c r="AL368" s="1"/>
      <c r="AM368" s="1"/>
      <c r="AN368" s="1"/>
      <c r="AO368" s="1"/>
    </row>
    <row r="369" spans="1:41" hidden="1" outlineLevel="1">
      <c r="A369" s="27" t="s">
        <v>179</v>
      </c>
      <c r="B369" s="6" t="s">
        <v>736</v>
      </c>
      <c r="C369" s="30" t="e">
        <f>+#REF!+#REF!+#REF!+#REF!+#REF!+Óvoda!C373+#REF!+ÖNK!C371</f>
        <v>#REF!</v>
      </c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  <c r="S369" s="30"/>
      <c r="T369" s="30"/>
      <c r="U369" s="1"/>
      <c r="V369" s="1"/>
      <c r="W369" s="1"/>
      <c r="X369" s="1"/>
      <c r="Y369" s="1"/>
      <c r="Z369" s="1"/>
      <c r="AA369" s="1"/>
      <c r="AB369" s="1"/>
      <c r="AC369" s="1"/>
      <c r="AD369" s="1"/>
      <c r="AE369" s="1"/>
      <c r="AF369" s="1"/>
      <c r="AG369" s="1"/>
      <c r="AH369" s="1"/>
      <c r="AI369" s="1"/>
      <c r="AJ369" s="1"/>
      <c r="AK369" s="1"/>
      <c r="AL369" s="1"/>
      <c r="AM369" s="1"/>
      <c r="AN369" s="1"/>
      <c r="AO369" s="1"/>
    </row>
    <row r="370" spans="1:41" hidden="1" outlineLevel="1">
      <c r="A370" s="27" t="s">
        <v>181</v>
      </c>
      <c r="B370" s="6" t="s">
        <v>737</v>
      </c>
      <c r="C370" s="30" t="e">
        <f>+#REF!+#REF!+#REF!+#REF!+#REF!+Óvoda!C374+#REF!+ÖNK!C372</f>
        <v>#REF!</v>
      </c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  <c r="S370" s="30"/>
      <c r="T370" s="30"/>
      <c r="U370" s="1"/>
      <c r="V370" s="1"/>
      <c r="W370" s="1"/>
      <c r="X370" s="1"/>
      <c r="Y370" s="1"/>
      <c r="Z370" s="1"/>
      <c r="AA370" s="1"/>
      <c r="AB370" s="1"/>
      <c r="AC370" s="1"/>
      <c r="AD370" s="1"/>
      <c r="AE370" s="1"/>
      <c r="AF370" s="1"/>
      <c r="AG370" s="1"/>
      <c r="AH370" s="1"/>
      <c r="AI370" s="1"/>
      <c r="AJ370" s="1"/>
      <c r="AK370" s="1"/>
      <c r="AL370" s="1"/>
      <c r="AM370" s="1"/>
      <c r="AN370" s="1"/>
      <c r="AO370" s="1"/>
    </row>
    <row r="371" spans="1:41" ht="25.5" hidden="1" outlineLevel="1">
      <c r="A371" s="27" t="s">
        <v>183</v>
      </c>
      <c r="B371" s="6" t="s">
        <v>738</v>
      </c>
      <c r="C371" s="30" t="e">
        <f>+#REF!+#REF!+#REF!+#REF!+#REF!+Óvoda!C375+#REF!+ÖNK!C373</f>
        <v>#REF!</v>
      </c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  <c r="S371" s="30"/>
      <c r="T371" s="30"/>
      <c r="U371" s="1"/>
      <c r="V371" s="1"/>
      <c r="W371" s="1"/>
      <c r="X371" s="1"/>
      <c r="Y371" s="1"/>
      <c r="Z371" s="1"/>
      <c r="AA371" s="1"/>
      <c r="AB371" s="1"/>
      <c r="AC371" s="1"/>
      <c r="AD371" s="1"/>
      <c r="AE371" s="1"/>
      <c r="AF371" s="1"/>
      <c r="AG371" s="1"/>
      <c r="AH371" s="1"/>
      <c r="AI371" s="1"/>
      <c r="AJ371" s="1"/>
      <c r="AK371" s="1"/>
      <c r="AL371" s="1"/>
      <c r="AM371" s="1"/>
      <c r="AN371" s="1"/>
      <c r="AO371" s="1"/>
    </row>
    <row r="372" spans="1:41" hidden="1" outlineLevel="1">
      <c r="A372" s="27" t="s">
        <v>185</v>
      </c>
      <c r="B372" s="6" t="s">
        <v>739</v>
      </c>
      <c r="C372" s="30" t="e">
        <f>+#REF!+#REF!+#REF!+#REF!+#REF!+Óvoda!C376+#REF!+ÖNK!C374</f>
        <v>#REF!</v>
      </c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  <c r="S372" s="30"/>
      <c r="T372" s="30"/>
      <c r="U372" s="1"/>
      <c r="V372" s="1"/>
      <c r="W372" s="1"/>
      <c r="X372" s="1"/>
      <c r="Y372" s="1"/>
      <c r="Z372" s="1"/>
      <c r="AA372" s="1"/>
      <c r="AB372" s="1"/>
      <c r="AC372" s="1"/>
      <c r="AD372" s="1"/>
      <c r="AE372" s="1"/>
      <c r="AF372" s="1"/>
      <c r="AG372" s="1"/>
      <c r="AH372" s="1"/>
      <c r="AI372" s="1"/>
      <c r="AJ372" s="1"/>
      <c r="AK372" s="1"/>
      <c r="AL372" s="1"/>
      <c r="AM372" s="1"/>
      <c r="AN372" s="1"/>
      <c r="AO372" s="1"/>
    </row>
    <row r="373" spans="1:41" hidden="1" outlineLevel="1">
      <c r="A373" s="27" t="s">
        <v>187</v>
      </c>
      <c r="B373" s="6" t="s">
        <v>740</v>
      </c>
      <c r="C373" s="30" t="e">
        <f>+#REF!+#REF!+#REF!+#REF!+#REF!+Óvoda!C377+#REF!+ÖNK!C375</f>
        <v>#REF!</v>
      </c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  <c r="S373" s="30"/>
      <c r="T373" s="30"/>
      <c r="U373" s="1"/>
      <c r="V373" s="1"/>
      <c r="W373" s="1"/>
      <c r="X373" s="1"/>
      <c r="Y373" s="1"/>
      <c r="Z373" s="1"/>
      <c r="AA373" s="1"/>
      <c r="AB373" s="1"/>
      <c r="AC373" s="1"/>
      <c r="AD373" s="1"/>
      <c r="AE373" s="1"/>
      <c r="AF373" s="1"/>
      <c r="AG373" s="1"/>
      <c r="AH373" s="1"/>
      <c r="AI373" s="1"/>
      <c r="AJ373" s="1"/>
      <c r="AK373" s="1"/>
      <c r="AL373" s="1"/>
      <c r="AM373" s="1"/>
      <c r="AN373" s="1"/>
      <c r="AO373" s="1"/>
    </row>
    <row r="374" spans="1:41" ht="25.5" hidden="1" outlineLevel="1">
      <c r="A374" s="27" t="s">
        <v>189</v>
      </c>
      <c r="B374" s="6" t="s">
        <v>741</v>
      </c>
      <c r="C374" s="30" t="e">
        <f>+#REF!+#REF!+#REF!+#REF!+#REF!+Óvoda!C378+#REF!+ÖNK!C376</f>
        <v>#REF!</v>
      </c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  <c r="S374" s="30"/>
      <c r="T374" s="30"/>
      <c r="U374" s="1"/>
      <c r="V374" s="1"/>
      <c r="W374" s="1"/>
      <c r="X374" s="1"/>
      <c r="Y374" s="1"/>
      <c r="Z374" s="1"/>
      <c r="AA374" s="1"/>
      <c r="AB374" s="1"/>
      <c r="AC374" s="1"/>
      <c r="AD374" s="1"/>
      <c r="AE374" s="1"/>
      <c r="AF374" s="1"/>
      <c r="AG374" s="1"/>
      <c r="AH374" s="1"/>
      <c r="AI374" s="1"/>
      <c r="AJ374" s="1"/>
      <c r="AK374" s="1"/>
      <c r="AL374" s="1"/>
      <c r="AM374" s="1"/>
      <c r="AN374" s="1"/>
      <c r="AO374" s="1"/>
    </row>
    <row r="375" spans="1:41" hidden="1" outlineLevel="1">
      <c r="A375" s="27" t="s">
        <v>191</v>
      </c>
      <c r="B375" s="6" t="s">
        <v>742</v>
      </c>
      <c r="C375" s="30" t="e">
        <f>+#REF!+#REF!+#REF!+#REF!+#REF!+Óvoda!C379+#REF!+ÖNK!C377</f>
        <v>#REF!</v>
      </c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  <c r="S375" s="30"/>
      <c r="T375" s="30"/>
      <c r="U375" s="1"/>
      <c r="V375" s="1"/>
      <c r="W375" s="1"/>
      <c r="X375" s="1"/>
      <c r="Y375" s="1"/>
      <c r="Z375" s="1"/>
      <c r="AA375" s="1"/>
      <c r="AB375" s="1"/>
      <c r="AC375" s="1"/>
      <c r="AD375" s="1"/>
      <c r="AE375" s="1"/>
      <c r="AF375" s="1"/>
      <c r="AG375" s="1"/>
      <c r="AH375" s="1"/>
      <c r="AI375" s="1"/>
      <c r="AJ375" s="1"/>
      <c r="AK375" s="1"/>
      <c r="AL375" s="1"/>
      <c r="AM375" s="1"/>
      <c r="AN375" s="1"/>
      <c r="AO375" s="1"/>
    </row>
    <row r="376" spans="1:41" hidden="1" outlineLevel="1">
      <c r="A376" s="27" t="s">
        <v>193</v>
      </c>
      <c r="B376" s="6" t="s">
        <v>743</v>
      </c>
      <c r="C376" s="30" t="e">
        <f>+#REF!+#REF!+#REF!+#REF!+#REF!+Óvoda!C380+#REF!+ÖNK!C378</f>
        <v>#REF!</v>
      </c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  <c r="S376" s="30"/>
      <c r="T376" s="30"/>
      <c r="U376" s="1"/>
      <c r="V376" s="1"/>
      <c r="W376" s="1"/>
      <c r="X376" s="1"/>
      <c r="Y376" s="1"/>
      <c r="Z376" s="1"/>
      <c r="AA376" s="1"/>
      <c r="AB376" s="1"/>
      <c r="AC376" s="1"/>
      <c r="AD376" s="1"/>
      <c r="AE376" s="1"/>
      <c r="AF376" s="1"/>
      <c r="AG376" s="1"/>
      <c r="AH376" s="1"/>
      <c r="AI376" s="1"/>
      <c r="AJ376" s="1"/>
      <c r="AK376" s="1"/>
      <c r="AL376" s="1"/>
      <c r="AM376" s="1"/>
      <c r="AN376" s="1"/>
      <c r="AO376" s="1"/>
    </row>
    <row r="377" spans="1:41" hidden="1" outlineLevel="1">
      <c r="A377" s="27" t="s">
        <v>195</v>
      </c>
      <c r="B377" s="6" t="s">
        <v>744</v>
      </c>
      <c r="C377" s="30" t="e">
        <f>+#REF!+#REF!+#REF!+#REF!+#REF!+Óvoda!C381+#REF!+ÖNK!C379</f>
        <v>#REF!</v>
      </c>
      <c r="D377" s="30"/>
      <c r="E377" s="30"/>
      <c r="F377" s="30"/>
      <c r="G377" s="30"/>
      <c r="H377" s="30"/>
      <c r="I377" s="30"/>
      <c r="J377" s="30"/>
      <c r="K377" s="30"/>
      <c r="L377" s="30"/>
      <c r="M377" s="30"/>
      <c r="N377" s="30"/>
      <c r="O377" s="30"/>
      <c r="P377" s="30"/>
      <c r="Q377" s="30"/>
      <c r="R377" s="30"/>
      <c r="S377" s="30"/>
      <c r="T377" s="30"/>
      <c r="U377" s="1"/>
      <c r="V377" s="1"/>
      <c r="W377" s="1"/>
      <c r="X377" s="1"/>
      <c r="Y377" s="1"/>
      <c r="Z377" s="1"/>
      <c r="AA377" s="1"/>
      <c r="AB377" s="1"/>
      <c r="AC377" s="1"/>
      <c r="AD377" s="1"/>
      <c r="AE377" s="1"/>
      <c r="AF377" s="1"/>
      <c r="AG377" s="1"/>
      <c r="AH377" s="1"/>
      <c r="AI377" s="1"/>
      <c r="AJ377" s="1"/>
      <c r="AK377" s="1"/>
      <c r="AL377" s="1"/>
      <c r="AM377" s="1"/>
      <c r="AN377" s="1"/>
      <c r="AO377" s="1"/>
    </row>
    <row r="378" spans="1:41" hidden="1" outlineLevel="1">
      <c r="A378" s="27" t="s">
        <v>197</v>
      </c>
      <c r="B378" s="6" t="s">
        <v>745</v>
      </c>
      <c r="C378" s="30" t="e">
        <f>+#REF!+#REF!+#REF!+#REF!+#REF!+Óvoda!C382+#REF!+ÖNK!C380</f>
        <v>#REF!</v>
      </c>
      <c r="D378" s="30"/>
      <c r="E378" s="30"/>
      <c r="F378" s="30"/>
      <c r="G378" s="30"/>
      <c r="H378" s="30"/>
      <c r="I378" s="30"/>
      <c r="J378" s="30"/>
      <c r="K378" s="30"/>
      <c r="L378" s="30"/>
      <c r="M378" s="30"/>
      <c r="N378" s="30"/>
      <c r="O378" s="30"/>
      <c r="P378" s="30"/>
      <c r="Q378" s="30"/>
      <c r="R378" s="30"/>
      <c r="S378" s="30"/>
      <c r="T378" s="30"/>
      <c r="U378" s="1"/>
      <c r="V378" s="1"/>
      <c r="W378" s="1"/>
      <c r="X378" s="1"/>
      <c r="Y378" s="1"/>
      <c r="Z378" s="1"/>
      <c r="AA378" s="1"/>
      <c r="AB378" s="1"/>
      <c r="AC378" s="1"/>
      <c r="AD378" s="1"/>
      <c r="AE378" s="1"/>
      <c r="AF378" s="1"/>
      <c r="AG378" s="1"/>
      <c r="AH378" s="1"/>
      <c r="AI378" s="1"/>
      <c r="AJ378" s="1"/>
      <c r="AK378" s="1"/>
      <c r="AL378" s="1"/>
      <c r="AM378" s="1"/>
      <c r="AN378" s="1"/>
      <c r="AO378" s="1"/>
    </row>
    <row r="379" spans="1:41" hidden="1" outlineLevel="1">
      <c r="A379" s="27" t="s">
        <v>199</v>
      </c>
      <c r="B379" s="6" t="s">
        <v>746</v>
      </c>
      <c r="C379" s="30" t="e">
        <f>+#REF!+#REF!+#REF!+#REF!+#REF!+Óvoda!C383+#REF!+ÖNK!C381</f>
        <v>#REF!</v>
      </c>
      <c r="D379" s="30"/>
      <c r="E379" s="30"/>
      <c r="F379" s="30"/>
      <c r="G379" s="30"/>
      <c r="H379" s="30"/>
      <c r="I379" s="30"/>
      <c r="J379" s="30"/>
      <c r="K379" s="30"/>
      <c r="L379" s="30"/>
      <c r="M379" s="30"/>
      <c r="N379" s="30"/>
      <c r="O379" s="30"/>
      <c r="P379" s="30"/>
      <c r="Q379" s="30"/>
      <c r="R379" s="30"/>
      <c r="S379" s="30"/>
      <c r="T379" s="30"/>
      <c r="U379" s="1"/>
      <c r="V379" s="1"/>
      <c r="W379" s="1"/>
      <c r="X379" s="1"/>
      <c r="Y379" s="1"/>
      <c r="Z379" s="1"/>
      <c r="AA379" s="1"/>
      <c r="AB379" s="1"/>
      <c r="AC379" s="1"/>
      <c r="AD379" s="1"/>
      <c r="AE379" s="1"/>
      <c r="AF379" s="1"/>
      <c r="AG379" s="1"/>
      <c r="AH379" s="1"/>
      <c r="AI379" s="1"/>
      <c r="AJ379" s="1"/>
      <c r="AK379" s="1"/>
      <c r="AL379" s="1"/>
      <c r="AM379" s="1"/>
      <c r="AN379" s="1"/>
      <c r="AO379" s="1"/>
    </row>
    <row r="380" spans="1:41" hidden="1" outlineLevel="1">
      <c r="A380" s="27" t="s">
        <v>201</v>
      </c>
      <c r="B380" s="6" t="s">
        <v>747</v>
      </c>
      <c r="C380" s="30" t="e">
        <f>+#REF!+#REF!+#REF!+#REF!+#REF!+Óvoda!C384+#REF!+ÖNK!C382</f>
        <v>#REF!</v>
      </c>
      <c r="D380" s="30"/>
      <c r="E380" s="30"/>
      <c r="F380" s="30"/>
      <c r="G380" s="30"/>
      <c r="H380" s="30"/>
      <c r="I380" s="30"/>
      <c r="J380" s="30"/>
      <c r="K380" s="30"/>
      <c r="L380" s="30"/>
      <c r="M380" s="30"/>
      <c r="N380" s="30"/>
      <c r="O380" s="30"/>
      <c r="P380" s="30"/>
      <c r="Q380" s="30"/>
      <c r="R380" s="30"/>
      <c r="S380" s="30"/>
      <c r="T380" s="30"/>
      <c r="U380" s="1"/>
      <c r="V380" s="1"/>
      <c r="W380" s="1"/>
      <c r="X380" s="1"/>
      <c r="Y380" s="1"/>
      <c r="Z380" s="1"/>
      <c r="AA380" s="1"/>
      <c r="AB380" s="1"/>
      <c r="AC380" s="1"/>
      <c r="AD380" s="1"/>
      <c r="AE380" s="1"/>
      <c r="AF380" s="1"/>
      <c r="AG380" s="1"/>
      <c r="AH380" s="1"/>
      <c r="AI380" s="1"/>
      <c r="AJ380" s="1"/>
      <c r="AK380" s="1"/>
      <c r="AL380" s="1"/>
      <c r="AM380" s="1"/>
      <c r="AN380" s="1"/>
      <c r="AO380" s="1"/>
    </row>
    <row r="381" spans="1:41" hidden="1" outlineLevel="1">
      <c r="A381" s="27" t="s">
        <v>203</v>
      </c>
      <c r="B381" s="6" t="s">
        <v>748</v>
      </c>
      <c r="C381" s="30" t="e">
        <f>+#REF!+#REF!+#REF!+#REF!+#REF!+Óvoda!C385+#REF!+ÖNK!C383</f>
        <v>#REF!</v>
      </c>
      <c r="D381" s="30"/>
      <c r="E381" s="30"/>
      <c r="F381" s="30"/>
      <c r="G381" s="30"/>
      <c r="H381" s="30"/>
      <c r="I381" s="30"/>
      <c r="J381" s="30"/>
      <c r="K381" s="30"/>
      <c r="L381" s="30"/>
      <c r="M381" s="30"/>
      <c r="N381" s="30"/>
      <c r="O381" s="30"/>
      <c r="P381" s="30"/>
      <c r="Q381" s="30"/>
      <c r="R381" s="30"/>
      <c r="S381" s="30"/>
      <c r="T381" s="30"/>
      <c r="U381" s="1"/>
      <c r="V381" s="1"/>
      <c r="W381" s="1"/>
      <c r="X381" s="1"/>
      <c r="Y381" s="1"/>
      <c r="Z381" s="1"/>
      <c r="AA381" s="1"/>
      <c r="AB381" s="1"/>
      <c r="AC381" s="1"/>
      <c r="AD381" s="1"/>
      <c r="AE381" s="1"/>
      <c r="AF381" s="1"/>
      <c r="AG381" s="1"/>
      <c r="AH381" s="1"/>
      <c r="AI381" s="1"/>
      <c r="AJ381" s="1"/>
      <c r="AK381" s="1"/>
      <c r="AL381" s="1"/>
      <c r="AM381" s="1"/>
      <c r="AN381" s="1"/>
      <c r="AO381" s="1"/>
    </row>
    <row r="382" spans="1:41" ht="25.5" outlineLevel="1">
      <c r="A382" s="27" t="s">
        <v>205</v>
      </c>
      <c r="B382" s="6" t="s">
        <v>749</v>
      </c>
      <c r="C382" s="30">
        <f>Óvoda!C386+ÖNK!C384</f>
        <v>0</v>
      </c>
      <c r="D382" s="30">
        <f>Óvoda!D386+ÖNK!D384</f>
        <v>0</v>
      </c>
      <c r="E382" s="30">
        <f>Óvoda!E386+ÖNK!E384</f>
        <v>0</v>
      </c>
      <c r="F382" s="30"/>
      <c r="G382" s="30"/>
      <c r="H382" s="30"/>
      <c r="I382" s="30"/>
      <c r="J382" s="30"/>
      <c r="K382" s="30"/>
      <c r="L382" s="30"/>
      <c r="M382" s="30"/>
      <c r="N382" s="30"/>
      <c r="O382" s="30"/>
      <c r="P382" s="30"/>
      <c r="Q382" s="30"/>
      <c r="R382" s="30"/>
      <c r="S382" s="30"/>
      <c r="T382" s="30"/>
      <c r="U382" s="1"/>
      <c r="V382" s="1"/>
      <c r="W382" s="1"/>
      <c r="X382" s="1"/>
      <c r="Y382" s="1"/>
      <c r="Z382" s="1"/>
      <c r="AA382" s="1"/>
      <c r="AB382" s="1"/>
      <c r="AC382" s="1"/>
      <c r="AD382" s="1"/>
      <c r="AE382" s="1"/>
      <c r="AF382" s="1"/>
      <c r="AG382" s="1"/>
      <c r="AH382" s="1"/>
      <c r="AI382" s="1"/>
      <c r="AJ382" s="1"/>
      <c r="AK382" s="1"/>
      <c r="AL382" s="1"/>
      <c r="AM382" s="1"/>
      <c r="AN382" s="1"/>
      <c r="AO382" s="1"/>
    </row>
    <row r="383" spans="1:41" outlineLevel="1">
      <c r="A383" s="27" t="s">
        <v>207</v>
      </c>
      <c r="B383" s="6" t="s">
        <v>750</v>
      </c>
      <c r="C383" s="30">
        <f>Óvoda!C387+ÖNK!C385</f>
        <v>0</v>
      </c>
      <c r="D383" s="30">
        <f>Óvoda!D387+ÖNK!D385</f>
        <v>0</v>
      </c>
      <c r="E383" s="30">
        <f>Óvoda!E387+ÖNK!E385</f>
        <v>0</v>
      </c>
      <c r="F383" s="30"/>
      <c r="G383" s="30"/>
      <c r="H383" s="30"/>
      <c r="I383" s="30"/>
      <c r="J383" s="30"/>
      <c r="K383" s="30"/>
      <c r="L383" s="30"/>
      <c r="M383" s="30"/>
      <c r="N383" s="30"/>
      <c r="O383" s="30"/>
      <c r="P383" s="30"/>
      <c r="Q383" s="30"/>
      <c r="R383" s="30"/>
      <c r="S383" s="30"/>
      <c r="T383" s="30"/>
      <c r="U383" s="1"/>
      <c r="V383" s="1"/>
      <c r="W383" s="1"/>
      <c r="X383" s="1"/>
      <c r="Y383" s="1"/>
      <c r="Z383" s="1"/>
      <c r="AA383" s="1"/>
      <c r="AB383" s="1"/>
      <c r="AC383" s="1"/>
      <c r="AD383" s="1"/>
      <c r="AE383" s="1"/>
      <c r="AF383" s="1"/>
      <c r="AG383" s="1"/>
      <c r="AH383" s="1"/>
      <c r="AI383" s="1"/>
      <c r="AJ383" s="1"/>
      <c r="AK383" s="1"/>
      <c r="AL383" s="1"/>
      <c r="AM383" s="1"/>
      <c r="AN383" s="1"/>
      <c r="AO383" s="1"/>
    </row>
    <row r="384" spans="1:41" hidden="1" outlineLevel="1">
      <c r="A384" s="27" t="s">
        <v>209</v>
      </c>
      <c r="B384" s="6" t="s">
        <v>751</v>
      </c>
      <c r="C384" s="30" t="e">
        <f>+#REF!+#REF!+#REF!+#REF!+#REF!+Óvoda!C388+#REF!+ÖNK!C386</f>
        <v>#REF!</v>
      </c>
      <c r="D384" s="30"/>
      <c r="E384" s="30"/>
      <c r="F384" s="30"/>
      <c r="G384" s="30"/>
      <c r="H384" s="30"/>
      <c r="I384" s="30"/>
      <c r="J384" s="30"/>
      <c r="K384" s="30"/>
      <c r="L384" s="30"/>
      <c r="M384" s="30"/>
      <c r="N384" s="30"/>
      <c r="O384" s="30"/>
      <c r="P384" s="30"/>
      <c r="Q384" s="30"/>
      <c r="R384" s="30"/>
      <c r="S384" s="30"/>
      <c r="T384" s="30"/>
      <c r="U384" s="1"/>
      <c r="V384" s="1"/>
      <c r="W384" s="1"/>
      <c r="X384" s="1"/>
      <c r="Y384" s="1"/>
      <c r="Z384" s="1"/>
      <c r="AA384" s="1"/>
      <c r="AB384" s="1"/>
      <c r="AC384" s="1"/>
      <c r="AD384" s="1"/>
      <c r="AE384" s="1"/>
      <c r="AF384" s="1"/>
      <c r="AG384" s="1"/>
      <c r="AH384" s="1"/>
      <c r="AI384" s="1"/>
      <c r="AJ384" s="1"/>
      <c r="AK384" s="1"/>
      <c r="AL384" s="1"/>
      <c r="AM384" s="1"/>
      <c r="AN384" s="1"/>
      <c r="AO384" s="1"/>
    </row>
    <row r="385" spans="1:41" ht="25.5" hidden="1" outlineLevel="1">
      <c r="A385" s="27" t="s">
        <v>211</v>
      </c>
      <c r="B385" s="6" t="s">
        <v>752</v>
      </c>
      <c r="C385" s="30" t="e">
        <f>+#REF!+#REF!+#REF!+#REF!+#REF!+Óvoda!C389+#REF!+ÖNK!C387</f>
        <v>#REF!</v>
      </c>
      <c r="D385" s="30"/>
      <c r="E385" s="30"/>
      <c r="F385" s="30"/>
      <c r="G385" s="30"/>
      <c r="H385" s="30"/>
      <c r="I385" s="30"/>
      <c r="J385" s="30"/>
      <c r="K385" s="30"/>
      <c r="L385" s="30"/>
      <c r="M385" s="30"/>
      <c r="N385" s="30"/>
      <c r="O385" s="30"/>
      <c r="P385" s="30"/>
      <c r="Q385" s="30"/>
      <c r="R385" s="30"/>
      <c r="S385" s="30"/>
      <c r="T385" s="30"/>
      <c r="U385" s="1"/>
      <c r="V385" s="1"/>
      <c r="W385" s="1"/>
      <c r="X385" s="1"/>
      <c r="Y385" s="1"/>
      <c r="Z385" s="1"/>
      <c r="AA385" s="1"/>
      <c r="AB385" s="1"/>
      <c r="AC385" s="1"/>
      <c r="AD385" s="1"/>
      <c r="AE385" s="1"/>
      <c r="AF385" s="1"/>
      <c r="AG385" s="1"/>
      <c r="AH385" s="1"/>
      <c r="AI385" s="1"/>
      <c r="AJ385" s="1"/>
      <c r="AK385" s="1"/>
      <c r="AL385" s="1"/>
      <c r="AM385" s="1"/>
      <c r="AN385" s="1"/>
      <c r="AO385" s="1"/>
    </row>
    <row r="386" spans="1:41" hidden="1" outlineLevel="1">
      <c r="A386" s="27" t="s">
        <v>213</v>
      </c>
      <c r="B386" s="6" t="s">
        <v>753</v>
      </c>
      <c r="C386" s="30" t="e">
        <f>+#REF!+#REF!+#REF!+#REF!+#REF!+Óvoda!C390+#REF!+ÖNK!C388</f>
        <v>#REF!</v>
      </c>
      <c r="D386" s="30"/>
      <c r="E386" s="30"/>
      <c r="F386" s="30"/>
      <c r="G386" s="30"/>
      <c r="H386" s="30"/>
      <c r="I386" s="30"/>
      <c r="J386" s="30"/>
      <c r="K386" s="30"/>
      <c r="L386" s="30"/>
      <c r="M386" s="30"/>
      <c r="N386" s="30"/>
      <c r="O386" s="30"/>
      <c r="P386" s="30"/>
      <c r="Q386" s="30"/>
      <c r="R386" s="30"/>
      <c r="S386" s="30"/>
      <c r="T386" s="30"/>
      <c r="U386" s="1"/>
      <c r="V386" s="1"/>
      <c r="W386" s="1"/>
      <c r="X386" s="1"/>
      <c r="Y386" s="1"/>
      <c r="Z386" s="1"/>
      <c r="AA386" s="1"/>
      <c r="AB386" s="1"/>
      <c r="AC386" s="1"/>
      <c r="AD386" s="1"/>
      <c r="AE386" s="1"/>
      <c r="AF386" s="1"/>
      <c r="AG386" s="1"/>
      <c r="AH386" s="1"/>
      <c r="AI386" s="1"/>
      <c r="AJ386" s="1"/>
      <c r="AK386" s="1"/>
      <c r="AL386" s="1"/>
      <c r="AM386" s="1"/>
      <c r="AN386" s="1"/>
      <c r="AO386" s="1"/>
    </row>
    <row r="387" spans="1:41" hidden="1" outlineLevel="1">
      <c r="A387" s="27" t="s">
        <v>215</v>
      </c>
      <c r="B387" s="6" t="s">
        <v>754</v>
      </c>
      <c r="C387" s="30" t="e">
        <f>+#REF!+#REF!+#REF!+#REF!+#REF!+Óvoda!C391+#REF!+ÖNK!C389</f>
        <v>#REF!</v>
      </c>
      <c r="D387" s="30"/>
      <c r="E387" s="30"/>
      <c r="F387" s="30"/>
      <c r="G387" s="30"/>
      <c r="H387" s="30"/>
      <c r="I387" s="30"/>
      <c r="J387" s="30"/>
      <c r="K387" s="30"/>
      <c r="L387" s="30"/>
      <c r="M387" s="30"/>
      <c r="N387" s="30"/>
      <c r="O387" s="30"/>
      <c r="P387" s="30"/>
      <c r="Q387" s="30"/>
      <c r="R387" s="30"/>
      <c r="S387" s="30"/>
      <c r="T387" s="30"/>
      <c r="U387" s="1"/>
      <c r="V387" s="1"/>
      <c r="W387" s="1"/>
      <c r="X387" s="1"/>
      <c r="Y387" s="1"/>
      <c r="Z387" s="1"/>
      <c r="AA387" s="1"/>
      <c r="AB387" s="1"/>
      <c r="AC387" s="1"/>
      <c r="AD387" s="1"/>
      <c r="AE387" s="1"/>
      <c r="AF387" s="1"/>
      <c r="AG387" s="1"/>
      <c r="AH387" s="1"/>
      <c r="AI387" s="1"/>
      <c r="AJ387" s="1"/>
      <c r="AK387" s="1"/>
      <c r="AL387" s="1"/>
      <c r="AM387" s="1"/>
      <c r="AN387" s="1"/>
      <c r="AO387" s="1"/>
    </row>
    <row r="388" spans="1:41" hidden="1" outlineLevel="1">
      <c r="A388" s="27" t="s">
        <v>217</v>
      </c>
      <c r="B388" s="6" t="s">
        <v>755</v>
      </c>
      <c r="C388" s="30" t="e">
        <f>+#REF!+#REF!+#REF!+#REF!+#REF!+Óvoda!C392+#REF!+ÖNK!C390</f>
        <v>#REF!</v>
      </c>
      <c r="D388" s="30"/>
      <c r="E388" s="30"/>
      <c r="F388" s="30"/>
      <c r="G388" s="30"/>
      <c r="H388" s="30"/>
      <c r="I388" s="30"/>
      <c r="J388" s="30"/>
      <c r="K388" s="30"/>
      <c r="L388" s="30"/>
      <c r="M388" s="30"/>
      <c r="N388" s="30"/>
      <c r="O388" s="30"/>
      <c r="P388" s="30"/>
      <c r="Q388" s="30"/>
      <c r="R388" s="30"/>
      <c r="S388" s="30"/>
      <c r="T388" s="30"/>
      <c r="U388" s="1"/>
      <c r="V388" s="1"/>
      <c r="W388" s="1"/>
      <c r="X388" s="1"/>
      <c r="Y388" s="1"/>
      <c r="Z388" s="1"/>
      <c r="AA388" s="1"/>
      <c r="AB388" s="1"/>
      <c r="AC388" s="1"/>
      <c r="AD388" s="1"/>
      <c r="AE388" s="1"/>
      <c r="AF388" s="1"/>
      <c r="AG388" s="1"/>
      <c r="AH388" s="1"/>
      <c r="AI388" s="1"/>
      <c r="AJ388" s="1"/>
      <c r="AK388" s="1"/>
      <c r="AL388" s="1"/>
      <c r="AM388" s="1"/>
      <c r="AN388" s="1"/>
      <c r="AO388" s="1"/>
    </row>
    <row r="389" spans="1:41" hidden="1" outlineLevel="1">
      <c r="A389" s="27" t="s">
        <v>219</v>
      </c>
      <c r="B389" s="6" t="s">
        <v>756</v>
      </c>
      <c r="C389" s="30" t="e">
        <f>+#REF!+#REF!+#REF!+#REF!+#REF!+Óvoda!C393+#REF!+ÖNK!C391</f>
        <v>#REF!</v>
      </c>
      <c r="D389" s="30"/>
      <c r="E389" s="30"/>
      <c r="F389" s="30"/>
      <c r="G389" s="30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  <c r="S389" s="30"/>
      <c r="T389" s="30"/>
      <c r="U389" s="1"/>
      <c r="V389" s="1"/>
      <c r="W389" s="1"/>
      <c r="X389" s="1"/>
      <c r="Y389" s="1"/>
      <c r="Z389" s="1"/>
      <c r="AA389" s="1"/>
      <c r="AB389" s="1"/>
      <c r="AC389" s="1"/>
      <c r="AD389" s="1"/>
      <c r="AE389" s="1"/>
      <c r="AF389" s="1"/>
      <c r="AG389" s="1"/>
      <c r="AH389" s="1"/>
      <c r="AI389" s="1"/>
      <c r="AJ389" s="1"/>
      <c r="AK389" s="1"/>
      <c r="AL389" s="1"/>
      <c r="AM389" s="1"/>
      <c r="AN389" s="1"/>
      <c r="AO389" s="1"/>
    </row>
    <row r="390" spans="1:41" hidden="1" outlineLevel="1">
      <c r="A390" s="27" t="s">
        <v>221</v>
      </c>
      <c r="B390" s="6" t="s">
        <v>757</v>
      </c>
      <c r="C390" s="30" t="e">
        <f>+#REF!+#REF!+#REF!+#REF!+#REF!+Óvoda!C394+#REF!+ÖNK!C392</f>
        <v>#REF!</v>
      </c>
      <c r="D390" s="30"/>
      <c r="E390" s="30"/>
      <c r="F390" s="30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  <c r="S390" s="30"/>
      <c r="T390" s="30"/>
      <c r="U390" s="1"/>
      <c r="V390" s="1"/>
      <c r="W390" s="1"/>
      <c r="X390" s="1"/>
      <c r="Y390" s="1"/>
      <c r="Z390" s="1"/>
      <c r="AA390" s="1"/>
      <c r="AB390" s="1"/>
      <c r="AC390" s="1"/>
      <c r="AD390" s="1"/>
      <c r="AE390" s="1"/>
      <c r="AF390" s="1"/>
      <c r="AG390" s="1"/>
      <c r="AH390" s="1"/>
      <c r="AI390" s="1"/>
      <c r="AJ390" s="1"/>
      <c r="AK390" s="1"/>
      <c r="AL390" s="1"/>
      <c r="AM390" s="1"/>
      <c r="AN390" s="1"/>
      <c r="AO390" s="1"/>
    </row>
    <row r="391" spans="1:41" hidden="1" outlineLevel="1">
      <c r="A391" s="27" t="s">
        <v>223</v>
      </c>
      <c r="B391" s="6" t="s">
        <v>758</v>
      </c>
      <c r="C391" s="30" t="e">
        <f>+#REF!+#REF!+#REF!+#REF!+#REF!+Óvoda!C395+#REF!+ÖNK!C393</f>
        <v>#REF!</v>
      </c>
      <c r="D391" s="30"/>
      <c r="E391" s="30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  <c r="S391" s="30"/>
      <c r="T391" s="30"/>
      <c r="U391" s="1"/>
      <c r="V391" s="1"/>
      <c r="W391" s="1"/>
      <c r="X391" s="1"/>
      <c r="Y391" s="1"/>
      <c r="Z391" s="1"/>
      <c r="AA391" s="1"/>
      <c r="AB391" s="1"/>
      <c r="AC391" s="1"/>
      <c r="AD391" s="1"/>
      <c r="AE391" s="1"/>
      <c r="AF391" s="1"/>
      <c r="AG391" s="1"/>
      <c r="AH391" s="1"/>
      <c r="AI391" s="1"/>
      <c r="AJ391" s="1"/>
      <c r="AK391" s="1"/>
      <c r="AL391" s="1"/>
      <c r="AM391" s="1"/>
      <c r="AN391" s="1"/>
      <c r="AO391" s="1"/>
    </row>
    <row r="392" spans="1:41" hidden="1" outlineLevel="1">
      <c r="A392" s="27" t="s">
        <v>225</v>
      </c>
      <c r="B392" s="6" t="s">
        <v>759</v>
      </c>
      <c r="C392" s="30" t="e">
        <f>+#REF!+#REF!+#REF!+#REF!+#REF!+Óvoda!C396+#REF!+ÖNK!C394</f>
        <v>#REF!</v>
      </c>
      <c r="D392" s="30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  <c r="S392" s="30"/>
      <c r="T392" s="30"/>
      <c r="U392" s="1"/>
      <c r="V392" s="1"/>
      <c r="W392" s="1"/>
      <c r="X392" s="1"/>
      <c r="Y392" s="1"/>
      <c r="Z392" s="1"/>
      <c r="AA392" s="1"/>
      <c r="AB392" s="1"/>
      <c r="AC392" s="1"/>
      <c r="AD392" s="1"/>
      <c r="AE392" s="1"/>
      <c r="AF392" s="1"/>
      <c r="AG392" s="1"/>
      <c r="AH392" s="1"/>
      <c r="AI392" s="1"/>
      <c r="AJ392" s="1"/>
      <c r="AK392" s="1"/>
      <c r="AL392" s="1"/>
      <c r="AM392" s="1"/>
      <c r="AN392" s="1"/>
      <c r="AO392" s="1"/>
    </row>
    <row r="393" spans="1:41" s="22" customFormat="1" ht="22.5" customHeight="1">
      <c r="A393" s="20" t="s">
        <v>227</v>
      </c>
      <c r="B393" s="21" t="s">
        <v>760</v>
      </c>
      <c r="C393" s="36">
        <v>0</v>
      </c>
      <c r="D393" s="36">
        <f>+D358+D359+D360+D371+D382</f>
        <v>0</v>
      </c>
      <c r="E393" s="36">
        <f>+E358+E359+E360+E371+E382</f>
        <v>0</v>
      </c>
      <c r="F393" s="36"/>
      <c r="G393" s="36"/>
      <c r="H393" s="36"/>
      <c r="I393" s="36"/>
      <c r="J393" s="36"/>
      <c r="K393" s="36"/>
      <c r="L393" s="36"/>
      <c r="M393" s="36"/>
      <c r="N393" s="36"/>
      <c r="O393" s="36"/>
      <c r="P393" s="36"/>
      <c r="Q393" s="36"/>
      <c r="R393" s="36"/>
      <c r="S393" s="36"/>
      <c r="T393" s="36"/>
    </row>
    <row r="394" spans="1:41" hidden="1">
      <c r="A394" s="27" t="s">
        <v>229</v>
      </c>
      <c r="B394" s="6" t="s">
        <v>761</v>
      </c>
      <c r="C394" s="30" t="e">
        <f>+#REF!+#REF!+#REF!+#REF!+#REF!+Óvoda!C398+#REF!+ÖNK!C396</f>
        <v>#REF!</v>
      </c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  <c r="S394" s="30"/>
      <c r="T394" s="30"/>
      <c r="U394" s="1"/>
      <c r="V394" s="1"/>
      <c r="W394" s="1"/>
      <c r="X394" s="1"/>
      <c r="Y394" s="1"/>
      <c r="Z394" s="1"/>
      <c r="AA394" s="1"/>
      <c r="AB394" s="1"/>
      <c r="AC394" s="1"/>
      <c r="AD394" s="1"/>
      <c r="AE394" s="1"/>
      <c r="AF394" s="1"/>
      <c r="AG394" s="1"/>
      <c r="AH394" s="1"/>
      <c r="AI394" s="1"/>
      <c r="AJ394" s="1"/>
      <c r="AK394" s="1"/>
      <c r="AL394" s="1"/>
      <c r="AM394" s="1"/>
      <c r="AN394" s="1"/>
      <c r="AO394" s="1"/>
    </row>
    <row r="395" spans="1:41" hidden="1">
      <c r="A395" s="27" t="s">
        <v>231</v>
      </c>
      <c r="B395" s="6" t="s">
        <v>762</v>
      </c>
      <c r="C395" s="30" t="e">
        <f>+#REF!+#REF!+#REF!+#REF!+#REF!+Óvoda!C399+#REF!+ÖNK!C397</f>
        <v>#REF!</v>
      </c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  <c r="S395" s="30"/>
      <c r="T395" s="30"/>
      <c r="U395" s="1"/>
      <c r="V395" s="1"/>
      <c r="W395" s="1"/>
      <c r="X395" s="1"/>
      <c r="Y395" s="1"/>
      <c r="Z395" s="1"/>
      <c r="AA395" s="1"/>
      <c r="AB395" s="1"/>
      <c r="AC395" s="1"/>
      <c r="AD395" s="1"/>
      <c r="AE395" s="1"/>
      <c r="AF395" s="1"/>
      <c r="AG395" s="1"/>
      <c r="AH395" s="1"/>
      <c r="AI395" s="1"/>
      <c r="AJ395" s="1"/>
      <c r="AK395" s="1"/>
      <c r="AL395" s="1"/>
      <c r="AM395" s="1"/>
      <c r="AN395" s="1"/>
      <c r="AO395" s="1"/>
    </row>
    <row r="396" spans="1:41" ht="25.5" hidden="1">
      <c r="A396" s="27" t="s">
        <v>233</v>
      </c>
      <c r="B396" s="6" t="s">
        <v>763</v>
      </c>
      <c r="C396" s="30" t="e">
        <f>+#REF!+#REF!+#REF!+#REF!+#REF!+Óvoda!C400+#REF!+ÖNK!C398</f>
        <v>#REF!</v>
      </c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  <c r="S396" s="30"/>
      <c r="T396" s="30"/>
      <c r="U396" s="1"/>
      <c r="V396" s="1"/>
      <c r="W396" s="1"/>
      <c r="X396" s="1"/>
      <c r="Y396" s="1"/>
      <c r="Z396" s="1"/>
      <c r="AA396" s="1"/>
      <c r="AB396" s="1"/>
      <c r="AC396" s="1"/>
      <c r="AD396" s="1"/>
      <c r="AE396" s="1"/>
      <c r="AF396" s="1"/>
      <c r="AG396" s="1"/>
      <c r="AH396" s="1"/>
      <c r="AI396" s="1"/>
      <c r="AJ396" s="1"/>
      <c r="AK396" s="1"/>
      <c r="AL396" s="1"/>
      <c r="AM396" s="1"/>
      <c r="AN396" s="1"/>
      <c r="AO396" s="1"/>
    </row>
    <row r="397" spans="1:41" hidden="1">
      <c r="A397" s="27" t="s">
        <v>235</v>
      </c>
      <c r="B397" s="6" t="s">
        <v>764</v>
      </c>
      <c r="C397" s="30" t="e">
        <f>+#REF!+#REF!+#REF!+#REF!+#REF!+Óvoda!C401+#REF!+ÖNK!C399</f>
        <v>#REF!</v>
      </c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  <c r="S397" s="30"/>
      <c r="T397" s="30"/>
      <c r="U397" s="1"/>
      <c r="V397" s="1"/>
      <c r="W397" s="1"/>
      <c r="X397" s="1"/>
      <c r="Y397" s="1"/>
      <c r="Z397" s="1"/>
      <c r="AA397" s="1"/>
      <c r="AB397" s="1"/>
      <c r="AC397" s="1"/>
      <c r="AD397" s="1"/>
      <c r="AE397" s="1"/>
      <c r="AF397" s="1"/>
      <c r="AG397" s="1"/>
      <c r="AH397" s="1"/>
      <c r="AI397" s="1"/>
      <c r="AJ397" s="1"/>
      <c r="AK397" s="1"/>
      <c r="AL397" s="1"/>
      <c r="AM397" s="1"/>
      <c r="AN397" s="1"/>
      <c r="AO397" s="1"/>
    </row>
    <row r="398" spans="1:41" hidden="1">
      <c r="A398" s="27" t="s">
        <v>237</v>
      </c>
      <c r="B398" s="6" t="s">
        <v>765</v>
      </c>
      <c r="C398" s="30" t="e">
        <f>+#REF!+#REF!+#REF!+#REF!+#REF!+Óvoda!C402+#REF!+ÖNK!C400</f>
        <v>#REF!</v>
      </c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  <c r="S398" s="30"/>
      <c r="T398" s="30"/>
      <c r="U398" s="1"/>
      <c r="V398" s="1"/>
      <c r="W398" s="1"/>
      <c r="X398" s="1"/>
      <c r="Y398" s="1"/>
      <c r="Z398" s="1"/>
      <c r="AA398" s="1"/>
      <c r="AB398" s="1"/>
      <c r="AC398" s="1"/>
      <c r="AD398" s="1"/>
      <c r="AE398" s="1"/>
      <c r="AF398" s="1"/>
      <c r="AG398" s="1"/>
      <c r="AH398" s="1"/>
      <c r="AI398" s="1"/>
      <c r="AJ398" s="1"/>
      <c r="AK398" s="1"/>
      <c r="AL398" s="1"/>
      <c r="AM398" s="1"/>
      <c r="AN398" s="1"/>
      <c r="AO398" s="1"/>
    </row>
    <row r="399" spans="1:41" hidden="1">
      <c r="A399" s="27" t="s">
        <v>239</v>
      </c>
      <c r="B399" s="6" t="s">
        <v>766</v>
      </c>
      <c r="C399" s="30" t="e">
        <f>+#REF!+#REF!+#REF!+#REF!+#REF!+Óvoda!C403+#REF!+ÖNK!C401</f>
        <v>#REF!</v>
      </c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  <c r="S399" s="30"/>
      <c r="T399" s="30"/>
      <c r="U399" s="1"/>
      <c r="V399" s="1"/>
      <c r="W399" s="1"/>
      <c r="X399" s="1"/>
      <c r="Y399" s="1"/>
      <c r="Z399" s="1"/>
      <c r="AA399" s="1"/>
      <c r="AB399" s="1"/>
      <c r="AC399" s="1"/>
      <c r="AD399" s="1"/>
      <c r="AE399" s="1"/>
      <c r="AF399" s="1"/>
      <c r="AG399" s="1"/>
      <c r="AH399" s="1"/>
      <c r="AI399" s="1"/>
      <c r="AJ399" s="1"/>
      <c r="AK399" s="1"/>
      <c r="AL399" s="1"/>
      <c r="AM399" s="1"/>
      <c r="AN399" s="1"/>
      <c r="AO399" s="1"/>
    </row>
    <row r="400" spans="1:41" hidden="1">
      <c r="A400" s="27" t="s">
        <v>241</v>
      </c>
      <c r="B400" s="6" t="s">
        <v>767</v>
      </c>
      <c r="C400" s="30" t="e">
        <f>+#REF!+#REF!+#REF!+#REF!+#REF!+Óvoda!C404+#REF!+ÖNK!C402</f>
        <v>#REF!</v>
      </c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  <c r="S400" s="30"/>
      <c r="T400" s="30"/>
      <c r="U400" s="1"/>
      <c r="V400" s="1"/>
      <c r="W400" s="1"/>
      <c r="X400" s="1"/>
      <c r="Y400" s="1"/>
      <c r="Z400" s="1"/>
      <c r="AA400" s="1"/>
      <c r="AB400" s="1"/>
      <c r="AC400" s="1"/>
      <c r="AD400" s="1"/>
      <c r="AE400" s="1"/>
      <c r="AF400" s="1"/>
      <c r="AG400" s="1"/>
      <c r="AH400" s="1"/>
      <c r="AI400" s="1"/>
      <c r="AJ400" s="1"/>
      <c r="AK400" s="1"/>
      <c r="AL400" s="1"/>
      <c r="AM400" s="1"/>
      <c r="AN400" s="1"/>
      <c r="AO400" s="1"/>
    </row>
    <row r="401" spans="1:41" hidden="1">
      <c r="A401" s="27" t="s">
        <v>243</v>
      </c>
      <c r="B401" s="6" t="s">
        <v>768</v>
      </c>
      <c r="C401" s="30" t="e">
        <f>+#REF!+#REF!+#REF!+#REF!+#REF!+Óvoda!C405+#REF!+ÖNK!C403</f>
        <v>#REF!</v>
      </c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  <c r="S401" s="30"/>
      <c r="T401" s="30"/>
      <c r="U401" s="1"/>
      <c r="V401" s="1"/>
      <c r="W401" s="1"/>
      <c r="X401" s="1"/>
      <c r="Y401" s="1"/>
      <c r="Z401" s="1"/>
      <c r="AA401" s="1"/>
      <c r="AB401" s="1"/>
      <c r="AC401" s="1"/>
      <c r="AD401" s="1"/>
      <c r="AE401" s="1"/>
      <c r="AF401" s="1"/>
      <c r="AG401" s="1"/>
      <c r="AH401" s="1"/>
      <c r="AI401" s="1"/>
      <c r="AJ401" s="1"/>
      <c r="AK401" s="1"/>
      <c r="AL401" s="1"/>
      <c r="AM401" s="1"/>
      <c r="AN401" s="1"/>
      <c r="AO401" s="1"/>
    </row>
    <row r="402" spans="1:41" hidden="1">
      <c r="A402" s="27" t="s">
        <v>245</v>
      </c>
      <c r="B402" s="6" t="s">
        <v>769</v>
      </c>
      <c r="C402" s="30" t="e">
        <f>+#REF!+#REF!+#REF!+#REF!+#REF!+Óvoda!C406+#REF!+ÖNK!C404</f>
        <v>#REF!</v>
      </c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  <c r="S402" s="30"/>
      <c r="T402" s="30"/>
      <c r="U402" s="1"/>
      <c r="V402" s="1"/>
      <c r="W402" s="1"/>
      <c r="X402" s="1"/>
      <c r="Y402" s="1"/>
      <c r="Z402" s="1"/>
      <c r="AA402" s="1"/>
      <c r="AB402" s="1"/>
      <c r="AC402" s="1"/>
      <c r="AD402" s="1"/>
      <c r="AE402" s="1"/>
      <c r="AF402" s="1"/>
      <c r="AG402" s="1"/>
      <c r="AH402" s="1"/>
      <c r="AI402" s="1"/>
      <c r="AJ402" s="1"/>
      <c r="AK402" s="1"/>
      <c r="AL402" s="1"/>
      <c r="AM402" s="1"/>
      <c r="AN402" s="1"/>
      <c r="AO402" s="1"/>
    </row>
    <row r="403" spans="1:41" hidden="1">
      <c r="A403" s="27" t="s">
        <v>247</v>
      </c>
      <c r="B403" s="6" t="s">
        <v>770</v>
      </c>
      <c r="C403" s="30" t="e">
        <f>+#REF!+#REF!+#REF!+#REF!+#REF!+Óvoda!C407+#REF!+ÖNK!C405</f>
        <v>#REF!</v>
      </c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  <c r="S403" s="30"/>
      <c r="T403" s="30"/>
      <c r="U403" s="1"/>
      <c r="V403" s="1"/>
      <c r="W403" s="1"/>
      <c r="X403" s="1"/>
      <c r="Y403" s="1"/>
      <c r="Z403" s="1"/>
      <c r="AA403" s="1"/>
      <c r="AB403" s="1"/>
      <c r="AC403" s="1"/>
      <c r="AD403" s="1"/>
      <c r="AE403" s="1"/>
      <c r="AF403" s="1"/>
      <c r="AG403" s="1"/>
      <c r="AH403" s="1"/>
      <c r="AI403" s="1"/>
      <c r="AJ403" s="1"/>
      <c r="AK403" s="1"/>
      <c r="AL403" s="1"/>
      <c r="AM403" s="1"/>
      <c r="AN403" s="1"/>
      <c r="AO403" s="1"/>
    </row>
    <row r="404" spans="1:41" hidden="1">
      <c r="A404" s="27" t="s">
        <v>249</v>
      </c>
      <c r="B404" s="6" t="s">
        <v>771</v>
      </c>
      <c r="C404" s="30" t="e">
        <f>+#REF!+#REF!+#REF!+#REF!+#REF!+Óvoda!C408+#REF!+ÖNK!C406</f>
        <v>#REF!</v>
      </c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  <c r="S404" s="30"/>
      <c r="T404" s="30"/>
      <c r="U404" s="1"/>
      <c r="V404" s="1"/>
      <c r="W404" s="1"/>
      <c r="X404" s="1"/>
      <c r="Y404" s="1"/>
      <c r="Z404" s="1"/>
      <c r="AA404" s="1"/>
      <c r="AB404" s="1"/>
      <c r="AC404" s="1"/>
      <c r="AD404" s="1"/>
      <c r="AE404" s="1"/>
      <c r="AF404" s="1"/>
      <c r="AG404" s="1"/>
      <c r="AH404" s="1"/>
      <c r="AI404" s="1"/>
      <c r="AJ404" s="1"/>
      <c r="AK404" s="1"/>
      <c r="AL404" s="1"/>
      <c r="AM404" s="1"/>
      <c r="AN404" s="1"/>
      <c r="AO404" s="1"/>
    </row>
    <row r="405" spans="1:41" hidden="1">
      <c r="A405" s="27" t="s">
        <v>251</v>
      </c>
      <c r="B405" s="6" t="s">
        <v>772</v>
      </c>
      <c r="C405" s="30" t="e">
        <f>+#REF!+#REF!+#REF!+#REF!+#REF!+Óvoda!C409+#REF!+ÖNK!C407</f>
        <v>#REF!</v>
      </c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  <c r="S405" s="30"/>
      <c r="T405" s="30"/>
      <c r="U405" s="1"/>
      <c r="V405" s="1"/>
      <c r="W405" s="1"/>
      <c r="X405" s="1"/>
      <c r="Y405" s="1"/>
      <c r="Z405" s="1"/>
      <c r="AA405" s="1"/>
      <c r="AB405" s="1"/>
      <c r="AC405" s="1"/>
      <c r="AD405" s="1"/>
      <c r="AE405" s="1"/>
      <c r="AF405" s="1"/>
      <c r="AG405" s="1"/>
      <c r="AH405" s="1"/>
      <c r="AI405" s="1"/>
      <c r="AJ405" s="1"/>
      <c r="AK405" s="1"/>
      <c r="AL405" s="1"/>
      <c r="AM405" s="1"/>
      <c r="AN405" s="1"/>
      <c r="AO405" s="1"/>
    </row>
    <row r="406" spans="1:41" hidden="1">
      <c r="A406" s="27" t="s">
        <v>253</v>
      </c>
      <c r="B406" s="6" t="s">
        <v>773</v>
      </c>
      <c r="C406" s="30" t="e">
        <f>+#REF!+#REF!+#REF!+#REF!+#REF!+Óvoda!C410+#REF!+ÖNK!C408</f>
        <v>#REF!</v>
      </c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  <c r="S406" s="30"/>
      <c r="T406" s="30"/>
      <c r="U406" s="1"/>
      <c r="V406" s="1"/>
      <c r="W406" s="1"/>
      <c r="X406" s="1"/>
      <c r="Y406" s="1"/>
      <c r="Z406" s="1"/>
      <c r="AA406" s="1"/>
      <c r="AB406" s="1"/>
      <c r="AC406" s="1"/>
      <c r="AD406" s="1"/>
      <c r="AE406" s="1"/>
      <c r="AF406" s="1"/>
      <c r="AG406" s="1"/>
      <c r="AH406" s="1"/>
      <c r="AI406" s="1"/>
      <c r="AJ406" s="1"/>
      <c r="AK406" s="1"/>
      <c r="AL406" s="1"/>
      <c r="AM406" s="1"/>
      <c r="AN406" s="1"/>
      <c r="AO406" s="1"/>
    </row>
    <row r="407" spans="1:41" ht="15.75" hidden="1" customHeight="1">
      <c r="A407" s="7" t="s">
        <v>255</v>
      </c>
      <c r="B407" s="9" t="s">
        <v>774</v>
      </c>
      <c r="C407" s="31" t="e">
        <f>+C394+C398</f>
        <v>#REF!</v>
      </c>
      <c r="D407" s="31"/>
      <c r="E407" s="31"/>
      <c r="F407" s="31"/>
      <c r="G407" s="31"/>
      <c r="H407" s="31"/>
      <c r="I407" s="31"/>
      <c r="J407" s="31"/>
      <c r="K407" s="31"/>
      <c r="L407" s="31"/>
      <c r="M407" s="31"/>
      <c r="N407" s="31"/>
      <c r="O407" s="31"/>
      <c r="P407" s="31"/>
      <c r="Q407" s="31"/>
      <c r="R407" s="31"/>
      <c r="S407" s="31"/>
      <c r="T407" s="31"/>
      <c r="U407" s="1"/>
      <c r="V407" s="1"/>
      <c r="W407" s="1"/>
      <c r="X407" s="1"/>
      <c r="Y407" s="1"/>
      <c r="Z407" s="1"/>
      <c r="AA407" s="1"/>
      <c r="AB407" s="1"/>
      <c r="AC407" s="1"/>
      <c r="AD407" s="1"/>
      <c r="AE407" s="1"/>
      <c r="AF407" s="1"/>
      <c r="AG407" s="1"/>
      <c r="AH407" s="1"/>
      <c r="AI407" s="1"/>
      <c r="AJ407" s="1"/>
      <c r="AK407" s="1"/>
      <c r="AL407" s="1"/>
      <c r="AM407" s="1"/>
      <c r="AN407" s="1"/>
      <c r="AO407" s="1"/>
    </row>
    <row r="408" spans="1:41" s="4" customFormat="1" ht="18" hidden="1" customHeight="1">
      <c r="A408" s="7" t="s">
        <v>257</v>
      </c>
      <c r="B408" s="9" t="s">
        <v>775</v>
      </c>
      <c r="C408" s="31" t="e">
        <f>SUM(C409:C417)</f>
        <v>#REF!</v>
      </c>
      <c r="D408" s="31"/>
      <c r="E408" s="31"/>
      <c r="F408" s="31"/>
      <c r="G408" s="31"/>
      <c r="H408" s="31"/>
      <c r="I408" s="31"/>
      <c r="J408" s="31"/>
      <c r="K408" s="31"/>
      <c r="L408" s="31"/>
      <c r="M408" s="31"/>
      <c r="N408" s="31"/>
      <c r="O408" s="31"/>
      <c r="P408" s="31"/>
      <c r="Q408" s="31"/>
      <c r="R408" s="31"/>
      <c r="S408" s="31"/>
      <c r="T408" s="31"/>
    </row>
    <row r="409" spans="1:41" hidden="1">
      <c r="A409" s="27" t="s">
        <v>259</v>
      </c>
      <c r="B409" s="6" t="s">
        <v>776</v>
      </c>
      <c r="C409" s="30" t="e">
        <f>+#REF!+#REF!+#REF!+#REF!+#REF!+Óvoda!C413+#REF!+ÖNK!C411</f>
        <v>#REF!</v>
      </c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  <c r="S409" s="30"/>
      <c r="T409" s="30"/>
      <c r="U409" s="1"/>
      <c r="V409" s="1"/>
      <c r="W409" s="1"/>
      <c r="X409" s="1"/>
      <c r="Y409" s="1"/>
      <c r="Z409" s="1"/>
      <c r="AA409" s="1"/>
      <c r="AB409" s="1"/>
      <c r="AC409" s="1"/>
      <c r="AD409" s="1"/>
      <c r="AE409" s="1"/>
      <c r="AF409" s="1"/>
      <c r="AG409" s="1"/>
      <c r="AH409" s="1"/>
      <c r="AI409" s="1"/>
      <c r="AJ409" s="1"/>
      <c r="AK409" s="1"/>
      <c r="AL409" s="1"/>
      <c r="AM409" s="1"/>
      <c r="AN409" s="1"/>
      <c r="AO409" s="1"/>
    </row>
    <row r="410" spans="1:41" ht="25.5" hidden="1">
      <c r="A410" s="27" t="s">
        <v>261</v>
      </c>
      <c r="B410" s="6" t="s">
        <v>777</v>
      </c>
      <c r="C410" s="30" t="e">
        <f>+#REF!+#REF!+#REF!+#REF!+#REF!+Óvoda!C414+#REF!+ÖNK!C412</f>
        <v>#REF!</v>
      </c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  <c r="S410" s="30"/>
      <c r="T410" s="30"/>
      <c r="U410" s="1"/>
      <c r="V410" s="1"/>
      <c r="W410" s="1"/>
      <c r="X410" s="1"/>
      <c r="Y410" s="1"/>
      <c r="Z410" s="1"/>
      <c r="AA410" s="1"/>
      <c r="AB410" s="1"/>
      <c r="AC410" s="1"/>
      <c r="AD410" s="1"/>
      <c r="AE410" s="1"/>
      <c r="AF410" s="1"/>
      <c r="AG410" s="1"/>
      <c r="AH410" s="1"/>
      <c r="AI410" s="1"/>
      <c r="AJ410" s="1"/>
      <c r="AK410" s="1"/>
      <c r="AL410" s="1"/>
      <c r="AM410" s="1"/>
      <c r="AN410" s="1"/>
      <c r="AO410" s="1"/>
    </row>
    <row r="411" spans="1:41" hidden="1">
      <c r="A411" s="27" t="s">
        <v>263</v>
      </c>
      <c r="B411" s="6" t="s">
        <v>778</v>
      </c>
      <c r="C411" s="30" t="e">
        <f>+#REF!+#REF!+#REF!+#REF!+#REF!+Óvoda!C415+#REF!+ÖNK!C413</f>
        <v>#REF!</v>
      </c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  <c r="S411" s="30"/>
      <c r="T411" s="30"/>
      <c r="U411" s="1"/>
      <c r="V411" s="1"/>
      <c r="W411" s="1"/>
      <c r="X411" s="1"/>
      <c r="Y411" s="1"/>
      <c r="Z411" s="1"/>
      <c r="AA411" s="1"/>
      <c r="AB411" s="1"/>
      <c r="AC411" s="1"/>
      <c r="AD411" s="1"/>
      <c r="AE411" s="1"/>
      <c r="AF411" s="1"/>
      <c r="AG411" s="1"/>
      <c r="AH411" s="1"/>
      <c r="AI411" s="1"/>
      <c r="AJ411" s="1"/>
      <c r="AK411" s="1"/>
      <c r="AL411" s="1"/>
      <c r="AM411" s="1"/>
      <c r="AN411" s="1"/>
      <c r="AO411" s="1"/>
    </row>
    <row r="412" spans="1:41" hidden="1">
      <c r="A412" s="27" t="s">
        <v>265</v>
      </c>
      <c r="B412" s="6" t="s">
        <v>779</v>
      </c>
      <c r="C412" s="30" t="e">
        <f>+#REF!+#REF!+#REF!+#REF!+#REF!+Óvoda!C416+#REF!+ÖNK!C414</f>
        <v>#REF!</v>
      </c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  <c r="S412" s="30"/>
      <c r="T412" s="30"/>
      <c r="U412" s="1"/>
      <c r="V412" s="1"/>
      <c r="W412" s="1"/>
      <c r="X412" s="1"/>
      <c r="Y412" s="1"/>
      <c r="Z412" s="1"/>
      <c r="AA412" s="1"/>
      <c r="AB412" s="1"/>
      <c r="AC412" s="1"/>
      <c r="AD412" s="1"/>
      <c r="AE412" s="1"/>
      <c r="AF412" s="1"/>
      <c r="AG412" s="1"/>
      <c r="AH412" s="1"/>
      <c r="AI412" s="1"/>
      <c r="AJ412" s="1"/>
      <c r="AK412" s="1"/>
      <c r="AL412" s="1"/>
      <c r="AM412" s="1"/>
      <c r="AN412" s="1"/>
      <c r="AO412" s="1"/>
    </row>
    <row r="413" spans="1:41" hidden="1">
      <c r="A413" s="27" t="s">
        <v>267</v>
      </c>
      <c r="B413" s="6" t="s">
        <v>780</v>
      </c>
      <c r="C413" s="30" t="e">
        <f>+#REF!+#REF!+#REF!+#REF!+#REF!+Óvoda!C417+#REF!+ÖNK!C415</f>
        <v>#REF!</v>
      </c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  <c r="S413" s="30"/>
      <c r="T413" s="30"/>
      <c r="U413" s="1"/>
      <c r="V413" s="1"/>
      <c r="W413" s="1"/>
      <c r="X413" s="1"/>
      <c r="Y413" s="1"/>
      <c r="Z413" s="1"/>
      <c r="AA413" s="1"/>
      <c r="AB413" s="1"/>
      <c r="AC413" s="1"/>
      <c r="AD413" s="1"/>
      <c r="AE413" s="1"/>
      <c r="AF413" s="1"/>
      <c r="AG413" s="1"/>
      <c r="AH413" s="1"/>
      <c r="AI413" s="1"/>
      <c r="AJ413" s="1"/>
      <c r="AK413" s="1"/>
      <c r="AL413" s="1"/>
      <c r="AM413" s="1"/>
      <c r="AN413" s="1"/>
      <c r="AO413" s="1"/>
    </row>
    <row r="414" spans="1:41" hidden="1">
      <c r="A414" s="27" t="s">
        <v>269</v>
      </c>
      <c r="B414" s="6" t="s">
        <v>781</v>
      </c>
      <c r="C414" s="30" t="e">
        <f>+#REF!+#REF!+#REF!+#REF!+#REF!+Óvoda!C418+#REF!+ÖNK!C416</f>
        <v>#REF!</v>
      </c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  <c r="S414" s="30"/>
      <c r="T414" s="30"/>
      <c r="U414" s="1"/>
      <c r="V414" s="1"/>
      <c r="W414" s="1"/>
      <c r="X414" s="1"/>
      <c r="Y414" s="1"/>
      <c r="Z414" s="1"/>
      <c r="AA414" s="1"/>
      <c r="AB414" s="1"/>
      <c r="AC414" s="1"/>
      <c r="AD414" s="1"/>
      <c r="AE414" s="1"/>
      <c r="AF414" s="1"/>
      <c r="AG414" s="1"/>
      <c r="AH414" s="1"/>
      <c r="AI414" s="1"/>
      <c r="AJ414" s="1"/>
      <c r="AK414" s="1"/>
      <c r="AL414" s="1"/>
      <c r="AM414" s="1"/>
      <c r="AN414" s="1"/>
      <c r="AO414" s="1"/>
    </row>
    <row r="415" spans="1:41" hidden="1">
      <c r="A415" s="27" t="s">
        <v>271</v>
      </c>
      <c r="B415" s="6" t="s">
        <v>782</v>
      </c>
      <c r="C415" s="30" t="e">
        <f>+#REF!+#REF!+#REF!+#REF!+#REF!+Óvoda!C419+#REF!+ÖNK!C417</f>
        <v>#REF!</v>
      </c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  <c r="S415" s="30"/>
      <c r="T415" s="30"/>
      <c r="U415" s="1"/>
      <c r="V415" s="1"/>
      <c r="W415" s="1"/>
      <c r="X415" s="1"/>
      <c r="Y415" s="1"/>
      <c r="Z415" s="1"/>
      <c r="AA415" s="1"/>
      <c r="AB415" s="1"/>
      <c r="AC415" s="1"/>
      <c r="AD415" s="1"/>
      <c r="AE415" s="1"/>
      <c r="AF415" s="1"/>
      <c r="AG415" s="1"/>
      <c r="AH415" s="1"/>
      <c r="AI415" s="1"/>
      <c r="AJ415" s="1"/>
      <c r="AK415" s="1"/>
      <c r="AL415" s="1"/>
      <c r="AM415" s="1"/>
      <c r="AN415" s="1"/>
      <c r="AO415" s="1"/>
    </row>
    <row r="416" spans="1:41" hidden="1">
      <c r="A416" s="27" t="s">
        <v>273</v>
      </c>
      <c r="B416" s="6" t="s">
        <v>783</v>
      </c>
      <c r="C416" s="30" t="e">
        <f>+#REF!+#REF!+#REF!+#REF!+#REF!+Óvoda!C420+#REF!+ÖNK!C418</f>
        <v>#REF!</v>
      </c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  <c r="S416" s="30"/>
      <c r="T416" s="30"/>
      <c r="U416" s="1"/>
      <c r="V416" s="1"/>
      <c r="W416" s="1"/>
      <c r="X416" s="1"/>
      <c r="Y416" s="1"/>
      <c r="Z416" s="1"/>
      <c r="AA416" s="1"/>
      <c r="AB416" s="1"/>
      <c r="AC416" s="1"/>
      <c r="AD416" s="1"/>
      <c r="AE416" s="1"/>
      <c r="AF416" s="1"/>
      <c r="AG416" s="1"/>
      <c r="AH416" s="1"/>
      <c r="AI416" s="1"/>
      <c r="AJ416" s="1"/>
      <c r="AK416" s="1"/>
      <c r="AL416" s="1"/>
      <c r="AM416" s="1"/>
      <c r="AN416" s="1"/>
      <c r="AO416" s="1"/>
    </row>
    <row r="417" spans="1:41" hidden="1">
      <c r="A417" s="27" t="s">
        <v>275</v>
      </c>
      <c r="B417" s="6" t="s">
        <v>784</v>
      </c>
      <c r="C417" s="30" t="e">
        <f>+#REF!+#REF!+#REF!+#REF!+#REF!+Óvoda!C421+#REF!+ÖNK!C419</f>
        <v>#REF!</v>
      </c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  <c r="S417" s="30"/>
      <c r="T417" s="30"/>
      <c r="U417" s="1"/>
      <c r="V417" s="1"/>
      <c r="W417" s="1"/>
      <c r="X417" s="1"/>
      <c r="Y417" s="1"/>
      <c r="Z417" s="1"/>
      <c r="AA417" s="1"/>
      <c r="AB417" s="1"/>
      <c r="AC417" s="1"/>
      <c r="AD417" s="1"/>
      <c r="AE417" s="1"/>
      <c r="AF417" s="1"/>
      <c r="AG417" s="1"/>
      <c r="AH417" s="1"/>
      <c r="AI417" s="1"/>
      <c r="AJ417" s="1"/>
      <c r="AK417" s="1"/>
      <c r="AL417" s="1"/>
      <c r="AM417" s="1"/>
      <c r="AN417" s="1"/>
      <c r="AO417" s="1"/>
    </row>
    <row r="418" spans="1:41" s="4" customFormat="1" ht="15.75" hidden="1" customHeight="1">
      <c r="A418" s="7" t="s">
        <v>277</v>
      </c>
      <c r="B418" s="9" t="s">
        <v>785</v>
      </c>
      <c r="C418" s="31" t="e">
        <f>SUM(C419:C422)</f>
        <v>#REF!</v>
      </c>
      <c r="D418" s="31"/>
      <c r="E418" s="31"/>
      <c r="F418" s="31"/>
      <c r="G418" s="31"/>
      <c r="H418" s="31"/>
      <c r="I418" s="31"/>
      <c r="J418" s="31"/>
      <c r="K418" s="31"/>
      <c r="L418" s="31"/>
      <c r="M418" s="31"/>
      <c r="N418" s="31"/>
      <c r="O418" s="31"/>
      <c r="P418" s="31"/>
      <c r="Q418" s="31"/>
      <c r="R418" s="31"/>
      <c r="S418" s="31"/>
      <c r="T418" s="31"/>
    </row>
    <row r="419" spans="1:41" hidden="1">
      <c r="A419" s="27" t="s">
        <v>279</v>
      </c>
      <c r="B419" s="6" t="s">
        <v>786</v>
      </c>
      <c r="C419" s="30" t="e">
        <f>+#REF!+#REF!+#REF!+#REF!+#REF!+Óvoda!C423+#REF!+ÖNK!C421</f>
        <v>#REF!</v>
      </c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  <c r="S419" s="30"/>
      <c r="T419" s="30"/>
      <c r="U419" s="1"/>
      <c r="V419" s="1"/>
      <c r="W419" s="1"/>
      <c r="X419" s="1"/>
      <c r="Y419" s="1"/>
      <c r="Z419" s="1"/>
      <c r="AA419" s="1"/>
      <c r="AB419" s="1"/>
      <c r="AC419" s="1"/>
      <c r="AD419" s="1"/>
      <c r="AE419" s="1"/>
      <c r="AF419" s="1"/>
      <c r="AG419" s="1"/>
      <c r="AH419" s="1"/>
      <c r="AI419" s="1"/>
      <c r="AJ419" s="1"/>
      <c r="AK419" s="1"/>
      <c r="AL419" s="1"/>
      <c r="AM419" s="1"/>
      <c r="AN419" s="1"/>
      <c r="AO419" s="1"/>
    </row>
    <row r="420" spans="1:41" hidden="1">
      <c r="A420" s="27" t="s">
        <v>281</v>
      </c>
      <c r="B420" s="6" t="s">
        <v>787</v>
      </c>
      <c r="C420" s="30" t="e">
        <f>+#REF!+#REF!+#REF!+#REF!+#REF!+Óvoda!C424+#REF!+ÖNK!C422</f>
        <v>#REF!</v>
      </c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  <c r="S420" s="30"/>
      <c r="T420" s="30"/>
      <c r="U420" s="1"/>
      <c r="V420" s="1"/>
      <c r="W420" s="1"/>
      <c r="X420" s="1"/>
      <c r="Y420" s="1"/>
      <c r="Z420" s="1"/>
      <c r="AA420" s="1"/>
      <c r="AB420" s="1"/>
      <c r="AC420" s="1"/>
      <c r="AD420" s="1"/>
      <c r="AE420" s="1"/>
      <c r="AF420" s="1"/>
      <c r="AG420" s="1"/>
      <c r="AH420" s="1"/>
      <c r="AI420" s="1"/>
      <c r="AJ420" s="1"/>
      <c r="AK420" s="1"/>
      <c r="AL420" s="1"/>
      <c r="AM420" s="1"/>
      <c r="AN420" s="1"/>
      <c r="AO420" s="1"/>
    </row>
    <row r="421" spans="1:41" hidden="1">
      <c r="A421" s="27" t="s">
        <v>283</v>
      </c>
      <c r="B421" s="6" t="s">
        <v>788</v>
      </c>
      <c r="C421" s="30" t="e">
        <f>+#REF!+#REF!+#REF!+#REF!+#REF!+Óvoda!C425+#REF!+ÖNK!C423</f>
        <v>#REF!</v>
      </c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  <c r="S421" s="30"/>
      <c r="T421" s="30"/>
      <c r="U421" s="1"/>
      <c r="V421" s="1"/>
      <c r="W421" s="1"/>
      <c r="X421" s="1"/>
      <c r="Y421" s="1"/>
      <c r="Z421" s="1"/>
      <c r="AA421" s="1"/>
      <c r="AB421" s="1"/>
      <c r="AC421" s="1"/>
      <c r="AD421" s="1"/>
      <c r="AE421" s="1"/>
      <c r="AF421" s="1"/>
      <c r="AG421" s="1"/>
      <c r="AH421" s="1"/>
      <c r="AI421" s="1"/>
      <c r="AJ421" s="1"/>
      <c r="AK421" s="1"/>
      <c r="AL421" s="1"/>
      <c r="AM421" s="1"/>
      <c r="AN421" s="1"/>
      <c r="AO421" s="1"/>
    </row>
    <row r="422" spans="1:41" hidden="1">
      <c r="A422" s="27" t="s">
        <v>285</v>
      </c>
      <c r="B422" s="6" t="s">
        <v>789</v>
      </c>
      <c r="C422" s="30" t="e">
        <f>+#REF!+#REF!+#REF!+#REF!+#REF!+Óvoda!C426+#REF!+ÖNK!C424</f>
        <v>#REF!</v>
      </c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  <c r="S422" s="30"/>
      <c r="T422" s="30"/>
      <c r="U422" s="1"/>
      <c r="V422" s="1"/>
      <c r="W422" s="1"/>
      <c r="X422" s="1"/>
      <c r="Y422" s="1"/>
      <c r="Z422" s="1"/>
      <c r="AA422" s="1"/>
      <c r="AB422" s="1"/>
      <c r="AC422" s="1"/>
      <c r="AD422" s="1"/>
      <c r="AE422" s="1"/>
      <c r="AF422" s="1"/>
      <c r="AG422" s="1"/>
      <c r="AH422" s="1"/>
      <c r="AI422" s="1"/>
      <c r="AJ422" s="1"/>
      <c r="AK422" s="1"/>
      <c r="AL422" s="1"/>
      <c r="AM422" s="1"/>
      <c r="AN422" s="1"/>
      <c r="AO422" s="1"/>
    </row>
    <row r="423" spans="1:41" s="4" customFormat="1" ht="15.75" customHeight="1">
      <c r="A423" s="7" t="s">
        <v>287</v>
      </c>
      <c r="B423" s="9" t="s">
        <v>790</v>
      </c>
      <c r="C423" s="31">
        <f>C427+C424</f>
        <v>14600</v>
      </c>
      <c r="D423" s="31">
        <f>D427+D424</f>
        <v>14600</v>
      </c>
      <c r="E423" s="31">
        <f>E427+E424</f>
        <v>12073</v>
      </c>
      <c r="F423" s="31"/>
      <c r="G423" s="31"/>
      <c r="H423" s="31"/>
      <c r="I423" s="31"/>
      <c r="J423" s="31"/>
      <c r="K423" s="31"/>
      <c r="L423" s="31"/>
      <c r="M423" s="31"/>
      <c r="N423" s="31"/>
      <c r="O423" s="31"/>
      <c r="P423" s="31"/>
      <c r="Q423" s="31"/>
      <c r="R423" s="31"/>
      <c r="S423" s="31"/>
      <c r="T423" s="31"/>
    </row>
    <row r="424" spans="1:41">
      <c r="A424" s="27" t="s">
        <v>289</v>
      </c>
      <c r="B424" s="6" t="s">
        <v>791</v>
      </c>
      <c r="C424" s="30">
        <f>Óvoda!C428+ÖNK!C426</f>
        <v>7600</v>
      </c>
      <c r="D424" s="30">
        <f>Óvoda!D428+ÖNK!D426</f>
        <v>7600</v>
      </c>
      <c r="E424" s="30">
        <f>Óvoda!E428+ÖNK!E426</f>
        <v>7995</v>
      </c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  <c r="S424" s="30"/>
      <c r="T424" s="30"/>
      <c r="U424" s="1"/>
      <c r="V424" s="1"/>
      <c r="W424" s="1"/>
      <c r="X424" s="1"/>
      <c r="Y424" s="1"/>
      <c r="Z424" s="1"/>
      <c r="AA424" s="1"/>
      <c r="AB424" s="1"/>
      <c r="AC424" s="1"/>
      <c r="AD424" s="1"/>
      <c r="AE424" s="1"/>
      <c r="AF424" s="1"/>
      <c r="AG424" s="1"/>
      <c r="AH424" s="1"/>
      <c r="AI424" s="1"/>
      <c r="AJ424" s="1"/>
      <c r="AK424" s="1"/>
      <c r="AL424" s="1"/>
      <c r="AM424" s="1"/>
      <c r="AN424" s="1"/>
      <c r="AO424" s="1"/>
    </row>
    <row r="425" spans="1:41">
      <c r="A425" s="27" t="s">
        <v>291</v>
      </c>
      <c r="B425" s="6" t="s">
        <v>792</v>
      </c>
      <c r="C425" s="30">
        <f>Óvoda!C429+ÖNK!C427</f>
        <v>0</v>
      </c>
      <c r="D425" s="30">
        <f>Óvoda!D429+ÖNK!D427</f>
        <v>0</v>
      </c>
      <c r="E425" s="30">
        <f>Óvoda!E429+ÖNK!E427</f>
        <v>0</v>
      </c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  <c r="S425" s="30"/>
      <c r="T425" s="30"/>
      <c r="U425" s="1"/>
      <c r="V425" s="1"/>
      <c r="W425" s="1"/>
      <c r="X425" s="1"/>
      <c r="Y425" s="1"/>
      <c r="Z425" s="1"/>
      <c r="AA425" s="1"/>
      <c r="AB425" s="1"/>
      <c r="AC425" s="1"/>
      <c r="AD425" s="1"/>
      <c r="AE425" s="1"/>
      <c r="AF425" s="1"/>
      <c r="AG425" s="1"/>
      <c r="AH425" s="1"/>
      <c r="AI425" s="1"/>
      <c r="AJ425" s="1"/>
      <c r="AK425" s="1"/>
      <c r="AL425" s="1"/>
      <c r="AM425" s="1"/>
      <c r="AN425" s="1"/>
      <c r="AO425" s="1"/>
    </row>
    <row r="426" spans="1:41">
      <c r="A426" s="27" t="s">
        <v>297</v>
      </c>
      <c r="B426" s="6" t="s">
        <v>793</v>
      </c>
      <c r="C426" s="30">
        <f>Óvoda!C430+ÖNK!C428</f>
        <v>0</v>
      </c>
      <c r="D426" s="30">
        <f>Óvoda!D430+ÖNK!D428</f>
        <v>0</v>
      </c>
      <c r="E426" s="30">
        <f>Óvoda!E430+ÖNK!E428</f>
        <v>0</v>
      </c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  <c r="S426" s="30"/>
      <c r="T426" s="30"/>
      <c r="U426" s="1"/>
      <c r="V426" s="1"/>
      <c r="W426" s="1"/>
      <c r="X426" s="1"/>
      <c r="Y426" s="1"/>
      <c r="Z426" s="1"/>
      <c r="AA426" s="1"/>
      <c r="AB426" s="1"/>
      <c r="AC426" s="1"/>
      <c r="AD426" s="1"/>
      <c r="AE426" s="1"/>
      <c r="AF426" s="1"/>
      <c r="AG426" s="1"/>
      <c r="AH426" s="1"/>
      <c r="AI426" s="1"/>
      <c r="AJ426" s="1"/>
      <c r="AK426" s="1"/>
      <c r="AL426" s="1"/>
      <c r="AM426" s="1"/>
      <c r="AN426" s="1"/>
      <c r="AO426" s="1"/>
    </row>
    <row r="427" spans="1:41">
      <c r="A427" s="27" t="s">
        <v>299</v>
      </c>
      <c r="B427" s="6" t="s">
        <v>794</v>
      </c>
      <c r="C427" s="30">
        <f>Óvoda!C431+ÖNK!C429</f>
        <v>7000</v>
      </c>
      <c r="D427" s="30">
        <f>Óvoda!D431+ÖNK!D429</f>
        <v>7000</v>
      </c>
      <c r="E427" s="30">
        <f>Óvoda!E431+ÖNK!E429</f>
        <v>4078</v>
      </c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  <c r="S427" s="30"/>
      <c r="T427" s="30"/>
      <c r="U427" s="1"/>
      <c r="V427" s="1"/>
      <c r="W427" s="1"/>
      <c r="X427" s="1"/>
      <c r="Y427" s="1"/>
      <c r="Z427" s="1"/>
      <c r="AA427" s="1"/>
      <c r="AB427" s="1"/>
      <c r="AC427" s="1"/>
      <c r="AD427" s="1"/>
      <c r="AE427" s="1"/>
      <c r="AF427" s="1"/>
      <c r="AG427" s="1"/>
      <c r="AH427" s="1"/>
      <c r="AI427" s="1"/>
      <c r="AJ427" s="1"/>
      <c r="AK427" s="1"/>
      <c r="AL427" s="1"/>
      <c r="AM427" s="1"/>
      <c r="AN427" s="1"/>
      <c r="AO427" s="1"/>
    </row>
    <row r="428" spans="1:41" hidden="1">
      <c r="A428" s="27" t="s">
        <v>301</v>
      </c>
      <c r="B428" s="6" t="s">
        <v>795</v>
      </c>
      <c r="C428" s="30" t="e">
        <f>+#REF!+#REF!+#REF!+#REF!+#REF!+Óvoda!C432+#REF!+ÖNK!C430</f>
        <v>#REF!</v>
      </c>
      <c r="D428" s="30" t="e">
        <f>+#REF!+#REF!+#REF!+#REF!+#REF!+Óvoda!D432+#REF!+ÖNK!D430</f>
        <v>#REF!</v>
      </c>
      <c r="E428" s="30" t="e">
        <f>+#REF!+#REF!+#REF!+#REF!+#REF!+Óvoda!E432+#REF!+ÖNK!E430</f>
        <v>#REF!</v>
      </c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  <c r="S428" s="30"/>
      <c r="T428" s="30"/>
      <c r="U428" s="1"/>
      <c r="V428" s="1"/>
      <c r="W428" s="1"/>
      <c r="X428" s="1"/>
      <c r="Y428" s="1"/>
      <c r="Z428" s="1"/>
      <c r="AA428" s="1"/>
      <c r="AB428" s="1"/>
      <c r="AC428" s="1"/>
      <c r="AD428" s="1"/>
      <c r="AE428" s="1"/>
      <c r="AF428" s="1"/>
      <c r="AG428" s="1"/>
      <c r="AH428" s="1"/>
      <c r="AI428" s="1"/>
      <c r="AJ428" s="1"/>
      <c r="AK428" s="1"/>
      <c r="AL428" s="1"/>
      <c r="AM428" s="1"/>
      <c r="AN428" s="1"/>
      <c r="AO428" s="1"/>
    </row>
    <row r="429" spans="1:41" hidden="1">
      <c r="A429" s="27" t="s">
        <v>303</v>
      </c>
      <c r="B429" s="6" t="s">
        <v>796</v>
      </c>
      <c r="C429" s="30" t="e">
        <f>+#REF!+#REF!+#REF!+#REF!+#REF!+Óvoda!C433+#REF!+ÖNK!C431</f>
        <v>#REF!</v>
      </c>
      <c r="D429" s="30" t="e">
        <f>+#REF!+#REF!+#REF!+#REF!+#REF!+Óvoda!D433+#REF!+ÖNK!D431</f>
        <v>#REF!</v>
      </c>
      <c r="E429" s="30" t="e">
        <f>+#REF!+#REF!+#REF!+#REF!+#REF!+Óvoda!E433+#REF!+ÖNK!E431</f>
        <v>#REF!</v>
      </c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  <c r="S429" s="30"/>
      <c r="T429" s="30"/>
      <c r="U429" s="1"/>
      <c r="V429" s="1"/>
      <c r="W429" s="1"/>
      <c r="X429" s="1"/>
      <c r="Y429" s="1"/>
      <c r="Z429" s="1"/>
      <c r="AA429" s="1"/>
      <c r="AB429" s="1"/>
      <c r="AC429" s="1"/>
      <c r="AD429" s="1"/>
      <c r="AE429" s="1"/>
      <c r="AF429" s="1"/>
      <c r="AG429" s="1"/>
      <c r="AH429" s="1"/>
      <c r="AI429" s="1"/>
      <c r="AJ429" s="1"/>
      <c r="AK429" s="1"/>
      <c r="AL429" s="1"/>
      <c r="AM429" s="1"/>
      <c r="AN429" s="1"/>
      <c r="AO429" s="1"/>
    </row>
    <row r="430" spans="1:41" hidden="1">
      <c r="A430" s="27" t="s">
        <v>305</v>
      </c>
      <c r="B430" s="6" t="s">
        <v>797</v>
      </c>
      <c r="C430" s="30" t="e">
        <f>+#REF!+#REF!+#REF!+#REF!+#REF!+Óvoda!C434+#REF!+ÖNK!C432</f>
        <v>#REF!</v>
      </c>
      <c r="D430" s="30" t="e">
        <f>+#REF!+#REF!+#REF!+#REF!+#REF!+Óvoda!D434+#REF!+ÖNK!D432</f>
        <v>#REF!</v>
      </c>
      <c r="E430" s="30" t="e">
        <f>+#REF!+#REF!+#REF!+#REF!+#REF!+Óvoda!E434+#REF!+ÖNK!E432</f>
        <v>#REF!</v>
      </c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  <c r="S430" s="30"/>
      <c r="T430" s="30"/>
      <c r="U430" s="1"/>
      <c r="V430" s="1"/>
      <c r="W430" s="1"/>
      <c r="X430" s="1"/>
      <c r="Y430" s="1"/>
      <c r="Z430" s="1"/>
      <c r="AA430" s="1"/>
      <c r="AB430" s="1"/>
      <c r="AC430" s="1"/>
      <c r="AD430" s="1"/>
      <c r="AE430" s="1"/>
      <c r="AF430" s="1"/>
      <c r="AG430" s="1"/>
      <c r="AH430" s="1"/>
      <c r="AI430" s="1"/>
      <c r="AJ430" s="1"/>
      <c r="AK430" s="1"/>
      <c r="AL430" s="1"/>
      <c r="AM430" s="1"/>
      <c r="AN430" s="1"/>
      <c r="AO430" s="1"/>
    </row>
    <row r="431" spans="1:41" ht="15.75" customHeight="1">
      <c r="A431" s="27" t="s">
        <v>307</v>
      </c>
      <c r="B431" s="6" t="s">
        <v>798</v>
      </c>
      <c r="C431" s="30">
        <f>Óvoda!C435+ÖNK!C433</f>
        <v>14000</v>
      </c>
      <c r="D431" s="30">
        <f>Óvoda!D435+ÖNK!D433</f>
        <v>14000</v>
      </c>
      <c r="E431" s="30">
        <f>Óvoda!E435+ÖNK!E433</f>
        <v>18337</v>
      </c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  <c r="S431" s="30"/>
      <c r="T431" s="30"/>
      <c r="U431" s="1"/>
      <c r="V431" s="1"/>
      <c r="W431" s="1"/>
      <c r="X431" s="1"/>
      <c r="Y431" s="1"/>
      <c r="Z431" s="1"/>
      <c r="AA431" s="1"/>
      <c r="AB431" s="1"/>
      <c r="AC431" s="1"/>
      <c r="AD431" s="1"/>
      <c r="AE431" s="1"/>
      <c r="AF431" s="1"/>
      <c r="AG431" s="1"/>
      <c r="AH431" s="1"/>
      <c r="AI431" s="1"/>
      <c r="AJ431" s="1"/>
      <c r="AK431" s="1"/>
      <c r="AL431" s="1"/>
      <c r="AM431" s="1"/>
      <c r="AN431" s="1"/>
      <c r="AO431" s="1"/>
    </row>
    <row r="432" spans="1:41" hidden="1">
      <c r="A432" s="27" t="s">
        <v>309</v>
      </c>
      <c r="B432" s="6" t="s">
        <v>799</v>
      </c>
      <c r="C432" s="30" t="e">
        <f>+#REF!+#REF!+#REF!+#REF!+#REF!+Óvoda!C436+#REF!+ÖNK!C434</f>
        <v>#REF!</v>
      </c>
      <c r="D432" s="30" t="e">
        <f>+#REF!+#REF!+#REF!+#REF!+#REF!+Óvoda!D436+#REF!+ÖNK!D434</f>
        <v>#REF!</v>
      </c>
      <c r="E432" s="30" t="e">
        <f>+#REF!+#REF!+#REF!+#REF!+#REF!+Óvoda!E436+#REF!+ÖNK!E434</f>
        <v>#REF!</v>
      </c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  <c r="S432" s="30"/>
      <c r="T432" s="30"/>
      <c r="U432" s="1"/>
      <c r="V432" s="1"/>
      <c r="W432" s="1"/>
      <c r="X432" s="1"/>
      <c r="Y432" s="1"/>
      <c r="Z432" s="1"/>
      <c r="AA432" s="1"/>
      <c r="AB432" s="1"/>
      <c r="AC432" s="1"/>
      <c r="AD432" s="1"/>
      <c r="AE432" s="1"/>
      <c r="AF432" s="1"/>
      <c r="AG432" s="1"/>
      <c r="AH432" s="1"/>
      <c r="AI432" s="1"/>
      <c r="AJ432" s="1"/>
      <c r="AK432" s="1"/>
      <c r="AL432" s="1"/>
      <c r="AM432" s="1"/>
      <c r="AN432" s="1"/>
      <c r="AO432" s="1"/>
    </row>
    <row r="433" spans="1:41" hidden="1">
      <c r="A433" s="27" t="s">
        <v>311</v>
      </c>
      <c r="B433" s="6" t="s">
        <v>800</v>
      </c>
      <c r="C433" s="30" t="e">
        <f>+#REF!+#REF!+#REF!+#REF!+#REF!+Óvoda!C437+#REF!+ÖNK!C435</f>
        <v>#REF!</v>
      </c>
      <c r="D433" s="30" t="e">
        <f>+#REF!+#REF!+#REF!+#REF!+#REF!+Óvoda!D437+#REF!+ÖNK!D435</f>
        <v>#REF!</v>
      </c>
      <c r="E433" s="30" t="e">
        <f>+#REF!+#REF!+#REF!+#REF!+#REF!+Óvoda!E437+#REF!+ÖNK!E435</f>
        <v>#REF!</v>
      </c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  <c r="S433" s="30"/>
      <c r="T433" s="30"/>
      <c r="U433" s="1"/>
      <c r="V433" s="1"/>
      <c r="W433" s="1"/>
      <c r="X433" s="1"/>
      <c r="Y433" s="1"/>
      <c r="Z433" s="1"/>
      <c r="AA433" s="1"/>
      <c r="AB433" s="1"/>
      <c r="AC433" s="1"/>
      <c r="AD433" s="1"/>
      <c r="AE433" s="1"/>
      <c r="AF433" s="1"/>
      <c r="AG433" s="1"/>
      <c r="AH433" s="1"/>
      <c r="AI433" s="1"/>
      <c r="AJ433" s="1"/>
      <c r="AK433" s="1"/>
      <c r="AL433" s="1"/>
      <c r="AM433" s="1"/>
      <c r="AN433" s="1"/>
      <c r="AO433" s="1"/>
    </row>
    <row r="434" spans="1:41" hidden="1">
      <c r="A434" s="27" t="s">
        <v>313</v>
      </c>
      <c r="B434" s="6" t="s">
        <v>801</v>
      </c>
      <c r="C434" s="30" t="e">
        <f>+#REF!+#REF!+#REF!+#REF!+#REF!+Óvoda!C438+#REF!+ÖNK!C436</f>
        <v>#REF!</v>
      </c>
      <c r="D434" s="30" t="e">
        <f>+#REF!+#REF!+#REF!+#REF!+#REF!+Óvoda!D438+#REF!+ÖNK!D436</f>
        <v>#REF!</v>
      </c>
      <c r="E434" s="30" t="e">
        <f>+#REF!+#REF!+#REF!+#REF!+#REF!+Óvoda!E438+#REF!+ÖNK!E436</f>
        <v>#REF!</v>
      </c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  <c r="S434" s="30"/>
      <c r="T434" s="30"/>
      <c r="U434" s="1"/>
      <c r="V434" s="1"/>
      <c r="W434" s="1"/>
      <c r="X434" s="1"/>
      <c r="Y434" s="1"/>
      <c r="Z434" s="1"/>
      <c r="AA434" s="1"/>
      <c r="AB434" s="1"/>
      <c r="AC434" s="1"/>
      <c r="AD434" s="1"/>
      <c r="AE434" s="1"/>
      <c r="AF434" s="1"/>
      <c r="AG434" s="1"/>
      <c r="AH434" s="1"/>
      <c r="AI434" s="1"/>
      <c r="AJ434" s="1"/>
      <c r="AK434" s="1"/>
      <c r="AL434" s="1"/>
      <c r="AM434" s="1"/>
      <c r="AN434" s="1"/>
      <c r="AO434" s="1"/>
    </row>
    <row r="435" spans="1:41" hidden="1">
      <c r="A435" s="27" t="s">
        <v>315</v>
      </c>
      <c r="B435" s="6" t="s">
        <v>802</v>
      </c>
      <c r="C435" s="30" t="e">
        <f>+#REF!+#REF!+#REF!+#REF!+#REF!+Óvoda!C439+#REF!+ÖNK!C437</f>
        <v>#REF!</v>
      </c>
      <c r="D435" s="30" t="e">
        <f>+#REF!+#REF!+#REF!+#REF!+#REF!+Óvoda!D439+#REF!+ÖNK!D437</f>
        <v>#REF!</v>
      </c>
      <c r="E435" s="30" t="e">
        <f>+#REF!+#REF!+#REF!+#REF!+#REF!+Óvoda!E439+#REF!+ÖNK!E437</f>
        <v>#REF!</v>
      </c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  <c r="S435" s="30"/>
      <c r="T435" s="30"/>
      <c r="U435" s="1"/>
      <c r="V435" s="1"/>
      <c r="W435" s="1"/>
      <c r="X435" s="1"/>
      <c r="Y435" s="1"/>
      <c r="Z435" s="1"/>
      <c r="AA435" s="1"/>
      <c r="AB435" s="1"/>
      <c r="AC435" s="1"/>
      <c r="AD435" s="1"/>
      <c r="AE435" s="1"/>
      <c r="AF435" s="1"/>
      <c r="AG435" s="1"/>
      <c r="AH435" s="1"/>
      <c r="AI435" s="1"/>
      <c r="AJ435" s="1"/>
      <c r="AK435" s="1"/>
      <c r="AL435" s="1"/>
      <c r="AM435" s="1"/>
      <c r="AN435" s="1"/>
      <c r="AO435" s="1"/>
    </row>
    <row r="436" spans="1:41" hidden="1">
      <c r="A436" s="27" t="s">
        <v>317</v>
      </c>
      <c r="B436" s="6" t="s">
        <v>803</v>
      </c>
      <c r="C436" s="30" t="e">
        <f>+#REF!+#REF!+#REF!+#REF!+#REF!+Óvoda!C440+#REF!+ÖNK!C438</f>
        <v>#REF!</v>
      </c>
      <c r="D436" s="30" t="e">
        <f>+#REF!+#REF!+#REF!+#REF!+#REF!+Óvoda!D440+#REF!+ÖNK!D438</f>
        <v>#REF!</v>
      </c>
      <c r="E436" s="30" t="e">
        <f>+#REF!+#REF!+#REF!+#REF!+#REF!+Óvoda!E440+#REF!+ÖNK!E438</f>
        <v>#REF!</v>
      </c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  <c r="S436" s="30"/>
      <c r="T436" s="30"/>
      <c r="U436" s="1"/>
      <c r="V436" s="1"/>
      <c r="W436" s="1"/>
      <c r="X436" s="1"/>
      <c r="Y436" s="1"/>
      <c r="Z436" s="1"/>
      <c r="AA436" s="1"/>
      <c r="AB436" s="1"/>
      <c r="AC436" s="1"/>
      <c r="AD436" s="1"/>
      <c r="AE436" s="1"/>
      <c r="AF436" s="1"/>
      <c r="AG436" s="1"/>
      <c r="AH436" s="1"/>
      <c r="AI436" s="1"/>
      <c r="AJ436" s="1"/>
      <c r="AK436" s="1"/>
      <c r="AL436" s="1"/>
      <c r="AM436" s="1"/>
      <c r="AN436" s="1"/>
      <c r="AO436" s="1"/>
    </row>
    <row r="437" spans="1:41" hidden="1">
      <c r="A437" s="27" t="s">
        <v>319</v>
      </c>
      <c r="B437" s="6" t="s">
        <v>804</v>
      </c>
      <c r="C437" s="30" t="e">
        <f>+#REF!+#REF!+#REF!+#REF!+#REF!+Óvoda!C441+#REF!+ÖNK!C439</f>
        <v>#REF!</v>
      </c>
      <c r="D437" s="30" t="e">
        <f>+#REF!+#REF!+#REF!+#REF!+#REF!+Óvoda!D441+#REF!+ÖNK!D439</f>
        <v>#REF!</v>
      </c>
      <c r="E437" s="30" t="e">
        <f>+#REF!+#REF!+#REF!+#REF!+#REF!+Óvoda!E441+#REF!+ÖNK!E439</f>
        <v>#REF!</v>
      </c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  <c r="S437" s="30"/>
      <c r="T437" s="30"/>
      <c r="U437" s="1"/>
      <c r="V437" s="1"/>
      <c r="W437" s="1"/>
      <c r="X437" s="1"/>
      <c r="Y437" s="1"/>
      <c r="Z437" s="1"/>
      <c r="AA437" s="1"/>
      <c r="AB437" s="1"/>
      <c r="AC437" s="1"/>
      <c r="AD437" s="1"/>
      <c r="AE437" s="1"/>
      <c r="AF437" s="1"/>
      <c r="AG437" s="1"/>
      <c r="AH437" s="1"/>
      <c r="AI437" s="1"/>
      <c r="AJ437" s="1"/>
      <c r="AK437" s="1"/>
      <c r="AL437" s="1"/>
      <c r="AM437" s="1"/>
      <c r="AN437" s="1"/>
      <c r="AO437" s="1"/>
    </row>
    <row r="438" spans="1:41" ht="25.5">
      <c r="A438" s="27" t="s">
        <v>321</v>
      </c>
      <c r="B438" s="6" t="s">
        <v>805</v>
      </c>
      <c r="C438" s="30">
        <f>+Óvoda!C442+ÖNK!C440</f>
        <v>14000</v>
      </c>
      <c r="D438" s="30">
        <f>+Óvoda!D442+ÖNK!D440</f>
        <v>14000</v>
      </c>
      <c r="E438" s="30">
        <f>+Óvoda!E442+ÖNK!E440</f>
        <v>18337</v>
      </c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  <c r="S438" s="30"/>
      <c r="T438" s="30"/>
      <c r="U438" s="1"/>
      <c r="V438" s="1"/>
      <c r="W438" s="1"/>
      <c r="X438" s="1"/>
      <c r="Y438" s="1"/>
      <c r="Z438" s="1"/>
      <c r="AA438" s="1"/>
      <c r="AB438" s="1"/>
      <c r="AC438" s="1"/>
      <c r="AD438" s="1"/>
      <c r="AE438" s="1"/>
      <c r="AF438" s="1"/>
      <c r="AG438" s="1"/>
      <c r="AH438" s="1"/>
      <c r="AI438" s="1"/>
      <c r="AJ438" s="1"/>
      <c r="AK438" s="1"/>
      <c r="AL438" s="1"/>
      <c r="AM438" s="1"/>
      <c r="AN438" s="1"/>
      <c r="AO438" s="1"/>
    </row>
    <row r="439" spans="1:41" hidden="1">
      <c r="A439" s="27" t="s">
        <v>323</v>
      </c>
      <c r="B439" s="6" t="s">
        <v>806</v>
      </c>
      <c r="C439" s="30" t="e">
        <f>+#REF!+#REF!+#REF!+#REF!+#REF!+Óvoda!C443+#REF!+ÖNK!C441</f>
        <v>#REF!</v>
      </c>
      <c r="D439" s="30" t="e">
        <f>+#REF!+#REF!+#REF!+#REF!+#REF!+Óvoda!D443+#REF!+ÖNK!D441</f>
        <v>#REF!</v>
      </c>
      <c r="E439" s="30" t="e">
        <f>+#REF!+#REF!+#REF!+#REF!+#REF!+Óvoda!E443+#REF!+ÖNK!E441</f>
        <v>#REF!</v>
      </c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  <c r="S439" s="30"/>
      <c r="T439" s="30"/>
      <c r="U439" s="1"/>
      <c r="V439" s="1"/>
      <c r="W439" s="1"/>
      <c r="X439" s="1"/>
      <c r="Y439" s="1"/>
      <c r="Z439" s="1"/>
      <c r="AA439" s="1"/>
      <c r="AB439" s="1"/>
      <c r="AC439" s="1"/>
      <c r="AD439" s="1"/>
      <c r="AE439" s="1"/>
      <c r="AF439" s="1"/>
      <c r="AG439" s="1"/>
      <c r="AH439" s="1"/>
      <c r="AI439" s="1"/>
      <c r="AJ439" s="1"/>
      <c r="AK439" s="1"/>
      <c r="AL439" s="1"/>
      <c r="AM439" s="1"/>
      <c r="AN439" s="1"/>
      <c r="AO439" s="1"/>
    </row>
    <row r="440" spans="1:41" hidden="1">
      <c r="A440" s="27" t="s">
        <v>325</v>
      </c>
      <c r="B440" s="6" t="s">
        <v>807</v>
      </c>
      <c r="C440" s="30" t="e">
        <f>+#REF!+#REF!+#REF!+#REF!+#REF!+Óvoda!C444+#REF!+ÖNK!C442</f>
        <v>#REF!</v>
      </c>
      <c r="D440" s="30" t="e">
        <f>+#REF!+#REF!+#REF!+#REF!+#REF!+Óvoda!D444+#REF!+ÖNK!D442</f>
        <v>#REF!</v>
      </c>
      <c r="E440" s="30" t="e">
        <f>+#REF!+#REF!+#REF!+#REF!+#REF!+Óvoda!E444+#REF!+ÖNK!E442</f>
        <v>#REF!</v>
      </c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  <c r="S440" s="30"/>
      <c r="T440" s="30"/>
      <c r="U440" s="1"/>
      <c r="V440" s="1"/>
      <c r="W440" s="1"/>
      <c r="X440" s="1"/>
      <c r="Y440" s="1"/>
      <c r="Z440" s="1"/>
      <c r="AA440" s="1"/>
      <c r="AB440" s="1"/>
      <c r="AC440" s="1"/>
      <c r="AD440" s="1"/>
      <c r="AE440" s="1"/>
      <c r="AF440" s="1"/>
      <c r="AG440" s="1"/>
      <c r="AH440" s="1"/>
      <c r="AI440" s="1"/>
      <c r="AJ440" s="1"/>
      <c r="AK440" s="1"/>
      <c r="AL440" s="1"/>
      <c r="AM440" s="1"/>
      <c r="AN440" s="1"/>
      <c r="AO440" s="1"/>
    </row>
    <row r="441" spans="1:41" hidden="1">
      <c r="A441" s="27" t="s">
        <v>327</v>
      </c>
      <c r="B441" s="6" t="s">
        <v>808</v>
      </c>
      <c r="C441" s="30" t="e">
        <f>+#REF!+#REF!+#REF!+#REF!+#REF!+Óvoda!C445+#REF!+ÖNK!C443</f>
        <v>#REF!</v>
      </c>
      <c r="D441" s="30" t="e">
        <f>+#REF!+#REF!+#REF!+#REF!+#REF!+Óvoda!D445+#REF!+ÖNK!D443</f>
        <v>#REF!</v>
      </c>
      <c r="E441" s="30" t="e">
        <f>+#REF!+#REF!+#REF!+#REF!+#REF!+Óvoda!E445+#REF!+ÖNK!E443</f>
        <v>#REF!</v>
      </c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  <c r="S441" s="30"/>
      <c r="T441" s="30"/>
      <c r="U441" s="1"/>
      <c r="V441" s="1"/>
      <c r="W441" s="1"/>
      <c r="X441" s="1"/>
      <c r="Y441" s="1"/>
      <c r="Z441" s="1"/>
      <c r="AA441" s="1"/>
      <c r="AB441" s="1"/>
      <c r="AC441" s="1"/>
      <c r="AD441" s="1"/>
      <c r="AE441" s="1"/>
      <c r="AF441" s="1"/>
      <c r="AG441" s="1"/>
      <c r="AH441" s="1"/>
      <c r="AI441" s="1"/>
      <c r="AJ441" s="1"/>
      <c r="AK441" s="1"/>
      <c r="AL441" s="1"/>
      <c r="AM441" s="1"/>
      <c r="AN441" s="1"/>
      <c r="AO441" s="1"/>
    </row>
    <row r="442" spans="1:41" ht="25.5" hidden="1">
      <c r="A442" s="27" t="s">
        <v>329</v>
      </c>
      <c r="B442" s="6" t="s">
        <v>809</v>
      </c>
      <c r="C442" s="30" t="e">
        <f>+#REF!+#REF!+#REF!+#REF!+#REF!+Óvoda!C446+#REF!+ÖNK!C444</f>
        <v>#REF!</v>
      </c>
      <c r="D442" s="30" t="e">
        <f>+#REF!+#REF!+#REF!+#REF!+#REF!+Óvoda!D446+#REF!+ÖNK!D444</f>
        <v>#REF!</v>
      </c>
      <c r="E442" s="30" t="e">
        <f>+#REF!+#REF!+#REF!+#REF!+#REF!+Óvoda!E446+#REF!+ÖNK!E444</f>
        <v>#REF!</v>
      </c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  <c r="S442" s="30"/>
      <c r="T442" s="30"/>
      <c r="U442" s="1"/>
      <c r="V442" s="1"/>
      <c r="W442" s="1"/>
      <c r="X442" s="1"/>
      <c r="Y442" s="1"/>
      <c r="Z442" s="1"/>
      <c r="AA442" s="1"/>
      <c r="AB442" s="1"/>
      <c r="AC442" s="1"/>
      <c r="AD442" s="1"/>
      <c r="AE442" s="1"/>
      <c r="AF442" s="1"/>
      <c r="AG442" s="1"/>
      <c r="AH442" s="1"/>
      <c r="AI442" s="1"/>
      <c r="AJ442" s="1"/>
      <c r="AK442" s="1"/>
      <c r="AL442" s="1"/>
      <c r="AM442" s="1"/>
      <c r="AN442" s="1"/>
      <c r="AO442" s="1"/>
    </row>
    <row r="443" spans="1:41" ht="25.5" hidden="1">
      <c r="A443" s="27" t="s">
        <v>331</v>
      </c>
      <c r="B443" s="6" t="s">
        <v>810</v>
      </c>
      <c r="C443" s="30" t="e">
        <f>+#REF!+#REF!+#REF!+#REF!+#REF!+Óvoda!C447+#REF!+ÖNK!C445</f>
        <v>#REF!</v>
      </c>
      <c r="D443" s="30" t="e">
        <f>+#REF!+#REF!+#REF!+#REF!+#REF!+Óvoda!D447+#REF!+ÖNK!D445</f>
        <v>#REF!</v>
      </c>
      <c r="E443" s="30" t="e">
        <f>+#REF!+#REF!+#REF!+#REF!+#REF!+Óvoda!E447+#REF!+ÖNK!E445</f>
        <v>#REF!</v>
      </c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  <c r="S443" s="30"/>
      <c r="T443" s="30"/>
      <c r="U443" s="1"/>
      <c r="V443" s="1"/>
      <c r="W443" s="1"/>
      <c r="X443" s="1"/>
      <c r="Y443" s="1"/>
      <c r="Z443" s="1"/>
      <c r="AA443" s="1"/>
      <c r="AB443" s="1"/>
      <c r="AC443" s="1"/>
      <c r="AD443" s="1"/>
      <c r="AE443" s="1"/>
      <c r="AF443" s="1"/>
      <c r="AG443" s="1"/>
      <c r="AH443" s="1"/>
      <c r="AI443" s="1"/>
      <c r="AJ443" s="1"/>
      <c r="AK443" s="1"/>
      <c r="AL443" s="1"/>
      <c r="AM443" s="1"/>
      <c r="AN443" s="1"/>
      <c r="AO443" s="1"/>
    </row>
    <row r="444" spans="1:41" hidden="1">
      <c r="A444" s="27" t="s">
        <v>333</v>
      </c>
      <c r="B444" s="6" t="s">
        <v>811</v>
      </c>
      <c r="C444" s="30" t="e">
        <f>+#REF!+#REF!+#REF!+#REF!+#REF!+Óvoda!C448+#REF!+ÖNK!C446</f>
        <v>#REF!</v>
      </c>
      <c r="D444" s="30" t="e">
        <f>+#REF!+#REF!+#REF!+#REF!+#REF!+Óvoda!D448+#REF!+ÖNK!D446</f>
        <v>#REF!</v>
      </c>
      <c r="E444" s="30" t="e">
        <f>+#REF!+#REF!+#REF!+#REF!+#REF!+Óvoda!E448+#REF!+ÖNK!E446</f>
        <v>#REF!</v>
      </c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  <c r="S444" s="30"/>
      <c r="T444" s="30"/>
      <c r="U444" s="1"/>
      <c r="V444" s="1"/>
      <c r="W444" s="1"/>
      <c r="X444" s="1"/>
      <c r="Y444" s="1"/>
      <c r="Z444" s="1"/>
      <c r="AA444" s="1"/>
      <c r="AB444" s="1"/>
      <c r="AC444" s="1"/>
      <c r="AD444" s="1"/>
      <c r="AE444" s="1"/>
      <c r="AF444" s="1"/>
      <c r="AG444" s="1"/>
      <c r="AH444" s="1"/>
      <c r="AI444" s="1"/>
      <c r="AJ444" s="1"/>
      <c r="AK444" s="1"/>
      <c r="AL444" s="1"/>
      <c r="AM444" s="1"/>
      <c r="AN444" s="1"/>
      <c r="AO444" s="1"/>
    </row>
    <row r="445" spans="1:41" ht="25.5" hidden="1">
      <c r="A445" s="27" t="s">
        <v>335</v>
      </c>
      <c r="B445" s="6" t="s">
        <v>812</v>
      </c>
      <c r="C445" s="30" t="e">
        <f>+#REF!+#REF!+#REF!+#REF!+#REF!+Óvoda!C449+#REF!+ÖNK!C447</f>
        <v>#REF!</v>
      </c>
      <c r="D445" s="30" t="e">
        <f>+#REF!+#REF!+#REF!+#REF!+#REF!+Óvoda!D449+#REF!+ÖNK!D447</f>
        <v>#REF!</v>
      </c>
      <c r="E445" s="30" t="e">
        <f>+#REF!+#REF!+#REF!+#REF!+#REF!+Óvoda!E449+#REF!+ÖNK!E447</f>
        <v>#REF!</v>
      </c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  <c r="S445" s="30"/>
      <c r="T445" s="30"/>
      <c r="U445" s="1"/>
      <c r="V445" s="1"/>
      <c r="W445" s="1"/>
      <c r="X445" s="1"/>
      <c r="Y445" s="1"/>
      <c r="Z445" s="1"/>
      <c r="AA445" s="1"/>
      <c r="AB445" s="1"/>
      <c r="AC445" s="1"/>
      <c r="AD445" s="1"/>
      <c r="AE445" s="1"/>
      <c r="AF445" s="1"/>
      <c r="AG445" s="1"/>
      <c r="AH445" s="1"/>
      <c r="AI445" s="1"/>
      <c r="AJ445" s="1"/>
      <c r="AK445" s="1"/>
      <c r="AL445" s="1"/>
      <c r="AM445" s="1"/>
      <c r="AN445" s="1"/>
      <c r="AO445" s="1"/>
    </row>
    <row r="446" spans="1:41" ht="25.5" hidden="1">
      <c r="A446" s="27" t="s">
        <v>337</v>
      </c>
      <c r="B446" s="6" t="s">
        <v>813</v>
      </c>
      <c r="C446" s="30" t="e">
        <f>+#REF!+#REF!+#REF!+#REF!+#REF!+Óvoda!C450+#REF!+ÖNK!C448</f>
        <v>#REF!</v>
      </c>
      <c r="D446" s="30" t="e">
        <f>+#REF!+#REF!+#REF!+#REF!+#REF!+Óvoda!D450+#REF!+ÖNK!D448</f>
        <v>#REF!</v>
      </c>
      <c r="E446" s="30" t="e">
        <f>+#REF!+#REF!+#REF!+#REF!+#REF!+Óvoda!E450+#REF!+ÖNK!E448</f>
        <v>#REF!</v>
      </c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  <c r="S446" s="30"/>
      <c r="T446" s="30"/>
      <c r="U446" s="1"/>
      <c r="V446" s="1"/>
      <c r="W446" s="1"/>
      <c r="X446" s="1"/>
      <c r="Y446" s="1"/>
      <c r="Z446" s="1"/>
      <c r="AA446" s="1"/>
      <c r="AB446" s="1"/>
      <c r="AC446" s="1"/>
      <c r="AD446" s="1"/>
      <c r="AE446" s="1"/>
      <c r="AF446" s="1"/>
      <c r="AG446" s="1"/>
      <c r="AH446" s="1"/>
      <c r="AI446" s="1"/>
      <c r="AJ446" s="1"/>
      <c r="AK446" s="1"/>
      <c r="AL446" s="1"/>
      <c r="AM446" s="1"/>
      <c r="AN446" s="1"/>
      <c r="AO446" s="1"/>
    </row>
    <row r="447" spans="1:41" hidden="1">
      <c r="A447" s="27" t="s">
        <v>339</v>
      </c>
      <c r="B447" s="6" t="s">
        <v>814</v>
      </c>
      <c r="C447" s="30" t="e">
        <f>+#REF!+#REF!+#REF!+#REF!+#REF!+Óvoda!C451+#REF!+ÖNK!C449</f>
        <v>#REF!</v>
      </c>
      <c r="D447" s="30" t="e">
        <f>+#REF!+#REF!+#REF!+#REF!+#REF!+Óvoda!D451+#REF!+ÖNK!D449</f>
        <v>#REF!</v>
      </c>
      <c r="E447" s="30" t="e">
        <f>+#REF!+#REF!+#REF!+#REF!+#REF!+Óvoda!E451+#REF!+ÖNK!E449</f>
        <v>#REF!</v>
      </c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  <c r="S447" s="30"/>
      <c r="T447" s="30"/>
      <c r="U447" s="1"/>
      <c r="V447" s="1"/>
      <c r="W447" s="1"/>
      <c r="X447" s="1"/>
      <c r="Y447" s="1"/>
      <c r="Z447" s="1"/>
      <c r="AA447" s="1"/>
      <c r="AB447" s="1"/>
      <c r="AC447" s="1"/>
      <c r="AD447" s="1"/>
      <c r="AE447" s="1"/>
      <c r="AF447" s="1"/>
      <c r="AG447" s="1"/>
      <c r="AH447" s="1"/>
      <c r="AI447" s="1"/>
      <c r="AJ447" s="1"/>
      <c r="AK447" s="1"/>
      <c r="AL447" s="1"/>
      <c r="AM447" s="1"/>
      <c r="AN447" s="1"/>
      <c r="AO447" s="1"/>
    </row>
    <row r="448" spans="1:41" hidden="1">
      <c r="A448" s="27" t="s">
        <v>341</v>
      </c>
      <c r="B448" s="6" t="s">
        <v>815</v>
      </c>
      <c r="C448" s="30" t="e">
        <f>+#REF!+#REF!+#REF!+#REF!+#REF!+Óvoda!C452+#REF!+ÖNK!C450</f>
        <v>#REF!</v>
      </c>
      <c r="D448" s="30" t="e">
        <f>+#REF!+#REF!+#REF!+#REF!+#REF!+Óvoda!D452+#REF!+ÖNK!D450</f>
        <v>#REF!</v>
      </c>
      <c r="E448" s="30" t="e">
        <f>+#REF!+#REF!+#REF!+#REF!+#REF!+Óvoda!E452+#REF!+ÖNK!E450</f>
        <v>#REF!</v>
      </c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  <c r="S448" s="30"/>
      <c r="T448" s="30"/>
      <c r="U448" s="1"/>
      <c r="V448" s="1"/>
      <c r="W448" s="1"/>
      <c r="X448" s="1"/>
      <c r="Y448" s="1"/>
      <c r="Z448" s="1"/>
      <c r="AA448" s="1"/>
      <c r="AB448" s="1"/>
      <c r="AC448" s="1"/>
      <c r="AD448" s="1"/>
      <c r="AE448" s="1"/>
      <c r="AF448" s="1"/>
      <c r="AG448" s="1"/>
      <c r="AH448" s="1"/>
      <c r="AI448" s="1"/>
      <c r="AJ448" s="1"/>
      <c r="AK448" s="1"/>
      <c r="AL448" s="1"/>
      <c r="AM448" s="1"/>
      <c r="AN448" s="1"/>
      <c r="AO448" s="1"/>
    </row>
    <row r="449" spans="1:41" hidden="1">
      <c r="A449" s="27" t="s">
        <v>343</v>
      </c>
      <c r="B449" s="6" t="s">
        <v>816</v>
      </c>
      <c r="C449" s="30" t="e">
        <f>+#REF!+#REF!+#REF!+#REF!+#REF!+Óvoda!C453+#REF!+ÖNK!C451</f>
        <v>#REF!</v>
      </c>
      <c r="D449" s="30" t="e">
        <f>+#REF!+#REF!+#REF!+#REF!+#REF!+Óvoda!D453+#REF!+ÖNK!D451</f>
        <v>#REF!</v>
      </c>
      <c r="E449" s="30" t="e">
        <f>+#REF!+#REF!+#REF!+#REF!+#REF!+Óvoda!E453+#REF!+ÖNK!E451</f>
        <v>#REF!</v>
      </c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  <c r="S449" s="30"/>
      <c r="T449" s="30"/>
      <c r="U449" s="1"/>
      <c r="V449" s="1"/>
      <c r="W449" s="1"/>
      <c r="X449" s="1"/>
      <c r="Y449" s="1"/>
      <c r="Z449" s="1"/>
      <c r="AA449" s="1"/>
      <c r="AB449" s="1"/>
      <c r="AC449" s="1"/>
      <c r="AD449" s="1"/>
      <c r="AE449" s="1"/>
      <c r="AF449" s="1"/>
      <c r="AG449" s="1"/>
      <c r="AH449" s="1"/>
      <c r="AI449" s="1"/>
      <c r="AJ449" s="1"/>
      <c r="AK449" s="1"/>
      <c r="AL449" s="1"/>
      <c r="AM449" s="1"/>
      <c r="AN449" s="1"/>
      <c r="AO449" s="1"/>
    </row>
    <row r="450" spans="1:41" hidden="1">
      <c r="A450" s="27" t="s">
        <v>345</v>
      </c>
      <c r="B450" s="6" t="s">
        <v>817</v>
      </c>
      <c r="C450" s="30" t="e">
        <f>+#REF!+#REF!+#REF!+#REF!+#REF!+Óvoda!C454+#REF!+ÖNK!C452</f>
        <v>#REF!</v>
      </c>
      <c r="D450" s="30" t="e">
        <f>+#REF!+#REF!+#REF!+#REF!+#REF!+Óvoda!D454+#REF!+ÖNK!D452</f>
        <v>#REF!</v>
      </c>
      <c r="E450" s="30" t="e">
        <f>+#REF!+#REF!+#REF!+#REF!+#REF!+Óvoda!E454+#REF!+ÖNK!E452</f>
        <v>#REF!</v>
      </c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  <c r="S450" s="30"/>
      <c r="T450" s="30"/>
      <c r="U450" s="1"/>
      <c r="V450" s="1"/>
      <c r="W450" s="1"/>
      <c r="X450" s="1"/>
      <c r="Y450" s="1"/>
      <c r="Z450" s="1"/>
      <c r="AA450" s="1"/>
      <c r="AB450" s="1"/>
      <c r="AC450" s="1"/>
      <c r="AD450" s="1"/>
      <c r="AE450" s="1"/>
      <c r="AF450" s="1"/>
      <c r="AG450" s="1"/>
      <c r="AH450" s="1"/>
      <c r="AI450" s="1"/>
      <c r="AJ450" s="1"/>
      <c r="AK450" s="1"/>
      <c r="AL450" s="1"/>
      <c r="AM450" s="1"/>
      <c r="AN450" s="1"/>
      <c r="AO450" s="1"/>
    </row>
    <row r="451" spans="1:41" hidden="1">
      <c r="A451" s="27" t="s">
        <v>347</v>
      </c>
      <c r="B451" s="6" t="s">
        <v>818</v>
      </c>
      <c r="C451" s="30" t="e">
        <f>+#REF!+#REF!+#REF!+#REF!+#REF!+Óvoda!C455+#REF!+ÖNK!C453</f>
        <v>#REF!</v>
      </c>
      <c r="D451" s="30" t="e">
        <f>+#REF!+#REF!+#REF!+#REF!+#REF!+Óvoda!D455+#REF!+ÖNK!D453</f>
        <v>#REF!</v>
      </c>
      <c r="E451" s="30" t="e">
        <f>+#REF!+#REF!+#REF!+#REF!+#REF!+Óvoda!E455+#REF!+ÖNK!E453</f>
        <v>#REF!</v>
      </c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  <c r="S451" s="30"/>
      <c r="T451" s="30"/>
      <c r="U451" s="1"/>
      <c r="V451" s="1"/>
      <c r="W451" s="1"/>
      <c r="X451" s="1"/>
      <c r="Y451" s="1"/>
      <c r="Z451" s="1"/>
      <c r="AA451" s="1"/>
      <c r="AB451" s="1"/>
      <c r="AC451" s="1"/>
      <c r="AD451" s="1"/>
      <c r="AE451" s="1"/>
      <c r="AF451" s="1"/>
      <c r="AG451" s="1"/>
      <c r="AH451" s="1"/>
      <c r="AI451" s="1"/>
      <c r="AJ451" s="1"/>
      <c r="AK451" s="1"/>
      <c r="AL451" s="1"/>
      <c r="AM451" s="1"/>
      <c r="AN451" s="1"/>
      <c r="AO451" s="1"/>
    </row>
    <row r="452" spans="1:41" hidden="1">
      <c r="A452" s="27" t="s">
        <v>349</v>
      </c>
      <c r="B452" s="6" t="s">
        <v>819</v>
      </c>
      <c r="C452" s="30" t="e">
        <f>+#REF!+#REF!+#REF!+#REF!+#REF!+Óvoda!C456+#REF!+ÖNK!C454</f>
        <v>#REF!</v>
      </c>
      <c r="D452" s="30" t="e">
        <f>+#REF!+#REF!+#REF!+#REF!+#REF!+Óvoda!D456+#REF!+ÖNK!D454</f>
        <v>#REF!</v>
      </c>
      <c r="E452" s="30" t="e">
        <f>+#REF!+#REF!+#REF!+#REF!+#REF!+Óvoda!E456+#REF!+ÖNK!E454</f>
        <v>#REF!</v>
      </c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  <c r="S452" s="30"/>
      <c r="T452" s="30"/>
      <c r="U452" s="1"/>
      <c r="V452" s="1"/>
      <c r="W452" s="1"/>
      <c r="X452" s="1"/>
      <c r="Y452" s="1"/>
      <c r="Z452" s="1"/>
      <c r="AA452" s="1"/>
      <c r="AB452" s="1"/>
      <c r="AC452" s="1"/>
      <c r="AD452" s="1"/>
      <c r="AE452" s="1"/>
      <c r="AF452" s="1"/>
      <c r="AG452" s="1"/>
      <c r="AH452" s="1"/>
      <c r="AI452" s="1"/>
      <c r="AJ452" s="1"/>
      <c r="AK452" s="1"/>
      <c r="AL452" s="1"/>
      <c r="AM452" s="1"/>
      <c r="AN452" s="1"/>
      <c r="AO452" s="1"/>
    </row>
    <row r="453" spans="1:41" hidden="1">
      <c r="A453" s="27" t="s">
        <v>351</v>
      </c>
      <c r="B453" s="6" t="s">
        <v>820</v>
      </c>
      <c r="C453" s="30" t="e">
        <f>+#REF!+#REF!+#REF!+#REF!+#REF!+Óvoda!C457+#REF!+ÖNK!C455</f>
        <v>#REF!</v>
      </c>
      <c r="D453" s="30" t="e">
        <f>+#REF!+#REF!+#REF!+#REF!+#REF!+Óvoda!D457+#REF!+ÖNK!D455</f>
        <v>#REF!</v>
      </c>
      <c r="E453" s="30" t="e">
        <f>+#REF!+#REF!+#REF!+#REF!+#REF!+Óvoda!E457+#REF!+ÖNK!E455</f>
        <v>#REF!</v>
      </c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  <c r="S453" s="30"/>
      <c r="T453" s="30"/>
      <c r="U453" s="1"/>
      <c r="V453" s="1"/>
      <c r="W453" s="1"/>
      <c r="X453" s="1"/>
      <c r="Y453" s="1"/>
      <c r="Z453" s="1"/>
      <c r="AA453" s="1"/>
      <c r="AB453" s="1"/>
      <c r="AC453" s="1"/>
      <c r="AD453" s="1"/>
      <c r="AE453" s="1"/>
      <c r="AF453" s="1"/>
      <c r="AG453" s="1"/>
      <c r="AH453" s="1"/>
      <c r="AI453" s="1"/>
      <c r="AJ453" s="1"/>
      <c r="AK453" s="1"/>
      <c r="AL453" s="1"/>
      <c r="AM453" s="1"/>
      <c r="AN453" s="1"/>
      <c r="AO453" s="1"/>
    </row>
    <row r="454" spans="1:41" hidden="1">
      <c r="A454" s="27" t="s">
        <v>353</v>
      </c>
      <c r="B454" s="6" t="s">
        <v>821</v>
      </c>
      <c r="C454" s="30" t="e">
        <f>+#REF!+#REF!+#REF!+#REF!+#REF!+Óvoda!C458+#REF!+ÖNK!C456</f>
        <v>#REF!</v>
      </c>
      <c r="D454" s="30" t="e">
        <f>+#REF!+#REF!+#REF!+#REF!+#REF!+Óvoda!D458+#REF!+ÖNK!D456</f>
        <v>#REF!</v>
      </c>
      <c r="E454" s="30" t="e">
        <f>+#REF!+#REF!+#REF!+#REF!+#REF!+Óvoda!E458+#REF!+ÖNK!E456</f>
        <v>#REF!</v>
      </c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  <c r="S454" s="30"/>
      <c r="T454" s="30"/>
      <c r="U454" s="1"/>
      <c r="V454" s="1"/>
      <c r="W454" s="1"/>
      <c r="X454" s="1"/>
      <c r="Y454" s="1"/>
      <c r="Z454" s="1"/>
      <c r="AA454" s="1"/>
      <c r="AB454" s="1"/>
      <c r="AC454" s="1"/>
      <c r="AD454" s="1"/>
      <c r="AE454" s="1"/>
      <c r="AF454" s="1"/>
      <c r="AG454" s="1"/>
      <c r="AH454" s="1"/>
      <c r="AI454" s="1"/>
      <c r="AJ454" s="1"/>
      <c r="AK454" s="1"/>
      <c r="AL454" s="1"/>
      <c r="AM454" s="1"/>
      <c r="AN454" s="1"/>
      <c r="AO454" s="1"/>
    </row>
    <row r="455" spans="1:41" hidden="1">
      <c r="A455" s="27" t="s">
        <v>355</v>
      </c>
      <c r="B455" s="6" t="s">
        <v>822</v>
      </c>
      <c r="C455" s="30" t="e">
        <f>+#REF!+#REF!+#REF!+#REF!+#REF!+Óvoda!C459+#REF!+ÖNK!C457</f>
        <v>#REF!</v>
      </c>
      <c r="D455" s="30" t="e">
        <f>+#REF!+#REF!+#REF!+#REF!+#REF!+Óvoda!D459+#REF!+ÖNK!D457</f>
        <v>#REF!</v>
      </c>
      <c r="E455" s="30" t="e">
        <f>+#REF!+#REF!+#REF!+#REF!+#REF!+Óvoda!E459+#REF!+ÖNK!E457</f>
        <v>#REF!</v>
      </c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  <c r="S455" s="30"/>
      <c r="T455" s="30"/>
      <c r="U455" s="1"/>
      <c r="V455" s="1"/>
      <c r="W455" s="1"/>
      <c r="X455" s="1"/>
      <c r="Y455" s="1"/>
      <c r="Z455" s="1"/>
      <c r="AA455" s="1"/>
      <c r="AB455" s="1"/>
      <c r="AC455" s="1"/>
      <c r="AD455" s="1"/>
      <c r="AE455" s="1"/>
      <c r="AF455" s="1"/>
      <c r="AG455" s="1"/>
      <c r="AH455" s="1"/>
      <c r="AI455" s="1"/>
      <c r="AJ455" s="1"/>
      <c r="AK455" s="1"/>
      <c r="AL455" s="1"/>
      <c r="AM455" s="1"/>
      <c r="AN455" s="1"/>
      <c r="AO455" s="1"/>
    </row>
    <row r="456" spans="1:41" hidden="1">
      <c r="A456" s="27" t="s">
        <v>357</v>
      </c>
      <c r="B456" s="6" t="s">
        <v>823</v>
      </c>
      <c r="C456" s="30" t="e">
        <f>+#REF!+#REF!+#REF!+#REF!+#REF!+Óvoda!C460+#REF!+ÖNK!C458</f>
        <v>#REF!</v>
      </c>
      <c r="D456" s="30" t="e">
        <f>+#REF!+#REF!+#REF!+#REF!+#REF!+Óvoda!D460+#REF!+ÖNK!D458</f>
        <v>#REF!</v>
      </c>
      <c r="E456" s="30" t="e">
        <f>+#REF!+#REF!+#REF!+#REF!+#REF!+Óvoda!E460+#REF!+ÖNK!E458</f>
        <v>#REF!</v>
      </c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  <c r="S456" s="30"/>
      <c r="T456" s="30"/>
      <c r="U456" s="1"/>
      <c r="V456" s="1"/>
      <c r="W456" s="1"/>
      <c r="X456" s="1"/>
      <c r="Y456" s="1"/>
      <c r="Z456" s="1"/>
      <c r="AA456" s="1"/>
      <c r="AB456" s="1"/>
      <c r="AC456" s="1"/>
      <c r="AD456" s="1"/>
      <c r="AE456" s="1"/>
      <c r="AF456" s="1"/>
      <c r="AG456" s="1"/>
      <c r="AH456" s="1"/>
      <c r="AI456" s="1"/>
      <c r="AJ456" s="1"/>
      <c r="AK456" s="1"/>
      <c r="AL456" s="1"/>
      <c r="AM456" s="1"/>
      <c r="AN456" s="1"/>
      <c r="AO456" s="1"/>
    </row>
    <row r="457" spans="1:41" ht="15.75" customHeight="1">
      <c r="A457" s="27" t="s">
        <v>359</v>
      </c>
      <c r="B457" s="6" t="s">
        <v>824</v>
      </c>
      <c r="C457" s="30">
        <f>Óvoda!C461+ÖNK!C459</f>
        <v>3400</v>
      </c>
      <c r="D457" s="30">
        <f>Óvoda!D461+ÖNK!D459</f>
        <v>3400</v>
      </c>
      <c r="E457" s="30">
        <f>Óvoda!E461+ÖNK!E459</f>
        <v>3647</v>
      </c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  <c r="S457" s="30"/>
      <c r="T457" s="30"/>
      <c r="U457" s="1"/>
      <c r="V457" s="1"/>
      <c r="W457" s="1"/>
      <c r="X457" s="1"/>
      <c r="Y457" s="1"/>
      <c r="Z457" s="1"/>
      <c r="AA457" s="1"/>
      <c r="AB457" s="1"/>
      <c r="AC457" s="1"/>
      <c r="AD457" s="1"/>
      <c r="AE457" s="1"/>
      <c r="AF457" s="1"/>
      <c r="AG457" s="1"/>
      <c r="AH457" s="1"/>
      <c r="AI457" s="1"/>
      <c r="AJ457" s="1"/>
      <c r="AK457" s="1"/>
      <c r="AL457" s="1"/>
      <c r="AM457" s="1"/>
      <c r="AN457" s="1"/>
      <c r="AO457" s="1"/>
    </row>
    <row r="458" spans="1:41" hidden="1">
      <c r="A458" s="27" t="s">
        <v>365</v>
      </c>
      <c r="B458" s="6" t="s">
        <v>825</v>
      </c>
      <c r="C458" s="30" t="e">
        <f>+#REF!+#REF!+#REF!+#REF!+#REF!+Óvoda!C462+#REF!+ÖNK!C460</f>
        <v>#REF!</v>
      </c>
      <c r="D458" s="30" t="e">
        <f>+#REF!+#REF!+#REF!+#REF!+#REF!+Óvoda!D462+#REF!+ÖNK!D460</f>
        <v>#REF!</v>
      </c>
      <c r="E458" s="30" t="e">
        <f>+#REF!+#REF!+#REF!+#REF!+#REF!+Óvoda!E462+#REF!+ÖNK!E460</f>
        <v>#REF!</v>
      </c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  <c r="S458" s="30"/>
      <c r="T458" s="30"/>
      <c r="U458" s="1"/>
      <c r="V458" s="1"/>
      <c r="W458" s="1"/>
      <c r="X458" s="1"/>
      <c r="Y458" s="1"/>
      <c r="Z458" s="1"/>
      <c r="AA458" s="1"/>
      <c r="AB458" s="1"/>
      <c r="AC458" s="1"/>
      <c r="AD458" s="1"/>
      <c r="AE458" s="1"/>
      <c r="AF458" s="1"/>
      <c r="AG458" s="1"/>
      <c r="AH458" s="1"/>
      <c r="AI458" s="1"/>
      <c r="AJ458" s="1"/>
      <c r="AK458" s="1"/>
      <c r="AL458" s="1"/>
      <c r="AM458" s="1"/>
      <c r="AN458" s="1"/>
      <c r="AO458" s="1"/>
    </row>
    <row r="459" spans="1:41">
      <c r="A459" s="27" t="s">
        <v>367</v>
      </c>
      <c r="B459" s="6" t="s">
        <v>826</v>
      </c>
      <c r="C459" s="30">
        <f>Óvoda!C463+ÖNK!C461</f>
        <v>3400</v>
      </c>
      <c r="D459" s="30">
        <f>Óvoda!D463+ÖNK!D461</f>
        <v>3400</v>
      </c>
      <c r="E459" s="30">
        <f>Óvoda!E463+ÖNK!E461</f>
        <v>3647</v>
      </c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  <c r="S459" s="30"/>
      <c r="T459" s="30"/>
      <c r="U459" s="1"/>
      <c r="V459" s="1"/>
      <c r="W459" s="1"/>
      <c r="X459" s="1"/>
      <c r="Y459" s="1"/>
      <c r="Z459" s="1"/>
      <c r="AA459" s="1"/>
      <c r="AB459" s="1"/>
      <c r="AC459" s="1"/>
      <c r="AD459" s="1"/>
      <c r="AE459" s="1"/>
      <c r="AF459" s="1"/>
      <c r="AG459" s="1"/>
      <c r="AH459" s="1"/>
      <c r="AI459" s="1"/>
      <c r="AJ459" s="1"/>
      <c r="AK459" s="1"/>
      <c r="AL459" s="1"/>
      <c r="AM459" s="1"/>
      <c r="AN459" s="1"/>
      <c r="AO459" s="1"/>
    </row>
    <row r="460" spans="1:41" hidden="1">
      <c r="A460" s="27" t="s">
        <v>369</v>
      </c>
      <c r="B460" s="6" t="s">
        <v>827</v>
      </c>
      <c r="C460" s="30" t="e">
        <f>+#REF!+#REF!+#REF!+#REF!+#REF!+Óvoda!C464+#REF!+ÖNK!C462</f>
        <v>#REF!</v>
      </c>
      <c r="D460" s="30" t="e">
        <f>+#REF!+#REF!+#REF!+#REF!+#REF!+Óvoda!D464+#REF!+ÖNK!D462</f>
        <v>#REF!</v>
      </c>
      <c r="E460" s="30" t="e">
        <f>+#REF!+#REF!+#REF!+#REF!+#REF!+Óvoda!E464+#REF!+ÖNK!E462</f>
        <v>#REF!</v>
      </c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  <c r="S460" s="30"/>
      <c r="T460" s="30"/>
      <c r="U460" s="1"/>
      <c r="V460" s="1"/>
      <c r="W460" s="1"/>
      <c r="X460" s="1"/>
      <c r="Y460" s="1"/>
      <c r="Z460" s="1"/>
      <c r="AA460" s="1"/>
      <c r="AB460" s="1"/>
      <c r="AC460" s="1"/>
      <c r="AD460" s="1"/>
      <c r="AE460" s="1"/>
      <c r="AF460" s="1"/>
      <c r="AG460" s="1"/>
      <c r="AH460" s="1"/>
      <c r="AI460" s="1"/>
      <c r="AJ460" s="1"/>
      <c r="AK460" s="1"/>
      <c r="AL460" s="1"/>
      <c r="AM460" s="1"/>
      <c r="AN460" s="1"/>
      <c r="AO460" s="1"/>
    </row>
    <row r="461" spans="1:41" hidden="1">
      <c r="A461" s="27" t="s">
        <v>371</v>
      </c>
      <c r="B461" s="6" t="s">
        <v>828</v>
      </c>
      <c r="C461" s="30" t="e">
        <f>+#REF!+#REF!+#REF!+#REF!+#REF!+Óvoda!C465+#REF!+ÖNK!C463</f>
        <v>#REF!</v>
      </c>
      <c r="D461" s="30" t="e">
        <f>+#REF!+#REF!+#REF!+#REF!+#REF!+Óvoda!D465+#REF!+ÖNK!D463</f>
        <v>#REF!</v>
      </c>
      <c r="E461" s="30" t="e">
        <f>+#REF!+#REF!+#REF!+#REF!+#REF!+Óvoda!E465+#REF!+ÖNK!E463</f>
        <v>#REF!</v>
      </c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  <c r="S461" s="30"/>
      <c r="T461" s="30"/>
      <c r="U461" s="1"/>
      <c r="V461" s="1"/>
      <c r="W461" s="1"/>
      <c r="X461" s="1"/>
      <c r="Y461" s="1"/>
      <c r="Z461" s="1"/>
      <c r="AA461" s="1"/>
      <c r="AB461" s="1"/>
      <c r="AC461" s="1"/>
      <c r="AD461" s="1"/>
      <c r="AE461" s="1"/>
      <c r="AF461" s="1"/>
      <c r="AG461" s="1"/>
      <c r="AH461" s="1"/>
      <c r="AI461" s="1"/>
      <c r="AJ461" s="1"/>
      <c r="AK461" s="1"/>
      <c r="AL461" s="1"/>
      <c r="AM461" s="1"/>
      <c r="AN461" s="1"/>
      <c r="AO461" s="1"/>
    </row>
    <row r="462" spans="1:41" ht="15.75" customHeight="1">
      <c r="A462" s="27" t="s">
        <v>373</v>
      </c>
      <c r="B462" s="6" t="s">
        <v>829</v>
      </c>
      <c r="C462" s="30">
        <f>Óvoda!C466+ÖNK!C464</f>
        <v>100</v>
      </c>
      <c r="D462" s="30">
        <f>Óvoda!D466+ÖNK!D464</f>
        <v>100</v>
      </c>
      <c r="E462" s="30">
        <f>Óvoda!E466+ÖNK!E464</f>
        <v>158</v>
      </c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  <c r="S462" s="30"/>
      <c r="T462" s="30"/>
      <c r="U462" s="1"/>
      <c r="V462" s="1"/>
      <c r="W462" s="1"/>
      <c r="X462" s="1"/>
      <c r="Y462" s="1"/>
      <c r="Z462" s="1"/>
      <c r="AA462" s="1"/>
      <c r="AB462" s="1"/>
      <c r="AC462" s="1"/>
      <c r="AD462" s="1"/>
      <c r="AE462" s="1"/>
      <c r="AF462" s="1"/>
      <c r="AG462" s="1"/>
      <c r="AH462" s="1"/>
      <c r="AI462" s="1"/>
      <c r="AJ462" s="1"/>
      <c r="AK462" s="1"/>
      <c r="AL462" s="1"/>
      <c r="AM462" s="1"/>
      <c r="AN462" s="1"/>
      <c r="AO462" s="1"/>
    </row>
    <row r="463" spans="1:41" hidden="1">
      <c r="A463" s="27" t="s">
        <v>375</v>
      </c>
      <c r="B463" s="6" t="s">
        <v>830</v>
      </c>
      <c r="C463" s="30" t="e">
        <f>+#REF!+#REF!+#REF!+#REF!+#REF!+Óvoda!C467+#REF!+ÖNK!C465</f>
        <v>#REF!</v>
      </c>
      <c r="D463" s="30" t="e">
        <f>+#REF!+#REF!+#REF!+#REF!+#REF!+Óvoda!D467+#REF!+ÖNK!D465</f>
        <v>#REF!</v>
      </c>
      <c r="E463" s="30" t="e">
        <f>+#REF!+#REF!+#REF!+#REF!+#REF!+Óvoda!E467+#REF!+ÖNK!E465</f>
        <v>#REF!</v>
      </c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  <c r="S463" s="30"/>
      <c r="T463" s="30"/>
      <c r="U463" s="1"/>
      <c r="V463" s="1"/>
      <c r="W463" s="1"/>
      <c r="X463" s="1"/>
      <c r="Y463" s="1"/>
      <c r="Z463" s="1"/>
      <c r="AA463" s="1"/>
      <c r="AB463" s="1"/>
      <c r="AC463" s="1"/>
      <c r="AD463" s="1"/>
      <c r="AE463" s="1"/>
      <c r="AF463" s="1"/>
      <c r="AG463" s="1"/>
      <c r="AH463" s="1"/>
      <c r="AI463" s="1"/>
      <c r="AJ463" s="1"/>
      <c r="AK463" s="1"/>
      <c r="AL463" s="1"/>
      <c r="AM463" s="1"/>
      <c r="AN463" s="1"/>
      <c r="AO463" s="1"/>
    </row>
    <row r="464" spans="1:41" hidden="1">
      <c r="A464" s="27" t="s">
        <v>377</v>
      </c>
      <c r="B464" s="6" t="s">
        <v>831</v>
      </c>
      <c r="C464" s="30" t="e">
        <f>+#REF!+#REF!+#REF!+#REF!+#REF!+Óvoda!C468+#REF!+ÖNK!C466</f>
        <v>#REF!</v>
      </c>
      <c r="D464" s="30" t="e">
        <f>+#REF!+#REF!+#REF!+#REF!+#REF!+Óvoda!D468+#REF!+ÖNK!D466</f>
        <v>#REF!</v>
      </c>
      <c r="E464" s="30" t="e">
        <f>+#REF!+#REF!+#REF!+#REF!+#REF!+Óvoda!E468+#REF!+ÖNK!E466</f>
        <v>#REF!</v>
      </c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  <c r="S464" s="30"/>
      <c r="T464" s="30"/>
      <c r="U464" s="1"/>
      <c r="V464" s="1"/>
      <c r="W464" s="1"/>
      <c r="X464" s="1"/>
      <c r="Y464" s="1"/>
      <c r="Z464" s="1"/>
      <c r="AA464" s="1"/>
      <c r="AB464" s="1"/>
      <c r="AC464" s="1"/>
      <c r="AD464" s="1"/>
      <c r="AE464" s="1"/>
      <c r="AF464" s="1"/>
      <c r="AG464" s="1"/>
      <c r="AH464" s="1"/>
      <c r="AI464" s="1"/>
      <c r="AJ464" s="1"/>
      <c r="AK464" s="1"/>
      <c r="AL464" s="1"/>
      <c r="AM464" s="1"/>
      <c r="AN464" s="1"/>
      <c r="AO464" s="1"/>
    </row>
    <row r="465" spans="1:41" ht="25.5" hidden="1">
      <c r="A465" s="27" t="s">
        <v>379</v>
      </c>
      <c r="B465" s="6" t="s">
        <v>832</v>
      </c>
      <c r="C465" s="30" t="e">
        <f>+#REF!+#REF!+#REF!+#REF!+#REF!+Óvoda!C469+#REF!+ÖNK!C467</f>
        <v>#REF!</v>
      </c>
      <c r="D465" s="30" t="e">
        <f>+#REF!+#REF!+#REF!+#REF!+#REF!+Óvoda!D469+#REF!+ÖNK!D467</f>
        <v>#REF!</v>
      </c>
      <c r="E465" s="30" t="e">
        <f>+#REF!+#REF!+#REF!+#REF!+#REF!+Óvoda!E469+#REF!+ÖNK!E467</f>
        <v>#REF!</v>
      </c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  <c r="S465" s="30"/>
      <c r="T465" s="30"/>
      <c r="U465" s="1"/>
      <c r="V465" s="1"/>
      <c r="W465" s="1"/>
      <c r="X465" s="1"/>
      <c r="Y465" s="1"/>
      <c r="Z465" s="1"/>
      <c r="AA465" s="1"/>
      <c r="AB465" s="1"/>
      <c r="AC465" s="1"/>
      <c r="AD465" s="1"/>
      <c r="AE465" s="1"/>
      <c r="AF465" s="1"/>
      <c r="AG465" s="1"/>
      <c r="AH465" s="1"/>
      <c r="AI465" s="1"/>
      <c r="AJ465" s="1"/>
      <c r="AK465" s="1"/>
      <c r="AL465" s="1"/>
      <c r="AM465" s="1"/>
      <c r="AN465" s="1"/>
      <c r="AO465" s="1"/>
    </row>
    <row r="466" spans="1:41" hidden="1">
      <c r="A466" s="27" t="s">
        <v>381</v>
      </c>
      <c r="B466" s="6" t="s">
        <v>833</v>
      </c>
      <c r="C466" s="30" t="e">
        <f>+#REF!+#REF!+#REF!+#REF!+#REF!+Óvoda!C470+#REF!+ÖNK!C468</f>
        <v>#REF!</v>
      </c>
      <c r="D466" s="30" t="e">
        <f>+#REF!+#REF!+#REF!+#REF!+#REF!+Óvoda!D470+#REF!+ÖNK!D468</f>
        <v>#REF!</v>
      </c>
      <c r="E466" s="30" t="e">
        <f>+#REF!+#REF!+#REF!+#REF!+#REF!+Óvoda!E470+#REF!+ÖNK!E468</f>
        <v>#REF!</v>
      </c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  <c r="S466" s="30"/>
      <c r="T466" s="30"/>
      <c r="U466" s="1"/>
      <c r="V466" s="1"/>
      <c r="W466" s="1"/>
      <c r="X466" s="1"/>
      <c r="Y466" s="1"/>
      <c r="Z466" s="1"/>
      <c r="AA466" s="1"/>
      <c r="AB466" s="1"/>
      <c r="AC466" s="1"/>
      <c r="AD466" s="1"/>
      <c r="AE466" s="1"/>
      <c r="AF466" s="1"/>
      <c r="AG466" s="1"/>
      <c r="AH466" s="1"/>
      <c r="AI466" s="1"/>
      <c r="AJ466" s="1"/>
      <c r="AK466" s="1"/>
      <c r="AL466" s="1"/>
      <c r="AM466" s="1"/>
      <c r="AN466" s="1"/>
      <c r="AO466" s="1"/>
    </row>
    <row r="467" spans="1:41" hidden="1">
      <c r="A467" s="27" t="s">
        <v>383</v>
      </c>
      <c r="B467" s="6" t="s">
        <v>834</v>
      </c>
      <c r="C467" s="30" t="e">
        <f>+#REF!+#REF!+#REF!+#REF!+#REF!+Óvoda!C471+#REF!+ÖNK!C469</f>
        <v>#REF!</v>
      </c>
      <c r="D467" s="30" t="e">
        <f>+#REF!+#REF!+#REF!+#REF!+#REF!+Óvoda!D471+#REF!+ÖNK!D469</f>
        <v>#REF!</v>
      </c>
      <c r="E467" s="30" t="e">
        <f>+#REF!+#REF!+#REF!+#REF!+#REF!+Óvoda!E471+#REF!+ÖNK!E469</f>
        <v>#REF!</v>
      </c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  <c r="S467" s="30"/>
      <c r="T467" s="30"/>
      <c r="U467" s="1"/>
      <c r="V467" s="1"/>
      <c r="W467" s="1"/>
      <c r="X467" s="1"/>
      <c r="Y467" s="1"/>
      <c r="Z467" s="1"/>
      <c r="AA467" s="1"/>
      <c r="AB467" s="1"/>
      <c r="AC467" s="1"/>
      <c r="AD467" s="1"/>
      <c r="AE467" s="1"/>
      <c r="AF467" s="1"/>
      <c r="AG467" s="1"/>
      <c r="AH467" s="1"/>
      <c r="AI467" s="1"/>
      <c r="AJ467" s="1"/>
      <c r="AK467" s="1"/>
      <c r="AL467" s="1"/>
      <c r="AM467" s="1"/>
      <c r="AN467" s="1"/>
      <c r="AO467" s="1"/>
    </row>
    <row r="468" spans="1:41" hidden="1">
      <c r="A468" s="27" t="s">
        <v>385</v>
      </c>
      <c r="B468" s="6" t="s">
        <v>835</v>
      </c>
      <c r="C468" s="30" t="e">
        <f>+#REF!+#REF!+#REF!+#REF!+#REF!+Óvoda!C472+#REF!+ÖNK!C470</f>
        <v>#REF!</v>
      </c>
      <c r="D468" s="30" t="e">
        <f>+#REF!+#REF!+#REF!+#REF!+#REF!+Óvoda!D472+#REF!+ÖNK!D470</f>
        <v>#REF!</v>
      </c>
      <c r="E468" s="30" t="e">
        <f>+#REF!+#REF!+#REF!+#REF!+#REF!+Óvoda!E472+#REF!+ÖNK!E470</f>
        <v>#REF!</v>
      </c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  <c r="S468" s="30"/>
      <c r="T468" s="30"/>
      <c r="U468" s="1"/>
      <c r="V468" s="1"/>
      <c r="W468" s="1"/>
      <c r="X468" s="1"/>
      <c r="Y468" s="1"/>
      <c r="Z468" s="1"/>
      <c r="AA468" s="1"/>
      <c r="AB468" s="1"/>
      <c r="AC468" s="1"/>
      <c r="AD468" s="1"/>
      <c r="AE468" s="1"/>
      <c r="AF468" s="1"/>
      <c r="AG468" s="1"/>
      <c r="AH468" s="1"/>
      <c r="AI468" s="1"/>
      <c r="AJ468" s="1"/>
      <c r="AK468" s="1"/>
      <c r="AL468" s="1"/>
      <c r="AM468" s="1"/>
      <c r="AN468" s="1"/>
      <c r="AO468" s="1"/>
    </row>
    <row r="469" spans="1:41" hidden="1">
      <c r="A469" s="27" t="s">
        <v>387</v>
      </c>
      <c r="B469" s="6" t="s">
        <v>836</v>
      </c>
      <c r="C469" s="30" t="e">
        <f>+#REF!+#REF!+#REF!+#REF!+#REF!+Óvoda!C473+#REF!+ÖNK!C471</f>
        <v>#REF!</v>
      </c>
      <c r="D469" s="30" t="e">
        <f>+#REF!+#REF!+#REF!+#REF!+#REF!+Óvoda!D473+#REF!+ÖNK!D471</f>
        <v>#REF!</v>
      </c>
      <c r="E469" s="30" t="e">
        <f>+#REF!+#REF!+#REF!+#REF!+#REF!+Óvoda!E473+#REF!+ÖNK!E471</f>
        <v>#REF!</v>
      </c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  <c r="S469" s="30"/>
      <c r="T469" s="30"/>
      <c r="U469" s="1"/>
      <c r="V469" s="1"/>
      <c r="W469" s="1"/>
      <c r="X469" s="1"/>
      <c r="Y469" s="1"/>
      <c r="Z469" s="1"/>
      <c r="AA469" s="1"/>
      <c r="AB469" s="1"/>
      <c r="AC469" s="1"/>
      <c r="AD469" s="1"/>
      <c r="AE469" s="1"/>
      <c r="AF469" s="1"/>
      <c r="AG469" s="1"/>
      <c r="AH469" s="1"/>
      <c r="AI469" s="1"/>
      <c r="AJ469" s="1"/>
      <c r="AK469" s="1"/>
      <c r="AL469" s="1"/>
      <c r="AM469" s="1"/>
      <c r="AN469" s="1"/>
      <c r="AO469" s="1"/>
    </row>
    <row r="470" spans="1:41">
      <c r="A470" s="27" t="s">
        <v>389</v>
      </c>
      <c r="B470" s="6" t="s">
        <v>837</v>
      </c>
      <c r="C470" s="30">
        <f>Óvoda!C474+ÖNK!C472</f>
        <v>100</v>
      </c>
      <c r="D470" s="30">
        <f>Óvoda!D474+ÖNK!D472</f>
        <v>100</v>
      </c>
      <c r="E470" s="30">
        <f>Óvoda!E474+ÖNK!E472</f>
        <v>158</v>
      </c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  <c r="S470" s="30"/>
      <c r="T470" s="30"/>
      <c r="U470" s="1"/>
      <c r="V470" s="1"/>
      <c r="W470" s="1"/>
      <c r="X470" s="1"/>
      <c r="Y470" s="1"/>
      <c r="Z470" s="1"/>
      <c r="AA470" s="1"/>
      <c r="AB470" s="1"/>
      <c r="AC470" s="1"/>
      <c r="AD470" s="1"/>
      <c r="AE470" s="1"/>
      <c r="AF470" s="1"/>
      <c r="AG470" s="1"/>
      <c r="AH470" s="1"/>
      <c r="AI470" s="1"/>
      <c r="AJ470" s="1"/>
      <c r="AK470" s="1"/>
      <c r="AL470" s="1"/>
      <c r="AM470" s="1"/>
      <c r="AN470" s="1"/>
      <c r="AO470" s="1"/>
    </row>
    <row r="471" spans="1:41">
      <c r="A471" s="27" t="s">
        <v>391</v>
      </c>
      <c r="B471" s="6" t="s">
        <v>838</v>
      </c>
      <c r="C471" s="30">
        <f>Óvoda!C475+ÖNK!C473</f>
        <v>0</v>
      </c>
      <c r="D471" s="30">
        <f>Óvoda!D475+ÖNK!D473</f>
        <v>0</v>
      </c>
      <c r="E471" s="30">
        <f>Óvoda!E475+ÖNK!E473</f>
        <v>0</v>
      </c>
      <c r="F471" s="30"/>
      <c r="G471" s="30"/>
      <c r="H471" s="30"/>
      <c r="I471" s="30"/>
      <c r="J471" s="30"/>
      <c r="K471" s="30"/>
      <c r="L471" s="30"/>
      <c r="M471" s="30"/>
      <c r="N471" s="30"/>
      <c r="O471" s="30"/>
      <c r="P471" s="30"/>
      <c r="Q471" s="30"/>
      <c r="R471" s="30"/>
      <c r="S471" s="30"/>
      <c r="T471" s="30"/>
      <c r="U471" s="1"/>
      <c r="V471" s="1"/>
      <c r="W471" s="1"/>
      <c r="X471" s="1"/>
      <c r="Y471" s="1"/>
      <c r="Z471" s="1"/>
      <c r="AA471" s="1"/>
      <c r="AB471" s="1"/>
      <c r="AC471" s="1"/>
      <c r="AD471" s="1"/>
      <c r="AE471" s="1"/>
      <c r="AF471" s="1"/>
      <c r="AG471" s="1"/>
      <c r="AH471" s="1"/>
      <c r="AI471" s="1"/>
      <c r="AJ471" s="1"/>
      <c r="AK471" s="1"/>
      <c r="AL471" s="1"/>
      <c r="AM471" s="1"/>
      <c r="AN471" s="1"/>
      <c r="AO471" s="1"/>
    </row>
    <row r="472" spans="1:41">
      <c r="A472" s="27" t="s">
        <v>393</v>
      </c>
      <c r="B472" s="6" t="s">
        <v>839</v>
      </c>
      <c r="C472" s="30">
        <f>Óvoda!C476+ÖNK!C474</f>
        <v>0</v>
      </c>
      <c r="D472" s="30">
        <f>Óvoda!D476+ÖNK!D474</f>
        <v>0</v>
      </c>
      <c r="E472" s="30">
        <f>Óvoda!E476+ÖNK!E474</f>
        <v>0</v>
      </c>
      <c r="F472" s="30"/>
      <c r="G472" s="30"/>
      <c r="H472" s="30"/>
      <c r="I472" s="30"/>
      <c r="J472" s="30"/>
      <c r="K472" s="30"/>
      <c r="L472" s="30"/>
      <c r="M472" s="30"/>
      <c r="N472" s="30"/>
      <c r="O472" s="30"/>
      <c r="P472" s="30"/>
      <c r="Q472" s="30"/>
      <c r="R472" s="30"/>
      <c r="S472" s="30"/>
      <c r="T472" s="30"/>
      <c r="U472" s="1"/>
      <c r="V472" s="1"/>
      <c r="W472" s="1"/>
      <c r="X472" s="1"/>
      <c r="Y472" s="1"/>
      <c r="Z472" s="1"/>
      <c r="AA472" s="1"/>
      <c r="AB472" s="1"/>
      <c r="AC472" s="1"/>
      <c r="AD472" s="1"/>
      <c r="AE472" s="1"/>
      <c r="AF472" s="1"/>
      <c r="AG472" s="1"/>
      <c r="AH472" s="1"/>
      <c r="AI472" s="1"/>
      <c r="AJ472" s="1"/>
      <c r="AK472" s="1"/>
      <c r="AL472" s="1"/>
      <c r="AM472" s="1"/>
      <c r="AN472" s="1"/>
      <c r="AO472" s="1"/>
    </row>
    <row r="473" spans="1:41" hidden="1">
      <c r="A473" s="27" t="s">
        <v>395</v>
      </c>
      <c r="B473" s="6" t="s">
        <v>840</v>
      </c>
      <c r="C473" s="30" t="e">
        <f>+#REF!+#REF!+#REF!+#REF!+#REF!+Óvoda!C477+#REF!+ÖNK!C475</f>
        <v>#REF!</v>
      </c>
      <c r="D473" s="30" t="e">
        <f>+#REF!+#REF!+#REF!+#REF!+#REF!+Óvoda!D477+#REF!+ÖNK!D475</f>
        <v>#REF!</v>
      </c>
      <c r="E473" s="30" t="e">
        <f>+#REF!+#REF!+#REF!+#REF!+#REF!+Óvoda!E477+#REF!+ÖNK!E475</f>
        <v>#REF!</v>
      </c>
      <c r="F473" s="30"/>
      <c r="G473" s="30"/>
      <c r="H473" s="30"/>
      <c r="I473" s="30"/>
      <c r="J473" s="30"/>
      <c r="K473" s="30"/>
      <c r="L473" s="30"/>
      <c r="M473" s="30"/>
      <c r="N473" s="30"/>
      <c r="O473" s="30"/>
      <c r="P473" s="30"/>
      <c r="Q473" s="30"/>
      <c r="R473" s="30"/>
      <c r="S473" s="30"/>
      <c r="T473" s="30"/>
      <c r="U473" s="1"/>
      <c r="V473" s="1"/>
      <c r="W473" s="1"/>
      <c r="X473" s="1"/>
      <c r="Y473" s="1"/>
      <c r="Z473" s="1"/>
      <c r="AA473" s="1"/>
      <c r="AB473" s="1"/>
      <c r="AC473" s="1"/>
      <c r="AD473" s="1"/>
      <c r="AE473" s="1"/>
      <c r="AF473" s="1"/>
      <c r="AG473" s="1"/>
      <c r="AH473" s="1"/>
      <c r="AI473" s="1"/>
      <c r="AJ473" s="1"/>
      <c r="AK473" s="1"/>
      <c r="AL473" s="1"/>
      <c r="AM473" s="1"/>
      <c r="AN473" s="1"/>
      <c r="AO473" s="1"/>
    </row>
    <row r="474" spans="1:41" hidden="1">
      <c r="A474" s="27" t="s">
        <v>397</v>
      </c>
      <c r="B474" s="6" t="s">
        <v>841</v>
      </c>
      <c r="C474" s="30" t="e">
        <f>+#REF!+#REF!+#REF!+#REF!+#REF!+Óvoda!C478+#REF!+ÖNK!C476</f>
        <v>#REF!</v>
      </c>
      <c r="D474" s="30" t="e">
        <f>+#REF!+#REF!+#REF!+#REF!+#REF!+Óvoda!D478+#REF!+ÖNK!D476</f>
        <v>#REF!</v>
      </c>
      <c r="E474" s="30" t="e">
        <f>+#REF!+#REF!+#REF!+#REF!+#REF!+Óvoda!E478+#REF!+ÖNK!E476</f>
        <v>#REF!</v>
      </c>
      <c r="F474" s="30"/>
      <c r="G474" s="30"/>
      <c r="H474" s="30"/>
      <c r="I474" s="30"/>
      <c r="J474" s="30"/>
      <c r="K474" s="30"/>
      <c r="L474" s="30"/>
      <c r="M474" s="30"/>
      <c r="N474" s="30"/>
      <c r="O474" s="30"/>
      <c r="P474" s="30"/>
      <c r="Q474" s="30"/>
      <c r="R474" s="30"/>
      <c r="S474" s="30"/>
      <c r="T474" s="30"/>
      <c r="U474" s="1"/>
      <c r="V474" s="1"/>
      <c r="W474" s="1"/>
      <c r="X474" s="1"/>
      <c r="Y474" s="1"/>
      <c r="Z474" s="1"/>
      <c r="AA474" s="1"/>
      <c r="AB474" s="1"/>
      <c r="AC474" s="1"/>
      <c r="AD474" s="1"/>
      <c r="AE474" s="1"/>
      <c r="AF474" s="1"/>
      <c r="AG474" s="1"/>
      <c r="AH474" s="1"/>
      <c r="AI474" s="1"/>
      <c r="AJ474" s="1"/>
      <c r="AK474" s="1"/>
      <c r="AL474" s="1"/>
      <c r="AM474" s="1"/>
      <c r="AN474" s="1"/>
      <c r="AO474" s="1"/>
    </row>
    <row r="475" spans="1:41" hidden="1">
      <c r="A475" s="27" t="s">
        <v>399</v>
      </c>
      <c r="B475" s="6" t="s">
        <v>842</v>
      </c>
      <c r="C475" s="30" t="e">
        <f>+#REF!+#REF!+#REF!+#REF!+#REF!+Óvoda!C479+#REF!+ÖNK!C477</f>
        <v>#REF!</v>
      </c>
      <c r="D475" s="30" t="e">
        <f>+#REF!+#REF!+#REF!+#REF!+#REF!+Óvoda!D479+#REF!+ÖNK!D477</f>
        <v>#REF!</v>
      </c>
      <c r="E475" s="30" t="e">
        <f>+#REF!+#REF!+#REF!+#REF!+#REF!+Óvoda!E479+#REF!+ÖNK!E477</f>
        <v>#REF!</v>
      </c>
      <c r="F475" s="30"/>
      <c r="G475" s="30"/>
      <c r="H475" s="30"/>
      <c r="I475" s="30"/>
      <c r="J475" s="30"/>
      <c r="K475" s="30"/>
      <c r="L475" s="30"/>
      <c r="M475" s="30"/>
      <c r="N475" s="30"/>
      <c r="O475" s="30"/>
      <c r="P475" s="30"/>
      <c r="Q475" s="30"/>
      <c r="R475" s="30"/>
      <c r="S475" s="30"/>
      <c r="T475" s="30"/>
      <c r="U475" s="1"/>
      <c r="V475" s="1"/>
      <c r="W475" s="1"/>
      <c r="X475" s="1"/>
      <c r="Y475" s="1"/>
      <c r="Z475" s="1"/>
      <c r="AA475" s="1"/>
      <c r="AB475" s="1"/>
      <c r="AC475" s="1"/>
      <c r="AD475" s="1"/>
      <c r="AE475" s="1"/>
      <c r="AF475" s="1"/>
      <c r="AG475" s="1"/>
      <c r="AH475" s="1"/>
      <c r="AI475" s="1"/>
      <c r="AJ475" s="1"/>
      <c r="AK475" s="1"/>
      <c r="AL475" s="1"/>
      <c r="AM475" s="1"/>
      <c r="AN475" s="1"/>
      <c r="AO475" s="1"/>
    </row>
    <row r="476" spans="1:41" hidden="1">
      <c r="A476" s="27" t="s">
        <v>401</v>
      </c>
      <c r="B476" s="6" t="s">
        <v>843</v>
      </c>
      <c r="C476" s="30" t="e">
        <f>+#REF!+#REF!+#REF!+#REF!+#REF!+Óvoda!C480+#REF!+ÖNK!C478</f>
        <v>#REF!</v>
      </c>
      <c r="D476" s="30" t="e">
        <f>+#REF!+#REF!+#REF!+#REF!+#REF!+Óvoda!D480+#REF!+ÖNK!D478</f>
        <v>#REF!</v>
      </c>
      <c r="E476" s="30" t="e">
        <f>+#REF!+#REF!+#REF!+#REF!+#REF!+Óvoda!E480+#REF!+ÖNK!E478</f>
        <v>#REF!</v>
      </c>
      <c r="F476" s="30"/>
      <c r="G476" s="30"/>
      <c r="H476" s="30"/>
      <c r="I476" s="30"/>
      <c r="J476" s="30"/>
      <c r="K476" s="30"/>
      <c r="L476" s="30"/>
      <c r="M476" s="30"/>
      <c r="N476" s="30"/>
      <c r="O476" s="30"/>
      <c r="P476" s="30"/>
      <c r="Q476" s="30"/>
      <c r="R476" s="30"/>
      <c r="S476" s="30"/>
      <c r="T476" s="30"/>
      <c r="U476" s="1"/>
      <c r="V476" s="1"/>
      <c r="W476" s="1"/>
      <c r="X476" s="1"/>
      <c r="Y476" s="1"/>
      <c r="Z476" s="1"/>
      <c r="AA476" s="1"/>
      <c r="AB476" s="1"/>
      <c r="AC476" s="1"/>
      <c r="AD476" s="1"/>
      <c r="AE476" s="1"/>
      <c r="AF476" s="1"/>
      <c r="AG476" s="1"/>
      <c r="AH476" s="1"/>
      <c r="AI476" s="1"/>
      <c r="AJ476" s="1"/>
      <c r="AK476" s="1"/>
      <c r="AL476" s="1"/>
      <c r="AM476" s="1"/>
      <c r="AN476" s="1"/>
      <c r="AO476" s="1"/>
    </row>
    <row r="477" spans="1:41" hidden="1">
      <c r="A477" s="27" t="s">
        <v>403</v>
      </c>
      <c r="B477" s="6" t="s">
        <v>844</v>
      </c>
      <c r="C477" s="30" t="e">
        <f>+#REF!+#REF!+#REF!+#REF!+#REF!+Óvoda!C481+#REF!+ÖNK!C479</f>
        <v>#REF!</v>
      </c>
      <c r="D477" s="30" t="e">
        <f>+#REF!+#REF!+#REF!+#REF!+#REF!+Óvoda!D481+#REF!+ÖNK!D479</f>
        <v>#REF!</v>
      </c>
      <c r="E477" s="30" t="e">
        <f>+#REF!+#REF!+#REF!+#REF!+#REF!+Óvoda!E481+#REF!+ÖNK!E479</f>
        <v>#REF!</v>
      </c>
      <c r="F477" s="30"/>
      <c r="G477" s="30"/>
      <c r="H477" s="30"/>
      <c r="I477" s="30"/>
      <c r="J477" s="30"/>
      <c r="K477" s="30"/>
      <c r="L477" s="30"/>
      <c r="M477" s="30"/>
      <c r="N477" s="30"/>
      <c r="O477" s="30"/>
      <c r="P477" s="30"/>
      <c r="Q477" s="30"/>
      <c r="R477" s="30"/>
      <c r="S477" s="30"/>
      <c r="T477" s="30"/>
      <c r="U477" s="1"/>
      <c r="V477" s="1"/>
      <c r="W477" s="1"/>
      <c r="X477" s="1"/>
      <c r="Y477" s="1"/>
      <c r="Z477" s="1"/>
      <c r="AA477" s="1"/>
      <c r="AB477" s="1"/>
      <c r="AC477" s="1"/>
      <c r="AD477" s="1"/>
      <c r="AE477" s="1"/>
      <c r="AF477" s="1"/>
      <c r="AG477" s="1"/>
      <c r="AH477" s="1"/>
      <c r="AI477" s="1"/>
      <c r="AJ477" s="1"/>
      <c r="AK477" s="1"/>
      <c r="AL477" s="1"/>
      <c r="AM477" s="1"/>
      <c r="AN477" s="1"/>
      <c r="AO477" s="1"/>
    </row>
    <row r="478" spans="1:41" hidden="1">
      <c r="A478" s="27" t="s">
        <v>405</v>
      </c>
      <c r="B478" s="6" t="s">
        <v>845</v>
      </c>
      <c r="C478" s="30" t="e">
        <f>+#REF!+#REF!+#REF!+#REF!+#REF!+Óvoda!C482+#REF!+ÖNK!C480</f>
        <v>#REF!</v>
      </c>
      <c r="D478" s="30" t="e">
        <f>+#REF!+#REF!+#REF!+#REF!+#REF!+Óvoda!D482+#REF!+ÖNK!D480</f>
        <v>#REF!</v>
      </c>
      <c r="E478" s="30" t="e">
        <f>+#REF!+#REF!+#REF!+#REF!+#REF!+Óvoda!E482+#REF!+ÖNK!E480</f>
        <v>#REF!</v>
      </c>
      <c r="F478" s="30"/>
      <c r="G478" s="30"/>
      <c r="H478" s="30"/>
      <c r="I478" s="30"/>
      <c r="J478" s="30"/>
      <c r="K478" s="30"/>
      <c r="L478" s="30"/>
      <c r="M478" s="30"/>
      <c r="N478" s="30"/>
      <c r="O478" s="30"/>
      <c r="P478" s="30"/>
      <c r="Q478" s="30"/>
      <c r="R478" s="30"/>
      <c r="S478" s="30"/>
      <c r="T478" s="30"/>
      <c r="U478" s="1"/>
      <c r="V478" s="1"/>
      <c r="W478" s="1"/>
      <c r="X478" s="1"/>
      <c r="Y478" s="1"/>
      <c r="Z478" s="1"/>
      <c r="AA478" s="1"/>
      <c r="AB478" s="1"/>
      <c r="AC478" s="1"/>
      <c r="AD478" s="1"/>
      <c r="AE478" s="1"/>
      <c r="AF478" s="1"/>
      <c r="AG478" s="1"/>
      <c r="AH478" s="1"/>
      <c r="AI478" s="1"/>
      <c r="AJ478" s="1"/>
      <c r="AK478" s="1"/>
      <c r="AL478" s="1"/>
      <c r="AM478" s="1"/>
      <c r="AN478" s="1"/>
      <c r="AO478" s="1"/>
    </row>
    <row r="479" spans="1:41" ht="15.75" customHeight="1">
      <c r="A479" s="7" t="s">
        <v>407</v>
      </c>
      <c r="B479" s="9" t="s">
        <v>846</v>
      </c>
      <c r="C479" s="31">
        <f>C431+C457+C462</f>
        <v>17500</v>
      </c>
      <c r="D479" s="31">
        <f>D431+D457+D462</f>
        <v>17500</v>
      </c>
      <c r="E479" s="31">
        <f>E431+E457+E462</f>
        <v>22142</v>
      </c>
      <c r="F479" s="31"/>
      <c r="G479" s="31"/>
      <c r="H479" s="31"/>
      <c r="I479" s="31"/>
      <c r="J479" s="31"/>
      <c r="K479" s="31"/>
      <c r="L479" s="31"/>
      <c r="M479" s="31"/>
      <c r="N479" s="31"/>
      <c r="O479" s="31"/>
      <c r="P479" s="31"/>
      <c r="Q479" s="31"/>
      <c r="R479" s="31"/>
      <c r="S479" s="31"/>
      <c r="T479" s="31"/>
      <c r="U479" s="1"/>
      <c r="V479" s="1"/>
      <c r="W479" s="1"/>
      <c r="X479" s="1"/>
      <c r="Y479" s="1"/>
      <c r="Z479" s="1"/>
      <c r="AA479" s="1"/>
      <c r="AB479" s="1"/>
      <c r="AC479" s="1"/>
      <c r="AD479" s="1"/>
      <c r="AE479" s="1"/>
      <c r="AF479" s="1"/>
      <c r="AG479" s="1"/>
      <c r="AH479" s="1"/>
      <c r="AI479" s="1"/>
      <c r="AJ479" s="1"/>
      <c r="AK479" s="1"/>
      <c r="AL479" s="1"/>
      <c r="AM479" s="1"/>
      <c r="AN479" s="1"/>
      <c r="AO479" s="1"/>
    </row>
    <row r="480" spans="1:41" s="4" customFormat="1" ht="15.75" customHeight="1">
      <c r="A480" s="7" t="s">
        <v>409</v>
      </c>
      <c r="B480" s="9" t="s">
        <v>847</v>
      </c>
      <c r="C480" s="31">
        <f>C483+C492</f>
        <v>100</v>
      </c>
      <c r="D480" s="31">
        <f>D492+D483</f>
        <v>100</v>
      </c>
      <c r="E480" s="31">
        <f>E492+E483</f>
        <v>164</v>
      </c>
      <c r="F480" s="31"/>
      <c r="G480" s="31"/>
      <c r="H480" s="31"/>
      <c r="I480" s="31"/>
      <c r="J480" s="31"/>
      <c r="K480" s="31"/>
      <c r="L480" s="31"/>
      <c r="M480" s="31"/>
      <c r="N480" s="31"/>
      <c r="O480" s="31"/>
      <c r="P480" s="31"/>
      <c r="Q480" s="31"/>
      <c r="R480" s="31"/>
      <c r="S480" s="31"/>
      <c r="T480" s="31"/>
    </row>
    <row r="481" spans="1:41" hidden="1">
      <c r="A481" s="27" t="s">
        <v>411</v>
      </c>
      <c r="B481" s="6" t="s">
        <v>848</v>
      </c>
      <c r="C481" s="30" t="e">
        <f>+#REF!+#REF!+#REF!+#REF!+#REF!+Óvoda!C485+#REF!+ÖNK!C483</f>
        <v>#REF!</v>
      </c>
      <c r="D481" s="30" t="e">
        <f>+#REF!+#REF!+#REF!+#REF!+#REF!+Óvoda!D485+#REF!+ÖNK!D483</f>
        <v>#REF!</v>
      </c>
      <c r="E481" s="30" t="e">
        <f>+#REF!+#REF!+#REF!+#REF!+#REF!+Óvoda!E485+#REF!+ÖNK!E483</f>
        <v>#REF!</v>
      </c>
      <c r="F481" s="30"/>
      <c r="G481" s="30"/>
      <c r="H481" s="30"/>
      <c r="I481" s="30"/>
      <c r="J481" s="30"/>
      <c r="K481" s="30"/>
      <c r="L481" s="30"/>
      <c r="M481" s="30"/>
      <c r="N481" s="30"/>
      <c r="O481" s="30"/>
      <c r="P481" s="30"/>
      <c r="Q481" s="30"/>
      <c r="R481" s="30"/>
      <c r="S481" s="30"/>
      <c r="T481" s="30"/>
      <c r="U481" s="1"/>
      <c r="V481" s="1"/>
      <c r="W481" s="1"/>
      <c r="X481" s="1"/>
      <c r="Y481" s="1"/>
      <c r="Z481" s="1"/>
      <c r="AA481" s="1"/>
      <c r="AB481" s="1"/>
      <c r="AC481" s="1"/>
      <c r="AD481" s="1"/>
      <c r="AE481" s="1"/>
      <c r="AF481" s="1"/>
      <c r="AG481" s="1"/>
      <c r="AH481" s="1"/>
      <c r="AI481" s="1"/>
      <c r="AJ481" s="1"/>
      <c r="AK481" s="1"/>
      <c r="AL481" s="1"/>
      <c r="AM481" s="1"/>
      <c r="AN481" s="1"/>
      <c r="AO481" s="1"/>
    </row>
    <row r="482" spans="1:41" hidden="1">
      <c r="A482" s="27" t="s">
        <v>413</v>
      </c>
      <c r="B482" s="6" t="s">
        <v>849</v>
      </c>
      <c r="C482" s="30" t="e">
        <f>+#REF!+#REF!+#REF!+#REF!+#REF!+Óvoda!C486+#REF!+ÖNK!C484</f>
        <v>#REF!</v>
      </c>
      <c r="D482" s="30" t="e">
        <f>+#REF!+#REF!+#REF!+#REF!+#REF!+Óvoda!D486+#REF!+ÖNK!D484</f>
        <v>#REF!</v>
      </c>
      <c r="E482" s="30" t="e">
        <f>+#REF!+#REF!+#REF!+#REF!+#REF!+Óvoda!E486+#REF!+ÖNK!E484</f>
        <v>#REF!</v>
      </c>
      <c r="F482" s="30"/>
      <c r="G482" s="30"/>
      <c r="H482" s="30"/>
      <c r="I482" s="30"/>
      <c r="J482" s="30"/>
      <c r="K482" s="30"/>
      <c r="L482" s="30"/>
      <c r="M482" s="30"/>
      <c r="N482" s="30"/>
      <c r="O482" s="30"/>
      <c r="P482" s="30"/>
      <c r="Q482" s="30"/>
      <c r="R482" s="30"/>
      <c r="S482" s="30"/>
      <c r="T482" s="30"/>
      <c r="U482" s="1"/>
      <c r="V482" s="1"/>
      <c r="W482" s="1"/>
      <c r="X482" s="1"/>
      <c r="Y482" s="1"/>
      <c r="Z482" s="1"/>
      <c r="AA482" s="1"/>
      <c r="AB482" s="1"/>
      <c r="AC482" s="1"/>
      <c r="AD482" s="1"/>
      <c r="AE482" s="1"/>
      <c r="AF482" s="1"/>
      <c r="AG482" s="1"/>
      <c r="AH482" s="1"/>
      <c r="AI482" s="1"/>
      <c r="AJ482" s="1"/>
      <c r="AK482" s="1"/>
      <c r="AL482" s="1"/>
      <c r="AM482" s="1"/>
      <c r="AN482" s="1"/>
      <c r="AO482" s="1"/>
    </row>
    <row r="483" spans="1:41">
      <c r="A483" s="27" t="s">
        <v>423</v>
      </c>
      <c r="B483" s="6" t="s">
        <v>850</v>
      </c>
      <c r="C483" s="30">
        <f>Óvoda!C487+ÖNK!C485</f>
        <v>0</v>
      </c>
      <c r="D483" s="30">
        <f>Óvoda!D487+ÖNK!D485</f>
        <v>0</v>
      </c>
      <c r="E483" s="30">
        <f>Óvoda!E487+ÖNK!E485</f>
        <v>0</v>
      </c>
      <c r="F483" s="30"/>
      <c r="G483" s="30"/>
      <c r="H483" s="30"/>
      <c r="I483" s="30"/>
      <c r="J483" s="30"/>
      <c r="K483" s="30"/>
      <c r="L483" s="30"/>
      <c r="M483" s="30"/>
      <c r="N483" s="30"/>
      <c r="O483" s="30"/>
      <c r="P483" s="30"/>
      <c r="Q483" s="30"/>
      <c r="R483" s="30"/>
      <c r="S483" s="30"/>
      <c r="T483" s="30"/>
      <c r="U483" s="1"/>
      <c r="V483" s="1"/>
      <c r="W483" s="1"/>
      <c r="X483" s="1"/>
      <c r="Y483" s="1"/>
      <c r="Z483" s="1"/>
      <c r="AA483" s="1"/>
      <c r="AB483" s="1"/>
      <c r="AC483" s="1"/>
      <c r="AD483" s="1"/>
      <c r="AE483" s="1"/>
      <c r="AF483" s="1"/>
      <c r="AG483" s="1"/>
      <c r="AH483" s="1"/>
      <c r="AI483" s="1"/>
      <c r="AJ483" s="1"/>
      <c r="AK483" s="1"/>
      <c r="AL483" s="1"/>
      <c r="AM483" s="1"/>
      <c r="AN483" s="1"/>
      <c r="AO483" s="1"/>
    </row>
    <row r="484" spans="1:41" hidden="1">
      <c r="A484" s="27" t="s">
        <v>424</v>
      </c>
      <c r="B484" s="6" t="s">
        <v>851</v>
      </c>
      <c r="C484" s="30" t="e">
        <f>+#REF!+#REF!+#REF!+#REF!+#REF!+Óvoda!C488+#REF!+ÖNK!C486</f>
        <v>#REF!</v>
      </c>
      <c r="D484" s="30" t="e">
        <f>+#REF!+#REF!+#REF!+#REF!+#REF!+Óvoda!D488+#REF!+ÖNK!D486</f>
        <v>#REF!</v>
      </c>
      <c r="E484" s="30" t="e">
        <f>+#REF!+#REF!+#REF!+#REF!+#REF!+Óvoda!E488+#REF!+ÖNK!E486</f>
        <v>#REF!</v>
      </c>
      <c r="F484" s="30"/>
      <c r="G484" s="30"/>
      <c r="H484" s="30"/>
      <c r="I484" s="30"/>
      <c r="J484" s="30"/>
      <c r="K484" s="30"/>
      <c r="L484" s="30"/>
      <c r="M484" s="30"/>
      <c r="N484" s="30"/>
      <c r="O484" s="30"/>
      <c r="P484" s="30"/>
      <c r="Q484" s="30"/>
      <c r="R484" s="30"/>
      <c r="S484" s="30"/>
      <c r="T484" s="30"/>
      <c r="U484" s="1"/>
      <c r="V484" s="1"/>
      <c r="W484" s="1"/>
      <c r="X484" s="1"/>
      <c r="Y484" s="1"/>
      <c r="Z484" s="1"/>
      <c r="AA484" s="1"/>
      <c r="AB484" s="1"/>
      <c r="AC484" s="1"/>
      <c r="AD484" s="1"/>
      <c r="AE484" s="1"/>
      <c r="AF484" s="1"/>
      <c r="AG484" s="1"/>
      <c r="AH484" s="1"/>
      <c r="AI484" s="1"/>
      <c r="AJ484" s="1"/>
      <c r="AK484" s="1"/>
      <c r="AL484" s="1"/>
      <c r="AM484" s="1"/>
      <c r="AN484" s="1"/>
      <c r="AO484" s="1"/>
    </row>
    <row r="485" spans="1:41" hidden="1">
      <c r="A485" s="27" t="s">
        <v>426</v>
      </c>
      <c r="B485" s="6" t="s">
        <v>852</v>
      </c>
      <c r="C485" s="30" t="e">
        <f>+#REF!+#REF!+#REF!+#REF!+#REF!+Óvoda!C489+#REF!+ÖNK!C487</f>
        <v>#REF!</v>
      </c>
      <c r="D485" s="30" t="e">
        <f>+#REF!+#REF!+#REF!+#REF!+#REF!+Óvoda!D489+#REF!+ÖNK!D487</f>
        <v>#REF!</v>
      </c>
      <c r="E485" s="30" t="e">
        <f>+#REF!+#REF!+#REF!+#REF!+#REF!+Óvoda!E489+#REF!+ÖNK!E487</f>
        <v>#REF!</v>
      </c>
      <c r="F485" s="30"/>
      <c r="G485" s="30"/>
      <c r="H485" s="30"/>
      <c r="I485" s="30"/>
      <c r="J485" s="30"/>
      <c r="K485" s="30"/>
      <c r="L485" s="30"/>
      <c r="M485" s="30"/>
      <c r="N485" s="30"/>
      <c r="O485" s="30"/>
      <c r="P485" s="30"/>
      <c r="Q485" s="30"/>
      <c r="R485" s="30"/>
      <c r="S485" s="30"/>
      <c r="T485" s="30"/>
      <c r="U485" s="1"/>
      <c r="V485" s="1"/>
      <c r="W485" s="1"/>
      <c r="X485" s="1"/>
      <c r="Y485" s="1"/>
      <c r="Z485" s="1"/>
      <c r="AA485" s="1"/>
      <c r="AB485" s="1"/>
      <c r="AC485" s="1"/>
      <c r="AD485" s="1"/>
      <c r="AE485" s="1"/>
      <c r="AF485" s="1"/>
      <c r="AG485" s="1"/>
      <c r="AH485" s="1"/>
      <c r="AI485" s="1"/>
      <c r="AJ485" s="1"/>
      <c r="AK485" s="1"/>
      <c r="AL485" s="1"/>
      <c r="AM485" s="1"/>
      <c r="AN485" s="1"/>
      <c r="AO485" s="1"/>
    </row>
    <row r="486" spans="1:41" ht="25.5" hidden="1">
      <c r="A486" s="27" t="s">
        <v>428</v>
      </c>
      <c r="B486" s="6" t="s">
        <v>853</v>
      </c>
      <c r="C486" s="30" t="e">
        <f>+#REF!+#REF!+#REF!+#REF!+#REF!+Óvoda!C490+#REF!+ÖNK!C488</f>
        <v>#REF!</v>
      </c>
      <c r="D486" s="30" t="e">
        <f>+#REF!+#REF!+#REF!+#REF!+#REF!+Óvoda!D490+#REF!+ÖNK!D488</f>
        <v>#REF!</v>
      </c>
      <c r="E486" s="30" t="e">
        <f>+#REF!+#REF!+#REF!+#REF!+#REF!+Óvoda!E490+#REF!+ÖNK!E488</f>
        <v>#REF!</v>
      </c>
      <c r="F486" s="30"/>
      <c r="G486" s="30"/>
      <c r="H486" s="30"/>
      <c r="I486" s="30"/>
      <c r="J486" s="30"/>
      <c r="K486" s="30"/>
      <c r="L486" s="30"/>
      <c r="M486" s="30"/>
      <c r="N486" s="30"/>
      <c r="O486" s="30"/>
      <c r="P486" s="30"/>
      <c r="Q486" s="30"/>
      <c r="R486" s="30"/>
      <c r="S486" s="30"/>
      <c r="T486" s="30"/>
      <c r="U486" s="1"/>
      <c r="V486" s="1"/>
      <c r="W486" s="1"/>
      <c r="X486" s="1"/>
      <c r="Y486" s="1"/>
      <c r="Z486" s="1"/>
      <c r="AA486" s="1"/>
      <c r="AB486" s="1"/>
      <c r="AC486" s="1"/>
      <c r="AD486" s="1"/>
      <c r="AE486" s="1"/>
      <c r="AF486" s="1"/>
      <c r="AG486" s="1"/>
      <c r="AH486" s="1"/>
      <c r="AI486" s="1"/>
      <c r="AJ486" s="1"/>
      <c r="AK486" s="1"/>
      <c r="AL486" s="1"/>
      <c r="AM486" s="1"/>
      <c r="AN486" s="1"/>
      <c r="AO486" s="1"/>
    </row>
    <row r="487" spans="1:41" hidden="1">
      <c r="A487" s="27" t="s">
        <v>430</v>
      </c>
      <c r="B487" s="6" t="s">
        <v>854</v>
      </c>
      <c r="C487" s="30" t="e">
        <f>+#REF!+#REF!+#REF!+#REF!+#REF!+Óvoda!C491+#REF!+ÖNK!C489</f>
        <v>#REF!</v>
      </c>
      <c r="D487" s="30" t="e">
        <f>+#REF!+#REF!+#REF!+#REF!+#REF!+Óvoda!D491+#REF!+ÖNK!D489</f>
        <v>#REF!</v>
      </c>
      <c r="E487" s="30" t="e">
        <f>+#REF!+#REF!+#REF!+#REF!+#REF!+Óvoda!E491+#REF!+ÖNK!E489</f>
        <v>#REF!</v>
      </c>
      <c r="F487" s="30"/>
      <c r="G487" s="30"/>
      <c r="H487" s="30"/>
      <c r="I487" s="30"/>
      <c r="J487" s="30"/>
      <c r="K487" s="30"/>
      <c r="L487" s="30"/>
      <c r="M487" s="30"/>
      <c r="N487" s="30"/>
      <c r="O487" s="30"/>
      <c r="P487" s="30"/>
      <c r="Q487" s="30"/>
      <c r="R487" s="30"/>
      <c r="S487" s="30"/>
      <c r="T487" s="30"/>
      <c r="U487" s="1"/>
      <c r="V487" s="1"/>
      <c r="W487" s="1"/>
      <c r="X487" s="1"/>
      <c r="Y487" s="1"/>
      <c r="Z487" s="1"/>
      <c r="AA487" s="1"/>
      <c r="AB487" s="1"/>
      <c r="AC487" s="1"/>
      <c r="AD487" s="1"/>
      <c r="AE487" s="1"/>
      <c r="AF487" s="1"/>
      <c r="AG487" s="1"/>
      <c r="AH487" s="1"/>
      <c r="AI487" s="1"/>
      <c r="AJ487" s="1"/>
      <c r="AK487" s="1"/>
      <c r="AL487" s="1"/>
      <c r="AM487" s="1"/>
      <c r="AN487" s="1"/>
      <c r="AO487" s="1"/>
    </row>
    <row r="488" spans="1:41" hidden="1">
      <c r="A488" s="27" t="s">
        <v>432</v>
      </c>
      <c r="B488" s="6" t="s">
        <v>855</v>
      </c>
      <c r="C488" s="30" t="e">
        <f>+#REF!+#REF!+#REF!+#REF!+#REF!+Óvoda!C492+#REF!+ÖNK!C490</f>
        <v>#REF!</v>
      </c>
      <c r="D488" s="30" t="e">
        <f>+#REF!+#REF!+#REF!+#REF!+#REF!+Óvoda!D492+#REF!+ÖNK!D490</f>
        <v>#REF!</v>
      </c>
      <c r="E488" s="30" t="e">
        <f>+#REF!+#REF!+#REF!+#REF!+#REF!+Óvoda!E492+#REF!+ÖNK!E490</f>
        <v>#REF!</v>
      </c>
      <c r="F488" s="30"/>
      <c r="G488" s="30"/>
      <c r="H488" s="30"/>
      <c r="I488" s="30"/>
      <c r="J488" s="30"/>
      <c r="K488" s="30"/>
      <c r="L488" s="30"/>
      <c r="M488" s="30"/>
      <c r="N488" s="30"/>
      <c r="O488" s="30"/>
      <c r="P488" s="30"/>
      <c r="Q488" s="30"/>
      <c r="R488" s="30"/>
      <c r="S488" s="30"/>
      <c r="T488" s="30"/>
      <c r="U488" s="1"/>
      <c r="V488" s="1"/>
      <c r="W488" s="1"/>
      <c r="X488" s="1"/>
      <c r="Y488" s="1"/>
      <c r="Z488" s="1"/>
      <c r="AA488" s="1"/>
      <c r="AB488" s="1"/>
      <c r="AC488" s="1"/>
      <c r="AD488" s="1"/>
      <c r="AE488" s="1"/>
      <c r="AF488" s="1"/>
      <c r="AG488" s="1"/>
      <c r="AH488" s="1"/>
      <c r="AI488" s="1"/>
      <c r="AJ488" s="1"/>
      <c r="AK488" s="1"/>
      <c r="AL488" s="1"/>
      <c r="AM488" s="1"/>
      <c r="AN488" s="1"/>
      <c r="AO488" s="1"/>
    </row>
    <row r="489" spans="1:41" hidden="1">
      <c r="A489" s="27" t="s">
        <v>434</v>
      </c>
      <c r="B489" s="6" t="s">
        <v>856</v>
      </c>
      <c r="C489" s="30" t="e">
        <f>+#REF!+#REF!+#REF!+#REF!+#REF!+Óvoda!C493+#REF!+ÖNK!C491</f>
        <v>#REF!</v>
      </c>
      <c r="D489" s="30" t="e">
        <f>+#REF!+#REF!+#REF!+#REF!+#REF!+Óvoda!D493+#REF!+ÖNK!D491</f>
        <v>#REF!</v>
      </c>
      <c r="E489" s="30" t="e">
        <f>+#REF!+#REF!+#REF!+#REF!+#REF!+Óvoda!E493+#REF!+ÖNK!E491</f>
        <v>#REF!</v>
      </c>
      <c r="F489" s="30"/>
      <c r="G489" s="30"/>
      <c r="H489" s="30"/>
      <c r="I489" s="30"/>
      <c r="J489" s="30"/>
      <c r="K489" s="30"/>
      <c r="L489" s="30"/>
      <c r="M489" s="30"/>
      <c r="N489" s="30"/>
      <c r="O489" s="30"/>
      <c r="P489" s="30"/>
      <c r="Q489" s="30"/>
      <c r="R489" s="30"/>
      <c r="S489" s="30"/>
      <c r="T489" s="30"/>
      <c r="U489" s="1"/>
      <c r="V489" s="1"/>
      <c r="W489" s="1"/>
      <c r="X489" s="1"/>
      <c r="Y489" s="1"/>
      <c r="Z489" s="1"/>
      <c r="AA489" s="1"/>
      <c r="AB489" s="1"/>
      <c r="AC489" s="1"/>
      <c r="AD489" s="1"/>
      <c r="AE489" s="1"/>
      <c r="AF489" s="1"/>
      <c r="AG489" s="1"/>
      <c r="AH489" s="1"/>
      <c r="AI489" s="1"/>
      <c r="AJ489" s="1"/>
      <c r="AK489" s="1"/>
      <c r="AL489" s="1"/>
      <c r="AM489" s="1"/>
      <c r="AN489" s="1"/>
      <c r="AO489" s="1"/>
    </row>
    <row r="490" spans="1:41" hidden="1">
      <c r="A490" s="27" t="s">
        <v>436</v>
      </c>
      <c r="B490" s="6" t="s">
        <v>857</v>
      </c>
      <c r="C490" s="30" t="e">
        <f>+#REF!+#REF!+#REF!+#REF!+#REF!+Óvoda!C494+#REF!+ÖNK!C492</f>
        <v>#REF!</v>
      </c>
      <c r="D490" s="30" t="e">
        <f>+#REF!+#REF!+#REF!+#REF!+#REF!+Óvoda!D494+#REF!+ÖNK!D492</f>
        <v>#REF!</v>
      </c>
      <c r="E490" s="30" t="e">
        <f>+#REF!+#REF!+#REF!+#REF!+#REF!+Óvoda!E494+#REF!+ÖNK!E492</f>
        <v>#REF!</v>
      </c>
      <c r="F490" s="30"/>
      <c r="G490" s="30"/>
      <c r="H490" s="30"/>
      <c r="I490" s="30"/>
      <c r="J490" s="30"/>
      <c r="K490" s="30"/>
      <c r="L490" s="30"/>
      <c r="M490" s="30"/>
      <c r="N490" s="30"/>
      <c r="O490" s="30"/>
      <c r="P490" s="30"/>
      <c r="Q490" s="30"/>
      <c r="R490" s="30"/>
      <c r="S490" s="30"/>
      <c r="T490" s="30"/>
      <c r="U490" s="1"/>
      <c r="V490" s="1"/>
      <c r="W490" s="1"/>
      <c r="X490" s="1"/>
      <c r="Y490" s="1"/>
      <c r="Z490" s="1"/>
      <c r="AA490" s="1"/>
      <c r="AB490" s="1"/>
      <c r="AC490" s="1"/>
      <c r="AD490" s="1"/>
      <c r="AE490" s="1"/>
      <c r="AF490" s="1"/>
      <c r="AG490" s="1"/>
      <c r="AH490" s="1"/>
      <c r="AI490" s="1"/>
      <c r="AJ490" s="1"/>
      <c r="AK490" s="1"/>
      <c r="AL490" s="1"/>
      <c r="AM490" s="1"/>
      <c r="AN490" s="1"/>
      <c r="AO490" s="1"/>
    </row>
    <row r="491" spans="1:41" ht="25.5" hidden="1">
      <c r="A491" s="27" t="s">
        <v>438</v>
      </c>
      <c r="B491" s="6" t="s">
        <v>858</v>
      </c>
      <c r="C491" s="30" t="e">
        <f>+#REF!+#REF!+#REF!+#REF!+#REF!+Óvoda!C495+#REF!+ÖNK!C493</f>
        <v>#REF!</v>
      </c>
      <c r="D491" s="30" t="e">
        <f>+#REF!+#REF!+#REF!+#REF!+#REF!+Óvoda!D495+#REF!+ÖNK!D493</f>
        <v>#REF!</v>
      </c>
      <c r="E491" s="30" t="e">
        <f>+#REF!+#REF!+#REF!+#REF!+#REF!+Óvoda!E495+#REF!+ÖNK!E493</f>
        <v>#REF!</v>
      </c>
      <c r="F491" s="30"/>
      <c r="G491" s="30"/>
      <c r="H491" s="30"/>
      <c r="I491" s="30"/>
      <c r="J491" s="30"/>
      <c r="K491" s="30"/>
      <c r="L491" s="30"/>
      <c r="M491" s="30"/>
      <c r="N491" s="30"/>
      <c r="O491" s="30"/>
      <c r="P491" s="30"/>
      <c r="Q491" s="30"/>
      <c r="R491" s="30"/>
      <c r="S491" s="30"/>
      <c r="T491" s="30"/>
      <c r="U491" s="1"/>
      <c r="V491" s="1"/>
      <c r="W491" s="1"/>
      <c r="X491" s="1"/>
      <c r="Y491" s="1"/>
      <c r="Z491" s="1"/>
      <c r="AA491" s="1"/>
      <c r="AB491" s="1"/>
      <c r="AC491" s="1"/>
      <c r="AD491" s="1"/>
      <c r="AE491" s="1"/>
      <c r="AF491" s="1"/>
      <c r="AG491" s="1"/>
      <c r="AH491" s="1"/>
      <c r="AI491" s="1"/>
      <c r="AJ491" s="1"/>
      <c r="AK491" s="1"/>
      <c r="AL491" s="1"/>
      <c r="AM491" s="1"/>
      <c r="AN491" s="1"/>
      <c r="AO491" s="1"/>
    </row>
    <row r="492" spans="1:41">
      <c r="A492" s="27" t="s">
        <v>440</v>
      </c>
      <c r="B492" s="6" t="s">
        <v>859</v>
      </c>
      <c r="C492" s="30">
        <f>Óvoda!C496+ÖNK!C494</f>
        <v>100</v>
      </c>
      <c r="D492" s="30">
        <f>Óvoda!D496+ÖNK!D494</f>
        <v>100</v>
      </c>
      <c r="E492" s="30">
        <f>Óvoda!E496+ÖNK!E494</f>
        <v>164</v>
      </c>
      <c r="F492" s="30"/>
      <c r="G492" s="30"/>
      <c r="H492" s="30"/>
      <c r="I492" s="30"/>
      <c r="J492" s="30"/>
      <c r="K492" s="30"/>
      <c r="L492" s="30"/>
      <c r="M492" s="30"/>
      <c r="N492" s="30"/>
      <c r="O492" s="30"/>
      <c r="P492" s="30"/>
      <c r="Q492" s="30"/>
      <c r="R492" s="30"/>
      <c r="S492" s="30"/>
      <c r="T492" s="30"/>
      <c r="U492" s="1"/>
      <c r="V492" s="1"/>
      <c r="W492" s="1"/>
      <c r="X492" s="1"/>
      <c r="Y492" s="1"/>
      <c r="Z492" s="1"/>
      <c r="AA492" s="1"/>
      <c r="AB492" s="1"/>
      <c r="AC492" s="1"/>
      <c r="AD492" s="1"/>
      <c r="AE492" s="1"/>
      <c r="AF492" s="1"/>
      <c r="AG492" s="1"/>
      <c r="AH492" s="1"/>
      <c r="AI492" s="1"/>
      <c r="AJ492" s="1"/>
      <c r="AK492" s="1"/>
      <c r="AL492" s="1"/>
      <c r="AM492" s="1"/>
      <c r="AN492" s="1"/>
      <c r="AO492" s="1"/>
    </row>
    <row r="493" spans="1:41" s="22" customFormat="1" ht="22.5" customHeight="1">
      <c r="A493" s="20" t="s">
        <v>442</v>
      </c>
      <c r="B493" s="21" t="s">
        <v>860</v>
      </c>
      <c r="C493" s="36">
        <f>C423+C479</f>
        <v>32100</v>
      </c>
      <c r="D493" s="36">
        <f>+D407+D408+D418+D423+D479+D480</f>
        <v>32200</v>
      </c>
      <c r="E493" s="36">
        <f>+E407+E408+E418+E423+E479+E480</f>
        <v>34379</v>
      </c>
      <c r="F493" s="36"/>
      <c r="G493" s="36"/>
      <c r="H493" s="36"/>
      <c r="I493" s="36"/>
      <c r="J493" s="36"/>
      <c r="K493" s="36"/>
      <c r="L493" s="36"/>
      <c r="M493" s="36"/>
      <c r="N493" s="36"/>
      <c r="O493" s="36"/>
      <c r="P493" s="36"/>
      <c r="Q493" s="36"/>
      <c r="R493" s="36"/>
      <c r="S493" s="36"/>
      <c r="T493" s="36"/>
    </row>
    <row r="494" spans="1:41" outlineLevel="1">
      <c r="A494" s="27" t="s">
        <v>444</v>
      </c>
      <c r="B494" s="6" t="s">
        <v>861</v>
      </c>
      <c r="C494" s="30">
        <f>Óvoda!C498+ÖNK!C496</f>
        <v>0</v>
      </c>
      <c r="D494" s="30">
        <f>Óvoda!D498+ÖNK!D496</f>
        <v>0</v>
      </c>
      <c r="E494" s="30">
        <f>Óvoda!E498+ÖNK!E496</f>
        <v>0</v>
      </c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  <c r="S494" s="30"/>
      <c r="T494" s="30"/>
    </row>
    <row r="495" spans="1:41" outlineLevel="1">
      <c r="A495" s="27" t="s">
        <v>446</v>
      </c>
      <c r="B495" s="6" t="s">
        <v>862</v>
      </c>
      <c r="C495" s="30">
        <f>Óvoda!C499+ÖNK!C497</f>
        <v>2826</v>
      </c>
      <c r="D495" s="30">
        <f>Óvoda!D499+ÖNK!D497</f>
        <v>826</v>
      </c>
      <c r="E495" s="30">
        <f>Óvoda!E499+ÖNK!E497</f>
        <v>1074</v>
      </c>
      <c r="F495" s="30"/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  <c r="R495" s="30"/>
      <c r="S495" s="30"/>
      <c r="T495" s="30"/>
    </row>
    <row r="496" spans="1:41" outlineLevel="1">
      <c r="A496" s="27" t="s">
        <v>448</v>
      </c>
      <c r="B496" s="6" t="s">
        <v>863</v>
      </c>
      <c r="C496" s="30">
        <f>Óvoda!C500+ÖNK!C498</f>
        <v>2000</v>
      </c>
      <c r="D496" s="30">
        <f>Óvoda!D500+ÖNK!D498</f>
        <v>826</v>
      </c>
      <c r="E496" s="30">
        <f>Óvoda!E500+ÖNK!E498</f>
        <v>1074</v>
      </c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  <c r="S496" s="30"/>
      <c r="T496" s="30"/>
    </row>
    <row r="497" spans="1:41" hidden="1" outlineLevel="1">
      <c r="A497" s="27" t="s">
        <v>450</v>
      </c>
      <c r="B497" s="6" t="s">
        <v>864</v>
      </c>
      <c r="C497" s="30" t="e">
        <f>+#REF!+#REF!+#REF!+#REF!+#REF!+Óvoda!C501+#REF!+ÖNK!C499</f>
        <v>#REF!</v>
      </c>
      <c r="D497" s="30" t="e">
        <f>+#REF!+#REF!+#REF!+#REF!+#REF!+Óvoda!D501+#REF!+ÖNK!D499</f>
        <v>#REF!</v>
      </c>
      <c r="E497" s="30" t="e">
        <f>+#REF!+#REF!+#REF!+#REF!+#REF!+Óvoda!E501+#REF!+ÖNK!E499</f>
        <v>#REF!</v>
      </c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30"/>
      <c r="S497" s="30"/>
      <c r="T497" s="30"/>
      <c r="U497" s="1"/>
      <c r="V497" s="1"/>
      <c r="W497" s="1"/>
      <c r="X497" s="1"/>
      <c r="Y497" s="1"/>
      <c r="Z497" s="1"/>
      <c r="AA497" s="1"/>
      <c r="AB497" s="1"/>
      <c r="AC497" s="1"/>
      <c r="AD497" s="1"/>
      <c r="AE497" s="1"/>
      <c r="AF497" s="1"/>
      <c r="AG497" s="1"/>
      <c r="AH497" s="1"/>
      <c r="AI497" s="1"/>
      <c r="AJ497" s="1"/>
      <c r="AK497" s="1"/>
      <c r="AL497" s="1"/>
      <c r="AM497" s="1"/>
      <c r="AN497" s="1"/>
      <c r="AO497" s="1"/>
    </row>
    <row r="498" spans="1:41" outlineLevel="1">
      <c r="A498" s="27" t="s">
        <v>452</v>
      </c>
      <c r="B498" s="6" t="s">
        <v>865</v>
      </c>
      <c r="C498" s="30">
        <f>Óvoda!C502+ÖNK!C500</f>
        <v>0</v>
      </c>
      <c r="D498" s="30">
        <f>Óvoda!D502+ÖNK!D500</f>
        <v>1055</v>
      </c>
      <c r="E498" s="30">
        <f>Óvoda!E502+ÖNK!E500</f>
        <v>1386</v>
      </c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  <c r="S498" s="30"/>
      <c r="T498" s="30"/>
    </row>
    <row r="499" spans="1:41" hidden="1" outlineLevel="1">
      <c r="A499" s="27" t="s">
        <v>454</v>
      </c>
      <c r="B499" s="6" t="s">
        <v>866</v>
      </c>
      <c r="C499" s="30" t="e">
        <f>+#REF!+#REF!+#REF!+#REF!+#REF!+Óvoda!C503+#REF!+ÖNK!C501</f>
        <v>#REF!</v>
      </c>
      <c r="D499" s="30" t="e">
        <f>+#REF!+#REF!+#REF!+#REF!+#REF!+Óvoda!D503+#REF!+ÖNK!D501</f>
        <v>#REF!</v>
      </c>
      <c r="E499" s="30" t="e">
        <f>+#REF!+#REF!+#REF!+#REF!+#REF!+Óvoda!E503+#REF!+ÖNK!E501</f>
        <v>#REF!</v>
      </c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  <c r="S499" s="30"/>
      <c r="T499" s="30"/>
      <c r="U499" s="1"/>
      <c r="V499" s="1"/>
      <c r="W499" s="1"/>
      <c r="X499" s="1"/>
      <c r="Y499" s="1"/>
      <c r="Z499" s="1"/>
      <c r="AA499" s="1"/>
      <c r="AB499" s="1"/>
      <c r="AC499" s="1"/>
      <c r="AD499" s="1"/>
      <c r="AE499" s="1"/>
      <c r="AF499" s="1"/>
      <c r="AG499" s="1"/>
      <c r="AH499" s="1"/>
      <c r="AI499" s="1"/>
      <c r="AJ499" s="1"/>
      <c r="AK499" s="1"/>
      <c r="AL499" s="1"/>
      <c r="AM499" s="1"/>
      <c r="AN499" s="1"/>
      <c r="AO499" s="1"/>
    </row>
    <row r="500" spans="1:41" outlineLevel="1">
      <c r="A500" s="27" t="s">
        <v>455</v>
      </c>
      <c r="B500" s="6" t="s">
        <v>867</v>
      </c>
      <c r="C500" s="30">
        <f>Óvoda!C504+ÖNK!C502</f>
        <v>5000</v>
      </c>
      <c r="D500" s="30">
        <f>Óvoda!D504+ÖNK!D502</f>
        <v>1200</v>
      </c>
      <c r="E500" s="30">
        <f>Óvoda!E504+ÖNK!E502</f>
        <v>4875</v>
      </c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  <c r="S500" s="30"/>
      <c r="T500" s="30"/>
      <c r="U500" s="1"/>
      <c r="V500" s="1"/>
      <c r="W500" s="1"/>
      <c r="X500" s="1"/>
      <c r="Y500" s="1"/>
      <c r="Z500" s="1"/>
      <c r="AA500" s="1"/>
      <c r="AB500" s="1"/>
      <c r="AC500" s="1"/>
      <c r="AD500" s="1"/>
      <c r="AE500" s="1"/>
      <c r="AF500" s="1"/>
      <c r="AG500" s="1"/>
      <c r="AH500" s="1"/>
      <c r="AI500" s="1"/>
      <c r="AJ500" s="1"/>
      <c r="AK500" s="1"/>
      <c r="AL500" s="1"/>
      <c r="AM500" s="1"/>
      <c r="AN500" s="1"/>
      <c r="AO500" s="1"/>
    </row>
    <row r="501" spans="1:41" hidden="1" outlineLevel="1">
      <c r="A501" s="27" t="s">
        <v>457</v>
      </c>
      <c r="B501" s="6" t="s">
        <v>868</v>
      </c>
      <c r="C501" s="30" t="e">
        <f>+#REF!+#REF!+#REF!+#REF!+#REF!+Óvoda!C505+#REF!+ÖNK!C503</f>
        <v>#REF!</v>
      </c>
      <c r="D501" s="30" t="e">
        <f>+#REF!+#REF!+#REF!+#REF!+#REF!+Óvoda!D505+#REF!+ÖNK!D503</f>
        <v>#REF!</v>
      </c>
      <c r="E501" s="30" t="e">
        <f>+#REF!+#REF!+#REF!+#REF!+#REF!+Óvoda!E505+#REF!+ÖNK!E503</f>
        <v>#REF!</v>
      </c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  <c r="S501" s="30"/>
      <c r="T501" s="30"/>
      <c r="U501" s="1"/>
      <c r="V501" s="1"/>
      <c r="W501" s="1"/>
      <c r="X501" s="1"/>
      <c r="Y501" s="1"/>
      <c r="Z501" s="1"/>
      <c r="AA501" s="1"/>
      <c r="AB501" s="1"/>
      <c r="AC501" s="1"/>
      <c r="AD501" s="1"/>
      <c r="AE501" s="1"/>
      <c r="AF501" s="1"/>
      <c r="AG501" s="1"/>
      <c r="AH501" s="1"/>
      <c r="AI501" s="1"/>
      <c r="AJ501" s="1"/>
      <c r="AK501" s="1"/>
      <c r="AL501" s="1"/>
      <c r="AM501" s="1"/>
      <c r="AN501" s="1"/>
      <c r="AO501" s="1"/>
    </row>
    <row r="502" spans="1:41" ht="25.5" outlineLevel="1">
      <c r="A502" s="27" t="s">
        <v>459</v>
      </c>
      <c r="B502" s="6" t="s">
        <v>530</v>
      </c>
      <c r="C502" s="30">
        <f>Óvoda!C506+ÖNK!C504</f>
        <v>4000</v>
      </c>
      <c r="D502" s="30">
        <f>Óvoda!D506+ÖNK!D504</f>
        <v>1200</v>
      </c>
      <c r="E502" s="30">
        <f>Óvoda!E506+ÖNK!E504</f>
        <v>4875</v>
      </c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  <c r="S502" s="30"/>
      <c r="T502" s="30"/>
      <c r="U502" s="1"/>
      <c r="V502" s="1"/>
      <c r="W502" s="1"/>
      <c r="X502" s="1"/>
      <c r="Y502" s="1"/>
      <c r="Z502" s="1"/>
      <c r="AA502" s="1"/>
      <c r="AB502" s="1"/>
      <c r="AC502" s="1"/>
      <c r="AD502" s="1"/>
      <c r="AE502" s="1"/>
      <c r="AF502" s="1"/>
      <c r="AG502" s="1"/>
      <c r="AH502" s="1"/>
      <c r="AI502" s="1"/>
      <c r="AJ502" s="1"/>
      <c r="AK502" s="1"/>
      <c r="AL502" s="1"/>
      <c r="AM502" s="1"/>
      <c r="AN502" s="1"/>
      <c r="AO502" s="1"/>
    </row>
    <row r="503" spans="1:41" hidden="1" outlineLevel="1">
      <c r="A503" s="27" t="s">
        <v>461</v>
      </c>
      <c r="B503" s="6" t="s">
        <v>870</v>
      </c>
      <c r="C503" s="30" t="e">
        <f>+#REF!+#REF!+#REF!+#REF!+#REF!+Óvoda!C507+#REF!+ÖNK!C505</f>
        <v>#REF!</v>
      </c>
      <c r="D503" s="30" t="e">
        <f>+#REF!+#REF!+#REF!+#REF!+#REF!+Óvoda!D507+#REF!+ÖNK!D505</f>
        <v>#REF!</v>
      </c>
      <c r="E503" s="30" t="e">
        <f>+#REF!+#REF!+#REF!+#REF!+#REF!+Óvoda!E507+#REF!+ÖNK!E505</f>
        <v>#REF!</v>
      </c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  <c r="S503" s="30"/>
      <c r="T503" s="30"/>
      <c r="U503" s="1"/>
      <c r="V503" s="1"/>
      <c r="W503" s="1"/>
      <c r="X503" s="1"/>
      <c r="Y503" s="1"/>
      <c r="Z503" s="1"/>
      <c r="AA503" s="1"/>
      <c r="AB503" s="1"/>
      <c r="AC503" s="1"/>
      <c r="AD503" s="1"/>
      <c r="AE503" s="1"/>
      <c r="AF503" s="1"/>
      <c r="AG503" s="1"/>
      <c r="AH503" s="1"/>
      <c r="AI503" s="1"/>
      <c r="AJ503" s="1"/>
      <c r="AK503" s="1"/>
      <c r="AL503" s="1"/>
      <c r="AM503" s="1"/>
      <c r="AN503" s="1"/>
      <c r="AO503" s="1"/>
    </row>
    <row r="504" spans="1:41" hidden="1" outlineLevel="1">
      <c r="A504" s="27" t="s">
        <v>463</v>
      </c>
      <c r="B504" s="6" t="s">
        <v>877</v>
      </c>
      <c r="C504" s="30" t="e">
        <f>+#REF!+#REF!+#REF!+#REF!+#REF!+Óvoda!C508+#REF!+ÖNK!C506</f>
        <v>#REF!</v>
      </c>
      <c r="D504" s="30" t="e">
        <f>+#REF!+#REF!+#REF!+#REF!+#REF!+Óvoda!D508+#REF!+ÖNK!D506</f>
        <v>#REF!</v>
      </c>
      <c r="E504" s="30" t="e">
        <f>+#REF!+#REF!+#REF!+#REF!+#REF!+Óvoda!E508+#REF!+ÖNK!E506</f>
        <v>#REF!</v>
      </c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  <c r="S504" s="30"/>
      <c r="T504" s="30"/>
      <c r="U504" s="1"/>
      <c r="V504" s="1"/>
      <c r="W504" s="1"/>
      <c r="X504" s="1"/>
      <c r="Y504" s="1"/>
      <c r="Z504" s="1"/>
      <c r="AA504" s="1"/>
      <c r="AB504" s="1"/>
      <c r="AC504" s="1"/>
      <c r="AD504" s="1"/>
      <c r="AE504" s="1"/>
      <c r="AF504" s="1"/>
      <c r="AG504" s="1"/>
      <c r="AH504" s="1"/>
      <c r="AI504" s="1"/>
      <c r="AJ504" s="1"/>
      <c r="AK504" s="1"/>
      <c r="AL504" s="1"/>
      <c r="AM504" s="1"/>
      <c r="AN504" s="1"/>
      <c r="AO504" s="1"/>
    </row>
    <row r="505" spans="1:41" outlineLevel="1">
      <c r="A505" s="27" t="s">
        <v>465</v>
      </c>
      <c r="B505" s="6" t="s">
        <v>878</v>
      </c>
      <c r="C505" s="30">
        <f>Óvoda!C509+ÖNK!C507</f>
        <v>0</v>
      </c>
      <c r="D505" s="30">
        <f>Óvoda!D509+ÖNK!D507</f>
        <v>0</v>
      </c>
      <c r="E505" s="30">
        <f>Óvoda!E509+ÖNK!E507</f>
        <v>0</v>
      </c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  <c r="S505" s="30"/>
      <c r="T505" s="30"/>
      <c r="U505" s="1"/>
      <c r="V505" s="1"/>
      <c r="W505" s="1"/>
      <c r="X505" s="1"/>
      <c r="Y505" s="1"/>
      <c r="Z505" s="1"/>
      <c r="AA505" s="1"/>
      <c r="AB505" s="1"/>
      <c r="AC505" s="1"/>
      <c r="AD505" s="1"/>
      <c r="AE505" s="1"/>
      <c r="AF505" s="1"/>
      <c r="AG505" s="1"/>
      <c r="AH505" s="1"/>
      <c r="AI505" s="1"/>
      <c r="AJ505" s="1"/>
      <c r="AK505" s="1"/>
      <c r="AL505" s="1"/>
      <c r="AM505" s="1"/>
      <c r="AN505" s="1"/>
      <c r="AO505" s="1"/>
    </row>
    <row r="506" spans="1:41" hidden="1" outlineLevel="1">
      <c r="A506" s="27" t="s">
        <v>467</v>
      </c>
      <c r="B506" s="6" t="s">
        <v>879</v>
      </c>
      <c r="C506" s="30" t="e">
        <f>+#REF!+#REF!+#REF!+#REF!+#REF!+Óvoda!C510+#REF!+ÖNK!C508</f>
        <v>#REF!</v>
      </c>
      <c r="D506" s="30" t="e">
        <f>+#REF!+#REF!+#REF!+#REF!+#REF!+Óvoda!D510+#REF!+ÖNK!D508</f>
        <v>#REF!</v>
      </c>
      <c r="E506" s="30" t="e">
        <f>+#REF!+#REF!+#REF!+#REF!+#REF!+Óvoda!E510+#REF!+ÖNK!E508</f>
        <v>#REF!</v>
      </c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  <c r="S506" s="30"/>
      <c r="T506" s="30"/>
      <c r="U506" s="1"/>
      <c r="V506" s="1"/>
      <c r="W506" s="1"/>
      <c r="X506" s="1"/>
      <c r="Y506" s="1"/>
      <c r="Z506" s="1"/>
      <c r="AA506" s="1"/>
      <c r="AB506" s="1"/>
      <c r="AC506" s="1"/>
      <c r="AD506" s="1"/>
      <c r="AE506" s="1"/>
      <c r="AF506" s="1"/>
      <c r="AG506" s="1"/>
      <c r="AH506" s="1"/>
      <c r="AI506" s="1"/>
      <c r="AJ506" s="1"/>
      <c r="AK506" s="1"/>
      <c r="AL506" s="1"/>
      <c r="AM506" s="1"/>
      <c r="AN506" s="1"/>
      <c r="AO506" s="1"/>
    </row>
    <row r="507" spans="1:41" outlineLevel="1">
      <c r="A507" s="27" t="s">
        <v>469</v>
      </c>
      <c r="B507" s="6" t="s">
        <v>880</v>
      </c>
      <c r="C507" s="30">
        <f>Óvoda!C511+ÖNK!C509</f>
        <v>1185</v>
      </c>
      <c r="D507" s="30">
        <f>Óvoda!D511+ÖNK!D509</f>
        <v>385</v>
      </c>
      <c r="E507" s="30">
        <f>Óvoda!E511+ÖNK!E509</f>
        <v>196</v>
      </c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  <c r="S507" s="30"/>
      <c r="T507" s="30"/>
      <c r="U507" s="1"/>
      <c r="V507" s="1"/>
      <c r="W507" s="1"/>
      <c r="X507" s="1"/>
      <c r="Y507" s="1"/>
      <c r="Z507" s="1"/>
      <c r="AA507" s="1"/>
      <c r="AB507" s="1"/>
      <c r="AC507" s="1"/>
      <c r="AD507" s="1"/>
      <c r="AE507" s="1"/>
      <c r="AF507" s="1"/>
      <c r="AG507" s="1"/>
      <c r="AH507" s="1"/>
      <c r="AI507" s="1"/>
      <c r="AJ507" s="1"/>
      <c r="AK507" s="1"/>
      <c r="AL507" s="1"/>
      <c r="AM507" s="1"/>
      <c r="AN507" s="1"/>
      <c r="AO507" s="1"/>
    </row>
    <row r="508" spans="1:41" outlineLevel="1">
      <c r="A508" s="27" t="s">
        <v>471</v>
      </c>
      <c r="B508" s="6" t="s">
        <v>881</v>
      </c>
      <c r="C508" s="30">
        <f>Óvoda!C512+ÖNK!C510</f>
        <v>322</v>
      </c>
      <c r="D508" s="30">
        <f>Óvoda!D512+ÖNK!D510</f>
        <v>105</v>
      </c>
      <c r="E508" s="30">
        <f>Óvoda!E512+ÖNK!E510</f>
        <v>53</v>
      </c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  <c r="S508" s="30"/>
      <c r="T508" s="30"/>
    </row>
    <row r="509" spans="1:41" outlineLevel="1">
      <c r="A509" s="27" t="s">
        <v>473</v>
      </c>
      <c r="B509" s="6" t="s">
        <v>882</v>
      </c>
      <c r="C509" s="30">
        <f>Óvoda!C513+ÖNK!C511</f>
        <v>0</v>
      </c>
      <c r="D509" s="30">
        <f>Óvoda!D513+ÖNK!D511</f>
        <v>0</v>
      </c>
      <c r="E509" s="30">
        <f>Óvoda!E513+ÖNK!E511</f>
        <v>1E-13</v>
      </c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  <c r="S509" s="30"/>
      <c r="T509" s="30"/>
      <c r="U509" s="1"/>
      <c r="V509" s="1"/>
      <c r="W509" s="1"/>
      <c r="X509" s="1"/>
      <c r="Y509" s="1"/>
      <c r="Z509" s="1"/>
      <c r="AA509" s="1"/>
      <c r="AB509" s="1"/>
      <c r="AC509" s="1"/>
      <c r="AD509" s="1"/>
      <c r="AE509" s="1"/>
      <c r="AF509" s="1"/>
      <c r="AG509" s="1"/>
      <c r="AH509" s="1"/>
      <c r="AI509" s="1"/>
      <c r="AJ509" s="1"/>
      <c r="AK509" s="1"/>
      <c r="AL509" s="1"/>
      <c r="AM509" s="1"/>
      <c r="AN509" s="1"/>
      <c r="AO509" s="1"/>
    </row>
    <row r="510" spans="1:41" outlineLevel="1">
      <c r="A510" s="27" t="s">
        <v>475</v>
      </c>
      <c r="B510" s="6" t="s">
        <v>883</v>
      </c>
      <c r="C510" s="30">
        <f>Óvoda!C514+ÖNK!C512</f>
        <v>0</v>
      </c>
      <c r="D510" s="30">
        <f>Óvoda!D514+ÖNK!D512</f>
        <v>0</v>
      </c>
      <c r="E510" s="30">
        <f>Óvoda!E514+ÖNK!E512</f>
        <v>7</v>
      </c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  <c r="S510" s="30"/>
      <c r="T510" s="30"/>
    </row>
    <row r="511" spans="1:41" hidden="1" outlineLevel="1">
      <c r="A511" s="27" t="s">
        <v>477</v>
      </c>
      <c r="B511" s="6" t="s">
        <v>884</v>
      </c>
      <c r="C511" s="30" t="e">
        <f>+#REF!+#REF!+#REF!+#REF!+#REF!+Óvoda!C515+#REF!+ÖNK!C513</f>
        <v>#REF!</v>
      </c>
      <c r="D511" s="30" t="e">
        <f>+#REF!+#REF!+#REF!+#REF!+#REF!+Óvoda!D515+#REF!+ÖNK!D513</f>
        <v>#REF!</v>
      </c>
      <c r="E511" s="30" t="e">
        <f>+#REF!+#REF!+#REF!+#REF!+#REF!+Óvoda!E515+#REF!+ÖNK!E513</f>
        <v>#REF!</v>
      </c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  <c r="S511" s="30"/>
      <c r="T511" s="30"/>
      <c r="U511" s="1"/>
      <c r="V511" s="1"/>
      <c r="W511" s="1"/>
      <c r="X511" s="1"/>
      <c r="Y511" s="1"/>
      <c r="Z511" s="1"/>
      <c r="AA511" s="1"/>
      <c r="AB511" s="1"/>
      <c r="AC511" s="1"/>
      <c r="AD511" s="1"/>
      <c r="AE511" s="1"/>
      <c r="AF511" s="1"/>
      <c r="AG511" s="1"/>
      <c r="AH511" s="1"/>
      <c r="AI511" s="1"/>
      <c r="AJ511" s="1"/>
      <c r="AK511" s="1"/>
      <c r="AL511" s="1"/>
      <c r="AM511" s="1"/>
      <c r="AN511" s="1"/>
      <c r="AO511" s="1"/>
    </row>
    <row r="512" spans="1:41" hidden="1" outlineLevel="1">
      <c r="A512" s="27" t="s">
        <v>479</v>
      </c>
      <c r="B512" s="6" t="s">
        <v>885</v>
      </c>
      <c r="C512" s="30" t="e">
        <f>+#REF!+#REF!+#REF!+#REF!+#REF!+Óvoda!C516+#REF!+ÖNK!C514</f>
        <v>#REF!</v>
      </c>
      <c r="D512" s="30" t="e">
        <f>+#REF!+#REF!+#REF!+#REF!+#REF!+Óvoda!D516+#REF!+ÖNK!D514</f>
        <v>#REF!</v>
      </c>
      <c r="E512" s="30" t="e">
        <f>+#REF!+#REF!+#REF!+#REF!+#REF!+Óvoda!E516+#REF!+ÖNK!E514</f>
        <v>#REF!</v>
      </c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  <c r="S512" s="30"/>
      <c r="T512" s="30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  <c r="AH512" s="1"/>
      <c r="AI512" s="1"/>
      <c r="AJ512" s="1"/>
      <c r="AK512" s="1"/>
      <c r="AL512" s="1"/>
      <c r="AM512" s="1"/>
      <c r="AN512" s="1"/>
      <c r="AO512" s="1"/>
    </row>
    <row r="513" spans="1:41" hidden="1" outlineLevel="1">
      <c r="A513" s="27" t="s">
        <v>481</v>
      </c>
      <c r="B513" s="6" t="s">
        <v>886</v>
      </c>
      <c r="C513" s="30" t="e">
        <f>+#REF!+#REF!+#REF!+#REF!+#REF!+Óvoda!C517+#REF!+ÖNK!C515</f>
        <v>#REF!</v>
      </c>
      <c r="D513" s="30" t="e">
        <f>+#REF!+#REF!+#REF!+#REF!+#REF!+Óvoda!D517+#REF!+ÖNK!D515</f>
        <v>#REF!</v>
      </c>
      <c r="E513" s="30" t="e">
        <f>+#REF!+#REF!+#REF!+#REF!+#REF!+Óvoda!E517+#REF!+ÖNK!E515</f>
        <v>#REF!</v>
      </c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  <c r="S513" s="30"/>
      <c r="T513" s="30"/>
      <c r="U513" s="1"/>
      <c r="V513" s="1"/>
      <c r="W513" s="1"/>
      <c r="X513" s="1"/>
      <c r="Y513" s="1"/>
      <c r="Z513" s="1"/>
      <c r="AA513" s="1"/>
      <c r="AB513" s="1"/>
      <c r="AC513" s="1"/>
      <c r="AD513" s="1"/>
      <c r="AE513" s="1"/>
      <c r="AF513" s="1"/>
      <c r="AG513" s="1"/>
      <c r="AH513" s="1"/>
      <c r="AI513" s="1"/>
      <c r="AJ513" s="1"/>
      <c r="AK513" s="1"/>
      <c r="AL513" s="1"/>
      <c r="AM513" s="1"/>
      <c r="AN513" s="1"/>
      <c r="AO513" s="1"/>
    </row>
    <row r="514" spans="1:41" outlineLevel="1">
      <c r="A514" s="27" t="s">
        <v>483</v>
      </c>
      <c r="B514" s="6" t="s">
        <v>887</v>
      </c>
      <c r="C514" s="30">
        <f>Óvoda!C518+ÖNK!C516</f>
        <v>0</v>
      </c>
      <c r="D514" s="30">
        <f>Óvoda!D518+ÖNK!D516</f>
        <v>0</v>
      </c>
      <c r="E514" s="30">
        <f>Óvoda!E518+ÖNK!E516</f>
        <v>0</v>
      </c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  <c r="S514" s="30"/>
      <c r="T514" s="30"/>
      <c r="U514" s="1"/>
      <c r="V514" s="1"/>
      <c r="W514" s="1"/>
      <c r="X514" s="1"/>
      <c r="Y514" s="1"/>
      <c r="Z514" s="1"/>
      <c r="AA514" s="1"/>
      <c r="AB514" s="1"/>
      <c r="AC514" s="1"/>
      <c r="AD514" s="1"/>
      <c r="AE514" s="1"/>
      <c r="AF514" s="1"/>
      <c r="AG514" s="1"/>
      <c r="AH514" s="1"/>
      <c r="AI514" s="1"/>
      <c r="AJ514" s="1"/>
      <c r="AK514" s="1"/>
      <c r="AL514" s="1"/>
      <c r="AM514" s="1"/>
      <c r="AN514" s="1"/>
      <c r="AO514" s="1"/>
    </row>
    <row r="515" spans="1:41" hidden="1" outlineLevel="1">
      <c r="A515" s="27" t="s">
        <v>485</v>
      </c>
      <c r="B515" s="6" t="s">
        <v>888</v>
      </c>
      <c r="C515" s="30" t="e">
        <f>+#REF!+#REF!+#REF!+#REF!+#REF!+Óvoda!C519+#REF!+ÖNK!C517</f>
        <v>#REF!</v>
      </c>
      <c r="D515" s="30" t="e">
        <f>+#REF!+#REF!+#REF!+#REF!+#REF!+Óvoda!D519+#REF!+ÖNK!D517</f>
        <v>#REF!</v>
      </c>
      <c r="E515" s="30" t="e">
        <f>+#REF!+#REF!+#REF!+#REF!+#REF!+Óvoda!E519+#REF!+ÖNK!E517</f>
        <v>#REF!</v>
      </c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  <c r="S515" s="30"/>
      <c r="T515" s="30"/>
      <c r="U515" s="1"/>
      <c r="V515" s="1"/>
      <c r="W515" s="1"/>
      <c r="X515" s="1"/>
      <c r="Y515" s="1"/>
      <c r="Z515" s="1"/>
      <c r="AA515" s="1"/>
      <c r="AB515" s="1"/>
      <c r="AC515" s="1"/>
      <c r="AD515" s="1"/>
      <c r="AE515" s="1"/>
      <c r="AF515" s="1"/>
      <c r="AG515" s="1"/>
      <c r="AH515" s="1"/>
      <c r="AI515" s="1"/>
      <c r="AJ515" s="1"/>
      <c r="AK515" s="1"/>
      <c r="AL515" s="1"/>
      <c r="AM515" s="1"/>
      <c r="AN515" s="1"/>
      <c r="AO515" s="1"/>
    </row>
    <row r="516" spans="1:41" hidden="1" outlineLevel="1">
      <c r="A516" s="27" t="s">
        <v>536</v>
      </c>
      <c r="B516" s="6" t="s">
        <v>889</v>
      </c>
      <c r="C516" s="30" t="e">
        <f>+#REF!+#REF!+#REF!+#REF!+#REF!+Óvoda!C520+#REF!+ÖNK!C518</f>
        <v>#REF!</v>
      </c>
      <c r="D516" s="30" t="e">
        <f>+#REF!+#REF!+#REF!+#REF!+#REF!+Óvoda!D520+#REF!+ÖNK!D518</f>
        <v>#REF!</v>
      </c>
      <c r="E516" s="30" t="e">
        <f>+#REF!+#REF!+#REF!+#REF!+#REF!+Óvoda!E520+#REF!+ÖNK!E518</f>
        <v>#REF!</v>
      </c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  <c r="S516" s="30"/>
      <c r="T516" s="30"/>
      <c r="U516" s="1"/>
      <c r="V516" s="1"/>
      <c r="W516" s="1"/>
      <c r="X516" s="1"/>
      <c r="Y516" s="1"/>
      <c r="Z516" s="1"/>
      <c r="AA516" s="1"/>
      <c r="AB516" s="1"/>
      <c r="AC516" s="1"/>
      <c r="AD516" s="1"/>
      <c r="AE516" s="1"/>
      <c r="AF516" s="1"/>
      <c r="AG516" s="1"/>
      <c r="AH516" s="1"/>
      <c r="AI516" s="1"/>
      <c r="AJ516" s="1"/>
      <c r="AK516" s="1"/>
      <c r="AL516" s="1"/>
      <c r="AM516" s="1"/>
      <c r="AN516" s="1"/>
      <c r="AO516" s="1"/>
    </row>
    <row r="517" spans="1:41" hidden="1" outlineLevel="1">
      <c r="A517" s="27" t="s">
        <v>538</v>
      </c>
      <c r="B517" s="6" t="s">
        <v>890</v>
      </c>
      <c r="C517" s="30" t="e">
        <f>+#REF!+#REF!+#REF!+#REF!+#REF!+Óvoda!C521+#REF!+ÖNK!C519</f>
        <v>#REF!</v>
      </c>
      <c r="D517" s="30" t="e">
        <f>+#REF!+#REF!+#REF!+#REF!+#REF!+Óvoda!D521+#REF!+ÖNK!D519</f>
        <v>#REF!</v>
      </c>
      <c r="E517" s="30" t="e">
        <f>+#REF!+#REF!+#REF!+#REF!+#REF!+Óvoda!E521+#REF!+ÖNK!E519</f>
        <v>#REF!</v>
      </c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  <c r="S517" s="30"/>
      <c r="T517" s="30"/>
      <c r="U517" s="1"/>
      <c r="V517" s="1"/>
      <c r="W517" s="1"/>
      <c r="X517" s="1"/>
      <c r="Y517" s="1"/>
      <c r="Z517" s="1"/>
      <c r="AA517" s="1"/>
      <c r="AB517" s="1"/>
      <c r="AC517" s="1"/>
      <c r="AD517" s="1"/>
      <c r="AE517" s="1"/>
      <c r="AF517" s="1"/>
      <c r="AG517" s="1"/>
      <c r="AH517" s="1"/>
      <c r="AI517" s="1"/>
      <c r="AJ517" s="1"/>
      <c r="AK517" s="1"/>
      <c r="AL517" s="1"/>
      <c r="AM517" s="1"/>
      <c r="AN517" s="1"/>
      <c r="AO517" s="1"/>
    </row>
    <row r="518" spans="1:41" outlineLevel="1">
      <c r="A518" s="27" t="s">
        <v>540</v>
      </c>
      <c r="B518" s="6" t="s">
        <v>891</v>
      </c>
      <c r="C518" s="30">
        <f>Óvoda!C522+ÖNK!C520</f>
        <v>0</v>
      </c>
      <c r="D518" s="30">
        <f>Óvoda!D522+ÖNK!D520</f>
        <v>0</v>
      </c>
      <c r="E518" s="30">
        <f>Óvoda!E522+ÖNK!E520</f>
        <v>0</v>
      </c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  <c r="S518" s="30"/>
      <c r="T518" s="30"/>
      <c r="U518" s="1"/>
      <c r="V518" s="1"/>
      <c r="W518" s="1"/>
      <c r="X518" s="1"/>
      <c r="Y518" s="1"/>
      <c r="Z518" s="1"/>
      <c r="AA518" s="1"/>
      <c r="AB518" s="1"/>
      <c r="AC518" s="1"/>
      <c r="AD518" s="1"/>
      <c r="AE518" s="1"/>
      <c r="AF518" s="1"/>
      <c r="AG518" s="1"/>
      <c r="AH518" s="1"/>
      <c r="AI518" s="1"/>
      <c r="AJ518" s="1"/>
      <c r="AK518" s="1"/>
      <c r="AL518" s="1"/>
      <c r="AM518" s="1"/>
      <c r="AN518" s="1"/>
      <c r="AO518" s="1"/>
    </row>
    <row r="519" spans="1:41" outlineLevel="1">
      <c r="A519" s="27" t="s">
        <v>542</v>
      </c>
      <c r="B519" s="6" t="s">
        <v>892</v>
      </c>
      <c r="C519" s="30">
        <f>Óvoda!C523+ÖNK!C521</f>
        <v>0</v>
      </c>
      <c r="D519" s="30">
        <f>Óvoda!D523+ÖNK!D521</f>
        <v>850</v>
      </c>
      <c r="E519" s="30">
        <f>Óvoda!E523+ÖNK!E521</f>
        <v>1030</v>
      </c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  <c r="S519" s="30"/>
      <c r="T519" s="30"/>
      <c r="U519" s="1"/>
      <c r="V519" s="1"/>
      <c r="W519" s="1"/>
      <c r="X519" s="1"/>
      <c r="Y519" s="1"/>
      <c r="Z519" s="1"/>
      <c r="AA519" s="1"/>
      <c r="AB519" s="1"/>
      <c r="AC519" s="1"/>
      <c r="AD519" s="1"/>
      <c r="AE519" s="1"/>
      <c r="AF519" s="1"/>
      <c r="AG519" s="1"/>
      <c r="AH519" s="1"/>
      <c r="AI519" s="1"/>
      <c r="AJ519" s="1"/>
      <c r="AK519" s="1"/>
      <c r="AL519" s="1"/>
      <c r="AM519" s="1"/>
      <c r="AN519" s="1"/>
      <c r="AO519" s="1"/>
    </row>
    <row r="520" spans="1:41" outlineLevel="1">
      <c r="A520" s="27" t="s">
        <v>544</v>
      </c>
      <c r="B520" s="6" t="s">
        <v>893</v>
      </c>
      <c r="C520" s="30">
        <f>Óvoda!C524+ÖNK!C522</f>
        <v>0</v>
      </c>
      <c r="D520" s="30">
        <f>Óvoda!D524+ÖNK!D522</f>
        <v>0</v>
      </c>
      <c r="E520" s="30">
        <f>Óvoda!E524+ÖNK!E522</f>
        <v>0</v>
      </c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  <c r="S520" s="30"/>
      <c r="T520" s="30"/>
      <c r="U520" s="1"/>
      <c r="V520" s="1"/>
      <c r="W520" s="1"/>
      <c r="X520" s="1"/>
      <c r="Y520" s="1"/>
      <c r="Z520" s="1"/>
      <c r="AA520" s="1"/>
      <c r="AB520" s="1"/>
      <c r="AC520" s="1"/>
      <c r="AD520" s="1"/>
      <c r="AE520" s="1"/>
      <c r="AF520" s="1"/>
      <c r="AG520" s="1"/>
      <c r="AH520" s="1"/>
      <c r="AI520" s="1"/>
      <c r="AJ520" s="1"/>
      <c r="AK520" s="1"/>
      <c r="AL520" s="1"/>
      <c r="AM520" s="1"/>
      <c r="AN520" s="1"/>
      <c r="AO520" s="1"/>
    </row>
    <row r="521" spans="1:41" ht="38.25" hidden="1" outlineLevel="1">
      <c r="A521" s="27" t="s">
        <v>546</v>
      </c>
      <c r="B521" s="6" t="s">
        <v>894</v>
      </c>
      <c r="C521" s="30" t="e">
        <f>+#REF!+#REF!+#REF!+#REF!+#REF!+Óvoda!C525+#REF!+ÖNK!C523</f>
        <v>#REF!</v>
      </c>
      <c r="D521" s="30" t="e">
        <f>+#REF!+#REF!+#REF!+#REF!+#REF!+Óvoda!D525+#REF!+ÖNK!D523</f>
        <v>#REF!</v>
      </c>
      <c r="E521" s="30" t="e">
        <f>+#REF!+#REF!+#REF!+#REF!+#REF!+Óvoda!E525+#REF!+ÖNK!E523</f>
        <v>#REF!</v>
      </c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  <c r="S521" s="30"/>
      <c r="T521" s="30"/>
      <c r="U521" s="1"/>
      <c r="V521" s="1"/>
      <c r="W521" s="1"/>
      <c r="X521" s="1"/>
      <c r="Y521" s="1"/>
      <c r="Z521" s="1"/>
      <c r="AA521" s="1"/>
      <c r="AB521" s="1"/>
      <c r="AC521" s="1"/>
      <c r="AD521" s="1"/>
      <c r="AE521" s="1"/>
      <c r="AF521" s="1"/>
      <c r="AG521" s="1"/>
      <c r="AH521" s="1"/>
      <c r="AI521" s="1"/>
      <c r="AJ521" s="1"/>
      <c r="AK521" s="1"/>
      <c r="AL521" s="1"/>
      <c r="AM521" s="1"/>
      <c r="AN521" s="1"/>
      <c r="AO521" s="1"/>
    </row>
    <row r="522" spans="1:41" hidden="1" outlineLevel="1">
      <c r="A522" s="27" t="s">
        <v>548</v>
      </c>
      <c r="B522" s="6" t="s">
        <v>895</v>
      </c>
      <c r="C522" s="30" t="e">
        <f>+#REF!+#REF!+#REF!+#REF!+#REF!+Óvoda!C526+#REF!+ÖNK!C524</f>
        <v>#REF!</v>
      </c>
      <c r="D522" s="30" t="e">
        <f>+#REF!+#REF!+#REF!+#REF!+#REF!+Óvoda!D526+#REF!+ÖNK!D524</f>
        <v>#REF!</v>
      </c>
      <c r="E522" s="30" t="e">
        <f>+#REF!+#REF!+#REF!+#REF!+#REF!+Óvoda!E526+#REF!+ÖNK!E524</f>
        <v>#REF!</v>
      </c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  <c r="S522" s="30"/>
      <c r="T522" s="30"/>
      <c r="U522" s="1"/>
      <c r="V522" s="1"/>
      <c r="W522" s="1"/>
      <c r="X522" s="1"/>
      <c r="Y522" s="1"/>
      <c r="Z522" s="1"/>
      <c r="AA522" s="1"/>
      <c r="AB522" s="1"/>
      <c r="AC522" s="1"/>
      <c r="AD522" s="1"/>
      <c r="AE522" s="1"/>
      <c r="AF522" s="1"/>
      <c r="AG522" s="1"/>
      <c r="AH522" s="1"/>
      <c r="AI522" s="1"/>
      <c r="AJ522" s="1"/>
      <c r="AK522" s="1"/>
      <c r="AL522" s="1"/>
      <c r="AM522" s="1"/>
      <c r="AN522" s="1"/>
      <c r="AO522" s="1"/>
    </row>
    <row r="523" spans="1:41" s="22" customFormat="1" ht="22.5" customHeight="1" collapsed="1">
      <c r="A523" s="20" t="s">
        <v>550</v>
      </c>
      <c r="B523" s="21" t="s">
        <v>896</v>
      </c>
      <c r="C523" s="36">
        <f>+C494+C495+C498+C500+C507+C508+C509+C510+C514+C519</f>
        <v>9333</v>
      </c>
      <c r="D523" s="36">
        <f>+D494+D495+D498+D500+D507+D508+D509+D510+D514+D519</f>
        <v>4421</v>
      </c>
      <c r="E523" s="36">
        <f>+E494+E495+E498+E500+E507+E508+E509+E510+E514+E519</f>
        <v>8621</v>
      </c>
      <c r="F523" s="36"/>
      <c r="G523" s="36"/>
      <c r="H523" s="36"/>
      <c r="I523" s="36"/>
      <c r="J523" s="36"/>
      <c r="K523" s="36"/>
      <c r="L523" s="36"/>
      <c r="M523" s="36"/>
      <c r="N523" s="36"/>
      <c r="O523" s="36"/>
      <c r="P523" s="36"/>
      <c r="Q523" s="36"/>
      <c r="R523" s="36"/>
      <c r="S523" s="36"/>
      <c r="T523" s="36"/>
      <c r="U523" s="25"/>
      <c r="V523" s="25"/>
      <c r="W523" s="25"/>
      <c r="X523" s="25"/>
      <c r="Y523" s="25"/>
      <c r="Z523" s="25"/>
      <c r="AA523" s="25"/>
      <c r="AB523" s="25"/>
      <c r="AC523" s="25"/>
      <c r="AD523" s="25"/>
      <c r="AE523" s="25"/>
      <c r="AF523" s="25"/>
      <c r="AG523" s="25"/>
      <c r="AH523" s="25"/>
      <c r="AI523" s="25"/>
      <c r="AJ523" s="25"/>
      <c r="AK523" s="25"/>
      <c r="AL523" s="25"/>
      <c r="AM523" s="25"/>
      <c r="AN523" s="25"/>
      <c r="AO523" s="25"/>
    </row>
    <row r="524" spans="1:41" hidden="1" outlineLevel="1">
      <c r="A524" s="27" t="s">
        <v>552</v>
      </c>
      <c r="B524" s="6" t="s">
        <v>897</v>
      </c>
      <c r="C524" s="30" t="e">
        <f>+#REF!+#REF!+#REF!+#REF!+#REF!+Óvoda!C528+#REF!+ÖNK!C526</f>
        <v>#REF!</v>
      </c>
      <c r="D524" s="30" t="e">
        <f>+#REF!+#REF!+#REF!+#REF!+#REF!+Óvoda!D528+#REF!+ÖNK!D526</f>
        <v>#REF!</v>
      </c>
      <c r="E524" s="30" t="e">
        <f>+#REF!+#REF!+#REF!+#REF!+#REF!+Óvoda!E528+#REF!+ÖNK!E526</f>
        <v>#REF!</v>
      </c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  <c r="S524" s="30"/>
      <c r="T524" s="30"/>
      <c r="U524" s="1"/>
      <c r="V524" s="1"/>
      <c r="W524" s="1"/>
      <c r="X524" s="1"/>
      <c r="Y524" s="1"/>
      <c r="Z524" s="1"/>
      <c r="AA524" s="1"/>
      <c r="AB524" s="1"/>
      <c r="AC524" s="1"/>
      <c r="AD524" s="1"/>
      <c r="AE524" s="1"/>
      <c r="AF524" s="1"/>
      <c r="AG524" s="1"/>
      <c r="AH524" s="1"/>
      <c r="AI524" s="1"/>
      <c r="AJ524" s="1"/>
      <c r="AK524" s="1"/>
      <c r="AL524" s="1"/>
      <c r="AM524" s="1"/>
      <c r="AN524" s="1"/>
      <c r="AO524" s="1"/>
    </row>
    <row r="525" spans="1:41" hidden="1" outlineLevel="1">
      <c r="A525" s="27" t="s">
        <v>554</v>
      </c>
      <c r="B525" s="6" t="s">
        <v>898</v>
      </c>
      <c r="C525" s="30" t="e">
        <f>+#REF!+#REF!+#REF!+#REF!+#REF!+Óvoda!C529+#REF!+ÖNK!C527</f>
        <v>#REF!</v>
      </c>
      <c r="D525" s="30" t="e">
        <f>+#REF!+#REF!+#REF!+#REF!+#REF!+Óvoda!D529+#REF!+ÖNK!D527</f>
        <v>#REF!</v>
      </c>
      <c r="E525" s="30" t="e">
        <f>+#REF!+#REF!+#REF!+#REF!+#REF!+Óvoda!E529+#REF!+ÖNK!E527</f>
        <v>#REF!</v>
      </c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  <c r="S525" s="30"/>
      <c r="T525" s="30"/>
      <c r="U525" s="1"/>
      <c r="V525" s="1"/>
      <c r="W525" s="1"/>
      <c r="X525" s="1"/>
      <c r="Y525" s="1"/>
      <c r="Z525" s="1"/>
      <c r="AA525" s="1"/>
      <c r="AB525" s="1"/>
      <c r="AC525" s="1"/>
      <c r="AD525" s="1"/>
      <c r="AE525" s="1"/>
      <c r="AF525" s="1"/>
      <c r="AG525" s="1"/>
      <c r="AH525" s="1"/>
      <c r="AI525" s="1"/>
      <c r="AJ525" s="1"/>
      <c r="AK525" s="1"/>
      <c r="AL525" s="1"/>
      <c r="AM525" s="1"/>
      <c r="AN525" s="1"/>
      <c r="AO525" s="1"/>
    </row>
    <row r="526" spans="1:41" outlineLevel="1">
      <c r="A526" s="27" t="s">
        <v>556</v>
      </c>
      <c r="B526" s="6" t="s">
        <v>899</v>
      </c>
      <c r="C526" s="30">
        <f>Óvoda!C530+ÖNK!C528</f>
        <v>0</v>
      </c>
      <c r="D526" s="30">
        <f>Óvoda!D530+ÖNK!D528</f>
        <v>0</v>
      </c>
      <c r="E526" s="30">
        <f>Óvoda!E530+ÖNK!E528</f>
        <v>0</v>
      </c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  <c r="S526" s="30"/>
      <c r="T526" s="30"/>
      <c r="U526" s="1"/>
      <c r="V526" s="1"/>
      <c r="W526" s="1"/>
      <c r="X526" s="1"/>
      <c r="Y526" s="1"/>
      <c r="Z526" s="1"/>
      <c r="AA526" s="1"/>
      <c r="AB526" s="1"/>
      <c r="AC526" s="1"/>
      <c r="AD526" s="1"/>
      <c r="AE526" s="1"/>
      <c r="AF526" s="1"/>
      <c r="AG526" s="1"/>
      <c r="AH526" s="1"/>
      <c r="AI526" s="1"/>
      <c r="AJ526" s="1"/>
      <c r="AK526" s="1"/>
      <c r="AL526" s="1"/>
      <c r="AM526" s="1"/>
      <c r="AN526" s="1"/>
      <c r="AO526" s="1"/>
    </row>
    <row r="527" spans="1:41" hidden="1" outlineLevel="1">
      <c r="A527" s="27" t="s">
        <v>558</v>
      </c>
      <c r="B527" s="6" t="s">
        <v>900</v>
      </c>
      <c r="C527" s="30" t="e">
        <f>+#REF!+#REF!+#REF!+#REF!+#REF!+Óvoda!C531+#REF!+ÖNK!C529</f>
        <v>#REF!</v>
      </c>
      <c r="D527" s="30" t="e">
        <f>+#REF!+#REF!+#REF!+#REF!+#REF!+Óvoda!D531+#REF!+ÖNK!D529</f>
        <v>#REF!</v>
      </c>
      <c r="E527" s="30" t="e">
        <f>+#REF!+#REF!+#REF!+#REF!+#REF!+Óvoda!E531+#REF!+ÖNK!E529</f>
        <v>#REF!</v>
      </c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  <c r="S527" s="30"/>
      <c r="T527" s="30"/>
      <c r="U527" s="1"/>
      <c r="V527" s="1"/>
      <c r="W527" s="1"/>
      <c r="X527" s="1"/>
      <c r="Y527" s="1"/>
      <c r="Z527" s="1"/>
      <c r="AA527" s="1"/>
      <c r="AB527" s="1"/>
      <c r="AC527" s="1"/>
      <c r="AD527" s="1"/>
      <c r="AE527" s="1"/>
      <c r="AF527" s="1"/>
      <c r="AG527" s="1"/>
      <c r="AH527" s="1"/>
      <c r="AI527" s="1"/>
      <c r="AJ527" s="1"/>
      <c r="AK527" s="1"/>
      <c r="AL527" s="1"/>
      <c r="AM527" s="1"/>
      <c r="AN527" s="1"/>
      <c r="AO527" s="1"/>
    </row>
    <row r="528" spans="1:41" hidden="1" outlineLevel="1">
      <c r="A528" s="27" t="s">
        <v>563</v>
      </c>
      <c r="B528" s="6" t="s">
        <v>901</v>
      </c>
      <c r="C528" s="30" t="e">
        <f>+#REF!+#REF!+#REF!+#REF!+#REF!+Óvoda!C532+#REF!+ÖNK!C530</f>
        <v>#REF!</v>
      </c>
      <c r="D528" s="30" t="e">
        <f>+#REF!+#REF!+#REF!+#REF!+#REF!+Óvoda!D532+#REF!+ÖNK!D530</f>
        <v>#REF!</v>
      </c>
      <c r="E528" s="30" t="e">
        <f>+#REF!+#REF!+#REF!+#REF!+#REF!+Óvoda!E532+#REF!+ÖNK!E530</f>
        <v>#REF!</v>
      </c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  <c r="S528" s="30"/>
      <c r="T528" s="30"/>
      <c r="U528" s="1"/>
      <c r="V528" s="1"/>
      <c r="W528" s="1"/>
      <c r="X528" s="1"/>
      <c r="Y528" s="1"/>
      <c r="Z528" s="1"/>
      <c r="AA528" s="1"/>
      <c r="AB528" s="1"/>
      <c r="AC528" s="1"/>
      <c r="AD528" s="1"/>
      <c r="AE528" s="1"/>
      <c r="AF528" s="1"/>
      <c r="AG528" s="1"/>
      <c r="AH528" s="1"/>
      <c r="AI528" s="1"/>
      <c r="AJ528" s="1"/>
      <c r="AK528" s="1"/>
      <c r="AL528" s="1"/>
      <c r="AM528" s="1"/>
      <c r="AN528" s="1"/>
      <c r="AO528" s="1"/>
    </row>
    <row r="529" spans="1:41" hidden="1" outlineLevel="1">
      <c r="A529" s="27" t="s">
        <v>565</v>
      </c>
      <c r="B529" s="6" t="s">
        <v>902</v>
      </c>
      <c r="C529" s="30" t="e">
        <f>+#REF!+#REF!+#REF!+#REF!+#REF!+Óvoda!C533+#REF!+ÖNK!C531</f>
        <v>#REF!</v>
      </c>
      <c r="D529" s="30" t="e">
        <f>+#REF!+#REF!+#REF!+#REF!+#REF!+Óvoda!D533+#REF!+ÖNK!D531</f>
        <v>#REF!</v>
      </c>
      <c r="E529" s="30" t="e">
        <f>+#REF!+#REF!+#REF!+#REF!+#REF!+Óvoda!E533+#REF!+ÖNK!E531</f>
        <v>#REF!</v>
      </c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  <c r="S529" s="30"/>
      <c r="T529" s="30"/>
      <c r="U529" s="1"/>
      <c r="V529" s="1"/>
      <c r="W529" s="1"/>
      <c r="X529" s="1"/>
      <c r="Y529" s="1"/>
      <c r="Z529" s="1"/>
      <c r="AA529" s="1"/>
      <c r="AB529" s="1"/>
      <c r="AC529" s="1"/>
      <c r="AD529" s="1"/>
      <c r="AE529" s="1"/>
      <c r="AF529" s="1"/>
      <c r="AG529" s="1"/>
      <c r="AH529" s="1"/>
      <c r="AI529" s="1"/>
      <c r="AJ529" s="1"/>
      <c r="AK529" s="1"/>
      <c r="AL529" s="1"/>
      <c r="AM529" s="1"/>
      <c r="AN529" s="1"/>
      <c r="AO529" s="1"/>
    </row>
    <row r="530" spans="1:41" hidden="1" outlineLevel="1">
      <c r="A530" s="27" t="s">
        <v>567</v>
      </c>
      <c r="B530" s="6" t="s">
        <v>903</v>
      </c>
      <c r="C530" s="30" t="e">
        <f>+#REF!+#REF!+#REF!+#REF!+#REF!+Óvoda!C534+#REF!+ÖNK!C532</f>
        <v>#REF!</v>
      </c>
      <c r="D530" s="30" t="e">
        <f>+#REF!+#REF!+#REF!+#REF!+#REF!+Óvoda!D534+#REF!+ÖNK!D532</f>
        <v>#REF!</v>
      </c>
      <c r="E530" s="30" t="e">
        <f>+#REF!+#REF!+#REF!+#REF!+#REF!+Óvoda!E534+#REF!+ÖNK!E532</f>
        <v>#REF!</v>
      </c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  <c r="S530" s="30"/>
      <c r="T530" s="30"/>
      <c r="U530" s="1"/>
      <c r="V530" s="1"/>
      <c r="W530" s="1"/>
      <c r="X530" s="1"/>
      <c r="Y530" s="1"/>
      <c r="Z530" s="1"/>
      <c r="AA530" s="1"/>
      <c r="AB530" s="1"/>
      <c r="AC530" s="1"/>
      <c r="AD530" s="1"/>
      <c r="AE530" s="1"/>
      <c r="AF530" s="1"/>
      <c r="AG530" s="1"/>
      <c r="AH530" s="1"/>
      <c r="AI530" s="1"/>
      <c r="AJ530" s="1"/>
      <c r="AK530" s="1"/>
      <c r="AL530" s="1"/>
      <c r="AM530" s="1"/>
      <c r="AN530" s="1"/>
      <c r="AO530" s="1"/>
    </row>
    <row r="531" spans="1:41" hidden="1" outlineLevel="1">
      <c r="A531" s="27" t="s">
        <v>569</v>
      </c>
      <c r="B531" s="6" t="s">
        <v>904</v>
      </c>
      <c r="C531" s="30" t="e">
        <f>+#REF!+#REF!+#REF!+#REF!+#REF!+Óvoda!C535+#REF!+ÖNK!C533</f>
        <v>#REF!</v>
      </c>
      <c r="D531" s="30" t="e">
        <f>+#REF!+#REF!+#REF!+#REF!+#REF!+Óvoda!D535+#REF!+ÖNK!D533</f>
        <v>#REF!</v>
      </c>
      <c r="E531" s="30" t="e">
        <f>+#REF!+#REF!+#REF!+#REF!+#REF!+Óvoda!E535+#REF!+ÖNK!E533</f>
        <v>#REF!</v>
      </c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  <c r="S531" s="30"/>
      <c r="T531" s="30"/>
      <c r="U531" s="1"/>
      <c r="V531" s="1"/>
      <c r="W531" s="1"/>
      <c r="X531" s="1"/>
      <c r="Y531" s="1"/>
      <c r="Z531" s="1"/>
      <c r="AA531" s="1"/>
      <c r="AB531" s="1"/>
      <c r="AC531" s="1"/>
      <c r="AD531" s="1"/>
      <c r="AE531" s="1"/>
      <c r="AF531" s="1"/>
      <c r="AG531" s="1"/>
      <c r="AH531" s="1"/>
      <c r="AI531" s="1"/>
      <c r="AJ531" s="1"/>
      <c r="AK531" s="1"/>
      <c r="AL531" s="1"/>
      <c r="AM531" s="1"/>
      <c r="AN531" s="1"/>
      <c r="AO531" s="1"/>
    </row>
    <row r="532" spans="1:41" s="22" customFormat="1" ht="22.5" customHeight="1" collapsed="1">
      <c r="A532" s="20" t="s">
        <v>571</v>
      </c>
      <c r="B532" s="21" t="s">
        <v>905</v>
      </c>
      <c r="C532" s="30">
        <f>Óvoda!C536+ÖNK!C534</f>
        <v>0</v>
      </c>
      <c r="D532" s="30">
        <f>Óvoda!D536+ÖNK!D534</f>
        <v>0</v>
      </c>
      <c r="E532" s="30">
        <f>Óvoda!E536+ÖNK!E534</f>
        <v>0</v>
      </c>
      <c r="F532" s="36"/>
      <c r="G532" s="36"/>
      <c r="H532" s="36"/>
      <c r="I532" s="36"/>
      <c r="J532" s="36"/>
      <c r="K532" s="36"/>
      <c r="L532" s="36"/>
      <c r="M532" s="36"/>
      <c r="N532" s="36"/>
      <c r="O532" s="36"/>
      <c r="P532" s="36"/>
      <c r="Q532" s="36"/>
      <c r="R532" s="36"/>
      <c r="S532" s="36"/>
      <c r="T532" s="36"/>
    </row>
    <row r="533" spans="1:41" ht="25.5" hidden="1" outlineLevel="1">
      <c r="A533" s="27" t="s">
        <v>573</v>
      </c>
      <c r="B533" s="6" t="s">
        <v>906</v>
      </c>
      <c r="C533" s="30" t="e">
        <f>+#REF!+#REF!+#REF!+#REF!+#REF!+Óvoda!C537+#REF!+ÖNK!C535</f>
        <v>#REF!</v>
      </c>
      <c r="D533" s="30" t="e">
        <f>+#REF!+#REF!+#REF!+#REF!+#REF!+Óvoda!D537+#REF!+ÖNK!D535</f>
        <v>#REF!</v>
      </c>
      <c r="E533" s="30" t="e">
        <f>+#REF!+#REF!+#REF!+#REF!+#REF!+Óvoda!E537+#REF!+ÖNK!E535</f>
        <v>#REF!</v>
      </c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  <c r="S533" s="30"/>
      <c r="T533" s="30"/>
      <c r="U533" s="1"/>
      <c r="V533" s="1"/>
      <c r="W533" s="1"/>
      <c r="X533" s="1"/>
      <c r="Y533" s="1"/>
      <c r="Z533" s="1"/>
      <c r="AA533" s="1"/>
      <c r="AB533" s="1"/>
      <c r="AC533" s="1"/>
      <c r="AD533" s="1"/>
      <c r="AE533" s="1"/>
      <c r="AF533" s="1"/>
      <c r="AG533" s="1"/>
      <c r="AH533" s="1"/>
      <c r="AI533" s="1"/>
      <c r="AJ533" s="1"/>
      <c r="AK533" s="1"/>
      <c r="AL533" s="1"/>
      <c r="AM533" s="1"/>
      <c r="AN533" s="1"/>
      <c r="AO533" s="1"/>
    </row>
    <row r="534" spans="1:41" ht="25.5" hidden="1" outlineLevel="1">
      <c r="A534" s="27" t="s">
        <v>575</v>
      </c>
      <c r="B534" s="6" t="s">
        <v>907</v>
      </c>
      <c r="C534" s="30" t="e">
        <f>+#REF!+#REF!+#REF!+#REF!+#REF!+Óvoda!C538+#REF!+ÖNK!C536</f>
        <v>#REF!</v>
      </c>
      <c r="D534" s="30" t="e">
        <f>+#REF!+#REF!+#REF!+#REF!+#REF!+Óvoda!D538+#REF!+ÖNK!D536</f>
        <v>#REF!</v>
      </c>
      <c r="E534" s="30" t="e">
        <f>+#REF!+#REF!+#REF!+#REF!+#REF!+Óvoda!E538+#REF!+ÖNK!E536</f>
        <v>#REF!</v>
      </c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  <c r="S534" s="30"/>
      <c r="T534" s="30"/>
      <c r="U534" s="1"/>
      <c r="V534" s="1"/>
      <c r="W534" s="1"/>
      <c r="X534" s="1"/>
      <c r="Y534" s="1"/>
      <c r="Z534" s="1"/>
      <c r="AA534" s="1"/>
      <c r="AB534" s="1"/>
      <c r="AC534" s="1"/>
      <c r="AD534" s="1"/>
      <c r="AE534" s="1"/>
      <c r="AF534" s="1"/>
      <c r="AG534" s="1"/>
      <c r="AH534" s="1"/>
      <c r="AI534" s="1"/>
      <c r="AJ534" s="1"/>
      <c r="AK534" s="1"/>
      <c r="AL534" s="1"/>
      <c r="AM534" s="1"/>
      <c r="AN534" s="1"/>
      <c r="AO534" s="1"/>
    </row>
    <row r="535" spans="1:41" hidden="1" outlineLevel="1">
      <c r="A535" s="27" t="s">
        <v>580</v>
      </c>
      <c r="B535" s="6" t="s">
        <v>908</v>
      </c>
      <c r="C535" s="30" t="e">
        <f>+#REF!+#REF!+#REF!+#REF!+#REF!+Óvoda!C539+#REF!+ÖNK!C537</f>
        <v>#REF!</v>
      </c>
      <c r="D535" s="30" t="e">
        <f>+#REF!+#REF!+#REF!+#REF!+#REF!+Óvoda!D539+#REF!+ÖNK!D537</f>
        <v>#REF!</v>
      </c>
      <c r="E535" s="30" t="e">
        <f>+#REF!+#REF!+#REF!+#REF!+#REF!+Óvoda!E539+#REF!+ÖNK!E537</f>
        <v>#REF!</v>
      </c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  <c r="S535" s="30"/>
      <c r="T535" s="30"/>
      <c r="U535" s="1"/>
      <c r="V535" s="1"/>
      <c r="W535" s="1"/>
      <c r="X535" s="1"/>
      <c r="Y535" s="1"/>
      <c r="Z535" s="1"/>
      <c r="AA535" s="1"/>
      <c r="AB535" s="1"/>
      <c r="AC535" s="1"/>
      <c r="AD535" s="1"/>
      <c r="AE535" s="1"/>
      <c r="AF535" s="1"/>
      <c r="AG535" s="1"/>
      <c r="AH535" s="1"/>
      <c r="AI535" s="1"/>
      <c r="AJ535" s="1"/>
      <c r="AK535" s="1"/>
      <c r="AL535" s="1"/>
      <c r="AM535" s="1"/>
      <c r="AN535" s="1"/>
      <c r="AO535" s="1"/>
    </row>
    <row r="536" spans="1:41" hidden="1" outlineLevel="1">
      <c r="A536" s="27" t="s">
        <v>582</v>
      </c>
      <c r="B536" s="6" t="s">
        <v>909</v>
      </c>
      <c r="C536" s="30" t="e">
        <f>+#REF!+#REF!+#REF!+#REF!+#REF!+Óvoda!C540+#REF!+ÖNK!C538</f>
        <v>#REF!</v>
      </c>
      <c r="D536" s="30" t="e">
        <f>+#REF!+#REF!+#REF!+#REF!+#REF!+Óvoda!D540+#REF!+ÖNK!D538</f>
        <v>#REF!</v>
      </c>
      <c r="E536" s="30" t="e">
        <f>+#REF!+#REF!+#REF!+#REF!+#REF!+Óvoda!E540+#REF!+ÖNK!E538</f>
        <v>#REF!</v>
      </c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  <c r="S536" s="30"/>
      <c r="T536" s="30"/>
      <c r="U536" s="1"/>
      <c r="V536" s="1"/>
      <c r="W536" s="1"/>
      <c r="X536" s="1"/>
      <c r="Y536" s="1"/>
      <c r="Z536" s="1"/>
      <c r="AA536" s="1"/>
      <c r="AB536" s="1"/>
      <c r="AC536" s="1"/>
      <c r="AD536" s="1"/>
      <c r="AE536" s="1"/>
      <c r="AF536" s="1"/>
      <c r="AG536" s="1"/>
      <c r="AH536" s="1"/>
      <c r="AI536" s="1"/>
      <c r="AJ536" s="1"/>
      <c r="AK536" s="1"/>
      <c r="AL536" s="1"/>
      <c r="AM536" s="1"/>
      <c r="AN536" s="1"/>
      <c r="AO536" s="1"/>
    </row>
    <row r="537" spans="1:41" hidden="1" outlineLevel="1">
      <c r="A537" s="27" t="s">
        <v>584</v>
      </c>
      <c r="B537" s="6" t="s">
        <v>910</v>
      </c>
      <c r="C537" s="30" t="e">
        <f>+#REF!+#REF!+#REF!+#REF!+#REF!+Óvoda!C541+#REF!+ÖNK!C539</f>
        <v>#REF!</v>
      </c>
      <c r="D537" s="30" t="e">
        <f>+#REF!+#REF!+#REF!+#REF!+#REF!+Óvoda!D541+#REF!+ÖNK!D539</f>
        <v>#REF!</v>
      </c>
      <c r="E537" s="30" t="e">
        <f>+#REF!+#REF!+#REF!+#REF!+#REF!+Óvoda!E541+#REF!+ÖNK!E539</f>
        <v>#REF!</v>
      </c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  <c r="S537" s="30"/>
      <c r="T537" s="30"/>
      <c r="U537" s="1"/>
      <c r="V537" s="1"/>
      <c r="W537" s="1"/>
      <c r="X537" s="1"/>
      <c r="Y537" s="1"/>
      <c r="Z537" s="1"/>
      <c r="AA537" s="1"/>
      <c r="AB537" s="1"/>
      <c r="AC537" s="1"/>
      <c r="AD537" s="1"/>
      <c r="AE537" s="1"/>
      <c r="AF537" s="1"/>
      <c r="AG537" s="1"/>
      <c r="AH537" s="1"/>
      <c r="AI537" s="1"/>
      <c r="AJ537" s="1"/>
      <c r="AK537" s="1"/>
      <c r="AL537" s="1"/>
      <c r="AM537" s="1"/>
      <c r="AN537" s="1"/>
      <c r="AO537" s="1"/>
    </row>
    <row r="538" spans="1:41" hidden="1" outlineLevel="1">
      <c r="A538" s="27" t="s">
        <v>586</v>
      </c>
      <c r="B538" s="6" t="s">
        <v>911</v>
      </c>
      <c r="C538" s="30" t="e">
        <f>+#REF!+#REF!+#REF!+#REF!+#REF!+Óvoda!C542+#REF!+ÖNK!C540</f>
        <v>#REF!</v>
      </c>
      <c r="D538" s="30" t="e">
        <f>+#REF!+#REF!+#REF!+#REF!+#REF!+Óvoda!D542+#REF!+ÖNK!D540</f>
        <v>#REF!</v>
      </c>
      <c r="E538" s="30" t="e">
        <f>+#REF!+#REF!+#REF!+#REF!+#REF!+Óvoda!E542+#REF!+ÖNK!E540</f>
        <v>#REF!</v>
      </c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  <c r="S538" s="30"/>
      <c r="T538" s="30"/>
      <c r="U538" s="1"/>
      <c r="V538" s="1"/>
      <c r="W538" s="1"/>
      <c r="X538" s="1"/>
      <c r="Y538" s="1"/>
      <c r="Z538" s="1"/>
      <c r="AA538" s="1"/>
      <c r="AB538" s="1"/>
      <c r="AC538" s="1"/>
      <c r="AD538" s="1"/>
      <c r="AE538" s="1"/>
      <c r="AF538" s="1"/>
      <c r="AG538" s="1"/>
      <c r="AH538" s="1"/>
      <c r="AI538" s="1"/>
      <c r="AJ538" s="1"/>
      <c r="AK538" s="1"/>
      <c r="AL538" s="1"/>
      <c r="AM538" s="1"/>
      <c r="AN538" s="1"/>
      <c r="AO538" s="1"/>
    </row>
    <row r="539" spans="1:41" hidden="1" outlineLevel="1">
      <c r="A539" s="27" t="s">
        <v>588</v>
      </c>
      <c r="B539" s="6" t="s">
        <v>912</v>
      </c>
      <c r="C539" s="30" t="e">
        <f>+#REF!+#REF!+#REF!+#REF!+#REF!+Óvoda!C543+#REF!+ÖNK!C541</f>
        <v>#REF!</v>
      </c>
      <c r="D539" s="30" t="e">
        <f>+#REF!+#REF!+#REF!+#REF!+#REF!+Óvoda!D543+#REF!+ÖNK!D541</f>
        <v>#REF!</v>
      </c>
      <c r="E539" s="30" t="e">
        <f>+#REF!+#REF!+#REF!+#REF!+#REF!+Óvoda!E543+#REF!+ÖNK!E541</f>
        <v>#REF!</v>
      </c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  <c r="S539" s="30"/>
      <c r="T539" s="30"/>
      <c r="U539" s="1"/>
      <c r="V539" s="1"/>
      <c r="W539" s="1"/>
      <c r="X539" s="1"/>
      <c r="Y539" s="1"/>
      <c r="Z539" s="1"/>
      <c r="AA539" s="1"/>
      <c r="AB539" s="1"/>
      <c r="AC539" s="1"/>
      <c r="AD539" s="1"/>
      <c r="AE539" s="1"/>
      <c r="AF539" s="1"/>
      <c r="AG539" s="1"/>
      <c r="AH539" s="1"/>
      <c r="AI539" s="1"/>
      <c r="AJ539" s="1"/>
      <c r="AK539" s="1"/>
      <c r="AL539" s="1"/>
      <c r="AM539" s="1"/>
      <c r="AN539" s="1"/>
      <c r="AO539" s="1"/>
    </row>
    <row r="540" spans="1:41" hidden="1" outlineLevel="1">
      <c r="A540" s="27" t="s">
        <v>590</v>
      </c>
      <c r="B540" s="6" t="s">
        <v>913</v>
      </c>
      <c r="C540" s="30" t="e">
        <f>+#REF!+#REF!+#REF!+#REF!+#REF!+Óvoda!C544+#REF!+ÖNK!C542</f>
        <v>#REF!</v>
      </c>
      <c r="D540" s="30" t="e">
        <f>+#REF!+#REF!+#REF!+#REF!+#REF!+Óvoda!D544+#REF!+ÖNK!D542</f>
        <v>#REF!</v>
      </c>
      <c r="E540" s="30" t="e">
        <f>+#REF!+#REF!+#REF!+#REF!+#REF!+Óvoda!E544+#REF!+ÖNK!E542</f>
        <v>#REF!</v>
      </c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  <c r="S540" s="30"/>
      <c r="T540" s="30"/>
      <c r="U540" s="1"/>
      <c r="V540" s="1"/>
      <c r="W540" s="1"/>
      <c r="X540" s="1"/>
      <c r="Y540" s="1"/>
      <c r="Z540" s="1"/>
      <c r="AA540" s="1"/>
      <c r="AB540" s="1"/>
      <c r="AC540" s="1"/>
      <c r="AD540" s="1"/>
      <c r="AE540" s="1"/>
      <c r="AF540" s="1"/>
      <c r="AG540" s="1"/>
      <c r="AH540" s="1"/>
      <c r="AI540" s="1"/>
      <c r="AJ540" s="1"/>
      <c r="AK540" s="1"/>
      <c r="AL540" s="1"/>
      <c r="AM540" s="1"/>
      <c r="AN540" s="1"/>
      <c r="AO540" s="1"/>
    </row>
    <row r="541" spans="1:41" hidden="1" outlineLevel="1">
      <c r="A541" s="27" t="s">
        <v>592</v>
      </c>
      <c r="B541" s="6" t="s">
        <v>914</v>
      </c>
      <c r="C541" s="30" t="e">
        <f>+#REF!+#REF!+#REF!+#REF!+#REF!+Óvoda!C545+#REF!+ÖNK!C543</f>
        <v>#REF!</v>
      </c>
      <c r="D541" s="30" t="e">
        <f>+#REF!+#REF!+#REF!+#REF!+#REF!+Óvoda!D545+#REF!+ÖNK!D543</f>
        <v>#REF!</v>
      </c>
      <c r="E541" s="30" t="e">
        <f>+#REF!+#REF!+#REF!+#REF!+#REF!+Óvoda!E545+#REF!+ÖNK!E543</f>
        <v>#REF!</v>
      </c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  <c r="S541" s="30"/>
      <c r="T541" s="30"/>
      <c r="U541" s="1"/>
      <c r="V541" s="1"/>
      <c r="W541" s="1"/>
      <c r="X541" s="1"/>
      <c r="Y541" s="1"/>
      <c r="Z541" s="1"/>
      <c r="AA541" s="1"/>
      <c r="AB541" s="1"/>
      <c r="AC541" s="1"/>
      <c r="AD541" s="1"/>
      <c r="AE541" s="1"/>
      <c r="AF541" s="1"/>
      <c r="AG541" s="1"/>
      <c r="AH541" s="1"/>
      <c r="AI541" s="1"/>
      <c r="AJ541" s="1"/>
      <c r="AK541" s="1"/>
      <c r="AL541" s="1"/>
      <c r="AM541" s="1"/>
      <c r="AN541" s="1"/>
      <c r="AO541" s="1"/>
    </row>
    <row r="542" spans="1:41" hidden="1" outlineLevel="1">
      <c r="A542" s="27" t="s">
        <v>594</v>
      </c>
      <c r="B542" s="6" t="s">
        <v>915</v>
      </c>
      <c r="C542" s="30" t="e">
        <f>+#REF!+#REF!+#REF!+#REF!+#REF!+Óvoda!C546+#REF!+ÖNK!C544</f>
        <v>#REF!</v>
      </c>
      <c r="D542" s="30" t="e">
        <f>+#REF!+#REF!+#REF!+#REF!+#REF!+Óvoda!D546+#REF!+ÖNK!D544</f>
        <v>#REF!</v>
      </c>
      <c r="E542" s="30" t="e">
        <f>+#REF!+#REF!+#REF!+#REF!+#REF!+Óvoda!E546+#REF!+ÖNK!E544</f>
        <v>#REF!</v>
      </c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  <c r="S542" s="30"/>
      <c r="T542" s="30"/>
      <c r="U542" s="1"/>
      <c r="V542" s="1"/>
      <c r="W542" s="1"/>
      <c r="X542" s="1"/>
      <c r="Y542" s="1"/>
      <c r="Z542" s="1"/>
      <c r="AA542" s="1"/>
      <c r="AB542" s="1"/>
      <c r="AC542" s="1"/>
      <c r="AD542" s="1"/>
      <c r="AE542" s="1"/>
      <c r="AF542" s="1"/>
      <c r="AG542" s="1"/>
      <c r="AH542" s="1"/>
      <c r="AI542" s="1"/>
      <c r="AJ542" s="1"/>
      <c r="AK542" s="1"/>
      <c r="AL542" s="1"/>
      <c r="AM542" s="1"/>
      <c r="AN542" s="1"/>
      <c r="AO542" s="1"/>
    </row>
    <row r="543" spans="1:41" hidden="1" outlineLevel="1">
      <c r="A543" s="27" t="s">
        <v>596</v>
      </c>
      <c r="B543" s="6" t="s">
        <v>916</v>
      </c>
      <c r="C543" s="30" t="e">
        <f>+#REF!+#REF!+#REF!+#REF!+#REF!+Óvoda!C547+#REF!+ÖNK!C545</f>
        <v>#REF!</v>
      </c>
      <c r="D543" s="30" t="e">
        <f>+#REF!+#REF!+#REF!+#REF!+#REF!+Óvoda!D547+#REF!+ÖNK!D545</f>
        <v>#REF!</v>
      </c>
      <c r="E543" s="30" t="e">
        <f>+#REF!+#REF!+#REF!+#REF!+#REF!+Óvoda!E547+#REF!+ÖNK!E545</f>
        <v>#REF!</v>
      </c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  <c r="S543" s="30"/>
      <c r="T543" s="30"/>
      <c r="U543" s="1"/>
      <c r="V543" s="1"/>
      <c r="W543" s="1"/>
      <c r="X543" s="1"/>
      <c r="Y543" s="1"/>
      <c r="Z543" s="1"/>
      <c r="AA543" s="1"/>
      <c r="AB543" s="1"/>
      <c r="AC543" s="1"/>
      <c r="AD543" s="1"/>
      <c r="AE543" s="1"/>
      <c r="AF543" s="1"/>
      <c r="AG543" s="1"/>
      <c r="AH543" s="1"/>
      <c r="AI543" s="1"/>
      <c r="AJ543" s="1"/>
      <c r="AK543" s="1"/>
      <c r="AL543" s="1"/>
      <c r="AM543" s="1"/>
      <c r="AN543" s="1"/>
      <c r="AO543" s="1"/>
    </row>
    <row r="544" spans="1:41" hidden="1" outlineLevel="1">
      <c r="A544" s="27" t="s">
        <v>598</v>
      </c>
      <c r="B544" s="6" t="s">
        <v>917</v>
      </c>
      <c r="C544" s="30" t="e">
        <f>+#REF!+#REF!+#REF!+#REF!+#REF!+Óvoda!C548+#REF!+ÖNK!C546</f>
        <v>#REF!</v>
      </c>
      <c r="D544" s="30" t="e">
        <f>+#REF!+#REF!+#REF!+#REF!+#REF!+Óvoda!D548+#REF!+ÖNK!D546</f>
        <v>#REF!</v>
      </c>
      <c r="E544" s="30" t="e">
        <f>+#REF!+#REF!+#REF!+#REF!+#REF!+Óvoda!E548+#REF!+ÖNK!E546</f>
        <v>#REF!</v>
      </c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  <c r="S544" s="30"/>
      <c r="T544" s="30"/>
      <c r="U544" s="1"/>
      <c r="V544" s="1"/>
      <c r="W544" s="1"/>
      <c r="X544" s="1"/>
      <c r="Y544" s="1"/>
      <c r="Z544" s="1"/>
      <c r="AA544" s="1"/>
      <c r="AB544" s="1"/>
      <c r="AC544" s="1"/>
      <c r="AD544" s="1"/>
      <c r="AE544" s="1"/>
      <c r="AF544" s="1"/>
      <c r="AG544" s="1"/>
      <c r="AH544" s="1"/>
      <c r="AI544" s="1"/>
      <c r="AJ544" s="1"/>
      <c r="AK544" s="1"/>
      <c r="AL544" s="1"/>
      <c r="AM544" s="1"/>
      <c r="AN544" s="1"/>
      <c r="AO544" s="1"/>
    </row>
    <row r="545" spans="1:41" hidden="1" outlineLevel="1">
      <c r="A545" s="27" t="s">
        <v>600</v>
      </c>
      <c r="B545" s="6" t="s">
        <v>918</v>
      </c>
      <c r="C545" s="30" t="e">
        <f>+#REF!+#REF!+#REF!+#REF!+#REF!+Óvoda!C549+#REF!+ÖNK!C547</f>
        <v>#REF!</v>
      </c>
      <c r="D545" s="30" t="e">
        <f>+#REF!+#REF!+#REF!+#REF!+#REF!+Óvoda!D549+#REF!+ÖNK!D547</f>
        <v>#REF!</v>
      </c>
      <c r="E545" s="30" t="e">
        <f>+#REF!+#REF!+#REF!+#REF!+#REF!+Óvoda!E549+#REF!+ÖNK!E547</f>
        <v>#REF!</v>
      </c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  <c r="S545" s="30"/>
      <c r="T545" s="30"/>
      <c r="U545" s="1"/>
      <c r="V545" s="1"/>
      <c r="W545" s="1"/>
      <c r="X545" s="1"/>
      <c r="Y545" s="1"/>
      <c r="Z545" s="1"/>
      <c r="AA545" s="1"/>
      <c r="AB545" s="1"/>
      <c r="AC545" s="1"/>
      <c r="AD545" s="1"/>
      <c r="AE545" s="1"/>
      <c r="AF545" s="1"/>
      <c r="AG545" s="1"/>
      <c r="AH545" s="1"/>
      <c r="AI545" s="1"/>
      <c r="AJ545" s="1"/>
      <c r="AK545" s="1"/>
      <c r="AL545" s="1"/>
      <c r="AM545" s="1"/>
      <c r="AN545" s="1"/>
      <c r="AO545" s="1"/>
    </row>
    <row r="546" spans="1:41" ht="15.75" customHeight="1" outlineLevel="1">
      <c r="A546" s="27" t="s">
        <v>602</v>
      </c>
      <c r="B546" s="6" t="s">
        <v>919</v>
      </c>
      <c r="C546" s="30">
        <f>Óvoda!C550+ÖNK!C548</f>
        <v>149</v>
      </c>
      <c r="D546" s="30">
        <f>Óvoda!D550+ÖNK!D548</f>
        <v>300</v>
      </c>
      <c r="E546" s="30">
        <f>Óvoda!E550+ÖNK!E548</f>
        <v>190</v>
      </c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  <c r="S546" s="30"/>
      <c r="T546" s="30"/>
    </row>
    <row r="547" spans="1:41" hidden="1" outlineLevel="1">
      <c r="A547" s="27" t="s">
        <v>604</v>
      </c>
      <c r="B547" s="6" t="s">
        <v>920</v>
      </c>
      <c r="C547" s="30" t="e">
        <f>+#REF!+#REF!+#REF!+#REF!+#REF!+Óvoda!C551+#REF!+ÖNK!C549</f>
        <v>#REF!</v>
      </c>
      <c r="D547" s="30" t="e">
        <f>+#REF!+#REF!+#REF!+#REF!+#REF!+Óvoda!D551+#REF!+ÖNK!D549</f>
        <v>#REF!</v>
      </c>
      <c r="E547" s="30" t="e">
        <f>+#REF!+#REF!+#REF!+#REF!+#REF!+Óvoda!E551+#REF!+ÖNK!E549</f>
        <v>#REF!</v>
      </c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  <c r="S547" s="30"/>
      <c r="T547" s="30"/>
      <c r="U547" s="1"/>
      <c r="V547" s="1"/>
      <c r="W547" s="1"/>
      <c r="X547" s="1"/>
      <c r="Y547" s="1"/>
      <c r="Z547" s="1"/>
      <c r="AA547" s="1"/>
      <c r="AB547" s="1"/>
      <c r="AC547" s="1"/>
      <c r="AD547" s="1"/>
      <c r="AE547" s="1"/>
      <c r="AF547" s="1"/>
      <c r="AG547" s="1"/>
      <c r="AH547" s="1"/>
      <c r="AI547" s="1"/>
      <c r="AJ547" s="1"/>
      <c r="AK547" s="1"/>
      <c r="AL547" s="1"/>
      <c r="AM547" s="1"/>
      <c r="AN547" s="1"/>
      <c r="AO547" s="1"/>
    </row>
    <row r="548" spans="1:41" hidden="1" outlineLevel="1">
      <c r="A548" s="27" t="s">
        <v>606</v>
      </c>
      <c r="B548" s="6" t="s">
        <v>0</v>
      </c>
      <c r="C548" s="30" t="e">
        <f>+#REF!+#REF!+#REF!+#REF!+#REF!+Óvoda!C552+#REF!+ÖNK!C550</f>
        <v>#REF!</v>
      </c>
      <c r="D548" s="30" t="e">
        <f>+#REF!+#REF!+#REF!+#REF!+#REF!+Óvoda!D552+#REF!+ÖNK!D550</f>
        <v>#REF!</v>
      </c>
      <c r="E548" s="30" t="e">
        <f>+#REF!+#REF!+#REF!+#REF!+#REF!+Óvoda!E552+#REF!+ÖNK!E550</f>
        <v>#REF!</v>
      </c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  <c r="S548" s="30"/>
      <c r="T548" s="30"/>
      <c r="U548" s="1"/>
      <c r="V548" s="1"/>
      <c r="W548" s="1"/>
      <c r="X548" s="1"/>
      <c r="Y548" s="1"/>
      <c r="Z548" s="1"/>
      <c r="AA548" s="1"/>
      <c r="AB548" s="1"/>
      <c r="AC548" s="1"/>
      <c r="AD548" s="1"/>
      <c r="AE548" s="1"/>
      <c r="AF548" s="1"/>
      <c r="AG548" s="1"/>
      <c r="AH548" s="1"/>
      <c r="AI548" s="1"/>
      <c r="AJ548" s="1"/>
      <c r="AK548" s="1"/>
      <c r="AL548" s="1"/>
      <c r="AM548" s="1"/>
      <c r="AN548" s="1"/>
      <c r="AO548" s="1"/>
    </row>
    <row r="549" spans="1:41" outlineLevel="1">
      <c r="A549" s="27" t="s">
        <v>608</v>
      </c>
      <c r="B549" s="6" t="s">
        <v>1</v>
      </c>
      <c r="C549" s="30">
        <f>Óvoda!C553+ÖNK!C551</f>
        <v>0</v>
      </c>
      <c r="D549" s="30">
        <f>Óvoda!D553+ÖNK!D551</f>
        <v>0</v>
      </c>
      <c r="E549" s="30">
        <f>Óvoda!E553+ÖNK!E551</f>
        <v>0</v>
      </c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  <c r="S549" s="30"/>
      <c r="T549" s="30"/>
    </row>
    <row r="550" spans="1:41" outlineLevel="1">
      <c r="A550" s="27" t="s">
        <v>610</v>
      </c>
      <c r="B550" s="6" t="s">
        <v>2</v>
      </c>
      <c r="C550" s="30">
        <f>Óvoda!C554+ÖNK!C552</f>
        <v>149</v>
      </c>
      <c r="D550" s="30">
        <f>Óvoda!D554+ÖNK!D552</f>
        <v>300</v>
      </c>
      <c r="E550" s="30">
        <f>Óvoda!E554+ÖNK!E552</f>
        <v>190</v>
      </c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  <c r="S550" s="30"/>
      <c r="T550" s="30"/>
      <c r="U550" s="1"/>
      <c r="V550" s="1"/>
      <c r="W550" s="1"/>
      <c r="X550" s="1"/>
      <c r="Y550" s="1"/>
      <c r="Z550" s="1"/>
      <c r="AA550" s="1"/>
      <c r="AB550" s="1"/>
      <c r="AC550" s="1"/>
      <c r="AD550" s="1"/>
      <c r="AE550" s="1"/>
      <c r="AF550" s="1"/>
      <c r="AG550" s="1"/>
      <c r="AH550" s="1"/>
      <c r="AI550" s="1"/>
      <c r="AJ550" s="1"/>
      <c r="AK550" s="1"/>
      <c r="AL550" s="1"/>
      <c r="AM550" s="1"/>
      <c r="AN550" s="1"/>
      <c r="AO550" s="1"/>
    </row>
    <row r="551" spans="1:41" hidden="1" outlineLevel="1">
      <c r="A551" s="27" t="s">
        <v>612</v>
      </c>
      <c r="B551" s="6" t="s">
        <v>3</v>
      </c>
      <c r="C551" s="30" t="e">
        <f>+#REF!+#REF!+#REF!+#REF!+#REF!+Óvoda!C555+#REF!+ÖNK!C553</f>
        <v>#REF!</v>
      </c>
      <c r="D551" s="30" t="e">
        <f>+#REF!+#REF!+#REF!+#REF!+#REF!+Óvoda!D555+#REF!+ÖNK!D553</f>
        <v>#REF!</v>
      </c>
      <c r="E551" s="30" t="e">
        <f>+#REF!+#REF!+#REF!+#REF!+#REF!+Óvoda!E555+#REF!+ÖNK!E553</f>
        <v>#REF!</v>
      </c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  <c r="S551" s="30"/>
      <c r="T551" s="30"/>
      <c r="U551" s="1"/>
      <c r="V551" s="1"/>
      <c r="W551" s="1"/>
      <c r="X551" s="1"/>
      <c r="Y551" s="1"/>
      <c r="Z551" s="1"/>
      <c r="AA551" s="1"/>
      <c r="AB551" s="1"/>
      <c r="AC551" s="1"/>
      <c r="AD551" s="1"/>
      <c r="AE551" s="1"/>
      <c r="AF551" s="1"/>
      <c r="AG551" s="1"/>
      <c r="AH551" s="1"/>
      <c r="AI551" s="1"/>
      <c r="AJ551" s="1"/>
      <c r="AK551" s="1"/>
      <c r="AL551" s="1"/>
      <c r="AM551" s="1"/>
      <c r="AN551" s="1"/>
      <c r="AO551" s="1"/>
    </row>
    <row r="552" spans="1:41" hidden="1" outlineLevel="1">
      <c r="A552" s="27" t="s">
        <v>614</v>
      </c>
      <c r="B552" s="6" t="s">
        <v>4</v>
      </c>
      <c r="C552" s="30" t="e">
        <f>+#REF!+#REF!+#REF!+#REF!+#REF!+Óvoda!C556+#REF!+ÖNK!C554</f>
        <v>#REF!</v>
      </c>
      <c r="D552" s="30" t="e">
        <f>+#REF!+#REF!+#REF!+#REF!+#REF!+Óvoda!D556+#REF!+ÖNK!D554</f>
        <v>#REF!</v>
      </c>
      <c r="E552" s="30" t="e">
        <f>+#REF!+#REF!+#REF!+#REF!+#REF!+Óvoda!E556+#REF!+ÖNK!E554</f>
        <v>#REF!</v>
      </c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  <c r="S552" s="30"/>
      <c r="T552" s="30"/>
      <c r="U552" s="1"/>
      <c r="V552" s="1"/>
      <c r="W552" s="1"/>
      <c r="X552" s="1"/>
      <c r="Y552" s="1"/>
      <c r="Z552" s="1"/>
      <c r="AA552" s="1"/>
      <c r="AB552" s="1"/>
      <c r="AC552" s="1"/>
      <c r="AD552" s="1"/>
      <c r="AE552" s="1"/>
      <c r="AF552" s="1"/>
      <c r="AG552" s="1"/>
      <c r="AH552" s="1"/>
      <c r="AI552" s="1"/>
      <c r="AJ552" s="1"/>
      <c r="AK552" s="1"/>
      <c r="AL552" s="1"/>
      <c r="AM552" s="1"/>
      <c r="AN552" s="1"/>
      <c r="AO552" s="1"/>
    </row>
    <row r="553" spans="1:41" hidden="1" outlineLevel="1">
      <c r="A553" s="27" t="s">
        <v>616</v>
      </c>
      <c r="B553" s="6" t="s">
        <v>5</v>
      </c>
      <c r="C553" s="30" t="e">
        <f>+#REF!+#REF!+#REF!+#REF!+#REF!+Óvoda!C557+#REF!+ÖNK!C555</f>
        <v>#REF!</v>
      </c>
      <c r="D553" s="30" t="e">
        <f>+#REF!+#REF!+#REF!+#REF!+#REF!+Óvoda!D557+#REF!+ÖNK!D555</f>
        <v>#REF!</v>
      </c>
      <c r="E553" s="30" t="e">
        <f>+#REF!+#REF!+#REF!+#REF!+#REF!+Óvoda!E557+#REF!+ÖNK!E555</f>
        <v>#REF!</v>
      </c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  <c r="S553" s="30"/>
      <c r="T553" s="30"/>
      <c r="U553" s="1"/>
      <c r="V553" s="1"/>
      <c r="W553" s="1"/>
      <c r="X553" s="1"/>
      <c r="Y553" s="1"/>
      <c r="Z553" s="1"/>
      <c r="AA553" s="1"/>
      <c r="AB553" s="1"/>
      <c r="AC553" s="1"/>
      <c r="AD553" s="1"/>
      <c r="AE553" s="1"/>
      <c r="AF553" s="1"/>
      <c r="AG553" s="1"/>
      <c r="AH553" s="1"/>
      <c r="AI553" s="1"/>
      <c r="AJ553" s="1"/>
      <c r="AK553" s="1"/>
      <c r="AL553" s="1"/>
      <c r="AM553" s="1"/>
      <c r="AN553" s="1"/>
      <c r="AO553" s="1"/>
    </row>
    <row r="554" spans="1:41" hidden="1" outlineLevel="1">
      <c r="A554" s="27" t="s">
        <v>618</v>
      </c>
      <c r="B554" s="6" t="s">
        <v>6</v>
      </c>
      <c r="C554" s="30" t="e">
        <f>+#REF!+#REF!+#REF!+#REF!+#REF!+Óvoda!C558+#REF!+ÖNK!C556</f>
        <v>#REF!</v>
      </c>
      <c r="D554" s="30" t="e">
        <f>+#REF!+#REF!+#REF!+#REF!+#REF!+Óvoda!D558+#REF!+ÖNK!D556</f>
        <v>#REF!</v>
      </c>
      <c r="E554" s="30" t="e">
        <f>+#REF!+#REF!+#REF!+#REF!+#REF!+Óvoda!E558+#REF!+ÖNK!E556</f>
        <v>#REF!</v>
      </c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  <c r="S554" s="30"/>
      <c r="T554" s="30"/>
      <c r="U554" s="1"/>
      <c r="V554" s="1"/>
      <c r="W554" s="1"/>
      <c r="X554" s="1"/>
      <c r="Y554" s="1"/>
      <c r="Z554" s="1"/>
      <c r="AA554" s="1"/>
      <c r="AB554" s="1"/>
      <c r="AC554" s="1"/>
      <c r="AD554" s="1"/>
      <c r="AE554" s="1"/>
      <c r="AF554" s="1"/>
      <c r="AG554" s="1"/>
      <c r="AH554" s="1"/>
      <c r="AI554" s="1"/>
      <c r="AJ554" s="1"/>
      <c r="AK554" s="1"/>
      <c r="AL554" s="1"/>
      <c r="AM554" s="1"/>
      <c r="AN554" s="1"/>
      <c r="AO554" s="1"/>
    </row>
    <row r="555" spans="1:41" hidden="1" outlineLevel="1">
      <c r="A555" s="27" t="s">
        <v>620</v>
      </c>
      <c r="B555" s="6" t="s">
        <v>7</v>
      </c>
      <c r="C555" s="30" t="e">
        <f>+#REF!+#REF!+#REF!+#REF!+#REF!+Óvoda!C559+#REF!+ÖNK!C557</f>
        <v>#REF!</v>
      </c>
      <c r="D555" s="30" t="e">
        <f>+#REF!+#REF!+#REF!+#REF!+#REF!+Óvoda!D559+#REF!+ÖNK!D557</f>
        <v>#REF!</v>
      </c>
      <c r="E555" s="30" t="e">
        <f>+#REF!+#REF!+#REF!+#REF!+#REF!+Óvoda!E559+#REF!+ÖNK!E557</f>
        <v>#REF!</v>
      </c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  <c r="S555" s="30"/>
      <c r="T555" s="30"/>
      <c r="U555" s="1"/>
      <c r="V555" s="1"/>
      <c r="W555" s="1"/>
      <c r="X555" s="1"/>
      <c r="Y555" s="1"/>
      <c r="Z555" s="1"/>
      <c r="AA555" s="1"/>
      <c r="AB555" s="1"/>
      <c r="AC555" s="1"/>
      <c r="AD555" s="1"/>
      <c r="AE555" s="1"/>
      <c r="AF555" s="1"/>
      <c r="AG555" s="1"/>
      <c r="AH555" s="1"/>
      <c r="AI555" s="1"/>
      <c r="AJ555" s="1"/>
      <c r="AK555" s="1"/>
      <c r="AL555" s="1"/>
      <c r="AM555" s="1"/>
      <c r="AN555" s="1"/>
      <c r="AO555" s="1"/>
    </row>
    <row r="556" spans="1:41" hidden="1" outlineLevel="1">
      <c r="A556" s="27" t="s">
        <v>622</v>
      </c>
      <c r="B556" s="6" t="s">
        <v>8</v>
      </c>
      <c r="C556" s="30" t="e">
        <f>+#REF!+#REF!+#REF!+#REF!+#REF!+Óvoda!C560+#REF!+ÖNK!C558</f>
        <v>#REF!</v>
      </c>
      <c r="D556" s="30" t="e">
        <f>+#REF!+#REF!+#REF!+#REF!+#REF!+Óvoda!D560+#REF!+ÖNK!D558</f>
        <v>#REF!</v>
      </c>
      <c r="E556" s="30" t="e">
        <f>+#REF!+#REF!+#REF!+#REF!+#REF!+Óvoda!E560+#REF!+ÖNK!E558</f>
        <v>#REF!</v>
      </c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  <c r="S556" s="30"/>
      <c r="T556" s="30"/>
      <c r="U556" s="1"/>
      <c r="V556" s="1"/>
      <c r="W556" s="1"/>
      <c r="X556" s="1"/>
      <c r="Y556" s="1"/>
      <c r="Z556" s="1"/>
      <c r="AA556" s="1"/>
      <c r="AB556" s="1"/>
      <c r="AC556" s="1"/>
      <c r="AD556" s="1"/>
      <c r="AE556" s="1"/>
      <c r="AF556" s="1"/>
      <c r="AG556" s="1"/>
      <c r="AH556" s="1"/>
      <c r="AI556" s="1"/>
      <c r="AJ556" s="1"/>
      <c r="AK556" s="1"/>
      <c r="AL556" s="1"/>
      <c r="AM556" s="1"/>
      <c r="AN556" s="1"/>
      <c r="AO556" s="1"/>
    </row>
    <row r="557" spans="1:41" hidden="1" outlineLevel="1">
      <c r="A557" s="27" t="s">
        <v>624</v>
      </c>
      <c r="B557" s="6" t="s">
        <v>9</v>
      </c>
      <c r="C557" s="30" t="e">
        <f>+#REF!+#REF!+#REF!+#REF!+#REF!+Óvoda!C561+#REF!+ÖNK!C559</f>
        <v>#REF!</v>
      </c>
      <c r="D557" s="30" t="e">
        <f>+#REF!+#REF!+#REF!+#REF!+#REF!+Óvoda!D561+#REF!+ÖNK!D559</f>
        <v>#REF!</v>
      </c>
      <c r="E557" s="30" t="e">
        <f>+#REF!+#REF!+#REF!+#REF!+#REF!+Óvoda!E561+#REF!+ÖNK!E559</f>
        <v>#REF!</v>
      </c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  <c r="S557" s="30"/>
      <c r="T557" s="30"/>
      <c r="U557" s="1"/>
      <c r="V557" s="1"/>
      <c r="W557" s="1"/>
      <c r="X557" s="1"/>
      <c r="Y557" s="1"/>
      <c r="Z557" s="1"/>
      <c r="AA557" s="1"/>
      <c r="AB557" s="1"/>
      <c r="AC557" s="1"/>
      <c r="AD557" s="1"/>
      <c r="AE557" s="1"/>
      <c r="AF557" s="1"/>
      <c r="AG557" s="1"/>
      <c r="AH557" s="1"/>
      <c r="AI557" s="1"/>
      <c r="AJ557" s="1"/>
      <c r="AK557" s="1"/>
      <c r="AL557" s="1"/>
      <c r="AM557" s="1"/>
      <c r="AN557" s="1"/>
      <c r="AO557" s="1"/>
    </row>
    <row r="558" spans="1:41" s="22" customFormat="1" ht="22.5" customHeight="1">
      <c r="A558" s="20" t="s">
        <v>626</v>
      </c>
      <c r="B558" s="21" t="s">
        <v>10</v>
      </c>
      <c r="C558" s="30">
        <f>Óvoda!C562+ÖNK!C560</f>
        <v>149</v>
      </c>
      <c r="D558" s="30">
        <f>Óvoda!D562+ÖNK!D560</f>
        <v>300</v>
      </c>
      <c r="E558" s="30">
        <f>Óvoda!E562+ÖNK!E560</f>
        <v>190</v>
      </c>
      <c r="F558" s="36"/>
      <c r="G558" s="36"/>
      <c r="H558" s="36"/>
      <c r="I558" s="36"/>
      <c r="J558" s="36"/>
      <c r="K558" s="36"/>
      <c r="L558" s="36"/>
      <c r="M558" s="36"/>
      <c r="N558" s="36"/>
      <c r="O558" s="36"/>
      <c r="P558" s="36"/>
      <c r="Q558" s="36"/>
      <c r="R558" s="36"/>
      <c r="S558" s="36"/>
      <c r="T558" s="36"/>
      <c r="U558" s="25"/>
      <c r="V558" s="25"/>
      <c r="W558" s="25"/>
      <c r="X558" s="25"/>
      <c r="Y558" s="25"/>
      <c r="Z558" s="25"/>
      <c r="AA558" s="25"/>
      <c r="AB558" s="25"/>
      <c r="AC558" s="25"/>
      <c r="AD558" s="25"/>
      <c r="AE558" s="25"/>
      <c r="AF558" s="25"/>
      <c r="AG558" s="25"/>
      <c r="AH558" s="25"/>
      <c r="AI558" s="25"/>
      <c r="AJ558" s="25"/>
      <c r="AK558" s="25"/>
      <c r="AL558" s="25"/>
      <c r="AM558" s="25"/>
      <c r="AN558" s="25"/>
      <c r="AO558" s="25"/>
    </row>
    <row r="559" spans="1:41" ht="25.5" outlineLevel="1">
      <c r="A559" s="27" t="s">
        <v>628</v>
      </c>
      <c r="B559" s="6" t="s">
        <v>11</v>
      </c>
      <c r="C559" s="30">
        <f>Óvoda!C563+ÖNK!C561</f>
        <v>0</v>
      </c>
      <c r="D559" s="30">
        <f>Óvoda!D563+ÖNK!D561</f>
        <v>0</v>
      </c>
      <c r="E559" s="30">
        <f>Óvoda!E563+ÖNK!E561</f>
        <v>9.9999999999999998E-13</v>
      </c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  <c r="S559" s="30"/>
      <c r="T559" s="30"/>
      <c r="U559" s="1"/>
      <c r="V559" s="1"/>
      <c r="W559" s="1"/>
      <c r="X559" s="1"/>
      <c r="Y559" s="1"/>
      <c r="Z559" s="1"/>
      <c r="AA559" s="1"/>
      <c r="AB559" s="1"/>
      <c r="AC559" s="1"/>
      <c r="AD559" s="1"/>
      <c r="AE559" s="1"/>
      <c r="AF559" s="1"/>
      <c r="AG559" s="1"/>
      <c r="AH559" s="1"/>
      <c r="AI559" s="1"/>
      <c r="AJ559" s="1"/>
      <c r="AK559" s="1"/>
      <c r="AL559" s="1"/>
      <c r="AM559" s="1"/>
      <c r="AN559" s="1"/>
      <c r="AO559" s="1"/>
    </row>
    <row r="560" spans="1:41" ht="25.5" outlineLevel="1">
      <c r="A560" s="27" t="s">
        <v>630</v>
      </c>
      <c r="B560" s="6" t="s">
        <v>12</v>
      </c>
      <c r="C560" s="30">
        <f>Óvoda!C564+ÖNK!C562</f>
        <v>0</v>
      </c>
      <c r="D560" s="30">
        <f>Óvoda!D564+ÖNK!D562</f>
        <v>0</v>
      </c>
      <c r="E560" s="30">
        <f>Óvoda!E564+ÖNK!E562</f>
        <v>0</v>
      </c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  <c r="S560" s="30"/>
      <c r="T560" s="30"/>
      <c r="U560" s="1"/>
      <c r="V560" s="1"/>
      <c r="W560" s="1"/>
      <c r="X560" s="1"/>
      <c r="Y560" s="1"/>
      <c r="Z560" s="1"/>
      <c r="AA560" s="1"/>
      <c r="AB560" s="1"/>
      <c r="AC560" s="1"/>
      <c r="AD560" s="1"/>
      <c r="AE560" s="1"/>
      <c r="AF560" s="1"/>
      <c r="AG560" s="1"/>
      <c r="AH560" s="1"/>
      <c r="AI560" s="1"/>
      <c r="AJ560" s="1"/>
      <c r="AK560" s="1"/>
      <c r="AL560" s="1"/>
      <c r="AM560" s="1"/>
      <c r="AN560" s="1"/>
      <c r="AO560" s="1"/>
    </row>
    <row r="561" spans="1:41" hidden="1" outlineLevel="1">
      <c r="A561" s="27" t="s">
        <v>632</v>
      </c>
      <c r="B561" s="6" t="s">
        <v>13</v>
      </c>
      <c r="C561" s="30" t="e">
        <f>+#REF!+#REF!+#REF!+#REF!+#REF!+Óvoda!C565+#REF!+ÖNK!C563</f>
        <v>#REF!</v>
      </c>
      <c r="D561" s="30" t="e">
        <f>+#REF!+#REF!+#REF!+#REF!+#REF!+Óvoda!D565+#REF!+ÖNK!D563</f>
        <v>#REF!</v>
      </c>
      <c r="E561" s="30" t="e">
        <f>+#REF!+#REF!+#REF!+#REF!+#REF!+Óvoda!E565+#REF!+ÖNK!E563</f>
        <v>#REF!</v>
      </c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  <c r="S561" s="30"/>
      <c r="T561" s="30"/>
      <c r="U561" s="1"/>
      <c r="V561" s="1"/>
      <c r="W561" s="1"/>
      <c r="X561" s="1"/>
      <c r="Y561" s="1"/>
      <c r="Z561" s="1"/>
      <c r="AA561" s="1"/>
      <c r="AB561" s="1"/>
      <c r="AC561" s="1"/>
      <c r="AD561" s="1"/>
      <c r="AE561" s="1"/>
      <c r="AF561" s="1"/>
      <c r="AG561" s="1"/>
      <c r="AH561" s="1"/>
      <c r="AI561" s="1"/>
      <c r="AJ561" s="1"/>
      <c r="AK561" s="1"/>
      <c r="AL561" s="1"/>
      <c r="AM561" s="1"/>
      <c r="AN561" s="1"/>
      <c r="AO561" s="1"/>
    </row>
    <row r="562" spans="1:41" hidden="1" outlineLevel="1">
      <c r="A562" s="27" t="s">
        <v>634</v>
      </c>
      <c r="B562" s="6" t="s">
        <v>14</v>
      </c>
      <c r="C562" s="30" t="e">
        <f>+#REF!+#REF!+#REF!+#REF!+#REF!+Óvoda!C566+#REF!+ÖNK!C564</f>
        <v>#REF!</v>
      </c>
      <c r="D562" s="30" t="e">
        <f>+#REF!+#REF!+#REF!+#REF!+#REF!+Óvoda!D566+#REF!+ÖNK!D564</f>
        <v>#REF!</v>
      </c>
      <c r="E562" s="30" t="e">
        <f>+#REF!+#REF!+#REF!+#REF!+#REF!+Óvoda!E566+#REF!+ÖNK!E564</f>
        <v>#REF!</v>
      </c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  <c r="S562" s="30"/>
      <c r="T562" s="30"/>
      <c r="U562" s="1"/>
      <c r="V562" s="1"/>
      <c r="W562" s="1"/>
      <c r="X562" s="1"/>
      <c r="Y562" s="1"/>
      <c r="Z562" s="1"/>
      <c r="AA562" s="1"/>
      <c r="AB562" s="1"/>
      <c r="AC562" s="1"/>
      <c r="AD562" s="1"/>
      <c r="AE562" s="1"/>
      <c r="AF562" s="1"/>
      <c r="AG562" s="1"/>
      <c r="AH562" s="1"/>
      <c r="AI562" s="1"/>
      <c r="AJ562" s="1"/>
      <c r="AK562" s="1"/>
      <c r="AL562" s="1"/>
      <c r="AM562" s="1"/>
      <c r="AN562" s="1"/>
      <c r="AO562" s="1"/>
    </row>
    <row r="563" spans="1:41" hidden="1" outlineLevel="1">
      <c r="A563" s="27" t="s">
        <v>636</v>
      </c>
      <c r="B563" s="6" t="s">
        <v>15</v>
      </c>
      <c r="C563" s="30" t="e">
        <f>+#REF!+#REF!+#REF!+#REF!+#REF!+Óvoda!C567+#REF!+ÖNK!C565</f>
        <v>#REF!</v>
      </c>
      <c r="D563" s="30" t="e">
        <f>+#REF!+#REF!+#REF!+#REF!+#REF!+Óvoda!D567+#REF!+ÖNK!D565</f>
        <v>#REF!</v>
      </c>
      <c r="E563" s="30" t="e">
        <f>+#REF!+#REF!+#REF!+#REF!+#REF!+Óvoda!E567+#REF!+ÖNK!E565</f>
        <v>#REF!</v>
      </c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  <c r="S563" s="30"/>
      <c r="T563" s="30"/>
      <c r="U563" s="1"/>
      <c r="V563" s="1"/>
      <c r="W563" s="1"/>
      <c r="X563" s="1"/>
      <c r="Y563" s="1"/>
      <c r="Z563" s="1"/>
      <c r="AA563" s="1"/>
      <c r="AB563" s="1"/>
      <c r="AC563" s="1"/>
      <c r="AD563" s="1"/>
      <c r="AE563" s="1"/>
      <c r="AF563" s="1"/>
      <c r="AG563" s="1"/>
      <c r="AH563" s="1"/>
      <c r="AI563" s="1"/>
      <c r="AJ563" s="1"/>
      <c r="AK563" s="1"/>
      <c r="AL563" s="1"/>
      <c r="AM563" s="1"/>
      <c r="AN563" s="1"/>
      <c r="AO563" s="1"/>
    </row>
    <row r="564" spans="1:41" outlineLevel="1">
      <c r="A564" s="27" t="s">
        <v>638</v>
      </c>
      <c r="B564" s="6" t="s">
        <v>16</v>
      </c>
      <c r="C564" s="30">
        <f>Óvoda!C568+ÖNK!C566</f>
        <v>0</v>
      </c>
      <c r="D564" s="30">
        <f>Óvoda!D568+ÖNK!D566</f>
        <v>0</v>
      </c>
      <c r="E564" s="30">
        <f>Óvoda!E568+ÖNK!E566</f>
        <v>0</v>
      </c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  <c r="S564" s="30"/>
      <c r="T564" s="30"/>
      <c r="U564" s="1"/>
      <c r="V564" s="1"/>
      <c r="W564" s="1"/>
      <c r="X564" s="1"/>
      <c r="Y564" s="1"/>
      <c r="Z564" s="1"/>
      <c r="AA564" s="1"/>
      <c r="AB564" s="1"/>
      <c r="AC564" s="1"/>
      <c r="AD564" s="1"/>
      <c r="AE564" s="1"/>
      <c r="AF564" s="1"/>
      <c r="AG564" s="1"/>
      <c r="AH564" s="1"/>
      <c r="AI564" s="1"/>
      <c r="AJ564" s="1"/>
      <c r="AK564" s="1"/>
      <c r="AL564" s="1"/>
      <c r="AM564" s="1"/>
      <c r="AN564" s="1"/>
      <c r="AO564" s="1"/>
    </row>
    <row r="565" spans="1:41" hidden="1" outlineLevel="1">
      <c r="A565" s="27" t="s">
        <v>640</v>
      </c>
      <c r="B565" s="6" t="s">
        <v>17</v>
      </c>
      <c r="C565" s="30" t="e">
        <f>+#REF!+#REF!+#REF!+#REF!+#REF!+Óvoda!C569+#REF!+ÖNK!C567</f>
        <v>#REF!</v>
      </c>
      <c r="D565" s="30" t="e">
        <f>+#REF!+#REF!+#REF!+#REF!+#REF!+Óvoda!D569+#REF!+ÖNK!D567</f>
        <v>#REF!</v>
      </c>
      <c r="E565" s="30" t="e">
        <f>+#REF!+#REF!+#REF!+#REF!+#REF!+Óvoda!E569+#REF!+ÖNK!E567</f>
        <v>#REF!</v>
      </c>
      <c r="F565" s="30"/>
      <c r="G565" s="30"/>
      <c r="H565" s="30"/>
      <c r="I565" s="30"/>
      <c r="J565" s="30"/>
      <c r="K565" s="30"/>
      <c r="L565" s="30"/>
      <c r="M565" s="30"/>
      <c r="N565" s="30"/>
      <c r="O565" s="30"/>
      <c r="P565" s="30"/>
      <c r="Q565" s="30"/>
      <c r="R565" s="30"/>
      <c r="S565" s="30"/>
      <c r="T565" s="30"/>
      <c r="U565" s="1"/>
      <c r="V565" s="1"/>
      <c r="W565" s="1"/>
      <c r="X565" s="1"/>
      <c r="Y565" s="1"/>
      <c r="Z565" s="1"/>
      <c r="AA565" s="1"/>
      <c r="AB565" s="1"/>
      <c r="AC565" s="1"/>
      <c r="AD565" s="1"/>
      <c r="AE565" s="1"/>
      <c r="AF565" s="1"/>
      <c r="AG565" s="1"/>
      <c r="AH565" s="1"/>
      <c r="AI565" s="1"/>
      <c r="AJ565" s="1"/>
      <c r="AK565" s="1"/>
      <c r="AL565" s="1"/>
      <c r="AM565" s="1"/>
      <c r="AN565" s="1"/>
      <c r="AO565" s="1"/>
    </row>
    <row r="566" spans="1:41" hidden="1" outlineLevel="1">
      <c r="A566" s="27" t="s">
        <v>642</v>
      </c>
      <c r="B566" s="6" t="s">
        <v>18</v>
      </c>
      <c r="C566" s="30" t="e">
        <f>+#REF!+#REF!+#REF!+#REF!+#REF!+Óvoda!C570+#REF!+ÖNK!C568</f>
        <v>#REF!</v>
      </c>
      <c r="D566" s="30" t="e">
        <f>+#REF!+#REF!+#REF!+#REF!+#REF!+Óvoda!D570+#REF!+ÖNK!D568</f>
        <v>#REF!</v>
      </c>
      <c r="E566" s="30" t="e">
        <f>+#REF!+#REF!+#REF!+#REF!+#REF!+Óvoda!E570+#REF!+ÖNK!E568</f>
        <v>#REF!</v>
      </c>
      <c r="F566" s="30"/>
      <c r="G566" s="30"/>
      <c r="H566" s="30"/>
      <c r="I566" s="30"/>
      <c r="J566" s="30"/>
      <c r="K566" s="30"/>
      <c r="L566" s="30"/>
      <c r="M566" s="30"/>
      <c r="N566" s="30"/>
      <c r="O566" s="30"/>
      <c r="P566" s="30"/>
      <c r="Q566" s="30"/>
      <c r="R566" s="30"/>
      <c r="S566" s="30"/>
      <c r="T566" s="30"/>
      <c r="U566" s="1"/>
      <c r="V566" s="1"/>
      <c r="W566" s="1"/>
      <c r="X566" s="1"/>
      <c r="Y566" s="1"/>
      <c r="Z566" s="1"/>
      <c r="AA566" s="1"/>
      <c r="AB566" s="1"/>
      <c r="AC566" s="1"/>
      <c r="AD566" s="1"/>
      <c r="AE566" s="1"/>
      <c r="AF566" s="1"/>
      <c r="AG566" s="1"/>
      <c r="AH566" s="1"/>
      <c r="AI566" s="1"/>
      <c r="AJ566" s="1"/>
      <c r="AK566" s="1"/>
      <c r="AL566" s="1"/>
      <c r="AM566" s="1"/>
      <c r="AN566" s="1"/>
      <c r="AO566" s="1"/>
    </row>
    <row r="567" spans="1:41" hidden="1" outlineLevel="1">
      <c r="A567" s="27" t="s">
        <v>644</v>
      </c>
      <c r="B567" s="6" t="s">
        <v>19</v>
      </c>
      <c r="C567" s="30" t="e">
        <f>+#REF!+#REF!+#REF!+#REF!+#REF!+Óvoda!C571+#REF!+ÖNK!C569</f>
        <v>#REF!</v>
      </c>
      <c r="D567" s="30" t="e">
        <f>+#REF!+#REF!+#REF!+#REF!+#REF!+Óvoda!D571+#REF!+ÖNK!D569</f>
        <v>#REF!</v>
      </c>
      <c r="E567" s="30" t="e">
        <f>+#REF!+#REF!+#REF!+#REF!+#REF!+Óvoda!E571+#REF!+ÖNK!E569</f>
        <v>#REF!</v>
      </c>
      <c r="F567" s="30"/>
      <c r="G567" s="30"/>
      <c r="H567" s="30"/>
      <c r="I567" s="30"/>
      <c r="J567" s="30"/>
      <c r="K567" s="30"/>
      <c r="L567" s="30"/>
      <c r="M567" s="30"/>
      <c r="N567" s="30"/>
      <c r="O567" s="30"/>
      <c r="P567" s="30"/>
      <c r="Q567" s="30"/>
      <c r="R567" s="30"/>
      <c r="S567" s="30"/>
      <c r="T567" s="30"/>
      <c r="U567" s="1"/>
      <c r="V567" s="1"/>
      <c r="W567" s="1"/>
      <c r="X567" s="1"/>
      <c r="Y567" s="1"/>
      <c r="Z567" s="1"/>
      <c r="AA567" s="1"/>
      <c r="AB567" s="1"/>
      <c r="AC567" s="1"/>
      <c r="AD567" s="1"/>
      <c r="AE567" s="1"/>
      <c r="AF567" s="1"/>
      <c r="AG567" s="1"/>
      <c r="AH567" s="1"/>
      <c r="AI567" s="1"/>
      <c r="AJ567" s="1"/>
      <c r="AK567" s="1"/>
      <c r="AL567" s="1"/>
      <c r="AM567" s="1"/>
      <c r="AN567" s="1"/>
      <c r="AO567" s="1"/>
    </row>
    <row r="568" spans="1:41" hidden="1" outlineLevel="1">
      <c r="A568" s="27" t="s">
        <v>646</v>
      </c>
      <c r="B568" s="6" t="s">
        <v>20</v>
      </c>
      <c r="C568" s="30" t="e">
        <f>+#REF!+#REF!+#REF!+#REF!+#REF!+Óvoda!C572+#REF!+ÖNK!C570</f>
        <v>#REF!</v>
      </c>
      <c r="D568" s="30" t="e">
        <f>+#REF!+#REF!+#REF!+#REF!+#REF!+Óvoda!D572+#REF!+ÖNK!D570</f>
        <v>#REF!</v>
      </c>
      <c r="E568" s="30" t="e">
        <f>+#REF!+#REF!+#REF!+#REF!+#REF!+Óvoda!E572+#REF!+ÖNK!E570</f>
        <v>#REF!</v>
      </c>
      <c r="F568" s="30"/>
      <c r="G568" s="30"/>
      <c r="H568" s="30"/>
      <c r="I568" s="30"/>
      <c r="J568" s="30"/>
      <c r="K568" s="30"/>
      <c r="L568" s="30"/>
      <c r="M568" s="30"/>
      <c r="N568" s="30"/>
      <c r="O568" s="30"/>
      <c r="P568" s="30"/>
      <c r="Q568" s="30"/>
      <c r="R568" s="30"/>
      <c r="S568" s="30"/>
      <c r="T568" s="30"/>
      <c r="U568" s="1"/>
      <c r="V568" s="1"/>
      <c r="W568" s="1"/>
      <c r="X568" s="1"/>
      <c r="Y568" s="1"/>
      <c r="Z568" s="1"/>
      <c r="AA568" s="1"/>
      <c r="AB568" s="1"/>
      <c r="AC568" s="1"/>
      <c r="AD568" s="1"/>
      <c r="AE568" s="1"/>
      <c r="AF568" s="1"/>
      <c r="AG568" s="1"/>
      <c r="AH568" s="1"/>
      <c r="AI568" s="1"/>
      <c r="AJ568" s="1"/>
      <c r="AK568" s="1"/>
      <c r="AL568" s="1"/>
      <c r="AM568" s="1"/>
      <c r="AN568" s="1"/>
      <c r="AO568" s="1"/>
    </row>
    <row r="569" spans="1:41" hidden="1" outlineLevel="1">
      <c r="A569" s="27" t="s">
        <v>648</v>
      </c>
      <c r="B569" s="6" t="s">
        <v>21</v>
      </c>
      <c r="C569" s="30" t="e">
        <f>+#REF!+#REF!+#REF!+#REF!+#REF!+Óvoda!C573+#REF!+ÖNK!C571</f>
        <v>#REF!</v>
      </c>
      <c r="D569" s="30" t="e">
        <f>+#REF!+#REF!+#REF!+#REF!+#REF!+Óvoda!D573+#REF!+ÖNK!D571</f>
        <v>#REF!</v>
      </c>
      <c r="E569" s="30" t="e">
        <f>+#REF!+#REF!+#REF!+#REF!+#REF!+Óvoda!E573+#REF!+ÖNK!E571</f>
        <v>#REF!</v>
      </c>
      <c r="F569" s="30"/>
      <c r="G569" s="30"/>
      <c r="H569" s="30"/>
      <c r="I569" s="30"/>
      <c r="J569" s="30"/>
      <c r="K569" s="30"/>
      <c r="L569" s="30"/>
      <c r="M569" s="30"/>
      <c r="N569" s="30"/>
      <c r="O569" s="30"/>
      <c r="P569" s="30"/>
      <c r="Q569" s="30"/>
      <c r="R569" s="30"/>
      <c r="S569" s="30"/>
      <c r="T569" s="30"/>
      <c r="U569" s="1"/>
      <c r="V569" s="1"/>
      <c r="W569" s="1"/>
      <c r="X569" s="1"/>
      <c r="Y569" s="1"/>
      <c r="Z569" s="1"/>
      <c r="AA569" s="1"/>
      <c r="AB569" s="1"/>
      <c r="AC569" s="1"/>
      <c r="AD569" s="1"/>
      <c r="AE569" s="1"/>
      <c r="AF569" s="1"/>
      <c r="AG569" s="1"/>
      <c r="AH569" s="1"/>
      <c r="AI569" s="1"/>
      <c r="AJ569" s="1"/>
      <c r="AK569" s="1"/>
      <c r="AL569" s="1"/>
      <c r="AM569" s="1"/>
      <c r="AN569" s="1"/>
      <c r="AO569" s="1"/>
    </row>
    <row r="570" spans="1:41" hidden="1" outlineLevel="1">
      <c r="A570" s="27" t="s">
        <v>650</v>
      </c>
      <c r="B570" s="6" t="s">
        <v>22</v>
      </c>
      <c r="C570" s="30" t="e">
        <f>+#REF!+#REF!+#REF!+#REF!+#REF!+Óvoda!C574+#REF!+ÖNK!C572</f>
        <v>#REF!</v>
      </c>
      <c r="D570" s="30" t="e">
        <f>+#REF!+#REF!+#REF!+#REF!+#REF!+Óvoda!D574+#REF!+ÖNK!D572</f>
        <v>#REF!</v>
      </c>
      <c r="E570" s="30" t="e">
        <f>+#REF!+#REF!+#REF!+#REF!+#REF!+Óvoda!E574+#REF!+ÖNK!E572</f>
        <v>#REF!</v>
      </c>
      <c r="F570" s="30"/>
      <c r="G570" s="30"/>
      <c r="H570" s="30"/>
      <c r="I570" s="30"/>
      <c r="J570" s="30"/>
      <c r="K570" s="30"/>
      <c r="L570" s="30"/>
      <c r="M570" s="30"/>
      <c r="N570" s="30"/>
      <c r="O570" s="30"/>
      <c r="P570" s="30"/>
      <c r="Q570" s="30"/>
      <c r="R570" s="30"/>
      <c r="S570" s="30"/>
      <c r="T570" s="30"/>
      <c r="U570" s="1"/>
      <c r="V570" s="1"/>
      <c r="W570" s="1"/>
      <c r="X570" s="1"/>
      <c r="Y570" s="1"/>
      <c r="Z570" s="1"/>
      <c r="AA570" s="1"/>
      <c r="AB570" s="1"/>
      <c r="AC570" s="1"/>
      <c r="AD570" s="1"/>
      <c r="AE570" s="1"/>
      <c r="AF570" s="1"/>
      <c r="AG570" s="1"/>
      <c r="AH570" s="1"/>
      <c r="AI570" s="1"/>
      <c r="AJ570" s="1"/>
      <c r="AK570" s="1"/>
      <c r="AL570" s="1"/>
      <c r="AM570" s="1"/>
      <c r="AN570" s="1"/>
      <c r="AO570" s="1"/>
    </row>
    <row r="571" spans="1:41" hidden="1" outlineLevel="1">
      <c r="A571" s="27" t="s">
        <v>652</v>
      </c>
      <c r="B571" s="6" t="s">
        <v>23</v>
      </c>
      <c r="C571" s="30" t="e">
        <f>+#REF!+#REF!+#REF!+#REF!+#REF!+Óvoda!C575+#REF!+ÖNK!C573</f>
        <v>#REF!</v>
      </c>
      <c r="D571" s="30" t="e">
        <f>+#REF!+#REF!+#REF!+#REF!+#REF!+Óvoda!D575+#REF!+ÖNK!D573</f>
        <v>#REF!</v>
      </c>
      <c r="E571" s="30" t="e">
        <f>+#REF!+#REF!+#REF!+#REF!+#REF!+Óvoda!E575+#REF!+ÖNK!E573</f>
        <v>#REF!</v>
      </c>
      <c r="F571" s="30"/>
      <c r="G571" s="30"/>
      <c r="H571" s="30"/>
      <c r="I571" s="30"/>
      <c r="J571" s="30"/>
      <c r="K571" s="30"/>
      <c r="L571" s="30"/>
      <c r="M571" s="30"/>
      <c r="N571" s="30"/>
      <c r="O571" s="30"/>
      <c r="P571" s="30"/>
      <c r="Q571" s="30"/>
      <c r="R571" s="30"/>
      <c r="S571" s="30"/>
      <c r="T571" s="30"/>
      <c r="U571" s="1"/>
      <c r="V571" s="1"/>
      <c r="W571" s="1"/>
      <c r="X571" s="1"/>
      <c r="Y571" s="1"/>
      <c r="Z571" s="1"/>
      <c r="AA571" s="1"/>
      <c r="AB571" s="1"/>
      <c r="AC571" s="1"/>
      <c r="AD571" s="1"/>
      <c r="AE571" s="1"/>
      <c r="AF571" s="1"/>
      <c r="AG571" s="1"/>
      <c r="AH571" s="1"/>
      <c r="AI571" s="1"/>
      <c r="AJ571" s="1"/>
      <c r="AK571" s="1"/>
      <c r="AL571" s="1"/>
      <c r="AM571" s="1"/>
      <c r="AN571" s="1"/>
      <c r="AO571" s="1"/>
    </row>
    <row r="572" spans="1:41" hidden="1" outlineLevel="1">
      <c r="A572" s="27" t="s">
        <v>654</v>
      </c>
      <c r="B572" s="6" t="s">
        <v>24</v>
      </c>
      <c r="C572" s="30" t="e">
        <f>+#REF!+#REF!+#REF!+#REF!+#REF!+Óvoda!C576+#REF!+ÖNK!C574</f>
        <v>#REF!</v>
      </c>
      <c r="D572" s="30" t="e">
        <f>+#REF!+#REF!+#REF!+#REF!+#REF!+Óvoda!D576+#REF!+ÖNK!D574</f>
        <v>#REF!</v>
      </c>
      <c r="E572" s="30" t="e">
        <f>+#REF!+#REF!+#REF!+#REF!+#REF!+Óvoda!E576+#REF!+ÖNK!E574</f>
        <v>#REF!</v>
      </c>
      <c r="F572" s="30"/>
      <c r="G572" s="30"/>
      <c r="H572" s="30"/>
      <c r="I572" s="30"/>
      <c r="J572" s="30"/>
      <c r="K572" s="30"/>
      <c r="L572" s="30"/>
      <c r="M572" s="30"/>
      <c r="N572" s="30"/>
      <c r="O572" s="30"/>
      <c r="P572" s="30"/>
      <c r="Q572" s="30"/>
      <c r="R572" s="30"/>
      <c r="S572" s="30"/>
      <c r="T572" s="30"/>
      <c r="U572" s="1"/>
      <c r="V572" s="1"/>
      <c r="W572" s="1"/>
      <c r="X572" s="1"/>
      <c r="Y572" s="1"/>
      <c r="Z572" s="1"/>
      <c r="AA572" s="1"/>
      <c r="AB572" s="1"/>
      <c r="AC572" s="1"/>
      <c r="AD572" s="1"/>
      <c r="AE572" s="1"/>
      <c r="AF572" s="1"/>
      <c r="AG572" s="1"/>
      <c r="AH572" s="1"/>
      <c r="AI572" s="1"/>
      <c r="AJ572" s="1"/>
      <c r="AK572" s="1"/>
      <c r="AL572" s="1"/>
      <c r="AM572" s="1"/>
      <c r="AN572" s="1"/>
      <c r="AO572" s="1"/>
    </row>
    <row r="573" spans="1:41" hidden="1" outlineLevel="1">
      <c r="A573" s="27" t="s">
        <v>656</v>
      </c>
      <c r="B573" s="6" t="s">
        <v>25</v>
      </c>
      <c r="C573" s="30" t="e">
        <f>+#REF!+#REF!+#REF!+#REF!+#REF!+Óvoda!C577+#REF!+ÖNK!C575</f>
        <v>#REF!</v>
      </c>
      <c r="D573" s="30" t="e">
        <f>+#REF!+#REF!+#REF!+#REF!+#REF!+Óvoda!D577+#REF!+ÖNK!D575</f>
        <v>#REF!</v>
      </c>
      <c r="E573" s="30" t="e">
        <f>+#REF!+#REF!+#REF!+#REF!+#REF!+Óvoda!E577+#REF!+ÖNK!E575</f>
        <v>#REF!</v>
      </c>
      <c r="F573" s="30"/>
      <c r="G573" s="30"/>
      <c r="H573" s="30"/>
      <c r="I573" s="30"/>
      <c r="J573" s="30"/>
      <c r="K573" s="30"/>
      <c r="L573" s="30"/>
      <c r="M573" s="30"/>
      <c r="N573" s="30"/>
      <c r="O573" s="30"/>
      <c r="P573" s="30"/>
      <c r="Q573" s="30"/>
      <c r="R573" s="30"/>
      <c r="S573" s="30"/>
      <c r="T573" s="30"/>
      <c r="U573" s="1"/>
      <c r="V573" s="1"/>
      <c r="W573" s="1"/>
      <c r="X573" s="1"/>
      <c r="Y573" s="1"/>
      <c r="Z573" s="1"/>
      <c r="AA573" s="1"/>
      <c r="AB573" s="1"/>
      <c r="AC573" s="1"/>
      <c r="AD573" s="1"/>
      <c r="AE573" s="1"/>
      <c r="AF573" s="1"/>
      <c r="AG573" s="1"/>
      <c r="AH573" s="1"/>
      <c r="AI573" s="1"/>
      <c r="AJ573" s="1"/>
      <c r="AK573" s="1"/>
      <c r="AL573" s="1"/>
      <c r="AM573" s="1"/>
      <c r="AN573" s="1"/>
      <c r="AO573" s="1"/>
    </row>
    <row r="574" spans="1:41" hidden="1" outlineLevel="1">
      <c r="A574" s="27" t="s">
        <v>658</v>
      </c>
      <c r="B574" s="6" t="s">
        <v>26</v>
      </c>
      <c r="C574" s="30" t="e">
        <f>+#REF!+#REF!+#REF!+#REF!+#REF!+Óvoda!C578+#REF!+ÖNK!C576</f>
        <v>#REF!</v>
      </c>
      <c r="D574" s="30" t="e">
        <f>+#REF!+#REF!+#REF!+#REF!+#REF!+Óvoda!D578+#REF!+ÖNK!D576</f>
        <v>#REF!</v>
      </c>
      <c r="E574" s="30" t="e">
        <f>+#REF!+#REF!+#REF!+#REF!+#REF!+Óvoda!E578+#REF!+ÖNK!E576</f>
        <v>#REF!</v>
      </c>
      <c r="F574" s="30"/>
      <c r="G574" s="30"/>
      <c r="H574" s="30"/>
      <c r="I574" s="30"/>
      <c r="J574" s="30"/>
      <c r="K574" s="30"/>
      <c r="L574" s="30"/>
      <c r="M574" s="30"/>
      <c r="N574" s="30"/>
      <c r="O574" s="30"/>
      <c r="P574" s="30"/>
      <c r="Q574" s="30"/>
      <c r="R574" s="30"/>
      <c r="S574" s="30"/>
      <c r="T574" s="30"/>
      <c r="U574" s="1"/>
      <c r="V574" s="1"/>
      <c r="W574" s="1"/>
      <c r="X574" s="1"/>
      <c r="Y574" s="1"/>
      <c r="Z574" s="1"/>
      <c r="AA574" s="1"/>
      <c r="AB574" s="1"/>
      <c r="AC574" s="1"/>
      <c r="AD574" s="1"/>
      <c r="AE574" s="1"/>
      <c r="AF574" s="1"/>
      <c r="AG574" s="1"/>
      <c r="AH574" s="1"/>
      <c r="AI574" s="1"/>
      <c r="AJ574" s="1"/>
      <c r="AK574" s="1"/>
      <c r="AL574" s="1"/>
      <c r="AM574" s="1"/>
      <c r="AN574" s="1"/>
      <c r="AO574" s="1"/>
    </row>
    <row r="575" spans="1:41" hidden="1" outlineLevel="1">
      <c r="A575" s="27" t="s">
        <v>660</v>
      </c>
      <c r="B575" s="6" t="s">
        <v>27</v>
      </c>
      <c r="C575" s="30" t="e">
        <f>+#REF!+#REF!+#REF!+#REF!+#REF!+Óvoda!C579+#REF!+ÖNK!C577</f>
        <v>#REF!</v>
      </c>
      <c r="D575" s="30" t="e">
        <f>+#REF!+#REF!+#REF!+#REF!+#REF!+Óvoda!D579+#REF!+ÖNK!D577</f>
        <v>#REF!</v>
      </c>
      <c r="E575" s="30" t="e">
        <f>+#REF!+#REF!+#REF!+#REF!+#REF!+Óvoda!E579+#REF!+ÖNK!E577</f>
        <v>#REF!</v>
      </c>
      <c r="F575" s="30"/>
      <c r="G575" s="30"/>
      <c r="H575" s="30"/>
      <c r="I575" s="30"/>
      <c r="J575" s="30"/>
      <c r="K575" s="30"/>
      <c r="L575" s="30"/>
      <c r="M575" s="30"/>
      <c r="N575" s="30"/>
      <c r="O575" s="30"/>
      <c r="P575" s="30"/>
      <c r="Q575" s="30"/>
      <c r="R575" s="30"/>
      <c r="S575" s="30"/>
      <c r="T575" s="30"/>
      <c r="U575" s="1"/>
      <c r="V575" s="1"/>
      <c r="W575" s="1"/>
      <c r="X575" s="1"/>
      <c r="Y575" s="1"/>
      <c r="Z575" s="1"/>
      <c r="AA575" s="1"/>
      <c r="AB575" s="1"/>
      <c r="AC575" s="1"/>
      <c r="AD575" s="1"/>
      <c r="AE575" s="1"/>
      <c r="AF575" s="1"/>
      <c r="AG575" s="1"/>
      <c r="AH575" s="1"/>
      <c r="AI575" s="1"/>
      <c r="AJ575" s="1"/>
      <c r="AK575" s="1"/>
      <c r="AL575" s="1"/>
      <c r="AM575" s="1"/>
      <c r="AN575" s="1"/>
      <c r="AO575" s="1"/>
    </row>
    <row r="576" spans="1:41" hidden="1" outlineLevel="1">
      <c r="A576" s="27" t="s">
        <v>662</v>
      </c>
      <c r="B576" s="6" t="s">
        <v>28</v>
      </c>
      <c r="C576" s="30" t="e">
        <f>+#REF!+#REF!+#REF!+#REF!+#REF!+Óvoda!C580+#REF!+ÖNK!C578</f>
        <v>#REF!</v>
      </c>
      <c r="D576" s="30" t="e">
        <f>+#REF!+#REF!+#REF!+#REF!+#REF!+Óvoda!D580+#REF!+ÖNK!D578</f>
        <v>#REF!</v>
      </c>
      <c r="E576" s="30" t="e">
        <f>+#REF!+#REF!+#REF!+#REF!+#REF!+Óvoda!E580+#REF!+ÖNK!E578</f>
        <v>#REF!</v>
      </c>
      <c r="F576" s="30"/>
      <c r="G576" s="30"/>
      <c r="H576" s="30"/>
      <c r="I576" s="30"/>
      <c r="J576" s="30"/>
      <c r="K576" s="30"/>
      <c r="L576" s="30"/>
      <c r="M576" s="30"/>
      <c r="N576" s="30"/>
      <c r="O576" s="30"/>
      <c r="P576" s="30"/>
      <c r="Q576" s="30"/>
      <c r="R576" s="30"/>
      <c r="S576" s="30"/>
      <c r="T576" s="30"/>
      <c r="U576" s="1"/>
      <c r="V576" s="1"/>
      <c r="W576" s="1"/>
      <c r="X576" s="1"/>
      <c r="Y576" s="1"/>
      <c r="Z576" s="1"/>
      <c r="AA576" s="1"/>
      <c r="AB576" s="1"/>
      <c r="AC576" s="1"/>
      <c r="AD576" s="1"/>
      <c r="AE576" s="1"/>
      <c r="AF576" s="1"/>
      <c r="AG576" s="1"/>
      <c r="AH576" s="1"/>
      <c r="AI576" s="1"/>
      <c r="AJ576" s="1"/>
      <c r="AK576" s="1"/>
      <c r="AL576" s="1"/>
      <c r="AM576" s="1"/>
      <c r="AN576" s="1"/>
      <c r="AO576" s="1"/>
    </row>
    <row r="577" spans="1:41" hidden="1" outlineLevel="1">
      <c r="A577" s="27" t="s">
        <v>664</v>
      </c>
      <c r="B577" s="6" t="s">
        <v>29</v>
      </c>
      <c r="C577" s="30" t="e">
        <f>+#REF!+#REF!+#REF!+#REF!+#REF!+Óvoda!C581+#REF!+ÖNK!C579</f>
        <v>#REF!</v>
      </c>
      <c r="D577" s="30" t="e">
        <f>+#REF!+#REF!+#REF!+#REF!+#REF!+Óvoda!D581+#REF!+ÖNK!D579</f>
        <v>#REF!</v>
      </c>
      <c r="E577" s="30" t="e">
        <f>+#REF!+#REF!+#REF!+#REF!+#REF!+Óvoda!E581+#REF!+ÖNK!E579</f>
        <v>#REF!</v>
      </c>
      <c r="F577" s="30"/>
      <c r="G577" s="30"/>
      <c r="H577" s="30"/>
      <c r="I577" s="30"/>
      <c r="J577" s="30"/>
      <c r="K577" s="30"/>
      <c r="L577" s="30"/>
      <c r="M577" s="30"/>
      <c r="N577" s="30"/>
      <c r="O577" s="30"/>
      <c r="P577" s="30"/>
      <c r="Q577" s="30"/>
      <c r="R577" s="30"/>
      <c r="S577" s="30"/>
      <c r="T577" s="30"/>
      <c r="U577" s="1"/>
      <c r="V577" s="1"/>
      <c r="W577" s="1"/>
      <c r="X577" s="1"/>
      <c r="Y577" s="1"/>
      <c r="Z577" s="1"/>
      <c r="AA577" s="1"/>
      <c r="AB577" s="1"/>
      <c r="AC577" s="1"/>
      <c r="AD577" s="1"/>
      <c r="AE577" s="1"/>
      <c r="AF577" s="1"/>
      <c r="AG577" s="1"/>
      <c r="AH577" s="1"/>
      <c r="AI577" s="1"/>
      <c r="AJ577" s="1"/>
      <c r="AK577" s="1"/>
      <c r="AL577" s="1"/>
      <c r="AM577" s="1"/>
      <c r="AN577" s="1"/>
      <c r="AO577" s="1"/>
    </row>
    <row r="578" spans="1:41" hidden="1" outlineLevel="1">
      <c r="A578" s="27" t="s">
        <v>666</v>
      </c>
      <c r="B578" s="6" t="s">
        <v>30</v>
      </c>
      <c r="C578" s="30" t="e">
        <f>+#REF!+#REF!+#REF!+#REF!+#REF!+Óvoda!C582+#REF!+ÖNK!C580</f>
        <v>#REF!</v>
      </c>
      <c r="D578" s="30" t="e">
        <f>+#REF!+#REF!+#REF!+#REF!+#REF!+Óvoda!D582+#REF!+ÖNK!D580</f>
        <v>#REF!</v>
      </c>
      <c r="E578" s="30" t="e">
        <f>+#REF!+#REF!+#REF!+#REF!+#REF!+Óvoda!E582+#REF!+ÖNK!E580</f>
        <v>#REF!</v>
      </c>
      <c r="F578" s="30"/>
      <c r="G578" s="30"/>
      <c r="H578" s="30"/>
      <c r="I578" s="30"/>
      <c r="J578" s="30"/>
      <c r="K578" s="30"/>
      <c r="L578" s="30"/>
      <c r="M578" s="30"/>
      <c r="N578" s="30"/>
      <c r="O578" s="30"/>
      <c r="P578" s="30"/>
      <c r="Q578" s="30"/>
      <c r="R578" s="30"/>
      <c r="S578" s="30"/>
      <c r="T578" s="30"/>
      <c r="U578" s="1"/>
      <c r="V578" s="1"/>
      <c r="W578" s="1"/>
      <c r="X578" s="1"/>
      <c r="Y578" s="1"/>
      <c r="Z578" s="1"/>
      <c r="AA578" s="1"/>
      <c r="AB578" s="1"/>
      <c r="AC578" s="1"/>
      <c r="AD578" s="1"/>
      <c r="AE578" s="1"/>
      <c r="AF578" s="1"/>
      <c r="AG578" s="1"/>
      <c r="AH578" s="1"/>
      <c r="AI578" s="1"/>
      <c r="AJ578" s="1"/>
      <c r="AK578" s="1"/>
      <c r="AL578" s="1"/>
      <c r="AM578" s="1"/>
      <c r="AN578" s="1"/>
      <c r="AO578" s="1"/>
    </row>
    <row r="579" spans="1:41" hidden="1" outlineLevel="1">
      <c r="A579" s="27" t="s">
        <v>668</v>
      </c>
      <c r="B579" s="6" t="s">
        <v>31</v>
      </c>
      <c r="C579" s="30" t="e">
        <f>+#REF!+#REF!+#REF!+#REF!+#REF!+Óvoda!C583+#REF!+ÖNK!C581</f>
        <v>#REF!</v>
      </c>
      <c r="D579" s="30" t="e">
        <f>+#REF!+#REF!+#REF!+#REF!+#REF!+Óvoda!D583+#REF!+ÖNK!D581</f>
        <v>#REF!</v>
      </c>
      <c r="E579" s="30" t="e">
        <f>+#REF!+#REF!+#REF!+#REF!+#REF!+Óvoda!E583+#REF!+ÖNK!E581</f>
        <v>#REF!</v>
      </c>
      <c r="F579" s="30"/>
      <c r="G579" s="30"/>
      <c r="H579" s="30"/>
      <c r="I579" s="30"/>
      <c r="J579" s="30"/>
      <c r="K579" s="30"/>
      <c r="L579" s="30"/>
      <c r="M579" s="30"/>
      <c r="N579" s="30"/>
      <c r="O579" s="30"/>
      <c r="P579" s="30"/>
      <c r="Q579" s="30"/>
      <c r="R579" s="30"/>
      <c r="S579" s="30"/>
      <c r="T579" s="30"/>
      <c r="U579" s="1"/>
      <c r="V579" s="1"/>
      <c r="W579" s="1"/>
      <c r="X579" s="1"/>
      <c r="Y579" s="1"/>
      <c r="Z579" s="1"/>
      <c r="AA579" s="1"/>
      <c r="AB579" s="1"/>
      <c r="AC579" s="1"/>
      <c r="AD579" s="1"/>
      <c r="AE579" s="1"/>
      <c r="AF579" s="1"/>
      <c r="AG579" s="1"/>
      <c r="AH579" s="1"/>
      <c r="AI579" s="1"/>
      <c r="AJ579" s="1"/>
      <c r="AK579" s="1"/>
      <c r="AL579" s="1"/>
      <c r="AM579" s="1"/>
      <c r="AN579" s="1"/>
      <c r="AO579" s="1"/>
    </row>
    <row r="580" spans="1:41" hidden="1" outlineLevel="1">
      <c r="A580" s="27" t="s">
        <v>670</v>
      </c>
      <c r="B580" s="6" t="s">
        <v>32</v>
      </c>
      <c r="C580" s="30" t="e">
        <f>+#REF!+#REF!+#REF!+#REF!+#REF!+Óvoda!C584+#REF!+ÖNK!C582</f>
        <v>#REF!</v>
      </c>
      <c r="D580" s="30" t="e">
        <f>+#REF!+#REF!+#REF!+#REF!+#REF!+Óvoda!D584+#REF!+ÖNK!D582</f>
        <v>#REF!</v>
      </c>
      <c r="E580" s="30" t="e">
        <f>+#REF!+#REF!+#REF!+#REF!+#REF!+Óvoda!E584+#REF!+ÖNK!E582</f>
        <v>#REF!</v>
      </c>
      <c r="F580" s="30"/>
      <c r="G580" s="30"/>
      <c r="H580" s="30"/>
      <c r="I580" s="30"/>
      <c r="J580" s="30"/>
      <c r="K580" s="30"/>
      <c r="L580" s="30"/>
      <c r="M580" s="30"/>
      <c r="N580" s="30"/>
      <c r="O580" s="30"/>
      <c r="P580" s="30"/>
      <c r="Q580" s="30"/>
      <c r="R580" s="30"/>
      <c r="S580" s="30"/>
      <c r="T580" s="30"/>
      <c r="U580" s="1"/>
      <c r="V580" s="1"/>
      <c r="W580" s="1"/>
      <c r="X580" s="1"/>
      <c r="Y580" s="1"/>
      <c r="Z580" s="1"/>
      <c r="AA580" s="1"/>
      <c r="AB580" s="1"/>
      <c r="AC580" s="1"/>
      <c r="AD580" s="1"/>
      <c r="AE580" s="1"/>
      <c r="AF580" s="1"/>
      <c r="AG580" s="1"/>
      <c r="AH580" s="1"/>
      <c r="AI580" s="1"/>
      <c r="AJ580" s="1"/>
      <c r="AK580" s="1"/>
      <c r="AL580" s="1"/>
      <c r="AM580" s="1"/>
      <c r="AN580" s="1"/>
      <c r="AO580" s="1"/>
    </row>
    <row r="581" spans="1:41" hidden="1" outlineLevel="1">
      <c r="A581" s="27" t="s">
        <v>672</v>
      </c>
      <c r="B581" s="6" t="s">
        <v>33</v>
      </c>
      <c r="C581" s="30" t="e">
        <f>+#REF!+#REF!+#REF!+#REF!+#REF!+Óvoda!C585+#REF!+ÖNK!C583</f>
        <v>#REF!</v>
      </c>
      <c r="D581" s="30" t="e">
        <f>+#REF!+#REF!+#REF!+#REF!+#REF!+Óvoda!D585+#REF!+ÖNK!D583</f>
        <v>#REF!</v>
      </c>
      <c r="E581" s="30" t="e">
        <f>+#REF!+#REF!+#REF!+#REF!+#REF!+Óvoda!E585+#REF!+ÖNK!E583</f>
        <v>#REF!</v>
      </c>
      <c r="F581" s="30"/>
      <c r="G581" s="30"/>
      <c r="H581" s="30"/>
      <c r="I581" s="30"/>
      <c r="J581" s="30"/>
      <c r="K581" s="30"/>
      <c r="L581" s="30"/>
      <c r="M581" s="30"/>
      <c r="N581" s="30"/>
      <c r="O581" s="30"/>
      <c r="P581" s="30"/>
      <c r="Q581" s="30"/>
      <c r="R581" s="30"/>
      <c r="S581" s="30"/>
      <c r="T581" s="30"/>
      <c r="U581" s="1"/>
      <c r="V581" s="1"/>
      <c r="W581" s="1"/>
      <c r="X581" s="1"/>
      <c r="Y581" s="1"/>
      <c r="Z581" s="1"/>
      <c r="AA581" s="1"/>
      <c r="AB581" s="1"/>
      <c r="AC581" s="1"/>
      <c r="AD581" s="1"/>
      <c r="AE581" s="1"/>
      <c r="AF581" s="1"/>
      <c r="AG581" s="1"/>
      <c r="AH581" s="1"/>
      <c r="AI581" s="1"/>
      <c r="AJ581" s="1"/>
      <c r="AK581" s="1"/>
      <c r="AL581" s="1"/>
      <c r="AM581" s="1"/>
      <c r="AN581" s="1"/>
      <c r="AO581" s="1"/>
    </row>
    <row r="582" spans="1:41" hidden="1" outlineLevel="1">
      <c r="A582" s="27" t="s">
        <v>674</v>
      </c>
      <c r="B582" s="6" t="s">
        <v>34</v>
      </c>
      <c r="C582" s="30" t="e">
        <f>+#REF!+#REF!+#REF!+#REF!+#REF!+Óvoda!C586+#REF!+ÖNK!C584</f>
        <v>#REF!</v>
      </c>
      <c r="D582" s="30" t="e">
        <f>+#REF!+#REF!+#REF!+#REF!+#REF!+Óvoda!D586+#REF!+ÖNK!D584</f>
        <v>#REF!</v>
      </c>
      <c r="E582" s="30" t="e">
        <f>+#REF!+#REF!+#REF!+#REF!+#REF!+Óvoda!E586+#REF!+ÖNK!E584</f>
        <v>#REF!</v>
      </c>
      <c r="F582" s="30"/>
      <c r="G582" s="30"/>
      <c r="H582" s="30"/>
      <c r="I582" s="30"/>
      <c r="J582" s="30"/>
      <c r="K582" s="30"/>
      <c r="L582" s="30"/>
      <c r="M582" s="30"/>
      <c r="N582" s="30"/>
      <c r="O582" s="30"/>
      <c r="P582" s="30"/>
      <c r="Q582" s="30"/>
      <c r="R582" s="30"/>
      <c r="S582" s="30"/>
      <c r="T582" s="30"/>
      <c r="U582" s="1"/>
      <c r="V582" s="1"/>
      <c r="W582" s="1"/>
      <c r="X582" s="1"/>
      <c r="Y582" s="1"/>
      <c r="Z582" s="1"/>
      <c r="AA582" s="1"/>
      <c r="AB582" s="1"/>
      <c r="AC582" s="1"/>
      <c r="AD582" s="1"/>
      <c r="AE582" s="1"/>
      <c r="AF582" s="1"/>
      <c r="AG582" s="1"/>
      <c r="AH582" s="1"/>
      <c r="AI582" s="1"/>
      <c r="AJ582" s="1"/>
      <c r="AK582" s="1"/>
      <c r="AL582" s="1"/>
      <c r="AM582" s="1"/>
      <c r="AN582" s="1"/>
      <c r="AO582" s="1"/>
    </row>
    <row r="583" spans="1:41" hidden="1" outlineLevel="1">
      <c r="A583" s="27" t="s">
        <v>676</v>
      </c>
      <c r="B583" s="6" t="s">
        <v>35</v>
      </c>
      <c r="C583" s="30" t="e">
        <f>+#REF!+#REF!+#REF!+#REF!+#REF!+Óvoda!C587+#REF!+ÖNK!C585</f>
        <v>#REF!</v>
      </c>
      <c r="D583" s="30" t="e">
        <f>+#REF!+#REF!+#REF!+#REF!+#REF!+Óvoda!D587+#REF!+ÖNK!D585</f>
        <v>#REF!</v>
      </c>
      <c r="E583" s="30" t="e">
        <f>+#REF!+#REF!+#REF!+#REF!+#REF!+Óvoda!E587+#REF!+ÖNK!E585</f>
        <v>#REF!</v>
      </c>
      <c r="F583" s="30"/>
      <c r="G583" s="30"/>
      <c r="H583" s="30"/>
      <c r="I583" s="30"/>
      <c r="J583" s="30"/>
      <c r="K583" s="30"/>
      <c r="L583" s="30"/>
      <c r="M583" s="30"/>
      <c r="N583" s="30"/>
      <c r="O583" s="30"/>
      <c r="P583" s="30"/>
      <c r="Q583" s="30"/>
      <c r="R583" s="30"/>
      <c r="S583" s="30"/>
      <c r="T583" s="30"/>
      <c r="U583" s="1"/>
      <c r="V583" s="1"/>
      <c r="W583" s="1"/>
      <c r="X583" s="1"/>
      <c r="Y583" s="1"/>
      <c r="Z583" s="1"/>
      <c r="AA583" s="1"/>
      <c r="AB583" s="1"/>
      <c r="AC583" s="1"/>
      <c r="AD583" s="1"/>
      <c r="AE583" s="1"/>
      <c r="AF583" s="1"/>
      <c r="AG583" s="1"/>
      <c r="AH583" s="1"/>
      <c r="AI583" s="1"/>
      <c r="AJ583" s="1"/>
      <c r="AK583" s="1"/>
      <c r="AL583" s="1"/>
      <c r="AM583" s="1"/>
      <c r="AN583" s="1"/>
      <c r="AO583" s="1"/>
    </row>
    <row r="584" spans="1:41" s="22" customFormat="1" ht="23.25" customHeight="1">
      <c r="A584" s="20" t="s">
        <v>678</v>
      </c>
      <c r="B584" s="21" t="s">
        <v>36</v>
      </c>
      <c r="C584" s="30">
        <f>Óvoda!C588+ÖNK!C586</f>
        <v>0</v>
      </c>
      <c r="D584" s="30">
        <f>Óvoda!D588+ÖNK!D586</f>
        <v>0</v>
      </c>
      <c r="E584" s="30">
        <f>Óvoda!E588+ÖNK!E586</f>
        <v>9.9999999999999998E-13</v>
      </c>
      <c r="F584" s="36"/>
      <c r="G584" s="36"/>
      <c r="H584" s="36"/>
      <c r="I584" s="36"/>
      <c r="J584" s="36"/>
      <c r="K584" s="36"/>
      <c r="L584" s="36"/>
      <c r="M584" s="36"/>
      <c r="N584" s="36"/>
      <c r="O584" s="36"/>
      <c r="P584" s="36"/>
      <c r="Q584" s="36"/>
      <c r="R584" s="36"/>
      <c r="S584" s="36"/>
      <c r="T584" s="36"/>
    </row>
    <row r="585" spans="1:41" s="19" customFormat="1" ht="22.5" customHeight="1">
      <c r="A585" s="17" t="s">
        <v>680</v>
      </c>
      <c r="B585" s="18" t="s">
        <v>37</v>
      </c>
      <c r="C585" s="37">
        <f>+C357+C393+C493+C523+C532+C558+C584</f>
        <v>74785</v>
      </c>
      <c r="D585" s="37">
        <f>+D357+D393+D493+D523+D532+D558+D584</f>
        <v>85300</v>
      </c>
      <c r="E585" s="37">
        <f>+E357+E393+E493+E523+E532+E558+E584</f>
        <v>90920</v>
      </c>
      <c r="F585" s="37"/>
      <c r="G585" s="37"/>
      <c r="H585" s="37"/>
      <c r="I585" s="37"/>
      <c r="J585" s="37"/>
      <c r="K585" s="37"/>
      <c r="L585" s="37"/>
      <c r="M585" s="37"/>
      <c r="N585" s="37"/>
      <c r="O585" s="37"/>
      <c r="P585" s="37"/>
      <c r="Q585" s="37"/>
      <c r="R585" s="37"/>
      <c r="S585" s="37"/>
      <c r="T585" s="37"/>
      <c r="U585" s="25"/>
      <c r="V585" s="25"/>
      <c r="W585" s="25"/>
      <c r="X585" s="25"/>
      <c r="Y585" s="25"/>
      <c r="Z585" s="25"/>
      <c r="AA585" s="25"/>
      <c r="AB585" s="25"/>
      <c r="AC585" s="25"/>
      <c r="AD585" s="25"/>
      <c r="AE585" s="25"/>
      <c r="AF585" s="25"/>
      <c r="AG585" s="25"/>
      <c r="AH585" s="25"/>
      <c r="AI585" s="25"/>
      <c r="AJ585" s="25"/>
      <c r="AK585" s="25"/>
      <c r="AL585" s="25"/>
      <c r="AM585" s="25"/>
      <c r="AN585" s="25"/>
      <c r="AO585" s="25"/>
    </row>
    <row r="586" spans="1:41" hidden="1">
      <c r="R586" s="30"/>
      <c r="S586" s="8"/>
      <c r="T586" s="8"/>
    </row>
    <row r="587" spans="1:41" hidden="1">
      <c r="A587" s="27" t="s">
        <v>72</v>
      </c>
      <c r="B587" s="6" t="s">
        <v>38</v>
      </c>
      <c r="C587" s="30" t="e">
        <f>+#REF!+#REF!+#REF!+#REF!+#REF!+Óvoda!C591+#REF!+ÖNK!C589</f>
        <v>#REF!</v>
      </c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  <c r="O587" s="30"/>
      <c r="P587" s="30"/>
      <c r="Q587" s="30"/>
      <c r="R587" s="30"/>
      <c r="S587" s="30"/>
      <c r="T587" s="30"/>
    </row>
    <row r="588" spans="1:41" hidden="1">
      <c r="A588" s="27" t="s">
        <v>73</v>
      </c>
      <c r="B588" s="6" t="s">
        <v>39</v>
      </c>
      <c r="C588" s="30" t="e">
        <f>+#REF!+#REF!+#REF!+#REF!+#REF!+Óvoda!C592+#REF!+ÖNK!C590</f>
        <v>#REF!</v>
      </c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  <c r="O588" s="30"/>
      <c r="P588" s="30"/>
      <c r="Q588" s="30"/>
      <c r="R588" s="30"/>
      <c r="S588" s="30"/>
      <c r="T588" s="30"/>
    </row>
    <row r="589" spans="1:41" hidden="1">
      <c r="A589" s="27" t="s">
        <v>75</v>
      </c>
      <c r="B589" s="6" t="s">
        <v>40</v>
      </c>
      <c r="C589" s="30" t="e">
        <f>+#REF!+#REF!+#REF!+#REF!+#REF!+Óvoda!C593+#REF!+ÖNK!C591</f>
        <v>#REF!</v>
      </c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  <c r="O589" s="30"/>
      <c r="P589" s="30"/>
      <c r="Q589" s="30"/>
      <c r="R589" s="30"/>
      <c r="S589" s="30"/>
      <c r="T589" s="30"/>
    </row>
    <row r="590" spans="1:41" hidden="1">
      <c r="A590" s="27" t="s">
        <v>74</v>
      </c>
      <c r="B590" s="6" t="s">
        <v>41</v>
      </c>
      <c r="C590" s="30" t="e">
        <f>+#REF!+#REF!+#REF!+#REF!+#REF!+Óvoda!C594+#REF!+ÖNK!C592</f>
        <v>#REF!</v>
      </c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  <c r="O590" s="30"/>
      <c r="P590" s="30"/>
      <c r="Q590" s="30"/>
      <c r="R590" s="30"/>
      <c r="S590" s="30"/>
      <c r="T590" s="30"/>
    </row>
    <row r="591" spans="1:41" hidden="1">
      <c r="A591" s="27" t="s">
        <v>83</v>
      </c>
      <c r="B591" s="6" t="s">
        <v>42</v>
      </c>
      <c r="C591" s="30" t="e">
        <f>+#REF!+#REF!+#REF!+#REF!+#REF!+Óvoda!C595+#REF!+ÖNK!C593</f>
        <v>#REF!</v>
      </c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  <c r="O591" s="30"/>
      <c r="P591" s="30"/>
      <c r="Q591" s="30"/>
      <c r="R591" s="30"/>
      <c r="S591" s="30"/>
      <c r="T591" s="30"/>
    </row>
    <row r="592" spans="1:41" hidden="1">
      <c r="A592" s="7" t="s">
        <v>85</v>
      </c>
      <c r="B592" s="9" t="s">
        <v>43</v>
      </c>
      <c r="C592" s="30" t="e">
        <f>+#REF!+#REF!+#REF!+#REF!+#REF!+Óvoda!C596+#REF!+ÖNK!C594</f>
        <v>#REF!</v>
      </c>
      <c r="D592" s="31"/>
      <c r="E592" s="31"/>
      <c r="F592" s="31"/>
      <c r="G592" s="31"/>
      <c r="H592" s="31"/>
      <c r="I592" s="31"/>
      <c r="J592" s="31"/>
      <c r="K592" s="31"/>
      <c r="L592" s="31"/>
      <c r="M592" s="31"/>
      <c r="N592" s="31"/>
      <c r="O592" s="31"/>
      <c r="P592" s="31"/>
      <c r="Q592" s="31"/>
      <c r="R592" s="30"/>
      <c r="S592" s="31"/>
      <c r="T592" s="31"/>
    </row>
    <row r="593" spans="1:20" hidden="1">
      <c r="A593" s="27" t="s">
        <v>87</v>
      </c>
      <c r="B593" s="6" t="s">
        <v>44</v>
      </c>
      <c r="C593" s="30" t="e">
        <f>+#REF!+#REF!+#REF!+#REF!+#REF!+Óvoda!C597+#REF!+ÖNK!C595</f>
        <v>#REF!</v>
      </c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  <c r="O593" s="30"/>
      <c r="P593" s="30"/>
      <c r="Q593" s="30"/>
      <c r="R593" s="30"/>
      <c r="S593" s="30"/>
      <c r="T593" s="30"/>
    </row>
    <row r="594" spans="1:20" hidden="1">
      <c r="A594" s="27" t="s">
        <v>89</v>
      </c>
      <c r="B594" s="6" t="s">
        <v>45</v>
      </c>
      <c r="C594" s="30" t="e">
        <f>+#REF!+#REF!+#REF!+#REF!+#REF!+Óvoda!C598+#REF!+ÖNK!C596</f>
        <v>#REF!</v>
      </c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  <c r="O594" s="30"/>
      <c r="P594" s="30"/>
      <c r="Q594" s="30"/>
      <c r="R594" s="30"/>
      <c r="S594" s="30"/>
      <c r="T594" s="30"/>
    </row>
    <row r="595" spans="1:20" hidden="1">
      <c r="A595" s="27" t="s">
        <v>91</v>
      </c>
      <c r="B595" s="6" t="s">
        <v>46</v>
      </c>
      <c r="C595" s="30" t="e">
        <f>+#REF!+#REF!+#REF!+#REF!+#REF!+Óvoda!C599+#REF!+ÖNK!C597</f>
        <v>#REF!</v>
      </c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  <c r="O595" s="30"/>
      <c r="P595" s="30"/>
      <c r="Q595" s="30"/>
      <c r="R595" s="30"/>
      <c r="S595" s="30"/>
      <c r="T595" s="30"/>
    </row>
    <row r="596" spans="1:20" hidden="1">
      <c r="A596" s="27" t="s">
        <v>93</v>
      </c>
      <c r="B596" s="6" t="s">
        <v>47</v>
      </c>
      <c r="C596" s="30" t="e">
        <f>+#REF!+#REF!+#REF!+#REF!+#REF!+Óvoda!C600+#REF!+ÖNK!C598</f>
        <v>#REF!</v>
      </c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30"/>
      <c r="R596" s="30"/>
      <c r="S596" s="30"/>
      <c r="T596" s="30"/>
    </row>
    <row r="597" spans="1:20" hidden="1">
      <c r="A597" s="27" t="s">
        <v>95</v>
      </c>
      <c r="B597" s="6" t="s">
        <v>48</v>
      </c>
      <c r="C597" s="30" t="e">
        <f>+#REF!+#REF!+#REF!+#REF!+#REF!+Óvoda!C601+#REF!+ÖNK!C599</f>
        <v>#REF!</v>
      </c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  <c r="S597" s="30"/>
      <c r="T597" s="30"/>
    </row>
    <row r="598" spans="1:20" hidden="1">
      <c r="A598" s="27" t="s">
        <v>97</v>
      </c>
      <c r="B598" s="6" t="s">
        <v>49</v>
      </c>
      <c r="C598" s="30" t="e">
        <f>+#REF!+#REF!+#REF!+#REF!+#REF!+Óvoda!C602+#REF!+ÖNK!C600</f>
        <v>#REF!</v>
      </c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  <c r="S598" s="30"/>
      <c r="T598" s="30"/>
    </row>
    <row r="599" spans="1:20" hidden="1">
      <c r="A599" s="7" t="s">
        <v>99</v>
      </c>
      <c r="B599" s="9" t="s">
        <v>50</v>
      </c>
      <c r="C599" s="30" t="e">
        <f>+#REF!+#REF!+#REF!+#REF!+#REF!+Óvoda!C603+#REF!+ÖNK!C601</f>
        <v>#REF!</v>
      </c>
      <c r="D599" s="31"/>
      <c r="E599" s="31"/>
      <c r="F599" s="31"/>
      <c r="G599" s="31"/>
      <c r="H599" s="31"/>
      <c r="I599" s="31"/>
      <c r="J599" s="31"/>
      <c r="K599" s="31"/>
      <c r="L599" s="31"/>
      <c r="M599" s="31"/>
      <c r="N599" s="31"/>
      <c r="O599" s="31"/>
      <c r="P599" s="31"/>
      <c r="Q599" s="31"/>
      <c r="R599" s="30"/>
      <c r="S599" s="31"/>
      <c r="T599" s="31"/>
    </row>
    <row r="600" spans="1:20">
      <c r="A600" s="27" t="s">
        <v>71</v>
      </c>
      <c r="B600" s="6" t="s">
        <v>51</v>
      </c>
      <c r="C600" s="30">
        <f>Óvoda!C604+ÖNK!C602</f>
        <v>8000</v>
      </c>
      <c r="D600" s="30">
        <f>Óvoda!D604+ÖNK!D602</f>
        <v>13943</v>
      </c>
      <c r="E600" s="30">
        <f>Óvoda!E604+ÖNK!E602</f>
        <v>13943</v>
      </c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  <c r="S600" s="30"/>
      <c r="T600" s="30"/>
    </row>
    <row r="601" spans="1:20" hidden="1">
      <c r="A601" s="27" t="s">
        <v>102</v>
      </c>
      <c r="B601" s="6" t="s">
        <v>52</v>
      </c>
      <c r="C601" s="30" t="e">
        <f>+#REF!+#REF!+#REF!+#REF!+#REF!+Óvoda!C605+#REF!+ÖNK!C603</f>
        <v>#REF!</v>
      </c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  <c r="S601" s="30"/>
      <c r="T601" s="30"/>
    </row>
    <row r="602" spans="1:20">
      <c r="A602" s="7" t="s">
        <v>104</v>
      </c>
      <c r="B602" s="9" t="s">
        <v>53</v>
      </c>
      <c r="C602" s="30">
        <f>Óvoda!C606+ÖNK!C604</f>
        <v>8000</v>
      </c>
      <c r="D602" s="30">
        <f>Óvoda!D606+ÖNK!D604</f>
        <v>13943</v>
      </c>
      <c r="E602" s="30">
        <f>Óvoda!E606+ÖNK!E604</f>
        <v>13943</v>
      </c>
      <c r="F602" s="31"/>
      <c r="G602" s="31"/>
      <c r="H602" s="31"/>
      <c r="I602" s="31"/>
      <c r="J602" s="31"/>
      <c r="K602" s="31"/>
      <c r="L602" s="31"/>
      <c r="M602" s="31"/>
      <c r="N602" s="31"/>
      <c r="O602" s="31"/>
      <c r="P602" s="31"/>
      <c r="Q602" s="31"/>
      <c r="R602" s="30"/>
      <c r="S602" s="31"/>
      <c r="T602" s="31"/>
    </row>
    <row r="603" spans="1:20">
      <c r="A603" s="27" t="s">
        <v>106</v>
      </c>
      <c r="B603" s="6" t="s">
        <v>54</v>
      </c>
      <c r="C603" s="30">
        <f>Óvoda!C607+ÖNK!C605</f>
        <v>0</v>
      </c>
      <c r="D603" s="30">
        <f>Óvoda!D607+ÖNK!D605</f>
        <v>0</v>
      </c>
      <c r="E603" s="30">
        <f>Óvoda!E607+ÖNK!E605</f>
        <v>1141</v>
      </c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  <c r="S603" s="30"/>
      <c r="T603" s="30"/>
    </row>
    <row r="604" spans="1:20" ht="13.5" hidden="1" thickBot="1">
      <c r="A604" s="27" t="s">
        <v>108</v>
      </c>
      <c r="B604" s="6" t="s">
        <v>55</v>
      </c>
      <c r="C604" s="30" t="e">
        <f>+#REF!+#REF!+#REF!+#REF!+#REF!+Óvoda!C608+#REF!+ÖNK!C606</f>
        <v>#REF!</v>
      </c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  <c r="S604" s="30"/>
      <c r="T604" s="30"/>
    </row>
    <row r="605" spans="1:20">
      <c r="A605" s="27" t="s">
        <v>110</v>
      </c>
      <c r="B605" s="6" t="s">
        <v>56</v>
      </c>
      <c r="C605" s="30">
        <f>Óvoda!C609+ÖNK!C607</f>
        <v>17046</v>
      </c>
      <c r="D605" s="30">
        <f>Óvoda!D609+ÖNK!D607</f>
        <v>18725</v>
      </c>
      <c r="E605" s="30">
        <f>Óvoda!E609+ÖNK!E607</f>
        <v>18724</v>
      </c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  <c r="S605" s="30"/>
      <c r="T605" s="30"/>
    </row>
    <row r="606" spans="1:20">
      <c r="A606" s="27" t="s">
        <v>112</v>
      </c>
      <c r="B606" s="6" t="s">
        <v>57</v>
      </c>
      <c r="C606" s="30">
        <f>Óvoda!C610+ÖNK!C608</f>
        <v>0</v>
      </c>
      <c r="D606" s="30">
        <f>Óvoda!D610+ÖNK!D608</f>
        <v>0</v>
      </c>
      <c r="E606" s="30">
        <f>Óvoda!E610+ÖNK!E608</f>
        <v>0</v>
      </c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  <c r="S606" s="30"/>
      <c r="T606" s="30"/>
    </row>
    <row r="607" spans="1:20" hidden="1">
      <c r="A607" s="27" t="s">
        <v>114</v>
      </c>
      <c r="B607" s="6" t="s">
        <v>58</v>
      </c>
      <c r="C607" s="30" t="e">
        <f>+#REF!+#REF!+#REF!+#REF!+#REF!+Óvoda!C611+#REF!+ÖNK!C609</f>
        <v>#REF!</v>
      </c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  <c r="S607" s="30"/>
      <c r="T607" s="30"/>
    </row>
    <row r="608" spans="1:20" hidden="1">
      <c r="A608" s="27" t="s">
        <v>116</v>
      </c>
      <c r="B608" s="6" t="s">
        <v>59</v>
      </c>
      <c r="C608" s="30" t="e">
        <f>+#REF!+#REF!+#REF!+#REF!+#REF!+Óvoda!C612+#REF!+ÖNK!C610</f>
        <v>#REF!</v>
      </c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  <c r="S608" s="30"/>
      <c r="T608" s="30"/>
    </row>
    <row r="609" spans="1:20" ht="13.5" thickBot="1">
      <c r="A609" s="7" t="s">
        <v>118</v>
      </c>
      <c r="B609" s="9" t="s">
        <v>60</v>
      </c>
      <c r="C609" s="30">
        <f>Óvoda!C613+ÖNK!C611</f>
        <v>25046</v>
      </c>
      <c r="D609" s="30">
        <f>Óvoda!D613+ÖNK!D611</f>
        <v>32668</v>
      </c>
      <c r="E609" s="30">
        <f>Óvoda!E613+ÖNK!E611</f>
        <v>33808</v>
      </c>
      <c r="F609" s="31"/>
      <c r="G609" s="31"/>
      <c r="H609" s="31"/>
      <c r="I609" s="31"/>
      <c r="J609" s="31"/>
      <c r="K609" s="31"/>
      <c r="L609" s="31"/>
      <c r="M609" s="31"/>
      <c r="N609" s="31"/>
      <c r="O609" s="31"/>
      <c r="P609" s="31"/>
      <c r="Q609" s="31"/>
      <c r="R609" s="31"/>
      <c r="S609" s="31"/>
      <c r="T609" s="31"/>
    </row>
    <row r="610" spans="1:20" ht="13.5" hidden="1" thickBot="1">
      <c r="A610" s="27" t="s">
        <v>120</v>
      </c>
      <c r="B610" s="6" t="s">
        <v>61</v>
      </c>
      <c r="C610" s="30" t="e">
        <f>+#REF!+#REF!+#REF!+#REF!+#REF!+Óvoda!C614+#REF!+ÖNK!C612</f>
        <v>#REF!</v>
      </c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  <c r="S610" s="30"/>
      <c r="T610" s="30"/>
    </row>
    <row r="611" spans="1:20" ht="13.5" hidden="1" thickBot="1">
      <c r="A611" s="27" t="s">
        <v>122</v>
      </c>
      <c r="B611" s="6" t="s">
        <v>62</v>
      </c>
      <c r="C611" s="30" t="e">
        <f>+#REF!+#REF!+#REF!+#REF!+#REF!+Óvoda!C615+#REF!+ÖNK!C613</f>
        <v>#REF!</v>
      </c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  <c r="S611" s="30"/>
      <c r="T611" s="30"/>
    </row>
    <row r="612" spans="1:20" ht="13.5" hidden="1" thickBot="1">
      <c r="A612" s="27" t="s">
        <v>124</v>
      </c>
      <c r="B612" s="6" t="s">
        <v>63</v>
      </c>
      <c r="C612" s="30" t="e">
        <f>+#REF!+#REF!+#REF!+#REF!+#REF!+Óvoda!C616+#REF!+ÖNK!C614</f>
        <v>#REF!</v>
      </c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  <c r="S612" s="30"/>
      <c r="T612" s="30"/>
    </row>
    <row r="613" spans="1:20" ht="13.5" hidden="1" thickBot="1">
      <c r="A613" s="27" t="s">
        <v>126</v>
      </c>
      <c r="B613" s="6" t="s">
        <v>64</v>
      </c>
      <c r="C613" s="30" t="e">
        <f>+#REF!+#REF!+#REF!+#REF!+#REF!+Óvoda!C617+#REF!+ÖNK!C615</f>
        <v>#REF!</v>
      </c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  <c r="S613" s="30"/>
      <c r="T613" s="30"/>
    </row>
    <row r="614" spans="1:20" ht="13.5" hidden="1" thickBot="1">
      <c r="A614" s="27" t="s">
        <v>128</v>
      </c>
      <c r="B614" s="6" t="s">
        <v>65</v>
      </c>
      <c r="C614" s="30" t="e">
        <f>+#REF!+#REF!+#REF!+#REF!+#REF!+Óvoda!C618+#REF!+ÖNK!C616</f>
        <v>#REF!</v>
      </c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  <c r="S614" s="30"/>
      <c r="T614" s="30"/>
    </row>
    <row r="615" spans="1:20" ht="13.5" hidden="1" thickBot="1">
      <c r="A615" s="27" t="s">
        <v>130</v>
      </c>
      <c r="B615" s="6" t="s">
        <v>66</v>
      </c>
      <c r="C615" s="30" t="e">
        <f>+#REF!+#REF!+#REF!+#REF!+#REF!+Óvoda!C619+#REF!+ÖNK!C617</f>
        <v>#REF!</v>
      </c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  <c r="S615" s="30"/>
      <c r="T615" s="30"/>
    </row>
    <row r="616" spans="1:20" ht="13.5" hidden="1" thickBot="1">
      <c r="A616" s="27" t="s">
        <v>132</v>
      </c>
      <c r="B616" s="6" t="s">
        <v>67</v>
      </c>
      <c r="C616" s="30" t="e">
        <f>+#REF!+#REF!+#REF!+#REF!+#REF!+Óvoda!C620+#REF!+ÖNK!C618</f>
        <v>#REF!</v>
      </c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  <c r="S616" s="30"/>
      <c r="T616" s="30"/>
    </row>
    <row r="617" spans="1:20" ht="13.5" hidden="1" thickBot="1">
      <c r="A617" s="7" t="s">
        <v>134</v>
      </c>
      <c r="B617" s="9" t="s">
        <v>68</v>
      </c>
      <c r="C617" s="30" t="e">
        <f>+#REF!+#REF!+#REF!+#REF!+#REF!+Óvoda!C621+#REF!+ÖNK!C619</f>
        <v>#REF!</v>
      </c>
      <c r="D617" s="31"/>
      <c r="E617" s="31"/>
      <c r="F617" s="31"/>
      <c r="G617" s="31"/>
      <c r="H617" s="31"/>
      <c r="I617" s="31"/>
      <c r="J617" s="31"/>
      <c r="K617" s="31"/>
      <c r="L617" s="31"/>
      <c r="M617" s="31"/>
      <c r="N617" s="31"/>
      <c r="O617" s="31"/>
      <c r="P617" s="31"/>
      <c r="Q617" s="31"/>
      <c r="R617" s="30"/>
      <c r="S617" s="31"/>
      <c r="T617" s="31"/>
    </row>
    <row r="618" spans="1:20" ht="13.5" hidden="1" thickBot="1">
      <c r="A618" s="27" t="s">
        <v>136</v>
      </c>
      <c r="B618" s="6" t="s">
        <v>69</v>
      </c>
      <c r="C618" s="30" t="e">
        <f>+#REF!+#REF!+#REF!+#REF!+#REF!+Óvoda!C622+#REF!+ÖNK!C620</f>
        <v>#REF!</v>
      </c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  <c r="S618" s="30"/>
      <c r="T618" s="30"/>
    </row>
    <row r="619" spans="1:20" ht="13.5" thickBot="1">
      <c r="A619" s="7" t="s">
        <v>138</v>
      </c>
      <c r="B619" s="66" t="s">
        <v>70</v>
      </c>
      <c r="C619" s="68">
        <f>Óvoda!C623+ÖNK!C621</f>
        <v>25046</v>
      </c>
      <c r="D619" s="68">
        <f>Óvoda!D623+ÖNK!D621</f>
        <v>32668</v>
      </c>
      <c r="E619" s="68">
        <f>Óvoda!E623+ÖNK!E621</f>
        <v>33808</v>
      </c>
      <c r="F619" s="31">
        <f>+E609-E619</f>
        <v>0</v>
      </c>
      <c r="G619" s="31"/>
      <c r="H619" s="31"/>
      <c r="I619" s="31"/>
      <c r="J619" s="31"/>
      <c r="K619" s="31"/>
      <c r="L619" s="31"/>
      <c r="M619" s="31"/>
      <c r="N619" s="31"/>
      <c r="O619" s="31"/>
      <c r="P619" s="31"/>
      <c r="Q619" s="31"/>
      <c r="R619" s="31"/>
      <c r="S619" s="31"/>
      <c r="T619" s="31"/>
    </row>
    <row r="620" spans="1:20">
      <c r="C620" s="30">
        <f>Óvoda!C624+ÖNK!C622</f>
        <v>0</v>
      </c>
      <c r="D620" s="30">
        <f>Óvoda!D624+ÖNK!D622</f>
        <v>0</v>
      </c>
      <c r="E620" s="30">
        <f>Óvoda!E624+ÖNK!E622</f>
        <v>0</v>
      </c>
    </row>
    <row r="621" spans="1:20">
      <c r="A621" s="62" t="s">
        <v>116</v>
      </c>
      <c r="B621" s="63" t="s">
        <v>295</v>
      </c>
      <c r="C621" s="30">
        <v>16574</v>
      </c>
      <c r="D621" s="30">
        <v>16128</v>
      </c>
      <c r="E621" s="30">
        <f>Óvoda!E625+ÖNK!E623</f>
        <v>1141</v>
      </c>
    </row>
    <row r="622" spans="1:20" ht="13.5" thickBot="1">
      <c r="A622" s="62"/>
      <c r="B622" s="63" t="s">
        <v>927</v>
      </c>
      <c r="C622" s="67"/>
      <c r="D622" s="67">
        <v>1006</v>
      </c>
      <c r="E622" s="67">
        <v>1006</v>
      </c>
    </row>
    <row r="623" spans="1:20" ht="13.5" hidden="1" thickBot="1">
      <c r="A623" s="62"/>
      <c r="B623" s="63" t="s">
        <v>928</v>
      </c>
      <c r="C623" s="67"/>
      <c r="D623" s="67"/>
      <c r="E623" s="67"/>
    </row>
    <row r="624" spans="1:20" ht="13.5" thickBot="1">
      <c r="A624" s="64" t="s">
        <v>147</v>
      </c>
      <c r="B624" s="69" t="s">
        <v>533</v>
      </c>
      <c r="C624" s="68">
        <f>Óvoda!C626+ÖNK!C625</f>
        <v>17046</v>
      </c>
      <c r="D624" s="68">
        <f>Óvoda!D626+ÖNK!D625</f>
        <v>18725</v>
      </c>
      <c r="E624" s="68">
        <f>Óvoda!E626+ÖNK!E625</f>
        <v>19865</v>
      </c>
    </row>
    <row r="625" spans="2:20" hidden="1">
      <c r="C625" s="67"/>
    </row>
    <row r="626" spans="2:20" hidden="1">
      <c r="B626" s="1" t="s">
        <v>925</v>
      </c>
      <c r="C626" s="67"/>
      <c r="D626" s="67"/>
      <c r="E626" s="67"/>
    </row>
    <row r="627" spans="2:20" hidden="1">
      <c r="C627" s="67"/>
      <c r="D627" s="67"/>
      <c r="E627" s="67"/>
    </row>
    <row r="628" spans="2:20">
      <c r="B628" s="26" t="s">
        <v>576</v>
      </c>
      <c r="C628" s="8">
        <f>+C316</f>
        <v>83408</v>
      </c>
      <c r="D628" s="8">
        <f>+D316</f>
        <v>99243</v>
      </c>
      <c r="E628" s="158">
        <f>+E316</f>
        <v>72052</v>
      </c>
      <c r="S628" s="8"/>
      <c r="T628" s="8"/>
    </row>
    <row r="629" spans="2:20">
      <c r="B629" s="26" t="s">
        <v>929</v>
      </c>
      <c r="D629" s="8">
        <f>+D622</f>
        <v>1006</v>
      </c>
      <c r="E629" s="158">
        <f>+E622+E620</f>
        <v>1006</v>
      </c>
      <c r="F629" s="8">
        <f>+E629+E628</f>
        <v>73058</v>
      </c>
      <c r="S629" s="8"/>
      <c r="T629" s="8"/>
    </row>
    <row r="630" spans="2:20">
      <c r="B630" s="26" t="s">
        <v>577</v>
      </c>
      <c r="C630" s="8">
        <f>+C585</f>
        <v>74785</v>
      </c>
      <c r="D630" s="8">
        <f>+D585</f>
        <v>85300</v>
      </c>
      <c r="E630" s="158">
        <f>+E585</f>
        <v>90920</v>
      </c>
      <c r="F630" s="8">
        <f>+E630+E632</f>
        <v>106004</v>
      </c>
      <c r="S630" s="8"/>
      <c r="T630" s="8"/>
    </row>
    <row r="632" spans="2:20">
      <c r="B632" s="26" t="s">
        <v>930</v>
      </c>
      <c r="C632" s="8">
        <f>+C628+C629-C630</f>
        <v>8623</v>
      </c>
      <c r="D632" s="8">
        <f>+D628+D629-D630</f>
        <v>14949</v>
      </c>
      <c r="E632" s="158">
        <f>+E603+E606+E602</f>
        <v>15084</v>
      </c>
    </row>
    <row r="633" spans="2:20">
      <c r="B633" s="26"/>
    </row>
    <row r="634" spans="2:20">
      <c r="B634" s="26"/>
      <c r="C634" s="8">
        <f>+C629+C628</f>
        <v>83408</v>
      </c>
      <c r="D634" s="8">
        <f>+D629+D628</f>
        <v>100249</v>
      </c>
      <c r="E634" s="8">
        <f>+E632+E630-E628-E629</f>
        <v>32946</v>
      </c>
    </row>
  </sheetData>
  <autoFilter ref="A2:R630">
    <filterColumn colId="4">
      <customFilters>
        <customFilter operator="greaterThan" val="0"/>
      </customFilters>
    </filterColumn>
  </autoFilter>
  <phoneticPr fontId="0" type="noConversion"/>
  <printOptions horizontalCentered="1"/>
  <pageMargins left="0.39370078740157483" right="0.39370078740157483" top="0.78740157480314965" bottom="0.78740157480314965" header="0.51181102362204722" footer="0.51181102362204722"/>
  <pageSetup scale="61" orientation="portrait" horizontalDpi="300" verticalDpi="300" r:id="rId1"/>
  <headerFooter alignWithMargins="0">
    <oddHeader>&amp;L&amp;"Arial CE,Félkövér"Balatonboglár Városi Önkormányzat&amp;"Arial CE,Normál"
2015. ÉVI ZÁRSZÁMADÁSI RENDELET&amp;CÖSSZESÍTŐ&amp;RÉrték típus: Ezer Forint</oddHeader>
    <oddFooter>&amp;R&amp;P/&amp;N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>
  <sheetPr filterMode="1">
    <outlinePr summaryBelow="0"/>
  </sheetPr>
  <dimension ref="A1:XFD732"/>
  <sheetViews>
    <sheetView view="pageBreakPreview" zoomScale="85" zoomScaleNormal="85" zoomScaleSheetLayoutView="85" workbookViewId="0">
      <pane xSplit="3" ySplit="2" topLeftCell="D181" activePane="bottomRight" state="frozen"/>
      <selection activeCell="F52" sqref="F52"/>
      <selection pane="topRight" activeCell="F52" sqref="F52"/>
      <selection pane="bottomLeft" activeCell="F52" sqref="F52"/>
      <selection pane="bottomRight" activeCell="F560" sqref="F560:J732"/>
    </sheetView>
  </sheetViews>
  <sheetFormatPr defaultRowHeight="12.75" outlineLevelRow="1"/>
  <cols>
    <col min="1" max="1" width="8.140625" style="1" customWidth="1"/>
    <col min="2" max="2" width="82" style="1" customWidth="1"/>
    <col min="3" max="5" width="20.42578125" style="8" customWidth="1"/>
    <col min="6" max="20" width="17.42578125" style="8" customWidth="1"/>
    <col min="21" max="21" width="18" style="8" customWidth="1"/>
    <col min="22" max="22" width="9.85546875" style="29" customWidth="1"/>
    <col min="23" max="23" width="10.140625" style="29" customWidth="1"/>
    <col min="24" max="44" width="9.140625" style="5"/>
    <col min="45" max="16384" width="9.140625" style="1"/>
  </cols>
  <sheetData>
    <row r="1" spans="1:44" s="5" customFormat="1" ht="12.75" customHeight="1">
      <c r="B1" s="55"/>
      <c r="C1" s="70"/>
      <c r="D1" s="70"/>
      <c r="E1" s="70" t="s">
        <v>922</v>
      </c>
      <c r="F1" s="159"/>
      <c r="G1" s="55"/>
      <c r="H1" s="55"/>
      <c r="I1" s="55"/>
      <c r="J1" s="55"/>
      <c r="K1" s="55"/>
      <c r="L1" s="55"/>
      <c r="M1" s="55"/>
      <c r="N1" s="55"/>
      <c r="O1" s="55"/>
      <c r="P1" s="55"/>
      <c r="Q1" s="55"/>
      <c r="R1" s="55"/>
      <c r="S1" s="55"/>
      <c r="T1" s="55"/>
      <c r="U1" s="55"/>
      <c r="V1" s="29"/>
      <c r="W1" s="29"/>
    </row>
    <row r="2" spans="1:44" s="40" customFormat="1" ht="38.25">
      <c r="A2" s="2"/>
      <c r="B2" s="2" t="s">
        <v>76</v>
      </c>
      <c r="C2" s="3" t="s">
        <v>995</v>
      </c>
      <c r="D2" s="155" t="s">
        <v>1073</v>
      </c>
      <c r="E2" s="155" t="s">
        <v>964</v>
      </c>
      <c r="F2" s="156"/>
      <c r="G2" s="156"/>
      <c r="H2" s="156"/>
      <c r="I2" s="156"/>
      <c r="J2" s="38"/>
      <c r="K2" s="157"/>
      <c r="L2" s="39"/>
      <c r="M2" s="39"/>
      <c r="N2" s="39"/>
      <c r="O2" s="39"/>
      <c r="P2" s="39"/>
      <c r="Q2" s="3"/>
      <c r="R2" s="3"/>
      <c r="S2" s="3"/>
      <c r="T2" s="3"/>
      <c r="U2" s="3"/>
      <c r="V2" s="38"/>
      <c r="W2" s="38"/>
      <c r="X2" s="39"/>
      <c r="Y2" s="39"/>
      <c r="Z2" s="39"/>
      <c r="AA2" s="39"/>
      <c r="AB2" s="39"/>
      <c r="AC2" s="39"/>
      <c r="AD2" s="39"/>
      <c r="AE2" s="39"/>
      <c r="AF2" s="39"/>
      <c r="AG2" s="39"/>
      <c r="AH2" s="39"/>
      <c r="AI2" s="39"/>
      <c r="AJ2" s="39"/>
      <c r="AK2" s="39"/>
      <c r="AL2" s="39"/>
      <c r="AM2" s="39"/>
      <c r="AN2" s="39"/>
      <c r="AO2" s="39"/>
      <c r="AP2" s="39"/>
      <c r="AQ2" s="39"/>
      <c r="AR2" s="39"/>
    </row>
    <row r="3" spans="1:44">
      <c r="A3" s="27" t="s">
        <v>72</v>
      </c>
      <c r="B3" s="6" t="s">
        <v>77</v>
      </c>
      <c r="C3" s="30">
        <v>4028</v>
      </c>
      <c r="D3" s="30">
        <v>5956</v>
      </c>
      <c r="E3" s="30">
        <v>5497</v>
      </c>
      <c r="F3" s="30"/>
      <c r="G3" s="30"/>
      <c r="H3" s="30"/>
      <c r="I3" s="30"/>
      <c r="J3" s="30"/>
      <c r="K3" s="30"/>
      <c r="L3" s="30"/>
      <c r="M3" s="30"/>
      <c r="N3" s="30"/>
      <c r="O3" s="30"/>
      <c r="P3" s="30"/>
      <c r="Q3" s="30"/>
      <c r="R3" s="30"/>
      <c r="S3" s="30"/>
      <c r="T3" s="30"/>
      <c r="U3" s="30"/>
      <c r="V3" s="30"/>
      <c r="W3" s="30"/>
    </row>
    <row r="4" spans="1:44" hidden="1">
      <c r="A4" s="27" t="s">
        <v>73</v>
      </c>
      <c r="B4" s="6" t="s">
        <v>78</v>
      </c>
      <c r="C4" s="30">
        <v>153</v>
      </c>
      <c r="D4" s="30">
        <v>0</v>
      </c>
      <c r="E4" s="30">
        <v>0</v>
      </c>
      <c r="F4" s="30"/>
      <c r="G4" s="30"/>
      <c r="H4" s="30"/>
      <c r="I4" s="30"/>
      <c r="J4" s="30"/>
      <c r="K4" s="30"/>
      <c r="L4" s="30"/>
      <c r="M4" s="30"/>
      <c r="N4" s="30"/>
      <c r="O4" s="30"/>
      <c r="P4" s="30"/>
      <c r="Q4" s="30"/>
      <c r="R4" s="30"/>
      <c r="S4" s="30"/>
      <c r="T4" s="30"/>
      <c r="U4" s="30"/>
      <c r="V4" s="30"/>
      <c r="W4" s="30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</row>
    <row r="5" spans="1:44">
      <c r="A5" s="27" t="s">
        <v>75</v>
      </c>
      <c r="B5" s="6" t="s">
        <v>79</v>
      </c>
      <c r="C5" s="30"/>
      <c r="D5" s="30"/>
      <c r="E5" s="30"/>
      <c r="F5" s="60"/>
      <c r="G5" s="60"/>
      <c r="H5" s="60"/>
      <c r="I5" s="60"/>
      <c r="J5" s="60"/>
      <c r="K5" s="60"/>
      <c r="L5" s="60"/>
      <c r="M5" s="60"/>
      <c r="N5" s="60"/>
      <c r="O5" s="60"/>
      <c r="P5" s="60"/>
      <c r="Q5" s="60"/>
      <c r="R5" s="60"/>
      <c r="S5" s="60"/>
      <c r="T5" s="60"/>
      <c r="U5" s="30"/>
      <c r="V5" s="30"/>
      <c r="W5" s="30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</row>
    <row r="6" spans="1:44" hidden="1">
      <c r="A6" s="27" t="s">
        <v>74</v>
      </c>
      <c r="B6" s="6" t="s">
        <v>82</v>
      </c>
      <c r="C6" s="30">
        <f>SUM(F6:U6)</f>
        <v>0</v>
      </c>
      <c r="D6" s="30">
        <f>SUM(I6:X6)</f>
        <v>0</v>
      </c>
      <c r="E6" s="30">
        <f>SUM(J6:Y6)</f>
        <v>0</v>
      </c>
      <c r="F6" s="30">
        <v>0</v>
      </c>
      <c r="G6" s="30"/>
      <c r="H6" s="30"/>
      <c r="I6" s="30"/>
      <c r="J6" s="30"/>
      <c r="K6" s="30"/>
      <c r="L6" s="30"/>
      <c r="M6" s="30"/>
      <c r="N6" s="30"/>
      <c r="O6" s="30"/>
      <c r="P6" s="30"/>
      <c r="Q6" s="30"/>
      <c r="R6" s="30"/>
      <c r="S6" s="30"/>
      <c r="T6" s="30"/>
      <c r="U6" s="30"/>
      <c r="V6" s="30"/>
      <c r="W6" s="30"/>
    </row>
    <row r="7" spans="1:44" hidden="1">
      <c r="A7" s="27" t="s">
        <v>83</v>
      </c>
      <c r="B7" s="6" t="s">
        <v>84</v>
      </c>
      <c r="C7" s="30">
        <f>SUM(F7:U7)</f>
        <v>0</v>
      </c>
      <c r="D7" s="30">
        <f>SUM(I7:X7)</f>
        <v>0</v>
      </c>
      <c r="E7" s="30">
        <f>SUM(J7:Y7)</f>
        <v>0</v>
      </c>
      <c r="F7" s="30"/>
      <c r="G7" s="30"/>
      <c r="H7" s="30"/>
      <c r="I7" s="30"/>
      <c r="J7" s="30"/>
      <c r="K7" s="30"/>
      <c r="L7" s="30"/>
      <c r="M7" s="30"/>
      <c r="N7" s="30"/>
      <c r="O7" s="30"/>
      <c r="P7" s="30"/>
      <c r="Q7" s="30"/>
      <c r="R7" s="30"/>
      <c r="S7" s="30"/>
      <c r="T7" s="30"/>
      <c r="U7" s="30"/>
      <c r="V7" s="30"/>
      <c r="W7" s="30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</row>
    <row r="8" spans="1:44">
      <c r="A8" s="27" t="s">
        <v>85</v>
      </c>
      <c r="B8" s="6" t="s">
        <v>86</v>
      </c>
      <c r="C8" s="30"/>
      <c r="D8" s="30"/>
      <c r="E8" s="30"/>
      <c r="F8" s="30"/>
      <c r="G8" s="30"/>
      <c r="H8" s="30"/>
      <c r="I8" s="30"/>
      <c r="J8" s="30"/>
      <c r="K8" s="30"/>
      <c r="L8" s="30"/>
      <c r="M8" s="30"/>
      <c r="N8" s="30"/>
      <c r="O8" s="30"/>
      <c r="P8" s="30"/>
      <c r="Q8" s="30"/>
      <c r="R8" s="30"/>
      <c r="S8" s="30"/>
      <c r="T8" s="30"/>
      <c r="U8" s="30"/>
      <c r="V8" s="30"/>
      <c r="W8" s="30"/>
    </row>
    <row r="9" spans="1:44">
      <c r="A9" s="27" t="s">
        <v>87</v>
      </c>
      <c r="B9" s="6" t="s">
        <v>88</v>
      </c>
      <c r="C9" s="30">
        <v>192</v>
      </c>
      <c r="D9" s="30">
        <v>245</v>
      </c>
      <c r="E9" s="30">
        <v>168</v>
      </c>
      <c r="F9" s="30"/>
      <c r="G9" s="30"/>
      <c r="H9" s="30"/>
      <c r="I9" s="30"/>
      <c r="J9" s="30"/>
      <c r="K9" s="30"/>
      <c r="L9" s="30"/>
      <c r="M9" s="30"/>
      <c r="N9" s="30"/>
      <c r="O9" s="30"/>
      <c r="P9" s="30"/>
      <c r="Q9" s="30"/>
      <c r="R9" s="30"/>
      <c r="S9" s="30"/>
      <c r="T9" s="30"/>
      <c r="U9" s="30"/>
      <c r="V9" s="30"/>
      <c r="W9" s="30"/>
    </row>
    <row r="10" spans="1:44" hidden="1">
      <c r="A10" s="27" t="s">
        <v>89</v>
      </c>
      <c r="B10" s="6" t="s">
        <v>90</v>
      </c>
      <c r="C10" s="30">
        <f>SUM(F10:U10)</f>
        <v>0</v>
      </c>
      <c r="D10" s="30">
        <f>SUM(I10:X10)</f>
        <v>0</v>
      </c>
      <c r="E10" s="30">
        <f>SUM(J10:Y10)</f>
        <v>0</v>
      </c>
      <c r="F10" s="30"/>
      <c r="G10" s="30"/>
      <c r="H10" s="30"/>
      <c r="I10" s="30"/>
      <c r="J10" s="30"/>
      <c r="K10" s="30"/>
      <c r="L10" s="30"/>
      <c r="M10" s="30"/>
      <c r="N10" s="30"/>
      <c r="O10" s="30"/>
      <c r="P10" s="30"/>
      <c r="Q10" s="30"/>
      <c r="R10" s="30"/>
      <c r="S10" s="30"/>
      <c r="T10" s="30"/>
      <c r="U10" s="30"/>
      <c r="V10" s="30"/>
      <c r="W10" s="30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</row>
    <row r="11" spans="1:44">
      <c r="A11" s="27" t="s">
        <v>91</v>
      </c>
      <c r="B11" s="6" t="s">
        <v>92</v>
      </c>
      <c r="C11" s="30"/>
      <c r="D11" s="30"/>
      <c r="E11" s="30"/>
      <c r="F11" s="30"/>
      <c r="G11" s="30"/>
      <c r="H11" s="30"/>
      <c r="I11" s="30"/>
      <c r="J11" s="30"/>
      <c r="K11" s="30"/>
      <c r="L11" s="30"/>
      <c r="M11" s="30"/>
      <c r="N11" s="30"/>
      <c r="O11" s="30"/>
      <c r="P11" s="30"/>
      <c r="Q11" s="30"/>
      <c r="R11" s="30"/>
      <c r="S11" s="30"/>
      <c r="T11" s="30"/>
      <c r="U11" s="30"/>
      <c r="V11" s="30"/>
      <c r="W11" s="30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</row>
    <row r="12" spans="1:44">
      <c r="A12" s="27" t="s">
        <v>93</v>
      </c>
      <c r="B12" s="6" t="s">
        <v>94</v>
      </c>
      <c r="C12" s="30"/>
      <c r="D12" s="30">
        <v>72</v>
      </c>
      <c r="E12" s="30">
        <v>24</v>
      </c>
      <c r="F12" s="30"/>
      <c r="G12" s="30"/>
      <c r="H12" s="30"/>
      <c r="I12" s="30"/>
      <c r="J12" s="30"/>
      <c r="K12" s="30"/>
      <c r="L12" s="30"/>
      <c r="M12" s="30"/>
      <c r="N12" s="30"/>
      <c r="O12" s="30"/>
      <c r="P12" s="30"/>
      <c r="Q12" s="30"/>
      <c r="R12" s="30"/>
      <c r="S12" s="30"/>
      <c r="T12" s="30"/>
      <c r="U12" s="30"/>
      <c r="V12" s="30"/>
      <c r="W12" s="30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</row>
    <row r="13" spans="1:44" hidden="1">
      <c r="A13" s="27" t="s">
        <v>95</v>
      </c>
      <c r="B13" s="6" t="s">
        <v>96</v>
      </c>
      <c r="C13" s="30">
        <f>SUM(F13:U13)</f>
        <v>0</v>
      </c>
      <c r="D13" s="30">
        <f>SUM(I13:X13)</f>
        <v>0</v>
      </c>
      <c r="E13" s="30">
        <f>SUM(J13:Y13)</f>
        <v>0</v>
      </c>
      <c r="F13" s="30"/>
      <c r="G13" s="30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  <c r="S13" s="30"/>
      <c r="T13" s="30"/>
      <c r="U13" s="30"/>
      <c r="V13" s="30"/>
      <c r="W13" s="30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</row>
    <row r="14" spans="1:44" hidden="1">
      <c r="A14" s="27" t="s">
        <v>97</v>
      </c>
      <c r="B14" s="6" t="s">
        <v>98</v>
      </c>
      <c r="C14" s="30">
        <f>SUM(F14:U14)</f>
        <v>0</v>
      </c>
      <c r="D14" s="30">
        <f>SUM(I14:X14)</f>
        <v>0</v>
      </c>
      <c r="E14" s="30">
        <f>SUM(J14:Y14)</f>
        <v>0</v>
      </c>
      <c r="F14" s="30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  <c r="S14" s="30"/>
      <c r="T14" s="30"/>
      <c r="U14" s="30"/>
      <c r="V14" s="30"/>
      <c r="W14" s="30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</row>
    <row r="15" spans="1:44">
      <c r="A15" s="27" t="s">
        <v>99</v>
      </c>
      <c r="B15" s="6" t="s">
        <v>100</v>
      </c>
      <c r="C15" s="30">
        <v>491</v>
      </c>
      <c r="D15" s="30">
        <v>521</v>
      </c>
      <c r="E15" s="30">
        <v>390</v>
      </c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  <c r="S15" s="30"/>
      <c r="T15" s="30"/>
      <c r="U15" s="30"/>
      <c r="V15" s="30"/>
      <c r="W15" s="30"/>
    </row>
    <row r="16" spans="1:44" hidden="1">
      <c r="A16" s="27" t="s">
        <v>71</v>
      </c>
      <c r="B16" s="6" t="s">
        <v>101</v>
      </c>
      <c r="C16" s="30">
        <f>SUM(F16:U16)</f>
        <v>0</v>
      </c>
      <c r="D16" s="30">
        <f>SUM(I16:X16)</f>
        <v>0</v>
      </c>
      <c r="E16" s="30">
        <f>SUM(J16:Y16)</f>
        <v>0</v>
      </c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  <c r="S16" s="30"/>
      <c r="T16" s="30"/>
      <c r="U16" s="30"/>
      <c r="V16" s="30"/>
      <c r="W16" s="30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</row>
    <row r="17" spans="1:44" ht="15.75" customHeight="1">
      <c r="A17" s="7" t="s">
        <v>102</v>
      </c>
      <c r="B17" s="9" t="s">
        <v>103</v>
      </c>
      <c r="C17" s="31">
        <f>SUBTOTAL(9,C3:C15)</f>
        <v>4711</v>
      </c>
      <c r="D17" s="31">
        <f>SUM(D3:D16)</f>
        <v>6794</v>
      </c>
      <c r="E17" s="31">
        <f>SUM(E3:E16)</f>
        <v>6079</v>
      </c>
      <c r="F17" s="31"/>
      <c r="G17" s="31"/>
      <c r="H17" s="31"/>
      <c r="I17" s="31"/>
      <c r="J17" s="31"/>
      <c r="K17" s="31"/>
      <c r="L17" s="31"/>
      <c r="M17" s="31"/>
      <c r="N17" s="31"/>
      <c r="O17" s="31"/>
      <c r="P17" s="31"/>
      <c r="Q17" s="31"/>
      <c r="R17" s="31"/>
      <c r="S17" s="31"/>
      <c r="T17" s="31"/>
      <c r="U17" s="31"/>
      <c r="V17" s="31"/>
      <c r="W17" s="31"/>
    </row>
    <row r="18" spans="1:44">
      <c r="A18" s="27" t="s">
        <v>104</v>
      </c>
      <c r="B18" s="6" t="s">
        <v>105</v>
      </c>
      <c r="C18" s="30">
        <v>4690</v>
      </c>
      <c r="D18" s="30">
        <v>4820</v>
      </c>
      <c r="E18" s="30">
        <v>4496</v>
      </c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  <c r="S18" s="30"/>
      <c r="T18" s="30"/>
      <c r="U18" s="30"/>
      <c r="V18" s="30"/>
      <c r="W18" s="30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</row>
    <row r="19" spans="1:44" ht="25.5">
      <c r="A19" s="27" t="s">
        <v>106</v>
      </c>
      <c r="B19" s="6" t="s">
        <v>107</v>
      </c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  <c r="S19" s="30"/>
      <c r="T19" s="30"/>
      <c r="U19" s="30"/>
      <c r="V19" s="30"/>
      <c r="W19" s="30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</row>
    <row r="20" spans="1:44">
      <c r="A20" s="27" t="s">
        <v>108</v>
      </c>
      <c r="B20" s="6" t="s">
        <v>109</v>
      </c>
      <c r="C20" s="30"/>
      <c r="D20" s="30">
        <v>0</v>
      </c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  <c r="S20" s="30"/>
      <c r="T20" s="30"/>
      <c r="U20" s="30"/>
      <c r="V20" s="30"/>
      <c r="W20" s="30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</row>
    <row r="21" spans="1:44" ht="15.75" customHeight="1">
      <c r="A21" s="7" t="s">
        <v>110</v>
      </c>
      <c r="B21" s="9" t="s">
        <v>111</v>
      </c>
      <c r="C21" s="31">
        <f>SUM(C18:C20)</f>
        <v>4690</v>
      </c>
      <c r="D21" s="31">
        <f>SUM(D18:D20)</f>
        <v>4820</v>
      </c>
      <c r="E21" s="31">
        <f>SUM(E18:E20)</f>
        <v>4496</v>
      </c>
      <c r="F21" s="31"/>
      <c r="G21" s="31"/>
      <c r="H21" s="31"/>
      <c r="I21" s="31"/>
      <c r="J21" s="31"/>
      <c r="K21" s="31"/>
      <c r="L21" s="31"/>
      <c r="M21" s="31"/>
      <c r="N21" s="31"/>
      <c r="O21" s="31"/>
      <c r="P21" s="31"/>
      <c r="Q21" s="31"/>
      <c r="R21" s="31"/>
      <c r="S21" s="31"/>
      <c r="T21" s="31"/>
      <c r="U21" s="31"/>
      <c r="V21" s="31"/>
      <c r="W21" s="3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</row>
    <row r="22" spans="1:44" s="13" customFormat="1" ht="22.5" customHeight="1">
      <c r="A22" s="11" t="s">
        <v>112</v>
      </c>
      <c r="B22" s="12" t="s">
        <v>113</v>
      </c>
      <c r="C22" s="32">
        <v>8796</v>
      </c>
      <c r="D22" s="32">
        <f>+D17+D21</f>
        <v>11614</v>
      </c>
      <c r="E22" s="32">
        <f>+E17+E21</f>
        <v>10575</v>
      </c>
      <c r="F22" s="32"/>
      <c r="G22" s="32"/>
      <c r="H22" s="32"/>
      <c r="I22" s="32"/>
      <c r="J22" s="32"/>
      <c r="K22" s="32"/>
      <c r="L22" s="32"/>
      <c r="M22" s="32"/>
      <c r="N22" s="32"/>
      <c r="O22" s="32"/>
      <c r="P22" s="32"/>
      <c r="Q22" s="32"/>
      <c r="R22" s="32"/>
      <c r="S22" s="32"/>
      <c r="T22" s="32"/>
      <c r="U22" s="32"/>
      <c r="V22" s="32"/>
      <c r="W22" s="32"/>
    </row>
    <row r="23" spans="1:44" s="13" customFormat="1" ht="25.5">
      <c r="A23" s="11" t="s">
        <v>114</v>
      </c>
      <c r="B23" s="12" t="s">
        <v>115</v>
      </c>
      <c r="C23" s="32">
        <f>SUM(C24:C30)</f>
        <v>2619</v>
      </c>
      <c r="D23" s="32">
        <f>SUM(D24:D30)</f>
        <v>2682</v>
      </c>
      <c r="E23" s="32">
        <f>SUM(E24:E30)</f>
        <v>2381</v>
      </c>
      <c r="F23" s="32"/>
      <c r="G23" s="32"/>
      <c r="H23" s="32"/>
      <c r="I23" s="32"/>
      <c r="J23" s="32"/>
      <c r="K23" s="32"/>
      <c r="L23" s="32"/>
      <c r="M23" s="32"/>
      <c r="N23" s="32"/>
      <c r="O23" s="32"/>
      <c r="P23" s="32"/>
      <c r="Q23" s="32"/>
      <c r="R23" s="32"/>
      <c r="S23" s="32"/>
      <c r="T23" s="32"/>
      <c r="U23" s="32"/>
      <c r="V23" s="32"/>
      <c r="W23" s="32"/>
    </row>
    <row r="24" spans="1:44">
      <c r="A24" s="27" t="s">
        <v>116</v>
      </c>
      <c r="B24" s="6" t="s">
        <v>117</v>
      </c>
      <c r="C24" s="30">
        <v>2487</v>
      </c>
      <c r="D24" s="30">
        <v>2550</v>
      </c>
      <c r="E24" s="30">
        <v>2255</v>
      </c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  <c r="S24" s="30"/>
      <c r="T24" s="30"/>
      <c r="U24" s="30"/>
      <c r="V24" s="30"/>
      <c r="W24" s="30"/>
    </row>
    <row r="25" spans="1:44">
      <c r="A25" s="27" t="s">
        <v>118</v>
      </c>
      <c r="B25" s="6" t="s">
        <v>119</v>
      </c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  <c r="S25" s="30"/>
      <c r="T25" s="30"/>
      <c r="U25" s="30"/>
      <c r="V25" s="30"/>
      <c r="W25" s="30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</row>
    <row r="26" spans="1:44" hidden="1">
      <c r="A26" s="27" t="s">
        <v>120</v>
      </c>
      <c r="B26" s="6" t="s">
        <v>121</v>
      </c>
      <c r="C26" s="30">
        <f>SUM(F26:U26)</f>
        <v>0</v>
      </c>
      <c r="D26" s="30">
        <f>SUM(I26:X26)</f>
        <v>0</v>
      </c>
      <c r="E26" s="30">
        <f>SUM(J26:Y26)</f>
        <v>0</v>
      </c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  <c r="S26" s="30"/>
      <c r="T26" s="30"/>
      <c r="U26" s="30"/>
      <c r="V26" s="30"/>
      <c r="W26" s="30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</row>
    <row r="27" spans="1:44">
      <c r="A27" s="27" t="s">
        <v>122</v>
      </c>
      <c r="B27" s="6" t="s">
        <v>123</v>
      </c>
      <c r="C27" s="30">
        <v>66</v>
      </c>
      <c r="D27" s="30">
        <v>66</v>
      </c>
      <c r="E27" s="30">
        <v>53</v>
      </c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  <c r="S27" s="30"/>
      <c r="T27" s="30"/>
      <c r="U27" s="30"/>
      <c r="V27" s="30"/>
      <c r="W27" s="30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</row>
    <row r="28" spans="1:44">
      <c r="A28" s="27" t="s">
        <v>124</v>
      </c>
      <c r="B28" s="6" t="s">
        <v>125</v>
      </c>
      <c r="C28" s="30"/>
      <c r="D28" s="30"/>
      <c r="E28" s="30">
        <v>21</v>
      </c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  <c r="S28" s="30"/>
      <c r="T28" s="30"/>
      <c r="U28" s="30"/>
      <c r="V28" s="30"/>
      <c r="W28" s="30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</row>
    <row r="29" spans="1:44" ht="25.5" hidden="1">
      <c r="A29" s="27" t="s">
        <v>126</v>
      </c>
      <c r="B29" s="6" t="s">
        <v>127</v>
      </c>
      <c r="C29" s="30">
        <f>SUM(F29:U29)</f>
        <v>0</v>
      </c>
      <c r="D29" s="30">
        <f>SUM(I29:X29)</f>
        <v>0</v>
      </c>
      <c r="E29" s="30">
        <f>SUM(J29:Y29)</f>
        <v>0</v>
      </c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  <c r="S29" s="30"/>
      <c r="T29" s="30"/>
      <c r="U29" s="30"/>
      <c r="V29" s="30"/>
      <c r="W29" s="30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</row>
    <row r="30" spans="1:44">
      <c r="A30" s="27" t="s">
        <v>128</v>
      </c>
      <c r="B30" s="6" t="s">
        <v>129</v>
      </c>
      <c r="C30" s="30">
        <v>66</v>
      </c>
      <c r="D30" s="30">
        <v>66</v>
      </c>
      <c r="E30" s="30">
        <v>52</v>
      </c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  <c r="S30" s="30"/>
      <c r="T30" s="30"/>
      <c r="U30" s="30"/>
      <c r="V30" s="30"/>
      <c r="W30" s="30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</row>
    <row r="31" spans="1:44" ht="19.5" customHeight="1">
      <c r="A31" s="27" t="s">
        <v>130</v>
      </c>
      <c r="B31" s="6" t="s">
        <v>131</v>
      </c>
      <c r="C31" s="30">
        <f>SUBTOTAL(9,C32:C36)</f>
        <v>50</v>
      </c>
      <c r="D31" s="30">
        <v>50</v>
      </c>
      <c r="E31" s="30">
        <v>23</v>
      </c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  <c r="S31" s="30"/>
      <c r="T31" s="30"/>
      <c r="U31" s="30"/>
      <c r="V31" s="30"/>
      <c r="W31" s="30"/>
    </row>
    <row r="32" spans="1:44">
      <c r="A32" s="72">
        <v>5111</v>
      </c>
      <c r="B32" s="61" t="s">
        <v>486</v>
      </c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  <c r="S32" s="30"/>
      <c r="T32" s="30"/>
      <c r="U32" s="30"/>
      <c r="V32" s="30"/>
      <c r="W32" s="30"/>
    </row>
    <row r="33" spans="1:44">
      <c r="A33" s="72">
        <v>5112</v>
      </c>
      <c r="B33" s="61" t="s">
        <v>487</v>
      </c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  <c r="S33" s="30"/>
      <c r="T33" s="30"/>
      <c r="U33" s="30"/>
      <c r="V33" s="30"/>
      <c r="W33" s="30"/>
    </row>
    <row r="34" spans="1:44" hidden="1">
      <c r="A34" s="72">
        <v>5113</v>
      </c>
      <c r="B34" s="61" t="s">
        <v>488</v>
      </c>
      <c r="C34" s="30">
        <f>SUM(F34:U34)</f>
        <v>0</v>
      </c>
      <c r="D34" s="30">
        <f>SUM(I34:X34)</f>
        <v>0</v>
      </c>
      <c r="E34" s="30">
        <f>SUM(J34:Y34)</f>
        <v>0</v>
      </c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  <c r="S34" s="30"/>
      <c r="T34" s="30"/>
      <c r="U34" s="30"/>
      <c r="V34" s="30"/>
      <c r="W34" s="30"/>
    </row>
    <row r="35" spans="1:44" hidden="1">
      <c r="A35" s="72">
        <v>5114</v>
      </c>
      <c r="B35" s="61" t="s">
        <v>489</v>
      </c>
      <c r="C35" s="30">
        <f>SUM(F35:U35)</f>
        <v>0</v>
      </c>
      <c r="D35" s="30">
        <f>SUM(I35:X35)</f>
        <v>0</v>
      </c>
      <c r="E35" s="30">
        <f>SUM(J35:Y35)</f>
        <v>0</v>
      </c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  <c r="S35" s="30"/>
      <c r="T35" s="30"/>
      <c r="U35" s="30"/>
      <c r="V35" s="30"/>
      <c r="W35" s="30"/>
    </row>
    <row r="36" spans="1:44" ht="25.5">
      <c r="A36" s="72">
        <v>5115</v>
      </c>
      <c r="B36" s="61" t="s">
        <v>497</v>
      </c>
      <c r="C36" s="30">
        <v>50</v>
      </c>
      <c r="D36" s="30">
        <v>50</v>
      </c>
      <c r="E36" s="30">
        <v>23</v>
      </c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  <c r="S36" s="30"/>
      <c r="T36" s="30"/>
      <c r="U36" s="30"/>
      <c r="V36" s="30"/>
      <c r="W36" s="30"/>
    </row>
    <row r="37" spans="1:44" ht="18" customHeight="1">
      <c r="A37" s="27" t="s">
        <v>132</v>
      </c>
      <c r="B37" s="6" t="s">
        <v>133</v>
      </c>
      <c r="C37" s="30">
        <f>SUBTOTAL(9,C38:C44)</f>
        <v>1470</v>
      </c>
      <c r="D37" s="30">
        <f>SUBTOTAL(9,D38:D44)</f>
        <v>1470</v>
      </c>
      <c r="E37" s="30">
        <f>SUBTOTAL(9,E38:E44)</f>
        <v>1094</v>
      </c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>
        <f>SUM(R38:R44)</f>
        <v>0</v>
      </c>
      <c r="S37" s="30">
        <f>SUM(S38:S44)</f>
        <v>0</v>
      </c>
      <c r="T37" s="30"/>
      <c r="U37" s="30"/>
      <c r="V37" s="30"/>
      <c r="W37" s="30"/>
    </row>
    <row r="38" spans="1:44">
      <c r="A38" s="72">
        <v>5121</v>
      </c>
      <c r="B38" s="61" t="s">
        <v>490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  <c r="S38" s="30"/>
      <c r="T38" s="30"/>
      <c r="U38" s="30"/>
      <c r="V38" s="30"/>
      <c r="W38" s="30"/>
    </row>
    <row r="39" spans="1:44">
      <c r="A39" s="72">
        <v>5122</v>
      </c>
      <c r="B39" s="61" t="s">
        <v>491</v>
      </c>
      <c r="C39" s="30">
        <v>200</v>
      </c>
      <c r="D39" s="30">
        <v>200</v>
      </c>
      <c r="E39" s="30">
        <v>47</v>
      </c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  <c r="S39" s="30"/>
      <c r="T39" s="30"/>
      <c r="U39" s="30"/>
      <c r="V39" s="30"/>
      <c r="W39" s="30"/>
    </row>
    <row r="40" spans="1:44">
      <c r="A40" s="72">
        <v>5123</v>
      </c>
      <c r="B40" s="61" t="s">
        <v>492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  <c r="S40" s="30"/>
      <c r="T40" s="30"/>
      <c r="U40" s="30"/>
      <c r="V40" s="30"/>
      <c r="W40" s="30"/>
    </row>
    <row r="41" spans="1:44">
      <c r="A41" s="72">
        <v>5124</v>
      </c>
      <c r="B41" s="61" t="s">
        <v>493</v>
      </c>
      <c r="C41" s="30">
        <v>850</v>
      </c>
      <c r="D41" s="30">
        <v>850</v>
      </c>
      <c r="E41" s="30">
        <v>785</v>
      </c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  <c r="S41" s="30"/>
      <c r="T41" s="30"/>
      <c r="U41" s="30"/>
      <c r="V41" s="30"/>
      <c r="W41" s="30"/>
    </row>
    <row r="42" spans="1:44">
      <c r="A42" s="72">
        <v>5125</v>
      </c>
      <c r="B42" s="61" t="s">
        <v>494</v>
      </c>
      <c r="C42" s="30">
        <v>50</v>
      </c>
      <c r="D42" s="30">
        <v>50</v>
      </c>
      <c r="E42" s="30">
        <v>64</v>
      </c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  <c r="S42" s="30"/>
      <c r="T42" s="30"/>
      <c r="U42" s="30"/>
      <c r="V42" s="30"/>
      <c r="W42" s="30"/>
    </row>
    <row r="43" spans="1:44">
      <c r="A43" s="72">
        <v>5126</v>
      </c>
      <c r="B43" s="61" t="s">
        <v>495</v>
      </c>
      <c r="C43" s="30">
        <v>20</v>
      </c>
      <c r="D43" s="30">
        <v>20</v>
      </c>
      <c r="E43" s="30">
        <v>4</v>
      </c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  <c r="S43" s="30"/>
      <c r="T43" s="30"/>
      <c r="U43" s="30"/>
      <c r="V43" s="30"/>
      <c r="W43" s="30"/>
    </row>
    <row r="44" spans="1:44">
      <c r="A44" s="72">
        <v>5127</v>
      </c>
      <c r="B44" s="61" t="s">
        <v>496</v>
      </c>
      <c r="C44" s="30">
        <v>350</v>
      </c>
      <c r="D44" s="30">
        <v>350</v>
      </c>
      <c r="E44" s="30">
        <v>194</v>
      </c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  <c r="S44" s="30"/>
      <c r="T44" s="30"/>
      <c r="U44" s="30"/>
      <c r="V44" s="30"/>
      <c r="W44" s="30"/>
    </row>
    <row r="45" spans="1:44">
      <c r="A45" s="27" t="s">
        <v>134</v>
      </c>
      <c r="B45" s="6" t="s">
        <v>135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  <c r="S45" s="30"/>
      <c r="T45" s="30"/>
      <c r="U45" s="30">
        <f>SUM(V45:W45)</f>
        <v>0</v>
      </c>
      <c r="V45" s="30"/>
      <c r="W45" s="30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1"/>
    </row>
    <row r="46" spans="1:44" ht="15.75" customHeight="1">
      <c r="A46" s="7" t="s">
        <v>136</v>
      </c>
      <c r="B46" s="9" t="s">
        <v>137</v>
      </c>
      <c r="C46" s="31">
        <f>+C31+C37+C45</f>
        <v>1520</v>
      </c>
      <c r="D46" s="31">
        <f>+D31+D37+D45</f>
        <v>1520</v>
      </c>
      <c r="E46" s="31">
        <f>+E31+E37+E45</f>
        <v>1117</v>
      </c>
      <c r="F46" s="31"/>
      <c r="G46" s="31"/>
      <c r="H46" s="31"/>
      <c r="I46" s="31"/>
      <c r="J46" s="31"/>
      <c r="K46" s="31"/>
      <c r="L46" s="31"/>
      <c r="M46" s="31"/>
      <c r="N46" s="31"/>
      <c r="O46" s="31"/>
      <c r="P46" s="31"/>
      <c r="Q46" s="31"/>
      <c r="R46" s="31">
        <f>+R31+R37+R45</f>
        <v>0</v>
      </c>
      <c r="S46" s="31"/>
      <c r="T46" s="31"/>
      <c r="U46" s="31"/>
      <c r="V46" s="31"/>
      <c r="W46" s="31"/>
    </row>
    <row r="47" spans="1:44" ht="18" customHeight="1">
      <c r="A47" s="27" t="s">
        <v>138</v>
      </c>
      <c r="B47" s="6" t="s">
        <v>139</v>
      </c>
      <c r="C47" s="30">
        <v>397</v>
      </c>
      <c r="D47" s="30">
        <v>397</v>
      </c>
      <c r="E47" s="30">
        <v>404</v>
      </c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>
        <f>SUM(R48:R50)</f>
        <v>0</v>
      </c>
      <c r="S47" s="30">
        <f>SUM(S48:S50)</f>
        <v>0</v>
      </c>
      <c r="T47" s="30">
        <f>SUM(T48:T50)</f>
        <v>0</v>
      </c>
      <c r="U47" s="30">
        <f>SUM(U48:U50)</f>
        <v>0</v>
      </c>
      <c r="V47" s="30"/>
      <c r="W47" s="30"/>
    </row>
    <row r="48" spans="1:44" ht="25.5">
      <c r="A48" s="72">
        <v>52211</v>
      </c>
      <c r="B48" s="61" t="s">
        <v>498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  <c r="S48" s="30"/>
      <c r="T48" s="30"/>
      <c r="U48" s="30"/>
      <c r="V48" s="30"/>
      <c r="W48" s="30"/>
    </row>
    <row r="49" spans="1:44" hidden="1">
      <c r="A49" s="72">
        <v>52213</v>
      </c>
      <c r="B49" s="61" t="s">
        <v>499</v>
      </c>
      <c r="C49" s="30">
        <f>SUM(F49:U49)</f>
        <v>0</v>
      </c>
      <c r="D49" s="30">
        <f>SUM(I49:X49)</f>
        <v>0</v>
      </c>
      <c r="E49" s="30">
        <f>SUM(J49:Y49)</f>
        <v>0</v>
      </c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  <c r="S49" s="30"/>
      <c r="T49" s="30"/>
      <c r="U49" s="30"/>
      <c r="V49" s="30"/>
      <c r="W49" s="30"/>
    </row>
    <row r="50" spans="1:44">
      <c r="A50" s="72">
        <v>52214</v>
      </c>
      <c r="B50" s="61" t="s">
        <v>500</v>
      </c>
      <c r="C50" s="30">
        <v>397</v>
      </c>
      <c r="D50" s="30">
        <v>397</v>
      </c>
      <c r="E50" s="30">
        <v>404</v>
      </c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  <c r="S50" s="30"/>
      <c r="T50" s="30"/>
      <c r="U50" s="30"/>
      <c r="V50" s="30"/>
      <c r="W50" s="30"/>
    </row>
    <row r="51" spans="1:44" ht="18" customHeight="1">
      <c r="A51" s="27" t="s">
        <v>140</v>
      </c>
      <c r="B51" s="6" t="s">
        <v>141</v>
      </c>
      <c r="C51" s="30">
        <f>SUBTOTAL(9,C52)</f>
        <v>450</v>
      </c>
      <c r="D51" s="30">
        <f>SUBTOTAL(9,D52)</f>
        <v>420</v>
      </c>
      <c r="E51" s="30">
        <f>SUBTOTAL(9,E52)</f>
        <v>143</v>
      </c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  <c r="S51" s="30"/>
      <c r="T51" s="30"/>
      <c r="U51" s="30"/>
      <c r="V51" s="30"/>
      <c r="W51" s="30"/>
    </row>
    <row r="52" spans="1:44">
      <c r="A52" s="72">
        <v>5221</v>
      </c>
      <c r="B52" s="61" t="s">
        <v>501</v>
      </c>
      <c r="C52" s="30">
        <v>450</v>
      </c>
      <c r="D52" s="30">
        <v>420</v>
      </c>
      <c r="E52" s="30">
        <v>143</v>
      </c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  <c r="S52" s="30"/>
      <c r="T52" s="30"/>
      <c r="U52" s="30"/>
      <c r="V52" s="30"/>
      <c r="W52" s="30"/>
    </row>
    <row r="53" spans="1:44" hidden="1">
      <c r="A53" s="72">
        <v>5222</v>
      </c>
      <c r="B53" s="61" t="s">
        <v>502</v>
      </c>
      <c r="C53" s="30">
        <f>SUM(F53:U53)</f>
        <v>0</v>
      </c>
      <c r="D53" s="30">
        <f>SUM(I53:X53)</f>
        <v>0</v>
      </c>
      <c r="E53" s="30">
        <f>SUM(J53:Y53)</f>
        <v>0</v>
      </c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  <c r="S53" s="30"/>
      <c r="T53" s="30"/>
      <c r="U53" s="30"/>
      <c r="V53" s="30"/>
      <c r="W53" s="30"/>
    </row>
    <row r="54" spans="1:44" ht="15.75" customHeight="1">
      <c r="A54" s="7" t="s">
        <v>142</v>
      </c>
      <c r="B54" s="9" t="s">
        <v>143</v>
      </c>
      <c r="C54" s="31">
        <f>+C47+C51</f>
        <v>847</v>
      </c>
      <c r="D54" s="31">
        <f>+D47+D51</f>
        <v>817</v>
      </c>
      <c r="E54" s="31">
        <f>+E47+E51</f>
        <v>547</v>
      </c>
      <c r="F54" s="31"/>
      <c r="G54" s="31"/>
      <c r="H54" s="31"/>
      <c r="I54" s="31"/>
      <c r="J54" s="31"/>
      <c r="K54" s="31"/>
      <c r="L54" s="31"/>
      <c r="M54" s="31"/>
      <c r="N54" s="31"/>
      <c r="O54" s="31"/>
      <c r="P54" s="31"/>
      <c r="Q54" s="31"/>
      <c r="R54" s="31"/>
      <c r="S54" s="31"/>
      <c r="T54" s="31"/>
      <c r="U54" s="31"/>
      <c r="V54" s="31"/>
      <c r="W54" s="31"/>
    </row>
    <row r="55" spans="1:44" ht="18" customHeight="1">
      <c r="A55" s="27" t="s">
        <v>144</v>
      </c>
      <c r="B55" s="6" t="s">
        <v>145</v>
      </c>
      <c r="C55" s="30">
        <f>SUM(C56:C58)</f>
        <v>5894</v>
      </c>
      <c r="D55" s="30">
        <f>SUM(D56:D58)</f>
        <v>5194</v>
      </c>
      <c r="E55" s="30">
        <f>SUM(E56:E58)</f>
        <v>3251</v>
      </c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  <c r="S55" s="30"/>
      <c r="T55" s="30"/>
      <c r="U55" s="30"/>
      <c r="V55" s="30"/>
      <c r="W55" s="30"/>
    </row>
    <row r="56" spans="1:44">
      <c r="A56" s="72">
        <v>52311</v>
      </c>
      <c r="B56" s="61" t="s">
        <v>503</v>
      </c>
      <c r="C56" s="30">
        <v>1195</v>
      </c>
      <c r="D56" s="30">
        <v>795</v>
      </c>
      <c r="E56" s="30">
        <v>787</v>
      </c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  <c r="S56" s="30"/>
      <c r="T56" s="30"/>
      <c r="U56" s="30"/>
      <c r="V56" s="30"/>
      <c r="W56" s="30"/>
    </row>
    <row r="57" spans="1:44">
      <c r="A57" s="72">
        <v>52312</v>
      </c>
      <c r="B57" s="61" t="s">
        <v>504</v>
      </c>
      <c r="C57" s="30">
        <v>4044</v>
      </c>
      <c r="D57" s="30">
        <v>3744</v>
      </c>
      <c r="E57" s="30">
        <v>2251</v>
      </c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  <c r="S57" s="30"/>
      <c r="T57" s="30"/>
      <c r="U57" s="30"/>
      <c r="V57" s="30"/>
      <c r="W57" s="30"/>
    </row>
    <row r="58" spans="1:44">
      <c r="A58" s="72">
        <v>52313</v>
      </c>
      <c r="B58" s="61" t="s">
        <v>505</v>
      </c>
      <c r="C58" s="30">
        <v>655</v>
      </c>
      <c r="D58" s="30">
        <v>655</v>
      </c>
      <c r="E58" s="30">
        <v>213</v>
      </c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  <c r="S58" s="30"/>
      <c r="T58" s="30"/>
      <c r="U58" s="30"/>
      <c r="V58" s="30"/>
      <c r="W58" s="30"/>
    </row>
    <row r="59" spans="1:44">
      <c r="A59" s="27" t="s">
        <v>146</v>
      </c>
      <c r="B59" s="6" t="s">
        <v>872</v>
      </c>
      <c r="C59" s="30">
        <v>650</v>
      </c>
      <c r="D59" s="30">
        <v>650</v>
      </c>
      <c r="E59" s="30">
        <v>438</v>
      </c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  <c r="S59" s="30"/>
      <c r="T59" s="30"/>
      <c r="U59" s="30"/>
      <c r="V59" s="30"/>
      <c r="W59" s="30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1"/>
    </row>
    <row r="60" spans="1:44">
      <c r="A60" s="27" t="s">
        <v>147</v>
      </c>
      <c r="B60" s="6" t="s">
        <v>871</v>
      </c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  <c r="S60" s="30"/>
      <c r="T60" s="30"/>
      <c r="U60" s="30"/>
      <c r="V60" s="30"/>
      <c r="W60" s="30"/>
    </row>
    <row r="61" spans="1:44" ht="25.5" hidden="1">
      <c r="A61" s="27" t="s">
        <v>148</v>
      </c>
      <c r="B61" s="6" t="s">
        <v>149</v>
      </c>
      <c r="C61" s="30">
        <f>SUM(F61:U61)</f>
        <v>0</v>
      </c>
      <c r="D61" s="30">
        <f>SUM(I61:X61)</f>
        <v>0</v>
      </c>
      <c r="E61" s="30">
        <f>SUM(J61:Y61)</f>
        <v>0</v>
      </c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  <c r="S61" s="30"/>
      <c r="T61" s="30"/>
      <c r="U61" s="30"/>
      <c r="V61" s="30"/>
      <c r="W61" s="30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1"/>
    </row>
    <row r="62" spans="1:44" ht="18" customHeight="1">
      <c r="A62" s="27" t="s">
        <v>150</v>
      </c>
      <c r="B62" s="6" t="s">
        <v>151</v>
      </c>
      <c r="C62" s="30">
        <f>SUM(C63:C66)</f>
        <v>4695</v>
      </c>
      <c r="D62" s="30">
        <f>SUM(D63:D66)</f>
        <v>3095</v>
      </c>
      <c r="E62" s="30">
        <f>SUM(E63:E66)</f>
        <v>1829</v>
      </c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>
        <f>SUM(R63:R66)</f>
        <v>0</v>
      </c>
      <c r="S62" s="30">
        <f>SUM(S63:S66)</f>
        <v>0</v>
      </c>
      <c r="T62" s="30"/>
      <c r="U62" s="30"/>
      <c r="V62" s="30"/>
      <c r="W62" s="30"/>
    </row>
    <row r="63" spans="1:44">
      <c r="A63" s="72">
        <v>52341</v>
      </c>
      <c r="B63" s="61" t="s">
        <v>506</v>
      </c>
      <c r="C63" s="30">
        <v>450</v>
      </c>
      <c r="D63" s="30">
        <v>450</v>
      </c>
      <c r="E63" s="30">
        <v>430</v>
      </c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  <c r="S63" s="30"/>
      <c r="T63" s="30"/>
      <c r="U63" s="30"/>
      <c r="V63" s="30"/>
      <c r="W63" s="30"/>
    </row>
    <row r="64" spans="1:44">
      <c r="A64" s="72">
        <v>52342</v>
      </c>
      <c r="B64" s="61" t="s">
        <v>507</v>
      </c>
      <c r="C64" s="30">
        <v>1845</v>
      </c>
      <c r="D64" s="30">
        <v>1845</v>
      </c>
      <c r="E64" s="30">
        <v>648</v>
      </c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  <c r="S64" s="30"/>
      <c r="T64" s="30"/>
      <c r="U64" s="30"/>
      <c r="V64" s="30"/>
      <c r="W64" s="30"/>
    </row>
    <row r="65" spans="1:44">
      <c r="A65" s="72">
        <v>52343</v>
      </c>
      <c r="B65" s="61" t="s">
        <v>508</v>
      </c>
      <c r="C65" s="30">
        <v>1200</v>
      </c>
      <c r="D65" s="30">
        <v>200</v>
      </c>
      <c r="E65" s="30">
        <v>142</v>
      </c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  <c r="S65" s="30"/>
      <c r="T65" s="30"/>
      <c r="U65" s="30"/>
      <c r="V65" s="30"/>
      <c r="W65" s="30"/>
    </row>
    <row r="66" spans="1:44">
      <c r="A66" s="72">
        <v>52344</v>
      </c>
      <c r="B66" s="61" t="s">
        <v>509</v>
      </c>
      <c r="C66" s="30">
        <v>1200</v>
      </c>
      <c r="D66" s="30">
        <v>600</v>
      </c>
      <c r="E66" s="30">
        <v>609</v>
      </c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  <c r="S66" s="30"/>
      <c r="T66" s="30"/>
      <c r="U66" s="30"/>
      <c r="V66" s="30"/>
      <c r="W66" s="30"/>
    </row>
    <row r="67" spans="1:44">
      <c r="A67" s="27" t="s">
        <v>152</v>
      </c>
      <c r="B67" s="6" t="s">
        <v>153</v>
      </c>
      <c r="C67" s="30">
        <v>500</v>
      </c>
      <c r="D67" s="30">
        <v>500</v>
      </c>
      <c r="E67" s="30">
        <v>74</v>
      </c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  <c r="S67" s="30"/>
      <c r="T67" s="30"/>
      <c r="U67" s="30"/>
      <c r="V67" s="30"/>
      <c r="W67" s="30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1"/>
    </row>
    <row r="68" spans="1:44" hidden="1">
      <c r="A68" s="27" t="s">
        <v>154</v>
      </c>
      <c r="B68" s="6" t="s">
        <v>155</v>
      </c>
      <c r="C68" s="30">
        <f>SUM(F68:U68)</f>
        <v>0</v>
      </c>
      <c r="D68" s="30">
        <f>SUM(I68:X68)</f>
        <v>0</v>
      </c>
      <c r="E68" s="30">
        <f>SUM(J68:Y68)</f>
        <v>0</v>
      </c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  <c r="S68" s="30"/>
      <c r="T68" s="30"/>
      <c r="U68" s="30"/>
      <c r="V68" s="30"/>
      <c r="W68" s="30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1"/>
    </row>
    <row r="69" spans="1:44" ht="18" customHeight="1">
      <c r="A69" s="27" t="s">
        <v>156</v>
      </c>
      <c r="B69" s="6" t="s">
        <v>157</v>
      </c>
      <c r="C69" s="30">
        <f>SUM(C70:C72)</f>
        <v>1250</v>
      </c>
      <c r="D69" s="30">
        <f>SUM(D70:D72)</f>
        <v>1860</v>
      </c>
      <c r="E69" s="30">
        <f>SUM(E70:E72)</f>
        <v>1875</v>
      </c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>
        <f>SUM(R70:R72)</f>
        <v>0</v>
      </c>
      <c r="S69" s="30">
        <f>SUM(S70:S72)</f>
        <v>0</v>
      </c>
      <c r="T69" s="30">
        <f>SUM(T70:T72)</f>
        <v>0</v>
      </c>
      <c r="U69" s="30"/>
      <c r="V69" s="30"/>
      <c r="W69" s="30"/>
    </row>
    <row r="70" spans="1:44">
      <c r="A70" s="72">
        <v>52361</v>
      </c>
      <c r="B70" s="61" t="s">
        <v>972</v>
      </c>
      <c r="C70" s="30">
        <v>520</v>
      </c>
      <c r="D70" s="30">
        <v>530</v>
      </c>
      <c r="E70" s="30">
        <v>863</v>
      </c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  <c r="S70" s="30"/>
      <c r="T70" s="30"/>
      <c r="U70" s="30"/>
      <c r="V70" s="30"/>
      <c r="W70" s="30"/>
    </row>
    <row r="71" spans="1:44">
      <c r="A71" s="72">
        <v>52362</v>
      </c>
      <c r="B71" s="61" t="s">
        <v>510</v>
      </c>
      <c r="C71" s="30">
        <v>480</v>
      </c>
      <c r="D71" s="30">
        <v>1080</v>
      </c>
      <c r="E71" s="30">
        <v>697</v>
      </c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  <c r="S71" s="30"/>
      <c r="T71" s="30"/>
      <c r="U71" s="30"/>
      <c r="V71" s="30"/>
      <c r="W71" s="30"/>
    </row>
    <row r="72" spans="1:44">
      <c r="A72" s="72">
        <v>52363</v>
      </c>
      <c r="B72" s="61" t="s">
        <v>971</v>
      </c>
      <c r="C72" s="30">
        <v>250</v>
      </c>
      <c r="D72" s="30">
        <v>250</v>
      </c>
      <c r="E72" s="30">
        <v>315</v>
      </c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  <c r="S72" s="30"/>
      <c r="T72" s="30"/>
      <c r="U72" s="30"/>
      <c r="V72" s="30"/>
      <c r="W72" s="30"/>
    </row>
    <row r="73" spans="1:44" ht="18" customHeight="1">
      <c r="A73" s="27" t="s">
        <v>158</v>
      </c>
      <c r="B73" s="6" t="s">
        <v>159</v>
      </c>
      <c r="C73" s="30">
        <f>SUBTOTAL(9,C74:C81)</f>
        <v>3286</v>
      </c>
      <c r="D73" s="30">
        <f>SUBTOTAL(9,D74:D81)</f>
        <v>2976</v>
      </c>
      <c r="E73" s="30">
        <f>SUBTOTAL(9,E74:E81)</f>
        <v>1173</v>
      </c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  <c r="S73" s="30"/>
      <c r="T73" s="30"/>
      <c r="U73" s="30"/>
      <c r="V73" s="30"/>
      <c r="W73" s="30"/>
    </row>
    <row r="74" spans="1:44">
      <c r="A74" s="72">
        <v>52371</v>
      </c>
      <c r="B74" s="61" t="s">
        <v>511</v>
      </c>
      <c r="C74" s="30">
        <v>300</v>
      </c>
      <c r="D74" s="30">
        <v>300</v>
      </c>
      <c r="E74" s="30">
        <v>83</v>
      </c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  <c r="S74" s="30"/>
      <c r="T74" s="30"/>
      <c r="U74" s="30"/>
      <c r="V74" s="30"/>
      <c r="W74" s="30"/>
    </row>
    <row r="75" spans="1:44">
      <c r="A75" s="72">
        <v>52372</v>
      </c>
      <c r="B75" s="61" t="s">
        <v>414</v>
      </c>
      <c r="C75" s="30">
        <v>476</v>
      </c>
      <c r="D75" s="30">
        <v>476</v>
      </c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  <c r="S75" s="30"/>
      <c r="T75" s="30"/>
      <c r="U75" s="30"/>
      <c r="V75" s="30"/>
      <c r="W75" s="30"/>
    </row>
    <row r="76" spans="1:44" hidden="1">
      <c r="A76" s="72">
        <v>52373</v>
      </c>
      <c r="B76" s="61" t="s">
        <v>512</v>
      </c>
      <c r="C76" s="30">
        <v>1200</v>
      </c>
      <c r="D76" s="30">
        <v>1200</v>
      </c>
      <c r="E76" s="30">
        <v>0</v>
      </c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  <c r="S76" s="30"/>
      <c r="T76" s="30"/>
      <c r="U76" s="30"/>
      <c r="V76" s="30"/>
      <c r="W76" s="30"/>
    </row>
    <row r="77" spans="1:44">
      <c r="A77" s="72">
        <v>52374</v>
      </c>
      <c r="B77" s="61" t="s">
        <v>513</v>
      </c>
      <c r="C77" s="30">
        <v>610</v>
      </c>
      <c r="D77" s="30">
        <v>400</v>
      </c>
      <c r="E77" s="30">
        <v>50</v>
      </c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  <c r="S77" s="30"/>
      <c r="T77" s="30"/>
      <c r="U77" s="30"/>
      <c r="V77" s="30"/>
      <c r="W77" s="30"/>
    </row>
    <row r="78" spans="1:44">
      <c r="A78" s="72">
        <v>52375</v>
      </c>
      <c r="B78" s="61" t="s">
        <v>973</v>
      </c>
      <c r="C78" s="30">
        <v>0</v>
      </c>
      <c r="D78" s="30">
        <v>0</v>
      </c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  <c r="S78" s="30"/>
      <c r="T78" s="30"/>
      <c r="U78" s="30"/>
      <c r="V78" s="30"/>
      <c r="W78" s="30"/>
    </row>
    <row r="79" spans="1:44" ht="25.5">
      <c r="A79" s="72">
        <v>52376</v>
      </c>
      <c r="B79" s="61" t="s">
        <v>974</v>
      </c>
      <c r="C79" s="30">
        <v>700</v>
      </c>
      <c r="D79" s="30">
        <v>600</v>
      </c>
      <c r="E79" s="30">
        <v>393</v>
      </c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  <c r="S79" s="30"/>
      <c r="T79" s="30"/>
      <c r="U79" s="30"/>
      <c r="V79" s="30"/>
      <c r="W79" s="30"/>
    </row>
    <row r="80" spans="1:44">
      <c r="A80" s="72">
        <v>52377</v>
      </c>
      <c r="B80" s="61" t="s">
        <v>516</v>
      </c>
      <c r="C80" s="30">
        <v>850</v>
      </c>
      <c r="D80" s="30">
        <v>850</v>
      </c>
      <c r="E80" s="30">
        <v>562</v>
      </c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  <c r="S80" s="30"/>
      <c r="T80" s="30"/>
      <c r="U80" s="30"/>
      <c r="V80" s="30"/>
      <c r="W80" s="30"/>
    </row>
    <row r="81" spans="1:44">
      <c r="A81" s="72">
        <v>52378</v>
      </c>
      <c r="B81" s="61" t="s">
        <v>517</v>
      </c>
      <c r="C81" s="30">
        <v>350</v>
      </c>
      <c r="D81" s="30">
        <v>350</v>
      </c>
      <c r="E81" s="30">
        <v>85</v>
      </c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  <c r="S81" s="30"/>
      <c r="T81" s="30"/>
      <c r="U81" s="30"/>
      <c r="V81" s="30"/>
      <c r="W81" s="30"/>
    </row>
    <row r="82" spans="1:44" ht="15.75" customHeight="1">
      <c r="A82" s="7" t="s">
        <v>160</v>
      </c>
      <c r="B82" s="9" t="s">
        <v>161</v>
      </c>
      <c r="C82" s="31">
        <f>+C55+C59+C60+C62+C67+C69+C73</f>
        <v>16275</v>
      </c>
      <c r="D82" s="31">
        <f>+D55+D59+D60+D62+D67+D69+D73</f>
        <v>14275</v>
      </c>
      <c r="E82" s="31">
        <f>+E55+E59+E60+E62+E67+E69+E73</f>
        <v>8640</v>
      </c>
      <c r="F82" s="31"/>
      <c r="G82" s="31"/>
      <c r="H82" s="31"/>
      <c r="I82" s="31"/>
      <c r="J82" s="31"/>
      <c r="K82" s="31"/>
      <c r="L82" s="31"/>
      <c r="M82" s="31"/>
      <c r="N82" s="31"/>
      <c r="O82" s="31"/>
      <c r="P82" s="31"/>
      <c r="Q82" s="31"/>
      <c r="R82" s="31"/>
      <c r="S82" s="31"/>
      <c r="T82" s="31"/>
      <c r="U82" s="31"/>
      <c r="V82" s="31"/>
      <c r="W82" s="31"/>
    </row>
    <row r="83" spans="1:44">
      <c r="A83" s="27" t="s">
        <v>162</v>
      </c>
      <c r="B83" s="6" t="s">
        <v>876</v>
      </c>
      <c r="C83" s="30">
        <v>70</v>
      </c>
      <c r="D83" s="30">
        <v>70</v>
      </c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  <c r="S83" s="30"/>
      <c r="T83" s="30"/>
      <c r="U83" s="30"/>
      <c r="V83" s="30"/>
      <c r="W83" s="30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P83" s="1"/>
      <c r="AQ83" s="1"/>
      <c r="AR83" s="1"/>
    </row>
    <row r="84" spans="1:44" ht="18" customHeight="1">
      <c r="A84" s="27" t="s">
        <v>163</v>
      </c>
      <c r="B84" s="6" t="s">
        <v>164</v>
      </c>
      <c r="C84" s="30">
        <f>SUM(C85:C85)</f>
        <v>3046</v>
      </c>
      <c r="D84" s="30">
        <f>SUM(D85:D85)</f>
        <v>1500</v>
      </c>
      <c r="E84" s="30">
        <f>SUM(E85:E85)</f>
        <v>1347</v>
      </c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>
        <f>SUM(R85:R85)</f>
        <v>0</v>
      </c>
      <c r="S84" s="30">
        <f>SUM(S85:S85)</f>
        <v>0</v>
      </c>
      <c r="T84" s="30"/>
      <c r="U84" s="30"/>
      <c r="V84" s="30"/>
      <c r="W84" s="30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P84" s="1"/>
      <c r="AQ84" s="1"/>
      <c r="AR84" s="1"/>
    </row>
    <row r="85" spans="1:44">
      <c r="A85" s="72">
        <v>52422</v>
      </c>
      <c r="B85" s="61" t="s">
        <v>519</v>
      </c>
      <c r="C85" s="30">
        <v>3046</v>
      </c>
      <c r="D85" s="30">
        <v>1500</v>
      </c>
      <c r="E85" s="30">
        <v>1347</v>
      </c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  <c r="S85" s="30"/>
      <c r="T85" s="30"/>
      <c r="U85" s="30"/>
      <c r="V85" s="30"/>
      <c r="W85" s="30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P85" s="1"/>
      <c r="AQ85" s="1"/>
      <c r="AR85" s="1"/>
    </row>
    <row r="86" spans="1:44" ht="15.75" customHeight="1">
      <c r="A86" s="7" t="s">
        <v>165</v>
      </c>
      <c r="B86" s="9" t="s">
        <v>166</v>
      </c>
      <c r="C86" s="31">
        <f>+C83+C84</f>
        <v>3116</v>
      </c>
      <c r="D86" s="31">
        <f>+D83+D84</f>
        <v>1570</v>
      </c>
      <c r="E86" s="31">
        <f>+E83+E84</f>
        <v>1347</v>
      </c>
      <c r="F86" s="31"/>
      <c r="G86" s="31"/>
      <c r="H86" s="31"/>
      <c r="I86" s="31"/>
      <c r="J86" s="31"/>
      <c r="K86" s="31"/>
      <c r="L86" s="31"/>
      <c r="M86" s="31"/>
      <c r="N86" s="31"/>
      <c r="O86" s="31"/>
      <c r="P86" s="31"/>
      <c r="Q86" s="31"/>
      <c r="R86" s="31">
        <f>+R83+R84</f>
        <v>0</v>
      </c>
      <c r="S86" s="31">
        <f>+S83+S84</f>
        <v>0</v>
      </c>
      <c r="T86" s="31"/>
      <c r="U86" s="31"/>
      <c r="V86" s="31"/>
      <c r="W86" s="3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P86" s="1"/>
      <c r="AQ86" s="1"/>
      <c r="AR86" s="1"/>
    </row>
    <row r="87" spans="1:44">
      <c r="A87" s="27" t="s">
        <v>167</v>
      </c>
      <c r="B87" s="6" t="s">
        <v>168</v>
      </c>
      <c r="C87" s="30">
        <v>2363</v>
      </c>
      <c r="D87" s="30">
        <v>2363</v>
      </c>
      <c r="E87" s="30">
        <v>2263</v>
      </c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  <c r="S87" s="30"/>
      <c r="T87" s="30"/>
      <c r="U87" s="30"/>
      <c r="V87" s="30"/>
      <c r="W87" s="30"/>
    </row>
    <row r="88" spans="1:44">
      <c r="A88" s="27" t="s">
        <v>169</v>
      </c>
      <c r="B88" s="6" t="s">
        <v>170</v>
      </c>
      <c r="C88" s="30">
        <v>0</v>
      </c>
      <c r="D88" s="30">
        <v>0</v>
      </c>
      <c r="E88" s="30">
        <v>0</v>
      </c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  <c r="S88" s="30"/>
      <c r="T88" s="30"/>
      <c r="U88" s="30"/>
      <c r="V88" s="30"/>
      <c r="W88" s="30"/>
    </row>
    <row r="89" spans="1:44">
      <c r="A89" s="27" t="s">
        <v>171</v>
      </c>
      <c r="B89" s="6" t="s">
        <v>172</v>
      </c>
      <c r="C89" s="30">
        <v>0</v>
      </c>
      <c r="D89" s="30">
        <v>0</v>
      </c>
      <c r="E89" s="30">
        <v>0</v>
      </c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  <c r="S89" s="30"/>
      <c r="T89" s="30"/>
      <c r="U89" s="30"/>
      <c r="V89" s="30"/>
      <c r="W89" s="30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P89" s="1"/>
      <c r="AQ89" s="1"/>
      <c r="AR89" s="1"/>
    </row>
    <row r="90" spans="1:44" hidden="1">
      <c r="A90" s="27" t="s">
        <v>173</v>
      </c>
      <c r="B90" s="6" t="s">
        <v>174</v>
      </c>
      <c r="C90" s="30">
        <f t="shared" ref="C90:C95" si="0">SUM(F90:U90)</f>
        <v>0</v>
      </c>
      <c r="D90" s="30">
        <f t="shared" ref="D90:E95" si="1">SUM(I90:X90)</f>
        <v>0</v>
      </c>
      <c r="E90" s="30">
        <f t="shared" si="1"/>
        <v>0</v>
      </c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  <c r="S90" s="30"/>
      <c r="T90" s="30"/>
      <c r="U90" s="30"/>
      <c r="V90" s="30"/>
      <c r="W90" s="30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P90" s="1"/>
      <c r="AQ90" s="1"/>
      <c r="AR90" s="1"/>
    </row>
    <row r="91" spans="1:44" hidden="1">
      <c r="A91" s="27" t="s">
        <v>175</v>
      </c>
      <c r="B91" s="6" t="s">
        <v>176</v>
      </c>
      <c r="C91" s="30">
        <f t="shared" si="0"/>
        <v>0</v>
      </c>
      <c r="D91" s="30">
        <f t="shared" si="1"/>
        <v>0</v>
      </c>
      <c r="E91" s="30">
        <f t="shared" si="1"/>
        <v>0</v>
      </c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  <c r="S91" s="30"/>
      <c r="T91" s="30"/>
      <c r="U91" s="30"/>
      <c r="V91" s="30"/>
      <c r="W91" s="30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P91" s="1"/>
      <c r="AQ91" s="1"/>
      <c r="AR91" s="1"/>
    </row>
    <row r="92" spans="1:44" hidden="1">
      <c r="A92" s="27" t="s">
        <v>177</v>
      </c>
      <c r="B92" s="6" t="s">
        <v>178</v>
      </c>
      <c r="C92" s="30">
        <f t="shared" si="0"/>
        <v>0</v>
      </c>
      <c r="D92" s="30">
        <f t="shared" si="1"/>
        <v>0</v>
      </c>
      <c r="E92" s="30">
        <f t="shared" si="1"/>
        <v>0</v>
      </c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  <c r="S92" s="30"/>
      <c r="T92" s="30"/>
      <c r="U92" s="30"/>
      <c r="V92" s="30"/>
      <c r="W92" s="30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P92" s="1"/>
      <c r="AQ92" s="1"/>
      <c r="AR92" s="1"/>
    </row>
    <row r="93" spans="1:44" hidden="1">
      <c r="A93" s="27" t="s">
        <v>179</v>
      </c>
      <c r="B93" s="6" t="s">
        <v>180</v>
      </c>
      <c r="C93" s="30">
        <f t="shared" si="0"/>
        <v>0</v>
      </c>
      <c r="D93" s="30">
        <f t="shared" si="1"/>
        <v>0</v>
      </c>
      <c r="E93" s="30">
        <f t="shared" si="1"/>
        <v>0</v>
      </c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  <c r="S93" s="30"/>
      <c r="T93" s="30"/>
      <c r="U93" s="30"/>
      <c r="V93" s="30"/>
      <c r="W93" s="30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P93" s="1"/>
      <c r="AQ93" s="1"/>
      <c r="AR93" s="1"/>
    </row>
    <row r="94" spans="1:44" hidden="1">
      <c r="A94" s="27" t="s">
        <v>181</v>
      </c>
      <c r="B94" s="6" t="s">
        <v>182</v>
      </c>
      <c r="C94" s="30">
        <f t="shared" si="0"/>
        <v>0</v>
      </c>
      <c r="D94" s="30">
        <f t="shared" si="1"/>
        <v>0</v>
      </c>
      <c r="E94" s="30">
        <f t="shared" si="1"/>
        <v>0</v>
      </c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  <c r="S94" s="30"/>
      <c r="T94" s="30"/>
      <c r="U94" s="30"/>
      <c r="V94" s="30"/>
      <c r="W94" s="30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P94" s="1"/>
      <c r="AQ94" s="1"/>
      <c r="AR94" s="1"/>
    </row>
    <row r="95" spans="1:44" hidden="1">
      <c r="A95" s="27" t="s">
        <v>183</v>
      </c>
      <c r="B95" s="6" t="s">
        <v>184</v>
      </c>
      <c r="C95" s="30">
        <f t="shared" si="0"/>
        <v>0</v>
      </c>
      <c r="D95" s="30">
        <f t="shared" si="1"/>
        <v>0</v>
      </c>
      <c r="E95" s="30">
        <f t="shared" si="1"/>
        <v>0</v>
      </c>
      <c r="F95" s="30"/>
      <c r="G95" s="30"/>
      <c r="H95" s="30"/>
      <c r="I95" s="30"/>
      <c r="J95" s="30"/>
      <c r="K95" s="30"/>
      <c r="L95" s="30"/>
      <c r="M95" s="30"/>
      <c r="N95" s="30"/>
      <c r="O95" s="30"/>
      <c r="P95" s="30"/>
      <c r="Q95" s="30"/>
      <c r="R95" s="30"/>
      <c r="S95" s="30"/>
      <c r="T95" s="30"/>
      <c r="U95" s="30"/>
      <c r="V95" s="30"/>
      <c r="W95" s="30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P95" s="1"/>
      <c r="AQ95" s="1"/>
      <c r="AR95" s="1"/>
    </row>
    <row r="96" spans="1:44">
      <c r="A96" s="27" t="s">
        <v>185</v>
      </c>
      <c r="B96" s="6" t="s">
        <v>186</v>
      </c>
      <c r="C96" s="30">
        <f>SUM(C97:C99)</f>
        <v>400</v>
      </c>
      <c r="D96" s="30">
        <f>SUM(D97:D99)</f>
        <v>960</v>
      </c>
      <c r="E96" s="30">
        <f>SUM(E97:E99)</f>
        <v>761</v>
      </c>
      <c r="F96" s="30"/>
      <c r="G96" s="30"/>
      <c r="H96" s="30"/>
      <c r="I96" s="30"/>
      <c r="J96" s="30"/>
      <c r="K96" s="30"/>
      <c r="L96" s="30"/>
      <c r="M96" s="30"/>
      <c r="N96" s="30"/>
      <c r="O96" s="30"/>
      <c r="P96" s="30"/>
      <c r="Q96" s="30"/>
      <c r="R96" s="30"/>
      <c r="S96" s="30"/>
      <c r="T96" s="30"/>
      <c r="U96" s="30"/>
      <c r="V96" s="30"/>
      <c r="W96" s="30"/>
    </row>
    <row r="97" spans="1:44">
      <c r="A97" s="72">
        <v>84313</v>
      </c>
      <c r="B97" s="61" t="s">
        <v>522</v>
      </c>
      <c r="C97" s="30">
        <v>0</v>
      </c>
      <c r="D97" s="30">
        <v>0</v>
      </c>
      <c r="E97" s="30">
        <v>0</v>
      </c>
      <c r="F97" s="30"/>
      <c r="G97" s="30"/>
      <c r="H97" s="30"/>
      <c r="I97" s="30"/>
      <c r="J97" s="30"/>
      <c r="K97" s="30"/>
      <c r="L97" s="30"/>
      <c r="M97" s="30"/>
      <c r="N97" s="30"/>
      <c r="O97" s="30"/>
      <c r="P97" s="30"/>
      <c r="Q97" s="30"/>
      <c r="R97" s="30"/>
      <c r="S97" s="30"/>
      <c r="T97" s="30"/>
      <c r="U97" s="30"/>
      <c r="V97" s="30"/>
      <c r="W97" s="30"/>
    </row>
    <row r="98" spans="1:44">
      <c r="A98" s="27"/>
      <c r="B98" s="61" t="s">
        <v>523</v>
      </c>
      <c r="C98" s="30">
        <v>0</v>
      </c>
      <c r="D98" s="30">
        <v>0</v>
      </c>
      <c r="E98" s="30">
        <v>0</v>
      </c>
      <c r="F98" s="30"/>
      <c r="G98" s="30"/>
      <c r="H98" s="30"/>
      <c r="I98" s="30"/>
      <c r="J98" s="30"/>
      <c r="K98" s="30"/>
      <c r="L98" s="30"/>
      <c r="M98" s="30"/>
      <c r="N98" s="30"/>
      <c r="O98" s="30"/>
      <c r="P98" s="30"/>
      <c r="Q98" s="30"/>
      <c r="R98" s="30"/>
      <c r="S98" s="30"/>
      <c r="T98" s="30"/>
      <c r="U98" s="30"/>
      <c r="V98" s="30"/>
      <c r="W98" s="30"/>
    </row>
    <row r="99" spans="1:44">
      <c r="A99" s="27"/>
      <c r="B99" s="61" t="s">
        <v>186</v>
      </c>
      <c r="C99" s="30">
        <v>400</v>
      </c>
      <c r="D99" s="30">
        <v>960</v>
      </c>
      <c r="E99" s="30">
        <v>761</v>
      </c>
      <c r="F99" s="30"/>
      <c r="G99" s="30"/>
      <c r="H99" s="30"/>
      <c r="I99" s="30"/>
      <c r="J99" s="30"/>
      <c r="K99" s="30"/>
      <c r="L99" s="30"/>
      <c r="M99" s="30"/>
      <c r="N99" s="30"/>
      <c r="O99" s="30"/>
      <c r="P99" s="30"/>
      <c r="Q99" s="30"/>
      <c r="R99" s="30"/>
      <c r="S99" s="30"/>
      <c r="T99" s="30"/>
      <c r="U99" s="30"/>
      <c r="V99" s="30"/>
      <c r="W99" s="30"/>
    </row>
    <row r="100" spans="1:44" ht="15.75" customHeight="1">
      <c r="A100" s="7" t="s">
        <v>187</v>
      </c>
      <c r="B100" s="9" t="s">
        <v>188</v>
      </c>
      <c r="C100" s="31">
        <f>+C87+C88+C89+C92+C96</f>
        <v>2763</v>
      </c>
      <c r="D100" s="31">
        <f>+D87+D88+D89+D92+D96</f>
        <v>3323</v>
      </c>
      <c r="E100" s="31">
        <f>+E87+E88+E89+E92+E96</f>
        <v>3024</v>
      </c>
      <c r="F100" s="31"/>
      <c r="G100" s="31"/>
      <c r="H100" s="31"/>
      <c r="I100" s="31"/>
      <c r="J100" s="31"/>
      <c r="K100" s="31"/>
      <c r="L100" s="31"/>
      <c r="M100" s="31"/>
      <c r="N100" s="31"/>
      <c r="O100" s="31"/>
      <c r="P100" s="31"/>
      <c r="Q100" s="31"/>
      <c r="R100" s="31"/>
      <c r="S100" s="31"/>
      <c r="T100" s="31"/>
      <c r="U100" s="31"/>
      <c r="V100" s="31"/>
      <c r="W100" s="31"/>
    </row>
    <row r="101" spans="1:44" s="13" customFormat="1" ht="21.75" customHeight="1" collapsed="1">
      <c r="A101" s="11" t="s">
        <v>189</v>
      </c>
      <c r="B101" s="12" t="s">
        <v>190</v>
      </c>
      <c r="C101" s="32">
        <f>+C46+C54+C82+C86+C100</f>
        <v>24521</v>
      </c>
      <c r="D101" s="32">
        <f>+D46+D54+D82+D86+D100</f>
        <v>21505</v>
      </c>
      <c r="E101" s="32">
        <f>+E46+E54+E82+E86+E100</f>
        <v>14675</v>
      </c>
      <c r="F101" s="32"/>
      <c r="G101" s="32"/>
      <c r="H101" s="32"/>
      <c r="I101" s="32"/>
      <c r="J101" s="32"/>
      <c r="K101" s="32"/>
      <c r="L101" s="32"/>
      <c r="M101" s="32"/>
      <c r="N101" s="32"/>
      <c r="O101" s="32"/>
      <c r="P101" s="32"/>
      <c r="Q101" s="32"/>
      <c r="R101" s="32"/>
      <c r="S101" s="32"/>
      <c r="T101" s="32"/>
      <c r="U101" s="32"/>
      <c r="V101" s="32"/>
      <c r="W101" s="32"/>
    </row>
    <row r="102" spans="1:44" hidden="1" outlineLevel="1">
      <c r="A102" s="27" t="s">
        <v>191</v>
      </c>
      <c r="B102" s="6" t="s">
        <v>192</v>
      </c>
      <c r="C102" s="30">
        <f>SUM(F102:U102)</f>
        <v>0</v>
      </c>
      <c r="D102" s="30">
        <f>SUM(I102:X102)</f>
        <v>0</v>
      </c>
      <c r="E102" s="30">
        <f>SUM(J102:Y102)</f>
        <v>0</v>
      </c>
      <c r="F102" s="30"/>
      <c r="G102" s="30"/>
      <c r="H102" s="30"/>
      <c r="I102" s="30"/>
      <c r="J102" s="30"/>
      <c r="K102" s="30"/>
      <c r="L102" s="30"/>
      <c r="M102" s="30"/>
      <c r="N102" s="30"/>
      <c r="O102" s="30"/>
      <c r="P102" s="30"/>
      <c r="Q102" s="30"/>
      <c r="R102" s="30"/>
      <c r="S102" s="30"/>
      <c r="T102" s="30"/>
      <c r="U102" s="30">
        <f>SUM(V102:W102)</f>
        <v>0</v>
      </c>
      <c r="V102" s="30"/>
      <c r="W102" s="30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P102" s="1"/>
      <c r="AQ102" s="1"/>
      <c r="AR102" s="1"/>
    </row>
    <row r="103" spans="1:44" hidden="1" outlineLevel="1">
      <c r="A103" s="27" t="s">
        <v>193</v>
      </c>
      <c r="B103" s="6" t="s">
        <v>194</v>
      </c>
      <c r="C103" s="30">
        <f t="shared" ref="C103:U103" si="2">SUM(C104:C114)</f>
        <v>0</v>
      </c>
      <c r="D103" s="30">
        <f>SUM(D104:D114)</f>
        <v>0</v>
      </c>
      <c r="E103" s="30">
        <f>SUM(E104:E114)</f>
        <v>0</v>
      </c>
      <c r="F103" s="30">
        <f t="shared" si="2"/>
        <v>0</v>
      </c>
      <c r="G103" s="30">
        <f t="shared" si="2"/>
        <v>0</v>
      </c>
      <c r="H103" s="30">
        <f t="shared" si="2"/>
        <v>0</v>
      </c>
      <c r="I103" s="30">
        <f t="shared" si="2"/>
        <v>0</v>
      </c>
      <c r="J103" s="30">
        <f t="shared" si="2"/>
        <v>0</v>
      </c>
      <c r="K103" s="30">
        <f t="shared" si="2"/>
        <v>0</v>
      </c>
      <c r="L103" s="30">
        <f t="shared" si="2"/>
        <v>0</v>
      </c>
      <c r="M103" s="30">
        <f t="shared" si="2"/>
        <v>0</v>
      </c>
      <c r="N103" s="30">
        <f t="shared" si="2"/>
        <v>0</v>
      </c>
      <c r="O103" s="30">
        <f t="shared" si="2"/>
        <v>0</v>
      </c>
      <c r="P103" s="30">
        <f t="shared" si="2"/>
        <v>0</v>
      </c>
      <c r="Q103" s="30">
        <f t="shared" si="2"/>
        <v>0</v>
      </c>
      <c r="R103" s="30">
        <f>SUM(R104:R114)</f>
        <v>0</v>
      </c>
      <c r="S103" s="30">
        <f>SUM(S104:S114)</f>
        <v>0</v>
      </c>
      <c r="T103" s="30">
        <f>SUM(T104:T114)</f>
        <v>0</v>
      </c>
      <c r="U103" s="30">
        <f t="shared" si="2"/>
        <v>0</v>
      </c>
      <c r="V103" s="30"/>
      <c r="W103" s="30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P103" s="1"/>
      <c r="AQ103" s="1"/>
      <c r="AR103" s="1"/>
    </row>
    <row r="104" spans="1:44" hidden="1" outlineLevel="1">
      <c r="A104" s="27" t="s">
        <v>195</v>
      </c>
      <c r="B104" s="6" t="s">
        <v>196</v>
      </c>
      <c r="C104" s="30">
        <f t="shared" ref="C104:C115" si="3">SUM(F104:U104)</f>
        <v>0</v>
      </c>
      <c r="D104" s="30">
        <f t="shared" ref="D104:D115" si="4">SUM(I104:X104)</f>
        <v>0</v>
      </c>
      <c r="E104" s="30">
        <f t="shared" ref="E104:E115" si="5">SUM(J104:Y104)</f>
        <v>0</v>
      </c>
      <c r="F104" s="30"/>
      <c r="G104" s="30"/>
      <c r="H104" s="30"/>
      <c r="I104" s="30"/>
      <c r="J104" s="30"/>
      <c r="K104" s="30"/>
      <c r="L104" s="30"/>
      <c r="M104" s="30"/>
      <c r="N104" s="30"/>
      <c r="O104" s="30"/>
      <c r="P104" s="30"/>
      <c r="Q104" s="30"/>
      <c r="R104" s="30"/>
      <c r="S104" s="30"/>
      <c r="T104" s="30"/>
      <c r="U104" s="30">
        <f t="shared" ref="U104:U115" si="6">SUM(V104:W104)</f>
        <v>0</v>
      </c>
      <c r="V104" s="30"/>
      <c r="W104" s="30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P104" s="1"/>
      <c r="AQ104" s="1"/>
      <c r="AR104" s="1"/>
    </row>
    <row r="105" spans="1:44" hidden="1" outlineLevel="1">
      <c r="A105" s="27" t="s">
        <v>197</v>
      </c>
      <c r="B105" s="6" t="s">
        <v>198</v>
      </c>
      <c r="C105" s="30">
        <f t="shared" si="3"/>
        <v>0</v>
      </c>
      <c r="D105" s="30">
        <f t="shared" si="4"/>
        <v>0</v>
      </c>
      <c r="E105" s="30">
        <f t="shared" si="5"/>
        <v>0</v>
      </c>
      <c r="F105" s="30"/>
      <c r="G105" s="30"/>
      <c r="H105" s="30"/>
      <c r="I105" s="30"/>
      <c r="J105" s="30"/>
      <c r="K105" s="30"/>
      <c r="L105" s="30"/>
      <c r="M105" s="30"/>
      <c r="N105" s="30"/>
      <c r="O105" s="30"/>
      <c r="P105" s="30"/>
      <c r="Q105" s="30"/>
      <c r="R105" s="30"/>
      <c r="S105" s="30"/>
      <c r="T105" s="30"/>
      <c r="U105" s="30">
        <f t="shared" si="6"/>
        <v>0</v>
      </c>
      <c r="V105" s="30"/>
      <c r="W105" s="30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P105" s="1"/>
      <c r="AQ105" s="1"/>
      <c r="AR105" s="1"/>
    </row>
    <row r="106" spans="1:44" hidden="1" outlineLevel="1">
      <c r="A106" s="27" t="s">
        <v>199</v>
      </c>
      <c r="B106" s="6" t="s">
        <v>200</v>
      </c>
      <c r="C106" s="30">
        <f t="shared" si="3"/>
        <v>0</v>
      </c>
      <c r="D106" s="30">
        <f t="shared" si="4"/>
        <v>0</v>
      </c>
      <c r="E106" s="30">
        <f t="shared" si="5"/>
        <v>0</v>
      </c>
      <c r="F106" s="30"/>
      <c r="G106" s="30"/>
      <c r="H106" s="30"/>
      <c r="I106" s="30"/>
      <c r="J106" s="30"/>
      <c r="K106" s="30"/>
      <c r="L106" s="30"/>
      <c r="M106" s="30"/>
      <c r="N106" s="30"/>
      <c r="O106" s="30"/>
      <c r="P106" s="30"/>
      <c r="Q106" s="30"/>
      <c r="R106" s="30"/>
      <c r="S106" s="30"/>
      <c r="T106" s="30"/>
      <c r="U106" s="30">
        <f t="shared" si="6"/>
        <v>0</v>
      </c>
      <c r="V106" s="30"/>
      <c r="W106" s="30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P106" s="1"/>
      <c r="AQ106" s="1"/>
      <c r="AR106" s="1"/>
    </row>
    <row r="107" spans="1:44" hidden="1" outlineLevel="1">
      <c r="A107" s="27" t="s">
        <v>201</v>
      </c>
      <c r="B107" s="6" t="s">
        <v>202</v>
      </c>
      <c r="C107" s="30">
        <f t="shared" si="3"/>
        <v>0</v>
      </c>
      <c r="D107" s="30">
        <f t="shared" si="4"/>
        <v>0</v>
      </c>
      <c r="E107" s="30">
        <f t="shared" si="5"/>
        <v>0</v>
      </c>
      <c r="F107" s="30"/>
      <c r="G107" s="30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  <c r="S107" s="30"/>
      <c r="T107" s="30"/>
      <c r="U107" s="30">
        <f t="shared" si="6"/>
        <v>0</v>
      </c>
      <c r="V107" s="30"/>
      <c r="W107" s="30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1"/>
    </row>
    <row r="108" spans="1:44" hidden="1" outlineLevel="1">
      <c r="A108" s="27" t="s">
        <v>203</v>
      </c>
      <c r="B108" s="6" t="s">
        <v>204</v>
      </c>
      <c r="C108" s="30">
        <f t="shared" si="3"/>
        <v>0</v>
      </c>
      <c r="D108" s="30">
        <f t="shared" si="4"/>
        <v>0</v>
      </c>
      <c r="E108" s="30">
        <f t="shared" si="5"/>
        <v>0</v>
      </c>
      <c r="F108" s="30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  <c r="S108" s="30"/>
      <c r="T108" s="30"/>
      <c r="U108" s="30">
        <f t="shared" si="6"/>
        <v>0</v>
      </c>
      <c r="V108" s="30"/>
      <c r="W108" s="30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1"/>
    </row>
    <row r="109" spans="1:44" hidden="1" outlineLevel="1">
      <c r="A109" s="27" t="s">
        <v>205</v>
      </c>
      <c r="B109" s="6" t="s">
        <v>206</v>
      </c>
      <c r="C109" s="30">
        <f t="shared" si="3"/>
        <v>0</v>
      </c>
      <c r="D109" s="30">
        <f t="shared" si="4"/>
        <v>0</v>
      </c>
      <c r="E109" s="30">
        <f t="shared" si="5"/>
        <v>0</v>
      </c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  <c r="S109" s="30"/>
      <c r="T109" s="30"/>
      <c r="U109" s="30">
        <f t="shared" si="6"/>
        <v>0</v>
      </c>
      <c r="V109" s="30"/>
      <c r="W109" s="30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1"/>
    </row>
    <row r="110" spans="1:44" hidden="1" outlineLevel="1">
      <c r="A110" s="27" t="s">
        <v>207</v>
      </c>
      <c r="B110" s="6" t="s">
        <v>208</v>
      </c>
      <c r="C110" s="30">
        <f t="shared" si="3"/>
        <v>0</v>
      </c>
      <c r="D110" s="30">
        <f t="shared" si="4"/>
        <v>0</v>
      </c>
      <c r="E110" s="30">
        <f t="shared" si="5"/>
        <v>0</v>
      </c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  <c r="S110" s="30"/>
      <c r="T110" s="30"/>
      <c r="U110" s="30">
        <f t="shared" si="6"/>
        <v>0</v>
      </c>
      <c r="V110" s="30"/>
      <c r="W110" s="30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1"/>
    </row>
    <row r="111" spans="1:44" hidden="1" outlineLevel="1">
      <c r="A111" s="27" t="s">
        <v>209</v>
      </c>
      <c r="B111" s="6" t="s">
        <v>210</v>
      </c>
      <c r="C111" s="30">
        <f t="shared" si="3"/>
        <v>0</v>
      </c>
      <c r="D111" s="30">
        <f t="shared" si="4"/>
        <v>0</v>
      </c>
      <c r="E111" s="30">
        <f t="shared" si="5"/>
        <v>0</v>
      </c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  <c r="S111" s="30"/>
      <c r="T111" s="30"/>
      <c r="U111" s="30">
        <f t="shared" si="6"/>
        <v>0</v>
      </c>
      <c r="V111" s="30"/>
      <c r="W111" s="30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1"/>
    </row>
    <row r="112" spans="1:44" hidden="1" outlineLevel="1">
      <c r="A112" s="27" t="s">
        <v>211</v>
      </c>
      <c r="B112" s="6" t="s">
        <v>212</v>
      </c>
      <c r="C112" s="30">
        <f t="shared" si="3"/>
        <v>0</v>
      </c>
      <c r="D112" s="30">
        <f t="shared" si="4"/>
        <v>0</v>
      </c>
      <c r="E112" s="30">
        <f t="shared" si="5"/>
        <v>0</v>
      </c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  <c r="S112" s="30"/>
      <c r="T112" s="30"/>
      <c r="U112" s="30">
        <f t="shared" si="6"/>
        <v>0</v>
      </c>
      <c r="V112" s="30"/>
      <c r="W112" s="30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1"/>
    </row>
    <row r="113" spans="1:44" hidden="1" outlineLevel="1">
      <c r="A113" s="27" t="s">
        <v>213</v>
      </c>
      <c r="B113" s="6" t="s">
        <v>214</v>
      </c>
      <c r="C113" s="30">
        <f t="shared" si="3"/>
        <v>0</v>
      </c>
      <c r="D113" s="30">
        <f t="shared" si="4"/>
        <v>0</v>
      </c>
      <c r="E113" s="30">
        <f t="shared" si="5"/>
        <v>0</v>
      </c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  <c r="S113" s="30"/>
      <c r="T113" s="30"/>
      <c r="U113" s="30">
        <f t="shared" si="6"/>
        <v>0</v>
      </c>
      <c r="V113" s="30"/>
      <c r="W113" s="30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1"/>
    </row>
    <row r="114" spans="1:44" hidden="1" outlineLevel="1">
      <c r="A114" s="27" t="s">
        <v>215</v>
      </c>
      <c r="B114" s="6" t="s">
        <v>216</v>
      </c>
      <c r="C114" s="30">
        <f t="shared" si="3"/>
        <v>0</v>
      </c>
      <c r="D114" s="30">
        <f t="shared" si="4"/>
        <v>0</v>
      </c>
      <c r="E114" s="30">
        <f t="shared" si="5"/>
        <v>0</v>
      </c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  <c r="S114" s="30"/>
      <c r="T114" s="30"/>
      <c r="U114" s="30">
        <f t="shared" si="6"/>
        <v>0</v>
      </c>
      <c r="V114" s="30"/>
      <c r="W114" s="30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1"/>
    </row>
    <row r="115" spans="1:44" hidden="1" outlineLevel="1">
      <c r="A115" s="27" t="s">
        <v>217</v>
      </c>
      <c r="B115" s="6" t="s">
        <v>218</v>
      </c>
      <c r="C115" s="30">
        <f t="shared" si="3"/>
        <v>0</v>
      </c>
      <c r="D115" s="30">
        <f t="shared" si="4"/>
        <v>0</v>
      </c>
      <c r="E115" s="30">
        <f t="shared" si="5"/>
        <v>0</v>
      </c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  <c r="S115" s="30"/>
      <c r="T115" s="30"/>
      <c r="U115" s="30">
        <f t="shared" si="6"/>
        <v>0</v>
      </c>
      <c r="V115" s="30"/>
      <c r="W115" s="30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1"/>
    </row>
    <row r="116" spans="1:44" hidden="1" outlineLevel="1">
      <c r="A116" s="27" t="s">
        <v>219</v>
      </c>
      <c r="B116" s="6" t="s">
        <v>220</v>
      </c>
      <c r="C116" s="30">
        <f t="shared" ref="C116:U116" si="7">SUM(C117:C123)</f>
        <v>0</v>
      </c>
      <c r="D116" s="30">
        <f>SUM(D117:D123)</f>
        <v>0</v>
      </c>
      <c r="E116" s="30">
        <f>SUM(E117:E123)</f>
        <v>0</v>
      </c>
      <c r="F116" s="30">
        <f t="shared" si="7"/>
        <v>0</v>
      </c>
      <c r="G116" s="30">
        <f t="shared" si="7"/>
        <v>0</v>
      </c>
      <c r="H116" s="30">
        <f t="shared" si="7"/>
        <v>0</v>
      </c>
      <c r="I116" s="30">
        <f t="shared" si="7"/>
        <v>0</v>
      </c>
      <c r="J116" s="30">
        <f t="shared" si="7"/>
        <v>0</v>
      </c>
      <c r="K116" s="30">
        <f t="shared" si="7"/>
        <v>0</v>
      </c>
      <c r="L116" s="30">
        <f t="shared" si="7"/>
        <v>0</v>
      </c>
      <c r="M116" s="30">
        <f t="shared" si="7"/>
        <v>0</v>
      </c>
      <c r="N116" s="30">
        <f t="shared" si="7"/>
        <v>0</v>
      </c>
      <c r="O116" s="30">
        <f t="shared" si="7"/>
        <v>0</v>
      </c>
      <c r="P116" s="30">
        <f t="shared" si="7"/>
        <v>0</v>
      </c>
      <c r="Q116" s="30">
        <f t="shared" si="7"/>
        <v>0</v>
      </c>
      <c r="R116" s="30">
        <f>SUM(R117:R123)</f>
        <v>0</v>
      </c>
      <c r="S116" s="30">
        <f>SUM(S117:S123)</f>
        <v>0</v>
      </c>
      <c r="T116" s="30">
        <f>SUM(T117:T123)</f>
        <v>0</v>
      </c>
      <c r="U116" s="30">
        <f t="shared" si="7"/>
        <v>0</v>
      </c>
      <c r="V116" s="30"/>
      <c r="W116" s="30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1"/>
    </row>
    <row r="117" spans="1:44" hidden="1" outlineLevel="1">
      <c r="A117" s="27" t="s">
        <v>221</v>
      </c>
      <c r="B117" s="6" t="s">
        <v>222</v>
      </c>
      <c r="C117" s="30">
        <f t="shared" ref="C117:C123" si="8">SUM(F117:U117)</f>
        <v>0</v>
      </c>
      <c r="D117" s="30">
        <f t="shared" ref="D117:E123" si="9">SUM(I117:X117)</f>
        <v>0</v>
      </c>
      <c r="E117" s="30">
        <f t="shared" si="9"/>
        <v>0</v>
      </c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  <c r="S117" s="30"/>
      <c r="T117" s="30"/>
      <c r="U117" s="30">
        <f t="shared" ref="U117:U123" si="10">SUM(V117:W117)</f>
        <v>0</v>
      </c>
      <c r="V117" s="30"/>
      <c r="W117" s="30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1"/>
    </row>
    <row r="118" spans="1:44" hidden="1" outlineLevel="1">
      <c r="A118" s="27" t="s">
        <v>223</v>
      </c>
      <c r="B118" s="6" t="s">
        <v>224</v>
      </c>
      <c r="C118" s="30">
        <f t="shared" si="8"/>
        <v>0</v>
      </c>
      <c r="D118" s="30">
        <f t="shared" si="9"/>
        <v>0</v>
      </c>
      <c r="E118" s="30">
        <f t="shared" si="9"/>
        <v>0</v>
      </c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  <c r="S118" s="30"/>
      <c r="T118" s="30"/>
      <c r="U118" s="30">
        <f t="shared" si="10"/>
        <v>0</v>
      </c>
      <c r="V118" s="30"/>
      <c r="W118" s="30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1"/>
    </row>
    <row r="119" spans="1:44" hidden="1" outlineLevel="1">
      <c r="A119" s="27" t="s">
        <v>225</v>
      </c>
      <c r="B119" s="6" t="s">
        <v>226</v>
      </c>
      <c r="C119" s="30">
        <f t="shared" si="8"/>
        <v>0</v>
      </c>
      <c r="D119" s="30">
        <f t="shared" si="9"/>
        <v>0</v>
      </c>
      <c r="E119" s="30">
        <f t="shared" si="9"/>
        <v>0</v>
      </c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  <c r="S119" s="30"/>
      <c r="T119" s="30"/>
      <c r="U119" s="30">
        <f t="shared" si="10"/>
        <v>0</v>
      </c>
      <c r="V119" s="30"/>
      <c r="W119" s="30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1"/>
    </row>
    <row r="120" spans="1:44" ht="25.5" hidden="1" outlineLevel="1">
      <c r="A120" s="27" t="s">
        <v>227</v>
      </c>
      <c r="B120" s="6" t="s">
        <v>228</v>
      </c>
      <c r="C120" s="30">
        <f t="shared" si="8"/>
        <v>0</v>
      </c>
      <c r="D120" s="30">
        <f t="shared" si="9"/>
        <v>0</v>
      </c>
      <c r="E120" s="30">
        <f t="shared" si="9"/>
        <v>0</v>
      </c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  <c r="S120" s="30"/>
      <c r="T120" s="30"/>
      <c r="U120" s="30">
        <f t="shared" si="10"/>
        <v>0</v>
      </c>
      <c r="V120" s="30"/>
      <c r="W120" s="30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1"/>
    </row>
    <row r="121" spans="1:44" hidden="1" outlineLevel="1">
      <c r="A121" s="27" t="s">
        <v>229</v>
      </c>
      <c r="B121" s="6" t="s">
        <v>230</v>
      </c>
      <c r="C121" s="30">
        <f t="shared" si="8"/>
        <v>0</v>
      </c>
      <c r="D121" s="30">
        <f t="shared" si="9"/>
        <v>0</v>
      </c>
      <c r="E121" s="30">
        <f t="shared" si="9"/>
        <v>0</v>
      </c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  <c r="S121" s="30"/>
      <c r="T121" s="30"/>
      <c r="U121" s="30">
        <f t="shared" si="10"/>
        <v>0</v>
      </c>
      <c r="V121" s="30"/>
      <c r="W121" s="30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1"/>
    </row>
    <row r="122" spans="1:44" hidden="1" outlineLevel="1">
      <c r="A122" s="27" t="s">
        <v>231</v>
      </c>
      <c r="B122" s="6" t="s">
        <v>232</v>
      </c>
      <c r="C122" s="30">
        <f t="shared" si="8"/>
        <v>0</v>
      </c>
      <c r="D122" s="30">
        <f t="shared" si="9"/>
        <v>0</v>
      </c>
      <c r="E122" s="30">
        <f t="shared" si="9"/>
        <v>0</v>
      </c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  <c r="S122" s="30"/>
      <c r="T122" s="30"/>
      <c r="U122" s="30">
        <f t="shared" si="10"/>
        <v>0</v>
      </c>
      <c r="V122" s="30"/>
      <c r="W122" s="30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1"/>
    </row>
    <row r="123" spans="1:44" hidden="1" outlineLevel="1">
      <c r="A123" s="27" t="s">
        <v>233</v>
      </c>
      <c r="B123" s="6" t="s">
        <v>234</v>
      </c>
      <c r="C123" s="30">
        <f t="shared" si="8"/>
        <v>0</v>
      </c>
      <c r="D123" s="30">
        <f t="shared" si="9"/>
        <v>0</v>
      </c>
      <c r="E123" s="30">
        <f t="shared" si="9"/>
        <v>0</v>
      </c>
      <c r="F123" s="30">
        <v>0</v>
      </c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  <c r="S123" s="30"/>
      <c r="T123" s="30"/>
      <c r="U123" s="30">
        <f t="shared" si="10"/>
        <v>0</v>
      </c>
      <c r="V123" s="30"/>
      <c r="W123" s="30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1"/>
    </row>
    <row r="124" spans="1:44" outlineLevel="1">
      <c r="A124" s="27" t="s">
        <v>235</v>
      </c>
      <c r="B124" s="6" t="s">
        <v>999</v>
      </c>
      <c r="C124" s="30">
        <v>120</v>
      </c>
      <c r="D124" s="30">
        <v>0</v>
      </c>
      <c r="E124" s="30">
        <v>290</v>
      </c>
      <c r="F124" s="30">
        <f t="shared" ref="F124:N124" si="11">SUM(F125:F133)</f>
        <v>0</v>
      </c>
      <c r="G124" s="30">
        <f t="shared" si="11"/>
        <v>0</v>
      </c>
      <c r="H124" s="30">
        <f t="shared" si="11"/>
        <v>0</v>
      </c>
      <c r="I124" s="30">
        <f t="shared" si="11"/>
        <v>0</v>
      </c>
      <c r="J124" s="30">
        <f t="shared" si="11"/>
        <v>0</v>
      </c>
      <c r="K124" s="30">
        <f t="shared" si="11"/>
        <v>0</v>
      </c>
      <c r="L124" s="30">
        <f t="shared" si="11"/>
        <v>0</v>
      </c>
      <c r="M124" s="30">
        <f t="shared" si="11"/>
        <v>0</v>
      </c>
      <c r="N124" s="30">
        <f t="shared" si="11"/>
        <v>0</v>
      </c>
      <c r="O124" s="30"/>
      <c r="P124" s="30"/>
      <c r="Q124" s="30"/>
      <c r="R124" s="30"/>
      <c r="S124" s="30"/>
      <c r="T124" s="30"/>
      <c r="U124" s="30"/>
      <c r="V124" s="30"/>
      <c r="W124" s="30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1"/>
    </row>
    <row r="125" spans="1:44" ht="38.25" hidden="1" outlineLevel="1">
      <c r="A125" s="27" t="s">
        <v>237</v>
      </c>
      <c r="B125" s="6" t="s">
        <v>238</v>
      </c>
      <c r="C125" s="30">
        <f t="shared" ref="C125:C131" si="12">SUM(F125:U125)</f>
        <v>0</v>
      </c>
      <c r="D125" s="30">
        <f t="shared" ref="D125:E131" si="13">SUM(I125:X125)</f>
        <v>0</v>
      </c>
      <c r="E125" s="30">
        <f t="shared" si="13"/>
        <v>0</v>
      </c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  <c r="S125" s="30"/>
      <c r="T125" s="30"/>
      <c r="U125" s="30">
        <f t="shared" ref="U125:U133" si="14">SUM(V125:W125)</f>
        <v>0</v>
      </c>
      <c r="V125" s="30"/>
      <c r="W125" s="30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1"/>
    </row>
    <row r="126" spans="1:44" ht="25.5" hidden="1" outlineLevel="1">
      <c r="A126" s="27" t="s">
        <v>239</v>
      </c>
      <c r="B126" s="6" t="s">
        <v>240</v>
      </c>
      <c r="C126" s="30">
        <f t="shared" si="12"/>
        <v>0</v>
      </c>
      <c r="D126" s="30">
        <f t="shared" si="13"/>
        <v>0</v>
      </c>
      <c r="E126" s="30">
        <f t="shared" si="13"/>
        <v>0</v>
      </c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  <c r="S126" s="30"/>
      <c r="T126" s="30"/>
      <c r="U126" s="30">
        <f t="shared" si="14"/>
        <v>0</v>
      </c>
      <c r="V126" s="30"/>
      <c r="W126" s="30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1"/>
    </row>
    <row r="127" spans="1:44" hidden="1" outlineLevel="1">
      <c r="A127" s="27" t="s">
        <v>241</v>
      </c>
      <c r="B127" s="6" t="s">
        <v>242</v>
      </c>
      <c r="C127" s="30">
        <f t="shared" si="12"/>
        <v>0</v>
      </c>
      <c r="D127" s="30">
        <f t="shared" si="13"/>
        <v>0</v>
      </c>
      <c r="E127" s="30">
        <f t="shared" si="13"/>
        <v>0</v>
      </c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  <c r="S127" s="30"/>
      <c r="T127" s="30"/>
      <c r="U127" s="30">
        <f t="shared" si="14"/>
        <v>0</v>
      </c>
      <c r="V127" s="30"/>
      <c r="W127" s="30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  <c r="AR127" s="1"/>
    </row>
    <row r="128" spans="1:44" hidden="1" outlineLevel="1">
      <c r="A128" s="27" t="s">
        <v>243</v>
      </c>
      <c r="B128" s="6" t="s">
        <v>244</v>
      </c>
      <c r="C128" s="30">
        <f t="shared" si="12"/>
        <v>0</v>
      </c>
      <c r="D128" s="30">
        <f t="shared" si="13"/>
        <v>0</v>
      </c>
      <c r="E128" s="30">
        <f t="shared" si="13"/>
        <v>0</v>
      </c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  <c r="S128" s="30"/>
      <c r="T128" s="30"/>
      <c r="U128" s="30">
        <f t="shared" si="14"/>
        <v>0</v>
      </c>
      <c r="V128" s="30"/>
      <c r="W128" s="30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  <c r="AR128" s="1"/>
    </row>
    <row r="129" spans="1:44" hidden="1" outlineLevel="1">
      <c r="A129" s="27" t="s">
        <v>245</v>
      </c>
      <c r="B129" s="6" t="s">
        <v>246</v>
      </c>
      <c r="C129" s="30">
        <f t="shared" si="12"/>
        <v>0</v>
      </c>
      <c r="D129" s="30">
        <f t="shared" si="13"/>
        <v>0</v>
      </c>
      <c r="E129" s="30">
        <f t="shared" si="13"/>
        <v>0</v>
      </c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  <c r="S129" s="30"/>
      <c r="T129" s="30"/>
      <c r="U129" s="30">
        <f t="shared" si="14"/>
        <v>0</v>
      </c>
      <c r="V129" s="30"/>
      <c r="W129" s="30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  <c r="AR129" s="1"/>
    </row>
    <row r="130" spans="1:44" hidden="1" outlineLevel="1">
      <c r="A130" s="27" t="s">
        <v>247</v>
      </c>
      <c r="B130" s="6" t="s">
        <v>248</v>
      </c>
      <c r="C130" s="30">
        <f t="shared" si="12"/>
        <v>0</v>
      </c>
      <c r="D130" s="30">
        <f t="shared" si="13"/>
        <v>0</v>
      </c>
      <c r="E130" s="30">
        <f t="shared" si="13"/>
        <v>0</v>
      </c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  <c r="S130" s="30"/>
      <c r="T130" s="30"/>
      <c r="U130" s="30">
        <f t="shared" si="14"/>
        <v>0</v>
      </c>
      <c r="V130" s="30"/>
      <c r="W130" s="30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  <c r="AR130" s="1"/>
    </row>
    <row r="131" spans="1:44" hidden="1" outlineLevel="1">
      <c r="A131" s="27" t="s">
        <v>249</v>
      </c>
      <c r="B131" s="6" t="s">
        <v>250</v>
      </c>
      <c r="C131" s="30">
        <f t="shared" si="12"/>
        <v>0</v>
      </c>
      <c r="D131" s="30">
        <f t="shared" si="13"/>
        <v>0</v>
      </c>
      <c r="E131" s="30">
        <f t="shared" si="13"/>
        <v>0</v>
      </c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  <c r="S131" s="30"/>
      <c r="T131" s="30"/>
      <c r="U131" s="30">
        <f t="shared" si="14"/>
        <v>0</v>
      </c>
      <c r="V131" s="30"/>
      <c r="W131" s="30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  <c r="AR131" s="1"/>
    </row>
    <row r="132" spans="1:44" outlineLevel="1">
      <c r="A132" s="27" t="s">
        <v>251</v>
      </c>
      <c r="B132" s="6" t="s">
        <v>1000</v>
      </c>
      <c r="C132" s="30">
        <v>0</v>
      </c>
      <c r="D132" s="30">
        <v>0</v>
      </c>
      <c r="E132" s="30">
        <v>0</v>
      </c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  <c r="S132" s="30"/>
      <c r="T132" s="30"/>
      <c r="U132" s="30"/>
      <c r="V132" s="30"/>
      <c r="W132" s="30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  <c r="AR132" s="1"/>
    </row>
    <row r="133" spans="1:44" hidden="1" outlineLevel="1">
      <c r="A133" s="27" t="s">
        <v>253</v>
      </c>
      <c r="B133" s="6" t="s">
        <v>254</v>
      </c>
      <c r="C133" s="30">
        <f>SUM(F133:U133)</f>
        <v>0</v>
      </c>
      <c r="D133" s="30">
        <f>SUM(I133:X133)</f>
        <v>0</v>
      </c>
      <c r="E133" s="30">
        <f>SUM(J133:Y133)</f>
        <v>0</v>
      </c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  <c r="S133" s="30"/>
      <c r="T133" s="30"/>
      <c r="U133" s="30">
        <f t="shared" si="14"/>
        <v>0</v>
      </c>
      <c r="V133" s="30"/>
      <c r="W133" s="30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  <c r="AR133" s="1"/>
    </row>
    <row r="134" spans="1:44" outlineLevel="1">
      <c r="A134" s="27" t="s">
        <v>255</v>
      </c>
      <c r="B134" s="6" t="s">
        <v>256</v>
      </c>
      <c r="C134" s="30">
        <f>SUM(C135:C140)</f>
        <v>650</v>
      </c>
      <c r="D134" s="30">
        <f>SUM(D135:D140)</f>
        <v>0</v>
      </c>
      <c r="E134" s="30"/>
      <c r="F134" s="30">
        <f t="shared" ref="F134:Q134" si="15">SUM(F135:F140)</f>
        <v>0</v>
      </c>
      <c r="G134" s="30">
        <f t="shared" si="15"/>
        <v>0</v>
      </c>
      <c r="H134" s="30">
        <f t="shared" si="15"/>
        <v>0</v>
      </c>
      <c r="I134" s="30">
        <f t="shared" si="15"/>
        <v>0</v>
      </c>
      <c r="J134" s="30">
        <f t="shared" si="15"/>
        <v>0</v>
      </c>
      <c r="K134" s="30">
        <f t="shared" si="15"/>
        <v>0</v>
      </c>
      <c r="L134" s="30">
        <f t="shared" si="15"/>
        <v>0</v>
      </c>
      <c r="M134" s="30">
        <f t="shared" si="15"/>
        <v>0</v>
      </c>
      <c r="N134" s="30">
        <f t="shared" si="15"/>
        <v>0</v>
      </c>
      <c r="O134" s="30">
        <f t="shared" si="15"/>
        <v>0</v>
      </c>
      <c r="P134" s="30">
        <f t="shared" si="15"/>
        <v>0</v>
      </c>
      <c r="Q134" s="30">
        <f t="shared" si="15"/>
        <v>0</v>
      </c>
      <c r="R134" s="30"/>
      <c r="S134" s="30"/>
      <c r="T134" s="30"/>
      <c r="U134" s="30"/>
      <c r="V134" s="30"/>
      <c r="W134" s="30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  <c r="AR134" s="1"/>
    </row>
    <row r="135" spans="1:44" hidden="1" outlineLevel="1">
      <c r="A135" s="27" t="s">
        <v>257</v>
      </c>
      <c r="B135" s="6" t="s">
        <v>258</v>
      </c>
      <c r="C135" s="30">
        <f>SUM(F135:U135)</f>
        <v>0</v>
      </c>
      <c r="D135" s="30">
        <f>SUM(I135:X135)</f>
        <v>0</v>
      </c>
      <c r="E135" s="30">
        <f>SUM(J135:Y135)</f>
        <v>0</v>
      </c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  <c r="S135" s="30"/>
      <c r="T135" s="30"/>
      <c r="U135" s="30">
        <f t="shared" ref="U135:U170" si="16">SUM(V135:W135)</f>
        <v>0</v>
      </c>
      <c r="V135" s="30"/>
      <c r="W135" s="30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  <c r="AR135" s="1"/>
    </row>
    <row r="136" spans="1:44" hidden="1" outlineLevel="1">
      <c r="A136" s="27" t="s">
        <v>259</v>
      </c>
      <c r="B136" s="6" t="s">
        <v>260</v>
      </c>
      <c r="C136" s="30">
        <f>SUM(F136:U136)</f>
        <v>0</v>
      </c>
      <c r="D136" s="30">
        <f>SUM(I136:X136)</f>
        <v>0</v>
      </c>
      <c r="E136" s="30">
        <f>SUM(J136:Y136)</f>
        <v>0</v>
      </c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  <c r="S136" s="30"/>
      <c r="T136" s="30"/>
      <c r="U136" s="30">
        <f t="shared" si="16"/>
        <v>0</v>
      </c>
      <c r="V136" s="30"/>
      <c r="W136" s="30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  <c r="AR136" s="1"/>
    </row>
    <row r="137" spans="1:44" outlineLevel="1">
      <c r="A137" s="27" t="s">
        <v>261</v>
      </c>
      <c r="B137" s="6" t="s">
        <v>262</v>
      </c>
      <c r="C137" s="30">
        <v>650</v>
      </c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  <c r="S137" s="30"/>
      <c r="T137" s="30"/>
      <c r="U137" s="30"/>
      <c r="V137" s="30"/>
      <c r="W137" s="30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1"/>
    </row>
    <row r="138" spans="1:44" hidden="1" outlineLevel="1">
      <c r="A138" s="27" t="s">
        <v>263</v>
      </c>
      <c r="B138" s="6" t="s">
        <v>264</v>
      </c>
      <c r="C138" s="30">
        <f t="shared" ref="C138:C143" si="17">SUM(F138:U138)</f>
        <v>0</v>
      </c>
      <c r="D138" s="30">
        <f t="shared" ref="D138:E143" si="18">SUM(I138:X138)</f>
        <v>0</v>
      </c>
      <c r="E138" s="30">
        <f t="shared" si="18"/>
        <v>0</v>
      </c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  <c r="S138" s="30"/>
      <c r="T138" s="30"/>
      <c r="U138" s="30">
        <f t="shared" si="16"/>
        <v>0</v>
      </c>
      <c r="V138" s="30"/>
      <c r="W138" s="30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  <c r="AR138" s="1"/>
    </row>
    <row r="139" spans="1:44" ht="25.5" hidden="1" outlineLevel="1">
      <c r="A139" s="27" t="s">
        <v>265</v>
      </c>
      <c r="B139" s="6" t="s">
        <v>266</v>
      </c>
      <c r="C139" s="30">
        <f t="shared" si="17"/>
        <v>0</v>
      </c>
      <c r="D139" s="30">
        <f t="shared" si="18"/>
        <v>0</v>
      </c>
      <c r="E139" s="30">
        <f t="shared" si="18"/>
        <v>0</v>
      </c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  <c r="S139" s="30"/>
      <c r="T139" s="30"/>
      <c r="U139" s="30">
        <f t="shared" si="16"/>
        <v>0</v>
      </c>
      <c r="V139" s="30"/>
      <c r="W139" s="30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P139" s="1"/>
      <c r="AQ139" s="1"/>
      <c r="AR139" s="1"/>
    </row>
    <row r="140" spans="1:44" ht="25.5" hidden="1" outlineLevel="1">
      <c r="A140" s="27" t="s">
        <v>267</v>
      </c>
      <c r="B140" s="6" t="s">
        <v>268</v>
      </c>
      <c r="C140" s="30">
        <f t="shared" si="17"/>
        <v>0</v>
      </c>
      <c r="D140" s="30">
        <f t="shared" si="18"/>
        <v>0</v>
      </c>
      <c r="E140" s="30">
        <f t="shared" si="18"/>
        <v>0</v>
      </c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  <c r="S140" s="30"/>
      <c r="T140" s="30"/>
      <c r="U140" s="30">
        <f t="shared" si="16"/>
        <v>0</v>
      </c>
      <c r="V140" s="30"/>
      <c r="W140" s="30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P140" s="1"/>
      <c r="AQ140" s="1"/>
      <c r="AR140" s="1"/>
    </row>
    <row r="141" spans="1:44" hidden="1" outlineLevel="1">
      <c r="A141" s="27" t="s">
        <v>269</v>
      </c>
      <c r="B141" s="6" t="s">
        <v>270</v>
      </c>
      <c r="C141" s="30">
        <f t="shared" si="17"/>
        <v>0</v>
      </c>
      <c r="D141" s="30">
        <f t="shared" si="18"/>
        <v>0</v>
      </c>
      <c r="E141" s="30">
        <f t="shared" si="18"/>
        <v>0</v>
      </c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  <c r="S141" s="30"/>
      <c r="T141" s="30"/>
      <c r="U141" s="30">
        <f t="shared" si="16"/>
        <v>0</v>
      </c>
      <c r="V141" s="30"/>
      <c r="W141" s="30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P141" s="1"/>
      <c r="AQ141" s="1"/>
      <c r="AR141" s="1"/>
    </row>
    <row r="142" spans="1:44" hidden="1" outlineLevel="1">
      <c r="A142" s="27" t="s">
        <v>271</v>
      </c>
      <c r="B142" s="6" t="s">
        <v>272</v>
      </c>
      <c r="C142" s="30">
        <f t="shared" si="17"/>
        <v>0</v>
      </c>
      <c r="D142" s="30">
        <f t="shared" si="18"/>
        <v>0</v>
      </c>
      <c r="E142" s="30">
        <f t="shared" si="18"/>
        <v>0</v>
      </c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  <c r="S142" s="30"/>
      <c r="T142" s="30"/>
      <c r="U142" s="30">
        <f t="shared" si="16"/>
        <v>0</v>
      </c>
      <c r="V142" s="30"/>
      <c r="W142" s="30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P142" s="1"/>
      <c r="AQ142" s="1"/>
      <c r="AR142" s="1"/>
    </row>
    <row r="143" spans="1:44" hidden="1" outlineLevel="1">
      <c r="A143" s="27" t="s">
        <v>273</v>
      </c>
      <c r="B143" s="6" t="s">
        <v>274</v>
      </c>
      <c r="C143" s="30">
        <f t="shared" si="17"/>
        <v>0</v>
      </c>
      <c r="D143" s="30">
        <f t="shared" si="18"/>
        <v>0</v>
      </c>
      <c r="E143" s="30">
        <f t="shared" si="18"/>
        <v>0</v>
      </c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  <c r="S143" s="30"/>
      <c r="T143" s="30"/>
      <c r="U143" s="30">
        <f t="shared" si="16"/>
        <v>0</v>
      </c>
      <c r="V143" s="30"/>
      <c r="W143" s="30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P143" s="1"/>
      <c r="AQ143" s="1"/>
      <c r="AR143" s="1"/>
    </row>
    <row r="144" spans="1:44" outlineLevel="1">
      <c r="A144" s="27" t="s">
        <v>275</v>
      </c>
      <c r="B144" s="6" t="s">
        <v>276</v>
      </c>
      <c r="C144" s="30">
        <f>SUBTOTAL(9,C159:C166)</f>
        <v>1400</v>
      </c>
      <c r="D144" s="30">
        <v>1000</v>
      </c>
      <c r="E144" s="30">
        <f>SUM(E145:E167)</f>
        <v>1849</v>
      </c>
      <c r="F144" s="30">
        <f t="shared" ref="F144:O144" si="19">SUM(F145:F167)</f>
        <v>0</v>
      </c>
      <c r="G144" s="30">
        <f t="shared" si="19"/>
        <v>0</v>
      </c>
      <c r="H144" s="30">
        <f t="shared" si="19"/>
        <v>0</v>
      </c>
      <c r="I144" s="30">
        <f t="shared" si="19"/>
        <v>0</v>
      </c>
      <c r="J144" s="30">
        <f t="shared" si="19"/>
        <v>0</v>
      </c>
      <c r="K144" s="30">
        <f t="shared" si="19"/>
        <v>0</v>
      </c>
      <c r="L144" s="30">
        <f t="shared" si="19"/>
        <v>0</v>
      </c>
      <c r="M144" s="30">
        <f t="shared" si="19"/>
        <v>0</v>
      </c>
      <c r="N144" s="30">
        <f t="shared" si="19"/>
        <v>0</v>
      </c>
      <c r="O144" s="30">
        <f t="shared" si="19"/>
        <v>0</v>
      </c>
      <c r="P144" s="30"/>
      <c r="Q144" s="30"/>
      <c r="R144" s="30"/>
      <c r="S144" s="30"/>
      <c r="T144" s="30"/>
      <c r="U144" s="30"/>
      <c r="V144" s="30"/>
      <c r="W144" s="30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P144" s="1"/>
      <c r="AQ144" s="1"/>
      <c r="AR144" s="1"/>
    </row>
    <row r="145" spans="1:44" hidden="1" outlineLevel="1">
      <c r="A145" s="27" t="s">
        <v>277</v>
      </c>
      <c r="B145" s="6" t="s">
        <v>278</v>
      </c>
      <c r="C145" s="30">
        <f t="shared" ref="C145:C158" si="20">SUM(F145:U145)</f>
        <v>0</v>
      </c>
      <c r="D145" s="30">
        <f t="shared" ref="D145:D158" si="21">SUM(I145:X145)</f>
        <v>0</v>
      </c>
      <c r="E145" s="30">
        <f t="shared" ref="E145:E158" si="22">SUM(J145:Y145)</f>
        <v>0</v>
      </c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  <c r="S145" s="30"/>
      <c r="T145" s="30"/>
      <c r="U145" s="30">
        <f t="shared" si="16"/>
        <v>0</v>
      </c>
      <c r="V145" s="30"/>
      <c r="W145" s="30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P145" s="1"/>
      <c r="AQ145" s="1"/>
      <c r="AR145" s="1"/>
    </row>
    <row r="146" spans="1:44" hidden="1" outlineLevel="1">
      <c r="A146" s="27" t="s">
        <v>279</v>
      </c>
      <c r="B146" s="6" t="s">
        <v>280</v>
      </c>
      <c r="C146" s="30">
        <f t="shared" si="20"/>
        <v>0</v>
      </c>
      <c r="D146" s="30">
        <f t="shared" si="21"/>
        <v>0</v>
      </c>
      <c r="E146" s="30">
        <f t="shared" si="22"/>
        <v>0</v>
      </c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  <c r="S146" s="30"/>
      <c r="T146" s="30"/>
      <c r="U146" s="30">
        <f t="shared" si="16"/>
        <v>0</v>
      </c>
      <c r="V146" s="30"/>
      <c r="W146" s="30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P146" s="1"/>
      <c r="AQ146" s="1"/>
      <c r="AR146" s="1"/>
    </row>
    <row r="147" spans="1:44" hidden="1" outlineLevel="1">
      <c r="A147" s="27" t="s">
        <v>281</v>
      </c>
      <c r="B147" s="6" t="s">
        <v>282</v>
      </c>
      <c r="C147" s="30">
        <f t="shared" si="20"/>
        <v>0</v>
      </c>
      <c r="D147" s="30">
        <f t="shared" si="21"/>
        <v>0</v>
      </c>
      <c r="E147" s="30">
        <f t="shared" si="22"/>
        <v>0</v>
      </c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  <c r="S147" s="30"/>
      <c r="T147" s="30"/>
      <c r="U147" s="30">
        <f t="shared" si="16"/>
        <v>0</v>
      </c>
      <c r="V147" s="30"/>
      <c r="W147" s="30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P147" s="1"/>
      <c r="AQ147" s="1"/>
      <c r="AR147" s="1"/>
    </row>
    <row r="148" spans="1:44" hidden="1" outlineLevel="1">
      <c r="A148" s="27" t="s">
        <v>283</v>
      </c>
      <c r="B148" s="6" t="s">
        <v>284</v>
      </c>
      <c r="C148" s="30">
        <f t="shared" si="20"/>
        <v>0</v>
      </c>
      <c r="D148" s="30">
        <f t="shared" si="21"/>
        <v>0</v>
      </c>
      <c r="E148" s="30">
        <f t="shared" si="22"/>
        <v>0</v>
      </c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  <c r="S148" s="30"/>
      <c r="T148" s="30"/>
      <c r="U148" s="30">
        <f t="shared" si="16"/>
        <v>0</v>
      </c>
      <c r="V148" s="30"/>
      <c r="W148" s="30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P148" s="1"/>
      <c r="AQ148" s="1"/>
      <c r="AR148" s="1"/>
    </row>
    <row r="149" spans="1:44" hidden="1" outlineLevel="1">
      <c r="A149" s="27" t="s">
        <v>285</v>
      </c>
      <c r="B149" s="6" t="s">
        <v>286</v>
      </c>
      <c r="C149" s="30">
        <f t="shared" si="20"/>
        <v>0</v>
      </c>
      <c r="D149" s="30">
        <f t="shared" si="21"/>
        <v>0</v>
      </c>
      <c r="E149" s="30">
        <f t="shared" si="22"/>
        <v>0</v>
      </c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  <c r="S149" s="30"/>
      <c r="T149" s="30"/>
      <c r="U149" s="30">
        <f t="shared" si="16"/>
        <v>0</v>
      </c>
      <c r="V149" s="30"/>
      <c r="W149" s="30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P149" s="1"/>
      <c r="AQ149" s="1"/>
      <c r="AR149" s="1"/>
    </row>
    <row r="150" spans="1:44" ht="25.5" hidden="1" outlineLevel="1">
      <c r="A150" s="27" t="s">
        <v>287</v>
      </c>
      <c r="B150" s="6" t="s">
        <v>288</v>
      </c>
      <c r="C150" s="30">
        <f t="shared" si="20"/>
        <v>0</v>
      </c>
      <c r="D150" s="30">
        <f t="shared" si="21"/>
        <v>0</v>
      </c>
      <c r="E150" s="30">
        <f t="shared" si="22"/>
        <v>0</v>
      </c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  <c r="S150" s="30"/>
      <c r="T150" s="30"/>
      <c r="U150" s="30">
        <f t="shared" si="16"/>
        <v>0</v>
      </c>
      <c r="V150" s="30"/>
      <c r="W150" s="30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P150" s="1"/>
      <c r="AQ150" s="1"/>
      <c r="AR150" s="1"/>
    </row>
    <row r="151" spans="1:44" ht="25.5" hidden="1" outlineLevel="1">
      <c r="A151" s="27" t="s">
        <v>289</v>
      </c>
      <c r="B151" s="6" t="s">
        <v>290</v>
      </c>
      <c r="C151" s="30">
        <f t="shared" si="20"/>
        <v>0</v>
      </c>
      <c r="D151" s="30">
        <f t="shared" si="21"/>
        <v>0</v>
      </c>
      <c r="E151" s="30">
        <f t="shared" si="22"/>
        <v>0</v>
      </c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  <c r="S151" s="30"/>
      <c r="T151" s="30"/>
      <c r="U151" s="30">
        <f t="shared" si="16"/>
        <v>0</v>
      </c>
      <c r="V151" s="30"/>
      <c r="W151" s="30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P151" s="1"/>
      <c r="AQ151" s="1"/>
      <c r="AR151" s="1"/>
    </row>
    <row r="152" spans="1:44" ht="25.5" hidden="1" outlineLevel="1">
      <c r="A152" s="27" t="s">
        <v>291</v>
      </c>
      <c r="B152" s="6" t="s">
        <v>296</v>
      </c>
      <c r="C152" s="30">
        <f t="shared" si="20"/>
        <v>0</v>
      </c>
      <c r="D152" s="30">
        <f t="shared" si="21"/>
        <v>0</v>
      </c>
      <c r="E152" s="30">
        <f t="shared" si="22"/>
        <v>0</v>
      </c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  <c r="S152" s="30"/>
      <c r="T152" s="30"/>
      <c r="U152" s="30">
        <f t="shared" si="16"/>
        <v>0</v>
      </c>
      <c r="V152" s="30"/>
      <c r="W152" s="30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P152" s="1"/>
      <c r="AQ152" s="1"/>
      <c r="AR152" s="1"/>
    </row>
    <row r="153" spans="1:44" hidden="1" outlineLevel="1">
      <c r="A153" s="27" t="s">
        <v>297</v>
      </c>
      <c r="B153" s="6" t="s">
        <v>298</v>
      </c>
      <c r="C153" s="30">
        <f t="shared" si="20"/>
        <v>0</v>
      </c>
      <c r="D153" s="30">
        <f t="shared" si="21"/>
        <v>0</v>
      </c>
      <c r="E153" s="30">
        <f t="shared" si="22"/>
        <v>0</v>
      </c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  <c r="S153" s="30"/>
      <c r="T153" s="30"/>
      <c r="U153" s="30">
        <f t="shared" si="16"/>
        <v>0</v>
      </c>
      <c r="V153" s="30"/>
      <c r="W153" s="30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P153" s="1"/>
      <c r="AQ153" s="1"/>
      <c r="AR153" s="1"/>
    </row>
    <row r="154" spans="1:44" ht="25.5" hidden="1" outlineLevel="1">
      <c r="A154" s="27" t="s">
        <v>299</v>
      </c>
      <c r="B154" s="6" t="s">
        <v>300</v>
      </c>
      <c r="C154" s="30">
        <f t="shared" si="20"/>
        <v>0</v>
      </c>
      <c r="D154" s="30">
        <f t="shared" si="21"/>
        <v>0</v>
      </c>
      <c r="E154" s="30">
        <f t="shared" si="22"/>
        <v>0</v>
      </c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  <c r="S154" s="30"/>
      <c r="T154" s="30"/>
      <c r="U154" s="30">
        <f t="shared" si="16"/>
        <v>0</v>
      </c>
      <c r="V154" s="30"/>
      <c r="W154" s="30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P154" s="1"/>
      <c r="AQ154" s="1"/>
      <c r="AR154" s="1"/>
    </row>
    <row r="155" spans="1:44" hidden="1" outlineLevel="1">
      <c r="A155" s="27" t="s">
        <v>301</v>
      </c>
      <c r="B155" s="6" t="s">
        <v>302</v>
      </c>
      <c r="C155" s="30">
        <f t="shared" si="20"/>
        <v>0</v>
      </c>
      <c r="D155" s="30">
        <f t="shared" si="21"/>
        <v>0</v>
      </c>
      <c r="E155" s="30">
        <f t="shared" si="22"/>
        <v>0</v>
      </c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  <c r="S155" s="30"/>
      <c r="T155" s="30"/>
      <c r="U155" s="30">
        <f t="shared" si="16"/>
        <v>0</v>
      </c>
      <c r="V155" s="30"/>
      <c r="W155" s="30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P155" s="1"/>
      <c r="AQ155" s="1"/>
      <c r="AR155" s="1"/>
    </row>
    <row r="156" spans="1:44" hidden="1" outlineLevel="1">
      <c r="A156" s="27" t="s">
        <v>303</v>
      </c>
      <c r="B156" s="6" t="s">
        <v>304</v>
      </c>
      <c r="C156" s="30">
        <f t="shared" si="20"/>
        <v>0</v>
      </c>
      <c r="D156" s="30">
        <f t="shared" si="21"/>
        <v>0</v>
      </c>
      <c r="E156" s="30">
        <f t="shared" si="22"/>
        <v>0</v>
      </c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  <c r="S156" s="30"/>
      <c r="T156" s="30"/>
      <c r="U156" s="30">
        <f t="shared" si="16"/>
        <v>0</v>
      </c>
      <c r="V156" s="30"/>
      <c r="W156" s="30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P156" s="1"/>
      <c r="AQ156" s="1"/>
      <c r="AR156" s="1"/>
    </row>
    <row r="157" spans="1:44" hidden="1" outlineLevel="1">
      <c r="A157" s="27" t="s">
        <v>305</v>
      </c>
      <c r="B157" s="6" t="s">
        <v>306</v>
      </c>
      <c r="C157" s="30">
        <f t="shared" si="20"/>
        <v>0</v>
      </c>
      <c r="D157" s="30">
        <f t="shared" si="21"/>
        <v>0</v>
      </c>
      <c r="E157" s="30">
        <f t="shared" si="22"/>
        <v>0</v>
      </c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  <c r="S157" s="30"/>
      <c r="T157" s="30"/>
      <c r="U157" s="30">
        <f t="shared" si="16"/>
        <v>0</v>
      </c>
      <c r="V157" s="30"/>
      <c r="W157" s="30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P157" s="1"/>
      <c r="AQ157" s="1"/>
      <c r="AR157" s="1"/>
    </row>
    <row r="158" spans="1:44" hidden="1" outlineLevel="1">
      <c r="A158" s="27" t="s">
        <v>307</v>
      </c>
      <c r="B158" s="6" t="s">
        <v>308</v>
      </c>
      <c r="C158" s="30">
        <f t="shared" si="20"/>
        <v>0</v>
      </c>
      <c r="D158" s="30">
        <f t="shared" si="21"/>
        <v>0</v>
      </c>
      <c r="E158" s="30">
        <f t="shared" si="22"/>
        <v>0</v>
      </c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  <c r="S158" s="30"/>
      <c r="T158" s="30"/>
      <c r="U158" s="30">
        <f t="shared" si="16"/>
        <v>0</v>
      </c>
      <c r="V158" s="30"/>
      <c r="W158" s="30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P158" s="1"/>
      <c r="AQ158" s="1"/>
      <c r="AR158" s="1"/>
    </row>
    <row r="159" spans="1:44" outlineLevel="1">
      <c r="A159" s="27" t="s">
        <v>309</v>
      </c>
      <c r="B159" s="6" t="s">
        <v>310</v>
      </c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  <c r="S159" s="30"/>
      <c r="T159" s="30"/>
      <c r="U159" s="30"/>
      <c r="V159" s="30"/>
      <c r="W159" s="30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P159" s="1"/>
      <c r="AQ159" s="1"/>
      <c r="AR159" s="1"/>
    </row>
    <row r="160" spans="1:44" hidden="1" outlineLevel="1">
      <c r="A160" s="27" t="s">
        <v>311</v>
      </c>
      <c r="B160" s="6" t="s">
        <v>312</v>
      </c>
      <c r="C160" s="30">
        <f>SUM(F160:U160)</f>
        <v>0</v>
      </c>
      <c r="D160" s="30">
        <f>SUM(I160:X160)</f>
        <v>0</v>
      </c>
      <c r="E160" s="30">
        <f>SUM(J160:Y160)</f>
        <v>0</v>
      </c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  <c r="S160" s="30"/>
      <c r="T160" s="30"/>
      <c r="U160" s="30">
        <f t="shared" si="16"/>
        <v>0</v>
      </c>
      <c r="V160" s="30"/>
      <c r="W160" s="30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P160" s="1"/>
      <c r="AQ160" s="1"/>
      <c r="AR160" s="1"/>
    </row>
    <row r="161" spans="1:44" outlineLevel="1">
      <c r="A161" s="27" t="s">
        <v>313</v>
      </c>
      <c r="B161" s="6" t="s">
        <v>314</v>
      </c>
      <c r="C161" s="30">
        <v>0</v>
      </c>
      <c r="D161" s="30"/>
      <c r="E161" s="30">
        <v>1714</v>
      </c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  <c r="S161" s="30"/>
      <c r="T161" s="30"/>
      <c r="U161" s="30"/>
      <c r="V161" s="30"/>
      <c r="W161" s="30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P161" s="1"/>
      <c r="AQ161" s="1"/>
      <c r="AR161" s="1"/>
    </row>
    <row r="162" spans="1:44" ht="25.5" hidden="1" outlineLevel="1">
      <c r="A162" s="27" t="s">
        <v>315</v>
      </c>
      <c r="B162" s="6" t="s">
        <v>316</v>
      </c>
      <c r="C162" s="30">
        <f>SUM(F162:U162)</f>
        <v>0</v>
      </c>
      <c r="D162" s="30">
        <f>SUM(I162:X162)</f>
        <v>0</v>
      </c>
      <c r="E162" s="30">
        <f>SUM(J162:Y162)</f>
        <v>0</v>
      </c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  <c r="S162" s="30"/>
      <c r="T162" s="30"/>
      <c r="U162" s="30">
        <f t="shared" si="16"/>
        <v>0</v>
      </c>
      <c r="V162" s="30"/>
      <c r="W162" s="30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P162" s="1"/>
      <c r="AQ162" s="1"/>
      <c r="AR162" s="1"/>
    </row>
    <row r="163" spans="1:44" hidden="1" outlineLevel="1">
      <c r="A163" s="27" t="s">
        <v>317</v>
      </c>
      <c r="B163" s="6" t="s">
        <v>318</v>
      </c>
      <c r="C163" s="30">
        <f>SUM(F163:U163)</f>
        <v>0</v>
      </c>
      <c r="D163" s="30">
        <f>SUM(I163:X163)</f>
        <v>0</v>
      </c>
      <c r="E163" s="30">
        <f>SUM(J163:Y163)</f>
        <v>0</v>
      </c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  <c r="S163" s="30"/>
      <c r="T163" s="30"/>
      <c r="U163" s="30">
        <f t="shared" si="16"/>
        <v>0</v>
      </c>
      <c r="V163" s="30"/>
      <c r="W163" s="30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P163" s="1"/>
      <c r="AQ163" s="1"/>
      <c r="AR163" s="1"/>
    </row>
    <row r="164" spans="1:44" outlineLevel="1">
      <c r="A164" s="27" t="s">
        <v>319</v>
      </c>
      <c r="B164" s="6" t="s">
        <v>320</v>
      </c>
      <c r="C164" s="30"/>
      <c r="D164" s="30">
        <f>SUM(I164:X164)</f>
        <v>0</v>
      </c>
      <c r="E164" s="30">
        <v>0</v>
      </c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  <c r="S164" s="30"/>
      <c r="T164" s="30"/>
      <c r="U164" s="30">
        <f t="shared" si="16"/>
        <v>0</v>
      </c>
      <c r="V164" s="30"/>
      <c r="W164" s="30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P164" s="1"/>
      <c r="AQ164" s="1"/>
      <c r="AR164" s="1"/>
    </row>
    <row r="165" spans="1:44" hidden="1" outlineLevel="1">
      <c r="A165" s="27" t="s">
        <v>321</v>
      </c>
      <c r="B165" s="6" t="s">
        <v>322</v>
      </c>
      <c r="C165" s="30">
        <f>SUM(F165:U165)</f>
        <v>0</v>
      </c>
      <c r="D165" s="30">
        <f>SUM(I165:X165)</f>
        <v>0</v>
      </c>
      <c r="E165" s="30">
        <f>SUM(J165:Y165)</f>
        <v>0</v>
      </c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  <c r="S165" s="30"/>
      <c r="T165" s="30"/>
      <c r="U165" s="30">
        <f t="shared" si="16"/>
        <v>0</v>
      </c>
      <c r="V165" s="30"/>
      <c r="W165" s="30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P165" s="1"/>
      <c r="AQ165" s="1"/>
      <c r="AR165" s="1"/>
    </row>
    <row r="166" spans="1:44" ht="25.5" outlineLevel="1">
      <c r="A166" s="27" t="s">
        <v>323</v>
      </c>
      <c r="B166" s="6" t="s">
        <v>324</v>
      </c>
      <c r="C166" s="30">
        <v>1400</v>
      </c>
      <c r="D166" s="30">
        <v>1000</v>
      </c>
      <c r="E166" s="30">
        <v>135</v>
      </c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  <c r="S166" s="30"/>
      <c r="T166" s="30"/>
      <c r="U166" s="30"/>
      <c r="V166" s="30"/>
      <c r="W166" s="30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P166" s="1"/>
      <c r="AQ166" s="1"/>
      <c r="AR166" s="1"/>
    </row>
    <row r="167" spans="1:44" ht="25.5" hidden="1" outlineLevel="1">
      <c r="A167" s="27" t="s">
        <v>325</v>
      </c>
      <c r="B167" s="6" t="s">
        <v>326</v>
      </c>
      <c r="C167" s="30">
        <f>SUM(F167:U167)</f>
        <v>0</v>
      </c>
      <c r="D167" s="30">
        <f>SUM(I167:X167)</f>
        <v>0</v>
      </c>
      <c r="E167" s="30">
        <f>SUM(J167:Y167)</f>
        <v>0</v>
      </c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  <c r="S167" s="30"/>
      <c r="T167" s="30"/>
      <c r="U167" s="30">
        <f t="shared" si="16"/>
        <v>0</v>
      </c>
      <c r="V167" s="30"/>
      <c r="W167" s="30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P167" s="1"/>
      <c r="AQ167" s="1"/>
      <c r="AR167" s="1"/>
    </row>
    <row r="168" spans="1:44" s="13" customFormat="1" ht="22.5" customHeight="1" collapsed="1">
      <c r="A168" s="11" t="s">
        <v>327</v>
      </c>
      <c r="B168" s="12" t="s">
        <v>328</v>
      </c>
      <c r="C168" s="32">
        <f>C124+C134+C144</f>
        <v>2170</v>
      </c>
      <c r="D168" s="32">
        <f>+D102+D103+D115+D116+D124+D134+D141+D144</f>
        <v>1000</v>
      </c>
      <c r="E168" s="32">
        <f>+E102+E103+E115+E116+E124+E134+E141+E144</f>
        <v>2139</v>
      </c>
      <c r="F168" s="32">
        <f t="shared" ref="F168:Q168" si="23">+F102+F103+F115+F116+F124+F134+F141+F144</f>
        <v>0</v>
      </c>
      <c r="G168" s="32">
        <f t="shared" si="23"/>
        <v>0</v>
      </c>
      <c r="H168" s="32">
        <f t="shared" si="23"/>
        <v>0</v>
      </c>
      <c r="I168" s="32">
        <f t="shared" si="23"/>
        <v>0</v>
      </c>
      <c r="J168" s="32">
        <f t="shared" si="23"/>
        <v>0</v>
      </c>
      <c r="K168" s="32">
        <f t="shared" si="23"/>
        <v>0</v>
      </c>
      <c r="L168" s="32">
        <f t="shared" si="23"/>
        <v>0</v>
      </c>
      <c r="M168" s="32">
        <f t="shared" si="23"/>
        <v>0</v>
      </c>
      <c r="N168" s="32">
        <f t="shared" si="23"/>
        <v>0</v>
      </c>
      <c r="O168" s="32">
        <f t="shared" si="23"/>
        <v>0</v>
      </c>
      <c r="P168" s="32">
        <f t="shared" si="23"/>
        <v>0</v>
      </c>
      <c r="Q168" s="32">
        <f t="shared" si="23"/>
        <v>0</v>
      </c>
      <c r="R168" s="32"/>
      <c r="S168" s="32"/>
      <c r="T168" s="32"/>
      <c r="U168" s="30"/>
      <c r="V168" s="30"/>
      <c r="W168" s="30"/>
    </row>
    <row r="169" spans="1:44" hidden="1" outlineLevel="1">
      <c r="A169" s="27" t="s">
        <v>329</v>
      </c>
      <c r="B169" s="6" t="s">
        <v>330</v>
      </c>
      <c r="C169" s="30">
        <f>SUM(F169:U169)</f>
        <v>0</v>
      </c>
      <c r="D169" s="30">
        <f>SUM(I169:X169)</f>
        <v>0</v>
      </c>
      <c r="E169" s="30">
        <f>SUM(J169:Y169)</f>
        <v>0</v>
      </c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  <c r="S169" s="30"/>
      <c r="T169" s="30"/>
      <c r="U169" s="30">
        <f t="shared" si="16"/>
        <v>0</v>
      </c>
      <c r="V169" s="30"/>
      <c r="W169" s="30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P169" s="1"/>
      <c r="AQ169" s="1"/>
      <c r="AR169" s="1"/>
    </row>
    <row r="170" spans="1:44" hidden="1" outlineLevel="1">
      <c r="A170" s="27" t="s">
        <v>331</v>
      </c>
      <c r="B170" s="6" t="s">
        <v>332</v>
      </c>
      <c r="C170" s="30">
        <f>SUM(F170:U170)</f>
        <v>0</v>
      </c>
      <c r="D170" s="30">
        <f>SUM(I170:X170)</f>
        <v>0</v>
      </c>
      <c r="E170" s="30">
        <f>SUM(J170:Y170)</f>
        <v>0</v>
      </c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  <c r="S170" s="30"/>
      <c r="T170" s="30"/>
      <c r="U170" s="30">
        <f t="shared" si="16"/>
        <v>0</v>
      </c>
      <c r="V170" s="30"/>
      <c r="W170" s="30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P170" s="1"/>
      <c r="AQ170" s="1"/>
      <c r="AR170" s="1"/>
    </row>
    <row r="171" spans="1:44" outlineLevel="1">
      <c r="A171" s="27" t="s">
        <v>333</v>
      </c>
      <c r="B171" s="6" t="s">
        <v>334</v>
      </c>
      <c r="C171" s="30">
        <v>0</v>
      </c>
      <c r="D171" s="30">
        <v>495</v>
      </c>
      <c r="E171" s="30">
        <v>493</v>
      </c>
      <c r="F171" s="30"/>
      <c r="G171" s="30"/>
      <c r="H171" s="30"/>
      <c r="I171" s="30"/>
      <c r="J171" s="30"/>
      <c r="K171" s="30"/>
      <c r="L171" s="30"/>
      <c r="M171" s="30"/>
      <c r="N171" s="30">
        <v>189</v>
      </c>
      <c r="O171" s="30"/>
      <c r="P171" s="30"/>
      <c r="Q171" s="30"/>
      <c r="R171" s="30"/>
      <c r="S171" s="30"/>
      <c r="T171" s="30"/>
      <c r="U171" s="30"/>
      <c r="V171" s="30"/>
      <c r="W171" s="30"/>
    </row>
    <row r="172" spans="1:44" ht="25.5" hidden="1" outlineLevel="1">
      <c r="A172" s="27" t="s">
        <v>335</v>
      </c>
      <c r="B172" s="6" t="s">
        <v>336</v>
      </c>
      <c r="C172" s="30">
        <f>SUM(F172:U172)</f>
        <v>0</v>
      </c>
      <c r="D172" s="30">
        <f>SUM(I172:X172)</f>
        <v>0</v>
      </c>
      <c r="E172" s="30">
        <f>SUM(J172:Y172)</f>
        <v>0</v>
      </c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  <c r="S172" s="30"/>
      <c r="T172" s="30"/>
      <c r="U172" s="30">
        <f>SUM(V172:W172)</f>
        <v>0</v>
      </c>
      <c r="V172" s="30"/>
      <c r="W172" s="30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P172" s="1"/>
      <c r="AQ172" s="1"/>
      <c r="AR172" s="1"/>
    </row>
    <row r="173" spans="1:44" ht="25.5" outlineLevel="1">
      <c r="A173" s="27" t="s">
        <v>337</v>
      </c>
      <c r="B173" s="6" t="s">
        <v>338</v>
      </c>
      <c r="C173" s="30">
        <f>SUM(C174:C183)</f>
        <v>0</v>
      </c>
      <c r="D173" s="30">
        <v>551</v>
      </c>
      <c r="E173" s="30"/>
      <c r="F173" s="30">
        <f t="shared" ref="F173:Q173" si="24">SUM(F174:F183)</f>
        <v>0</v>
      </c>
      <c r="G173" s="30">
        <f t="shared" si="24"/>
        <v>0</v>
      </c>
      <c r="H173" s="30">
        <f t="shared" si="24"/>
        <v>0</v>
      </c>
      <c r="I173" s="30">
        <f t="shared" si="24"/>
        <v>0</v>
      </c>
      <c r="J173" s="30">
        <f t="shared" si="24"/>
        <v>0</v>
      </c>
      <c r="K173" s="30">
        <f t="shared" si="24"/>
        <v>0</v>
      </c>
      <c r="L173" s="30">
        <f t="shared" si="24"/>
        <v>0</v>
      </c>
      <c r="M173" s="30">
        <f t="shared" si="24"/>
        <v>0</v>
      </c>
      <c r="N173" s="30">
        <f t="shared" si="24"/>
        <v>0</v>
      </c>
      <c r="O173" s="30">
        <f t="shared" si="24"/>
        <v>0</v>
      </c>
      <c r="P173" s="30">
        <f t="shared" si="24"/>
        <v>0</v>
      </c>
      <c r="Q173" s="30">
        <f t="shared" si="24"/>
        <v>0</v>
      </c>
      <c r="R173" s="30">
        <f>SUM(R174:R183)</f>
        <v>0</v>
      </c>
      <c r="S173" s="30">
        <f>SUM(S174:S183)</f>
        <v>0</v>
      </c>
      <c r="T173" s="30">
        <f>SUM(T174:T183)</f>
        <v>0</v>
      </c>
      <c r="U173" s="30">
        <f>SUM(U174:U183)</f>
        <v>0</v>
      </c>
      <c r="V173" s="30"/>
      <c r="W173" s="30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P173" s="1"/>
      <c r="AQ173" s="1"/>
      <c r="AR173" s="1"/>
    </row>
    <row r="174" spans="1:44" hidden="1" outlineLevel="1">
      <c r="A174" s="27" t="s">
        <v>339</v>
      </c>
      <c r="B174" s="6" t="s">
        <v>340</v>
      </c>
      <c r="C174" s="30">
        <f t="shared" ref="C174:C183" si="25">SUM(F174:U174)</f>
        <v>0</v>
      </c>
      <c r="D174" s="30">
        <f t="shared" ref="D174:E180" si="26">SUM(I174:X174)</f>
        <v>0</v>
      </c>
      <c r="E174" s="30">
        <f t="shared" si="26"/>
        <v>0</v>
      </c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  <c r="S174" s="30"/>
      <c r="T174" s="30"/>
      <c r="U174" s="30">
        <f t="shared" ref="U174:U183" si="27">SUM(V174:W174)</f>
        <v>0</v>
      </c>
      <c r="V174" s="30"/>
      <c r="W174" s="30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P174" s="1"/>
      <c r="AQ174" s="1"/>
      <c r="AR174" s="1"/>
    </row>
    <row r="175" spans="1:44" hidden="1" outlineLevel="1">
      <c r="A175" s="27" t="s">
        <v>341</v>
      </c>
      <c r="B175" s="6" t="s">
        <v>342</v>
      </c>
      <c r="C175" s="30">
        <f t="shared" si="25"/>
        <v>0</v>
      </c>
      <c r="D175" s="30">
        <f t="shared" si="26"/>
        <v>0</v>
      </c>
      <c r="E175" s="30">
        <f t="shared" si="26"/>
        <v>0</v>
      </c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  <c r="S175" s="30"/>
      <c r="T175" s="30"/>
      <c r="U175" s="30">
        <f t="shared" si="27"/>
        <v>0</v>
      </c>
      <c r="V175" s="30"/>
      <c r="W175" s="30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P175" s="1"/>
      <c r="AQ175" s="1"/>
      <c r="AR175" s="1"/>
    </row>
    <row r="176" spans="1:44" ht="25.5" hidden="1" outlineLevel="1">
      <c r="A176" s="27" t="s">
        <v>343</v>
      </c>
      <c r="B176" s="6" t="s">
        <v>344</v>
      </c>
      <c r="C176" s="30">
        <f t="shared" si="25"/>
        <v>0</v>
      </c>
      <c r="D176" s="30">
        <f t="shared" si="26"/>
        <v>0</v>
      </c>
      <c r="E176" s="30">
        <f t="shared" si="26"/>
        <v>0</v>
      </c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  <c r="S176" s="30"/>
      <c r="T176" s="30"/>
      <c r="U176" s="30">
        <f t="shared" si="27"/>
        <v>0</v>
      </c>
      <c r="V176" s="30"/>
      <c r="W176" s="30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P176" s="1"/>
      <c r="AQ176" s="1"/>
      <c r="AR176" s="1"/>
    </row>
    <row r="177" spans="1:44" hidden="1" outlineLevel="1">
      <c r="A177" s="27" t="s">
        <v>345</v>
      </c>
      <c r="B177" s="6" t="s">
        <v>346</v>
      </c>
      <c r="C177" s="30">
        <f t="shared" si="25"/>
        <v>0</v>
      </c>
      <c r="D177" s="30">
        <f t="shared" si="26"/>
        <v>0</v>
      </c>
      <c r="E177" s="30">
        <f t="shared" si="26"/>
        <v>0</v>
      </c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  <c r="S177" s="30"/>
      <c r="T177" s="30"/>
      <c r="U177" s="30">
        <f t="shared" si="27"/>
        <v>0</v>
      </c>
      <c r="V177" s="30"/>
      <c r="W177" s="30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P177" s="1"/>
      <c r="AQ177" s="1"/>
      <c r="AR177" s="1"/>
    </row>
    <row r="178" spans="1:44" hidden="1" outlineLevel="1">
      <c r="A178" s="27" t="s">
        <v>347</v>
      </c>
      <c r="B178" s="6" t="s">
        <v>348</v>
      </c>
      <c r="C178" s="30">
        <f t="shared" si="25"/>
        <v>0</v>
      </c>
      <c r="D178" s="30">
        <f t="shared" si="26"/>
        <v>0</v>
      </c>
      <c r="E178" s="30">
        <f t="shared" si="26"/>
        <v>0</v>
      </c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  <c r="S178" s="30"/>
      <c r="T178" s="30"/>
      <c r="U178" s="30">
        <f t="shared" si="27"/>
        <v>0</v>
      </c>
      <c r="V178" s="30"/>
      <c r="W178" s="30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P178" s="1"/>
      <c r="AQ178" s="1"/>
      <c r="AR178" s="1"/>
    </row>
    <row r="179" spans="1:44" hidden="1" outlineLevel="1">
      <c r="A179" s="27" t="s">
        <v>349</v>
      </c>
      <c r="B179" s="6" t="s">
        <v>350</v>
      </c>
      <c r="C179" s="30">
        <f t="shared" si="25"/>
        <v>0</v>
      </c>
      <c r="D179" s="30">
        <f t="shared" si="26"/>
        <v>0</v>
      </c>
      <c r="E179" s="30">
        <f t="shared" si="26"/>
        <v>0</v>
      </c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  <c r="S179" s="30"/>
      <c r="T179" s="30"/>
      <c r="U179" s="30">
        <f t="shared" si="27"/>
        <v>0</v>
      </c>
      <c r="V179" s="30"/>
      <c r="W179" s="30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P179" s="1"/>
      <c r="AQ179" s="1"/>
      <c r="AR179" s="1"/>
    </row>
    <row r="180" spans="1:44" hidden="1" outlineLevel="1">
      <c r="A180" s="27" t="s">
        <v>351</v>
      </c>
      <c r="B180" s="6" t="s">
        <v>352</v>
      </c>
      <c r="C180" s="30">
        <f t="shared" si="25"/>
        <v>0</v>
      </c>
      <c r="D180" s="30">
        <f t="shared" si="26"/>
        <v>0</v>
      </c>
      <c r="E180" s="30">
        <f t="shared" si="26"/>
        <v>0</v>
      </c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  <c r="S180" s="30"/>
      <c r="T180" s="30"/>
      <c r="U180" s="30">
        <f t="shared" si="27"/>
        <v>0</v>
      </c>
      <c r="V180" s="30"/>
      <c r="W180" s="30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P180" s="1"/>
      <c r="AQ180" s="1"/>
      <c r="AR180" s="1"/>
    </row>
    <row r="181" spans="1:44" outlineLevel="1">
      <c r="A181" s="27" t="s">
        <v>353</v>
      </c>
      <c r="B181" s="6" t="s">
        <v>354</v>
      </c>
      <c r="C181" s="30">
        <v>0</v>
      </c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  <c r="S181" s="30"/>
      <c r="T181" s="30"/>
      <c r="U181" s="30">
        <f t="shared" si="27"/>
        <v>0</v>
      </c>
      <c r="V181" s="30"/>
      <c r="W181" s="30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P181" s="1"/>
      <c r="AQ181" s="1"/>
      <c r="AR181" s="1"/>
    </row>
    <row r="182" spans="1:44" hidden="1" outlineLevel="1">
      <c r="A182" s="27" t="s">
        <v>355</v>
      </c>
      <c r="B182" s="6" t="s">
        <v>356</v>
      </c>
      <c r="C182" s="30">
        <f t="shared" si="25"/>
        <v>0</v>
      </c>
      <c r="D182" s="30">
        <f>SUM(I182:X182)</f>
        <v>0</v>
      </c>
      <c r="E182" s="30">
        <f>SUM(J182:Y182)</f>
        <v>0</v>
      </c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  <c r="S182" s="30"/>
      <c r="T182" s="30"/>
      <c r="U182" s="30">
        <f t="shared" si="27"/>
        <v>0</v>
      </c>
      <c r="V182" s="30"/>
      <c r="W182" s="30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P182" s="1"/>
      <c r="AQ182" s="1"/>
      <c r="AR182" s="1"/>
    </row>
    <row r="183" spans="1:44" hidden="1" outlineLevel="1">
      <c r="A183" s="27" t="s">
        <v>357</v>
      </c>
      <c r="B183" s="6" t="s">
        <v>358</v>
      </c>
      <c r="C183" s="30">
        <f t="shared" si="25"/>
        <v>0</v>
      </c>
      <c r="D183" s="30">
        <f>SUM(I183:X183)</f>
        <v>0</v>
      </c>
      <c r="E183" s="30">
        <f>SUM(J183:Y183)</f>
        <v>0</v>
      </c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  <c r="S183" s="30"/>
      <c r="T183" s="30"/>
      <c r="U183" s="30">
        <f t="shared" si="27"/>
        <v>0</v>
      </c>
      <c r="V183" s="30"/>
      <c r="W183" s="30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P183" s="1"/>
      <c r="AQ183" s="1"/>
      <c r="AR183" s="1"/>
    </row>
    <row r="184" spans="1:44" ht="25.5" hidden="1" outlineLevel="1">
      <c r="A184" s="27" t="s">
        <v>359</v>
      </c>
      <c r="B184" s="6" t="s">
        <v>360</v>
      </c>
      <c r="C184" s="30">
        <f t="shared" ref="C184:U184" si="28">SUM(C185:C194)</f>
        <v>0</v>
      </c>
      <c r="D184" s="30">
        <f>SUM(D185:D194)</f>
        <v>0</v>
      </c>
      <c r="E184" s="30">
        <f>SUM(E185:E194)</f>
        <v>0</v>
      </c>
      <c r="F184" s="30">
        <f t="shared" si="28"/>
        <v>0</v>
      </c>
      <c r="G184" s="30">
        <f t="shared" si="28"/>
        <v>0</v>
      </c>
      <c r="H184" s="30">
        <f t="shared" si="28"/>
        <v>0</v>
      </c>
      <c r="I184" s="30">
        <f t="shared" si="28"/>
        <v>0</v>
      </c>
      <c r="J184" s="30">
        <f t="shared" si="28"/>
        <v>0</v>
      </c>
      <c r="K184" s="30">
        <f t="shared" si="28"/>
        <v>0</v>
      </c>
      <c r="L184" s="30">
        <f t="shared" si="28"/>
        <v>0</v>
      </c>
      <c r="M184" s="30">
        <f t="shared" si="28"/>
        <v>0</v>
      </c>
      <c r="N184" s="30">
        <f t="shared" si="28"/>
        <v>0</v>
      </c>
      <c r="O184" s="30">
        <f t="shared" si="28"/>
        <v>0</v>
      </c>
      <c r="P184" s="30">
        <f t="shared" si="28"/>
        <v>0</v>
      </c>
      <c r="Q184" s="30">
        <f t="shared" si="28"/>
        <v>0</v>
      </c>
      <c r="R184" s="30">
        <f>SUM(R185:R194)</f>
        <v>0</v>
      </c>
      <c r="S184" s="30">
        <f>SUM(S185:S194)</f>
        <v>0</v>
      </c>
      <c r="T184" s="30">
        <f>SUM(T185:T194)</f>
        <v>0</v>
      </c>
      <c r="U184" s="30">
        <f t="shared" si="28"/>
        <v>0</v>
      </c>
      <c r="V184" s="30"/>
      <c r="W184" s="30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P184" s="1"/>
      <c r="AQ184" s="1"/>
      <c r="AR184" s="1"/>
    </row>
    <row r="185" spans="1:44" hidden="1" outlineLevel="1">
      <c r="A185" s="27" t="s">
        <v>365</v>
      </c>
      <c r="B185" s="6" t="s">
        <v>366</v>
      </c>
      <c r="C185" s="30">
        <f t="shared" ref="C185:C194" si="29">SUM(F185:U185)</f>
        <v>0</v>
      </c>
      <c r="D185" s="30">
        <f t="shared" ref="D185:D194" si="30">SUM(I185:X185)</f>
        <v>0</v>
      </c>
      <c r="E185" s="30">
        <f t="shared" ref="E185:E194" si="31">SUM(J185:Y185)</f>
        <v>0</v>
      </c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  <c r="S185" s="30"/>
      <c r="T185" s="30"/>
      <c r="U185" s="30">
        <f t="shared" ref="U185:U194" si="32">SUM(V185:W185)</f>
        <v>0</v>
      </c>
      <c r="V185" s="30"/>
      <c r="W185" s="30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P185" s="1"/>
      <c r="AQ185" s="1"/>
      <c r="AR185" s="1"/>
    </row>
    <row r="186" spans="1:44" hidden="1" outlineLevel="1">
      <c r="A186" s="27" t="s">
        <v>367</v>
      </c>
      <c r="B186" s="6" t="s">
        <v>368</v>
      </c>
      <c r="C186" s="30">
        <f t="shared" si="29"/>
        <v>0</v>
      </c>
      <c r="D186" s="30">
        <f t="shared" si="30"/>
        <v>0</v>
      </c>
      <c r="E186" s="30">
        <f t="shared" si="31"/>
        <v>0</v>
      </c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  <c r="S186" s="30"/>
      <c r="T186" s="30"/>
      <c r="U186" s="30">
        <f t="shared" si="32"/>
        <v>0</v>
      </c>
      <c r="V186" s="30"/>
      <c r="W186" s="30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P186" s="1"/>
      <c r="AQ186" s="1"/>
      <c r="AR186" s="1"/>
    </row>
    <row r="187" spans="1:44" ht="25.5" hidden="1" outlineLevel="1">
      <c r="A187" s="27" t="s">
        <v>369</v>
      </c>
      <c r="B187" s="6" t="s">
        <v>370</v>
      </c>
      <c r="C187" s="30">
        <f t="shared" si="29"/>
        <v>0</v>
      </c>
      <c r="D187" s="30">
        <f t="shared" si="30"/>
        <v>0</v>
      </c>
      <c r="E187" s="30">
        <f t="shared" si="31"/>
        <v>0</v>
      </c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  <c r="S187" s="30"/>
      <c r="T187" s="30"/>
      <c r="U187" s="30">
        <f t="shared" si="32"/>
        <v>0</v>
      </c>
      <c r="V187" s="30"/>
      <c r="W187" s="30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P187" s="1"/>
      <c r="AQ187" s="1"/>
      <c r="AR187" s="1"/>
    </row>
    <row r="188" spans="1:44" hidden="1" outlineLevel="1">
      <c r="A188" s="27" t="s">
        <v>371</v>
      </c>
      <c r="B188" s="6" t="s">
        <v>372</v>
      </c>
      <c r="C188" s="30">
        <f t="shared" si="29"/>
        <v>0</v>
      </c>
      <c r="D188" s="30">
        <f t="shared" si="30"/>
        <v>0</v>
      </c>
      <c r="E188" s="30">
        <f t="shared" si="31"/>
        <v>0</v>
      </c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  <c r="S188" s="30"/>
      <c r="T188" s="30"/>
      <c r="U188" s="30">
        <f t="shared" si="32"/>
        <v>0</v>
      </c>
      <c r="V188" s="30"/>
      <c r="W188" s="30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P188" s="1"/>
      <c r="AQ188" s="1"/>
      <c r="AR188" s="1"/>
    </row>
    <row r="189" spans="1:44" hidden="1" outlineLevel="1">
      <c r="A189" s="27" t="s">
        <v>373</v>
      </c>
      <c r="B189" s="6" t="s">
        <v>374</v>
      </c>
      <c r="C189" s="30">
        <f t="shared" si="29"/>
        <v>0</v>
      </c>
      <c r="D189" s="30">
        <f t="shared" si="30"/>
        <v>0</v>
      </c>
      <c r="E189" s="30">
        <f t="shared" si="31"/>
        <v>0</v>
      </c>
      <c r="F189" s="30"/>
      <c r="G189" s="30"/>
      <c r="H189" s="30"/>
      <c r="I189" s="30"/>
      <c r="J189" s="30"/>
      <c r="K189" s="30"/>
      <c r="L189" s="30"/>
      <c r="M189" s="30"/>
      <c r="N189" s="30"/>
      <c r="O189" s="30"/>
      <c r="P189" s="30"/>
      <c r="Q189" s="30"/>
      <c r="R189" s="30"/>
      <c r="S189" s="30"/>
      <c r="T189" s="30"/>
      <c r="U189" s="30">
        <f t="shared" si="32"/>
        <v>0</v>
      </c>
      <c r="V189" s="30"/>
      <c r="W189" s="30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P189" s="1"/>
      <c r="AQ189" s="1"/>
      <c r="AR189" s="1"/>
    </row>
    <row r="190" spans="1:44" hidden="1" outlineLevel="1">
      <c r="A190" s="27" t="s">
        <v>375</v>
      </c>
      <c r="B190" s="6" t="s">
        <v>376</v>
      </c>
      <c r="C190" s="30">
        <f t="shared" si="29"/>
        <v>0</v>
      </c>
      <c r="D190" s="30">
        <f t="shared" si="30"/>
        <v>0</v>
      </c>
      <c r="E190" s="30">
        <f t="shared" si="31"/>
        <v>0</v>
      </c>
      <c r="F190" s="30"/>
      <c r="G190" s="30"/>
      <c r="H190" s="30"/>
      <c r="I190" s="30"/>
      <c r="J190" s="30"/>
      <c r="K190" s="30"/>
      <c r="L190" s="30"/>
      <c r="M190" s="30"/>
      <c r="N190" s="30"/>
      <c r="O190" s="30"/>
      <c r="P190" s="30"/>
      <c r="Q190" s="30"/>
      <c r="R190" s="30"/>
      <c r="S190" s="30"/>
      <c r="T190" s="30"/>
      <c r="U190" s="30">
        <f t="shared" si="32"/>
        <v>0</v>
      </c>
      <c r="V190" s="30"/>
      <c r="W190" s="30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P190" s="1"/>
      <c r="AQ190" s="1"/>
      <c r="AR190" s="1"/>
    </row>
    <row r="191" spans="1:44" hidden="1" outlineLevel="1">
      <c r="A191" s="27" t="s">
        <v>377</v>
      </c>
      <c r="B191" s="6" t="s">
        <v>378</v>
      </c>
      <c r="C191" s="30">
        <f t="shared" si="29"/>
        <v>0</v>
      </c>
      <c r="D191" s="30">
        <f t="shared" si="30"/>
        <v>0</v>
      </c>
      <c r="E191" s="30">
        <f t="shared" si="31"/>
        <v>0</v>
      </c>
      <c r="F191" s="30"/>
      <c r="G191" s="30"/>
      <c r="H191" s="30"/>
      <c r="I191" s="30"/>
      <c r="J191" s="30"/>
      <c r="K191" s="30"/>
      <c r="L191" s="30"/>
      <c r="M191" s="30"/>
      <c r="N191" s="30"/>
      <c r="O191" s="30"/>
      <c r="P191" s="30"/>
      <c r="Q191" s="30"/>
      <c r="R191" s="30"/>
      <c r="S191" s="30"/>
      <c r="T191" s="30"/>
      <c r="U191" s="30">
        <f t="shared" si="32"/>
        <v>0</v>
      </c>
      <c r="V191" s="30"/>
      <c r="W191" s="30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P191" s="1"/>
      <c r="AQ191" s="1"/>
      <c r="AR191" s="1"/>
    </row>
    <row r="192" spans="1:44" hidden="1" outlineLevel="1">
      <c r="A192" s="27" t="s">
        <v>379</v>
      </c>
      <c r="B192" s="6" t="s">
        <v>380</v>
      </c>
      <c r="C192" s="30">
        <f t="shared" si="29"/>
        <v>0</v>
      </c>
      <c r="D192" s="30">
        <f t="shared" si="30"/>
        <v>0</v>
      </c>
      <c r="E192" s="30">
        <f t="shared" si="31"/>
        <v>0</v>
      </c>
      <c r="F192" s="30"/>
      <c r="G192" s="30"/>
      <c r="H192" s="30"/>
      <c r="I192" s="30"/>
      <c r="J192" s="30"/>
      <c r="K192" s="30"/>
      <c r="L192" s="30"/>
      <c r="M192" s="30"/>
      <c r="N192" s="30"/>
      <c r="O192" s="30"/>
      <c r="P192" s="30"/>
      <c r="Q192" s="30"/>
      <c r="R192" s="30"/>
      <c r="S192" s="30"/>
      <c r="T192" s="30"/>
      <c r="U192" s="30">
        <f t="shared" si="32"/>
        <v>0</v>
      </c>
      <c r="V192" s="30"/>
      <c r="W192" s="30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P192" s="1"/>
      <c r="AQ192" s="1"/>
      <c r="AR192" s="1"/>
    </row>
    <row r="193" spans="1:44" hidden="1" outlineLevel="1">
      <c r="A193" s="27" t="s">
        <v>381</v>
      </c>
      <c r="B193" s="6" t="s">
        <v>382</v>
      </c>
      <c r="C193" s="30">
        <f t="shared" si="29"/>
        <v>0</v>
      </c>
      <c r="D193" s="30">
        <f t="shared" si="30"/>
        <v>0</v>
      </c>
      <c r="E193" s="30">
        <f t="shared" si="31"/>
        <v>0</v>
      </c>
      <c r="F193" s="30"/>
      <c r="G193" s="30"/>
      <c r="H193" s="30"/>
      <c r="I193" s="30"/>
      <c r="J193" s="30"/>
      <c r="K193" s="30"/>
      <c r="L193" s="30"/>
      <c r="M193" s="30"/>
      <c r="N193" s="30"/>
      <c r="O193" s="30"/>
      <c r="P193" s="30"/>
      <c r="Q193" s="30"/>
      <c r="R193" s="30"/>
      <c r="S193" s="30"/>
      <c r="T193" s="30"/>
      <c r="U193" s="30">
        <f t="shared" si="32"/>
        <v>0</v>
      </c>
      <c r="V193" s="30"/>
      <c r="W193" s="30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P193" s="1"/>
      <c r="AQ193" s="1"/>
      <c r="AR193" s="1"/>
    </row>
    <row r="194" spans="1:44" hidden="1" outlineLevel="1">
      <c r="A194" s="27" t="s">
        <v>383</v>
      </c>
      <c r="B194" s="6" t="s">
        <v>384</v>
      </c>
      <c r="C194" s="30">
        <f t="shared" si="29"/>
        <v>0</v>
      </c>
      <c r="D194" s="30">
        <f t="shared" si="30"/>
        <v>0</v>
      </c>
      <c r="E194" s="30">
        <f t="shared" si="31"/>
        <v>0</v>
      </c>
      <c r="F194" s="30"/>
      <c r="G194" s="30"/>
      <c r="H194" s="30"/>
      <c r="I194" s="30"/>
      <c r="J194" s="30"/>
      <c r="K194" s="30"/>
      <c r="L194" s="30"/>
      <c r="M194" s="30"/>
      <c r="N194" s="30"/>
      <c r="O194" s="30"/>
      <c r="P194" s="30"/>
      <c r="Q194" s="30"/>
      <c r="R194" s="30"/>
      <c r="S194" s="30"/>
      <c r="T194" s="30"/>
      <c r="U194" s="30">
        <f t="shared" si="32"/>
        <v>0</v>
      </c>
      <c r="V194" s="30"/>
      <c r="W194" s="30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P194" s="1"/>
      <c r="AQ194" s="1"/>
      <c r="AR194" s="1"/>
    </row>
    <row r="195" spans="1:44" outlineLevel="1">
      <c r="A195" s="27" t="s">
        <v>385</v>
      </c>
      <c r="B195" s="6" t="s">
        <v>386</v>
      </c>
      <c r="C195" s="30">
        <v>8100</v>
      </c>
      <c r="D195" s="30">
        <v>11900</v>
      </c>
      <c r="E195" s="30">
        <f>SUBTOTAL(9,E202:E203)</f>
        <v>9973</v>
      </c>
      <c r="F195" s="30">
        <f t="shared" ref="F195:U195" si="33">SUM(F196:F205)</f>
        <v>0</v>
      </c>
      <c r="G195" s="30">
        <f t="shared" si="33"/>
        <v>0</v>
      </c>
      <c r="H195" s="30">
        <f t="shared" si="33"/>
        <v>0</v>
      </c>
      <c r="I195" s="30">
        <f t="shared" si="33"/>
        <v>0</v>
      </c>
      <c r="J195" s="30">
        <f t="shared" si="33"/>
        <v>0</v>
      </c>
      <c r="K195" s="30">
        <f t="shared" si="33"/>
        <v>0</v>
      </c>
      <c r="L195" s="30">
        <f t="shared" si="33"/>
        <v>0</v>
      </c>
      <c r="M195" s="30">
        <f t="shared" si="33"/>
        <v>0</v>
      </c>
      <c r="N195" s="30">
        <f t="shared" si="33"/>
        <v>0</v>
      </c>
      <c r="O195" s="30">
        <f t="shared" si="33"/>
        <v>0</v>
      </c>
      <c r="P195" s="30">
        <f t="shared" si="33"/>
        <v>0</v>
      </c>
      <c r="Q195" s="30">
        <f t="shared" si="33"/>
        <v>0</v>
      </c>
      <c r="R195" s="30">
        <f>SUM(R196:R205)</f>
        <v>0</v>
      </c>
      <c r="S195" s="30">
        <f>SUM(S196:S205)</f>
        <v>0</v>
      </c>
      <c r="T195" s="30">
        <f>SUM(T196:T205)</f>
        <v>0</v>
      </c>
      <c r="U195" s="30">
        <f t="shared" si="33"/>
        <v>0</v>
      </c>
      <c r="V195" s="30"/>
      <c r="W195" s="30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P195" s="1"/>
      <c r="AQ195" s="1"/>
      <c r="AR195" s="1"/>
    </row>
    <row r="196" spans="1:44" hidden="1" outlineLevel="1">
      <c r="A196" s="27" t="s">
        <v>387</v>
      </c>
      <c r="B196" s="6" t="s">
        <v>388</v>
      </c>
      <c r="C196" s="30">
        <f t="shared" ref="C196:C207" si="34">SUM(F196:U196)</f>
        <v>0</v>
      </c>
      <c r="D196" s="30">
        <f t="shared" ref="D196:E201" si="35">SUM(I196:X196)</f>
        <v>0</v>
      </c>
      <c r="E196" s="30">
        <f t="shared" si="35"/>
        <v>0</v>
      </c>
      <c r="F196" s="30"/>
      <c r="G196" s="30"/>
      <c r="H196" s="30"/>
      <c r="I196" s="30"/>
      <c r="J196" s="30"/>
      <c r="K196" s="30"/>
      <c r="L196" s="30"/>
      <c r="M196" s="30"/>
      <c r="N196" s="30"/>
      <c r="O196" s="30"/>
      <c r="P196" s="30"/>
      <c r="Q196" s="30"/>
      <c r="R196" s="30"/>
      <c r="S196" s="30"/>
      <c r="T196" s="30"/>
      <c r="U196" s="30">
        <f t="shared" ref="U196:U207" si="36">SUM(V196:W196)</f>
        <v>0</v>
      </c>
      <c r="V196" s="30"/>
      <c r="W196" s="30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P196" s="1"/>
      <c r="AQ196" s="1"/>
      <c r="AR196" s="1"/>
    </row>
    <row r="197" spans="1:44" hidden="1" outlineLevel="1">
      <c r="A197" s="27" t="s">
        <v>389</v>
      </c>
      <c r="B197" s="6" t="s">
        <v>390</v>
      </c>
      <c r="C197" s="30">
        <f t="shared" si="34"/>
        <v>0</v>
      </c>
      <c r="D197" s="30">
        <f t="shared" si="35"/>
        <v>0</v>
      </c>
      <c r="E197" s="30">
        <f t="shared" si="35"/>
        <v>0</v>
      </c>
      <c r="F197" s="30"/>
      <c r="G197" s="30"/>
      <c r="H197" s="30"/>
      <c r="I197" s="30"/>
      <c r="J197" s="30"/>
      <c r="K197" s="30"/>
      <c r="L197" s="30"/>
      <c r="M197" s="30"/>
      <c r="N197" s="30"/>
      <c r="O197" s="30"/>
      <c r="P197" s="30"/>
      <c r="Q197" s="30"/>
      <c r="R197" s="30"/>
      <c r="S197" s="30"/>
      <c r="T197" s="30"/>
      <c r="U197" s="30">
        <f t="shared" si="36"/>
        <v>0</v>
      </c>
      <c r="V197" s="30"/>
      <c r="W197" s="30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P197" s="1"/>
      <c r="AQ197" s="1"/>
      <c r="AR197" s="1"/>
    </row>
    <row r="198" spans="1:44" ht="25.5" hidden="1" outlineLevel="1">
      <c r="A198" s="27" t="s">
        <v>391</v>
      </c>
      <c r="B198" s="6" t="s">
        <v>392</v>
      </c>
      <c r="C198" s="30">
        <f t="shared" si="34"/>
        <v>0</v>
      </c>
      <c r="D198" s="30">
        <f t="shared" si="35"/>
        <v>0</v>
      </c>
      <c r="E198" s="30">
        <f t="shared" si="35"/>
        <v>0</v>
      </c>
      <c r="F198" s="30"/>
      <c r="G198" s="30"/>
      <c r="H198" s="30"/>
      <c r="I198" s="30"/>
      <c r="J198" s="30"/>
      <c r="K198" s="30"/>
      <c r="L198" s="30"/>
      <c r="M198" s="30"/>
      <c r="N198" s="30"/>
      <c r="O198" s="30"/>
      <c r="P198" s="30"/>
      <c r="Q198" s="30"/>
      <c r="R198" s="30"/>
      <c r="S198" s="30"/>
      <c r="T198" s="30"/>
      <c r="U198" s="30">
        <f t="shared" si="36"/>
        <v>0</v>
      </c>
      <c r="V198" s="30"/>
      <c r="W198" s="30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P198" s="1"/>
      <c r="AQ198" s="1"/>
      <c r="AR198" s="1"/>
    </row>
    <row r="199" spans="1:44" hidden="1" outlineLevel="1">
      <c r="A199" s="27" t="s">
        <v>393</v>
      </c>
      <c r="B199" s="6" t="s">
        <v>394</v>
      </c>
      <c r="C199" s="30">
        <f t="shared" si="34"/>
        <v>0</v>
      </c>
      <c r="D199" s="30">
        <f t="shared" si="35"/>
        <v>0</v>
      </c>
      <c r="E199" s="30">
        <f t="shared" si="35"/>
        <v>0</v>
      </c>
      <c r="F199" s="30"/>
      <c r="G199" s="30"/>
      <c r="H199" s="30"/>
      <c r="I199" s="30"/>
      <c r="J199" s="30"/>
      <c r="K199" s="30"/>
      <c r="L199" s="30"/>
      <c r="M199" s="30"/>
      <c r="N199" s="30"/>
      <c r="O199" s="30"/>
      <c r="P199" s="30"/>
      <c r="Q199" s="30"/>
      <c r="R199" s="30"/>
      <c r="S199" s="30"/>
      <c r="T199" s="30"/>
      <c r="U199" s="30">
        <f t="shared" si="36"/>
        <v>0</v>
      </c>
      <c r="V199" s="30"/>
      <c r="W199" s="30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P199" s="1"/>
      <c r="AQ199" s="1"/>
      <c r="AR199" s="1"/>
    </row>
    <row r="200" spans="1:44" hidden="1" outlineLevel="1">
      <c r="A200" s="27" t="s">
        <v>395</v>
      </c>
      <c r="B200" s="6" t="s">
        <v>396</v>
      </c>
      <c r="C200" s="30">
        <f t="shared" si="34"/>
        <v>0</v>
      </c>
      <c r="D200" s="30">
        <f t="shared" si="35"/>
        <v>0</v>
      </c>
      <c r="E200" s="30">
        <f t="shared" si="35"/>
        <v>0</v>
      </c>
      <c r="F200" s="30"/>
      <c r="G200" s="30"/>
      <c r="H200" s="30"/>
      <c r="I200" s="30"/>
      <c r="J200" s="30"/>
      <c r="K200" s="30"/>
      <c r="L200" s="30"/>
      <c r="M200" s="30"/>
      <c r="N200" s="30"/>
      <c r="O200" s="30"/>
      <c r="P200" s="30"/>
      <c r="Q200" s="30"/>
      <c r="R200" s="30"/>
      <c r="S200" s="30"/>
      <c r="T200" s="30"/>
      <c r="U200" s="30">
        <f t="shared" si="36"/>
        <v>0</v>
      </c>
      <c r="V200" s="30"/>
      <c r="W200" s="30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P200" s="1"/>
      <c r="AQ200" s="1"/>
      <c r="AR200" s="1"/>
    </row>
    <row r="201" spans="1:44" hidden="1" outlineLevel="1">
      <c r="A201" s="27" t="s">
        <v>397</v>
      </c>
      <c r="B201" s="6" t="s">
        <v>398</v>
      </c>
      <c r="C201" s="30">
        <f t="shared" si="34"/>
        <v>0</v>
      </c>
      <c r="D201" s="30">
        <f t="shared" si="35"/>
        <v>0</v>
      </c>
      <c r="E201" s="30">
        <f t="shared" si="35"/>
        <v>0</v>
      </c>
      <c r="F201" s="30"/>
      <c r="G201" s="30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  <c r="S201" s="30"/>
      <c r="T201" s="30"/>
      <c r="U201" s="30">
        <f t="shared" si="36"/>
        <v>0</v>
      </c>
      <c r="V201" s="30"/>
      <c r="W201" s="30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P201" s="1"/>
      <c r="AQ201" s="1"/>
      <c r="AR201" s="1"/>
    </row>
    <row r="202" spans="1:44" outlineLevel="1">
      <c r="A202" s="27" t="s">
        <v>399</v>
      </c>
      <c r="B202" s="6" t="s">
        <v>400</v>
      </c>
      <c r="C202" s="30">
        <v>8100</v>
      </c>
      <c r="D202" s="30">
        <v>11900</v>
      </c>
      <c r="E202" s="30">
        <v>9919</v>
      </c>
      <c r="F202" s="30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  <c r="S202" s="30"/>
      <c r="T202" s="30"/>
      <c r="U202" s="30">
        <f t="shared" si="36"/>
        <v>0</v>
      </c>
      <c r="V202" s="30"/>
      <c r="W202" s="30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P202" s="1"/>
      <c r="AQ202" s="1"/>
      <c r="AR202" s="1"/>
    </row>
    <row r="203" spans="1:44" outlineLevel="1">
      <c r="A203" s="27" t="s">
        <v>401</v>
      </c>
      <c r="B203" s="6" t="s">
        <v>402</v>
      </c>
      <c r="C203" s="30">
        <v>0</v>
      </c>
      <c r="D203" s="30"/>
      <c r="E203" s="30">
        <v>54</v>
      </c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  <c r="S203" s="30"/>
      <c r="T203" s="30"/>
      <c r="U203" s="30">
        <f t="shared" si="36"/>
        <v>0</v>
      </c>
      <c r="V203" s="30"/>
      <c r="W203" s="30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P203" s="1"/>
      <c r="AQ203" s="1"/>
      <c r="AR203" s="1"/>
    </row>
    <row r="204" spans="1:44" hidden="1" outlineLevel="1">
      <c r="A204" s="27" t="s">
        <v>403</v>
      </c>
      <c r="B204" s="6" t="s">
        <v>404</v>
      </c>
      <c r="C204" s="30">
        <f t="shared" si="34"/>
        <v>0</v>
      </c>
      <c r="D204" s="30">
        <f t="shared" ref="D204:E207" si="37">SUM(I204:X204)</f>
        <v>0</v>
      </c>
      <c r="E204" s="30">
        <f t="shared" si="37"/>
        <v>0</v>
      </c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  <c r="S204" s="30"/>
      <c r="T204" s="30"/>
      <c r="U204" s="30">
        <f t="shared" si="36"/>
        <v>0</v>
      </c>
      <c r="V204" s="30"/>
      <c r="W204" s="30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P204" s="1"/>
      <c r="AQ204" s="1"/>
      <c r="AR204" s="1"/>
    </row>
    <row r="205" spans="1:44" hidden="1" outlineLevel="1">
      <c r="A205" s="27" t="s">
        <v>405</v>
      </c>
      <c r="B205" s="6" t="s">
        <v>406</v>
      </c>
      <c r="C205" s="30">
        <f t="shared" si="34"/>
        <v>0</v>
      </c>
      <c r="D205" s="30">
        <f t="shared" si="37"/>
        <v>0</v>
      </c>
      <c r="E205" s="30">
        <f t="shared" si="37"/>
        <v>0</v>
      </c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  <c r="S205" s="30"/>
      <c r="T205" s="30"/>
      <c r="U205" s="30">
        <f t="shared" si="36"/>
        <v>0</v>
      </c>
      <c r="V205" s="30"/>
      <c r="W205" s="30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P205" s="1"/>
      <c r="AQ205" s="1"/>
      <c r="AR205" s="1"/>
    </row>
    <row r="206" spans="1:44" ht="25.5" hidden="1" outlineLevel="1">
      <c r="A206" s="27" t="s">
        <v>407</v>
      </c>
      <c r="B206" s="6" t="s">
        <v>408</v>
      </c>
      <c r="C206" s="30">
        <f t="shared" si="34"/>
        <v>0</v>
      </c>
      <c r="D206" s="30">
        <f t="shared" si="37"/>
        <v>0</v>
      </c>
      <c r="E206" s="30">
        <f t="shared" si="37"/>
        <v>0</v>
      </c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  <c r="S206" s="30"/>
      <c r="T206" s="30"/>
      <c r="U206" s="30">
        <f t="shared" si="36"/>
        <v>0</v>
      </c>
      <c r="V206" s="30"/>
      <c r="W206" s="30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P206" s="1"/>
      <c r="AQ206" s="1"/>
      <c r="AR206" s="1"/>
    </row>
    <row r="207" spans="1:44" ht="25.5" hidden="1" outlineLevel="1">
      <c r="A207" s="27" t="s">
        <v>409</v>
      </c>
      <c r="B207" s="6" t="s">
        <v>410</v>
      </c>
      <c r="C207" s="30">
        <f t="shared" si="34"/>
        <v>0</v>
      </c>
      <c r="D207" s="30">
        <f t="shared" si="37"/>
        <v>0</v>
      </c>
      <c r="E207" s="30">
        <f t="shared" si="37"/>
        <v>0</v>
      </c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  <c r="S207" s="30"/>
      <c r="T207" s="30"/>
      <c r="U207" s="30">
        <f t="shared" si="36"/>
        <v>0</v>
      </c>
      <c r="V207" s="30"/>
      <c r="W207" s="30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P207" s="1"/>
      <c r="AQ207" s="1"/>
      <c r="AR207" s="1"/>
    </row>
    <row r="208" spans="1:44" ht="25.5" hidden="1" outlineLevel="1">
      <c r="A208" s="27" t="s">
        <v>411</v>
      </c>
      <c r="B208" s="6" t="s">
        <v>412</v>
      </c>
      <c r="C208" s="30">
        <f t="shared" ref="C208:U208" si="38">SUM(C209:C221)</f>
        <v>0</v>
      </c>
      <c r="D208" s="30">
        <f>SUM(D209:D221)</f>
        <v>0</v>
      </c>
      <c r="E208" s="30">
        <f>SUM(E209:E221)</f>
        <v>0</v>
      </c>
      <c r="F208" s="30">
        <f t="shared" si="38"/>
        <v>0</v>
      </c>
      <c r="G208" s="30">
        <f t="shared" si="38"/>
        <v>0</v>
      </c>
      <c r="H208" s="30">
        <f t="shared" si="38"/>
        <v>0</v>
      </c>
      <c r="I208" s="30">
        <f t="shared" si="38"/>
        <v>0</v>
      </c>
      <c r="J208" s="30">
        <f t="shared" si="38"/>
        <v>0</v>
      </c>
      <c r="K208" s="30">
        <f t="shared" si="38"/>
        <v>0</v>
      </c>
      <c r="L208" s="30">
        <f t="shared" si="38"/>
        <v>0</v>
      </c>
      <c r="M208" s="30">
        <f t="shared" si="38"/>
        <v>0</v>
      </c>
      <c r="N208" s="30">
        <f t="shared" si="38"/>
        <v>0</v>
      </c>
      <c r="O208" s="30">
        <f t="shared" si="38"/>
        <v>0</v>
      </c>
      <c r="P208" s="30">
        <f t="shared" si="38"/>
        <v>0</v>
      </c>
      <c r="Q208" s="30">
        <f t="shared" si="38"/>
        <v>0</v>
      </c>
      <c r="R208" s="30">
        <f>SUM(R209:R221)</f>
        <v>0</v>
      </c>
      <c r="S208" s="30">
        <f>SUM(S209:S221)</f>
        <v>0</v>
      </c>
      <c r="T208" s="30">
        <f>SUM(T209:T221)</f>
        <v>0</v>
      </c>
      <c r="U208" s="30">
        <f t="shared" si="38"/>
        <v>0</v>
      </c>
      <c r="V208" s="30"/>
      <c r="W208" s="30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P208" s="1"/>
      <c r="AQ208" s="1"/>
      <c r="AR208" s="1"/>
    </row>
    <row r="209" spans="1:44" hidden="1" outlineLevel="1">
      <c r="A209" s="27" t="s">
        <v>413</v>
      </c>
      <c r="B209" s="6" t="s">
        <v>422</v>
      </c>
      <c r="C209" s="30">
        <f>SUM(F209:U209)</f>
        <v>0</v>
      </c>
      <c r="D209" s="30">
        <f>SUM(I209:X209)</f>
        <v>0</v>
      </c>
      <c r="E209" s="30">
        <f>SUM(J209:Y209)</f>
        <v>0</v>
      </c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  <c r="S209" s="30"/>
      <c r="T209" s="30"/>
      <c r="U209" s="30">
        <f>SUM(V209:W209)</f>
        <v>0</v>
      </c>
      <c r="V209" s="30"/>
      <c r="W209" s="30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P209" s="1"/>
      <c r="AQ209" s="1"/>
      <c r="AR209" s="1"/>
    </row>
    <row r="210" spans="1:44" hidden="1" outlineLevel="1">
      <c r="A210" s="27" t="s">
        <v>423</v>
      </c>
      <c r="B210" s="6" t="s">
        <v>525</v>
      </c>
      <c r="C210" s="30">
        <f>SUM(F210:U210)</f>
        <v>0</v>
      </c>
      <c r="D210" s="30">
        <f>SUM(I210:X210)</f>
        <v>0</v>
      </c>
      <c r="E210" s="30">
        <f>SUM(J210:Y210)</f>
        <v>0</v>
      </c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  <c r="S210" s="30"/>
      <c r="T210" s="30"/>
      <c r="U210" s="30">
        <f>SUM(V210:W210)</f>
        <v>0</v>
      </c>
      <c r="V210" s="30"/>
      <c r="W210" s="30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P210" s="1"/>
      <c r="AQ210" s="1"/>
      <c r="AR210" s="1"/>
    </row>
    <row r="211" spans="1:44" hidden="1" outlineLevel="1">
      <c r="A211" s="27"/>
      <c r="B211" s="61" t="s">
        <v>526</v>
      </c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  <c r="S211" s="30"/>
      <c r="T211" s="30"/>
      <c r="U211" s="30"/>
      <c r="V211" s="30"/>
      <c r="W211" s="30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P211" s="1"/>
      <c r="AQ211" s="1"/>
      <c r="AR211" s="1"/>
    </row>
    <row r="212" spans="1:44" hidden="1" outlineLevel="1">
      <c r="A212" s="27"/>
      <c r="B212" s="61" t="s">
        <v>527</v>
      </c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  <c r="S212" s="30"/>
      <c r="T212" s="30"/>
      <c r="U212" s="30"/>
      <c r="V212" s="30"/>
      <c r="W212" s="30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P212" s="1"/>
      <c r="AQ212" s="1"/>
      <c r="AR212" s="1"/>
    </row>
    <row r="213" spans="1:44" hidden="1" outlineLevel="1">
      <c r="A213" s="27" t="s">
        <v>424</v>
      </c>
      <c r="B213" s="6" t="s">
        <v>425</v>
      </c>
      <c r="C213" s="30">
        <f t="shared" ref="C213:C223" si="39">SUM(F213:U213)</f>
        <v>0</v>
      </c>
      <c r="D213" s="30">
        <f t="shared" ref="D213:D223" si="40">SUM(I213:X213)</f>
        <v>0</v>
      </c>
      <c r="E213" s="30">
        <f t="shared" ref="E213:E223" si="41">SUM(J213:Y213)</f>
        <v>0</v>
      </c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  <c r="S213" s="30"/>
      <c r="T213" s="30"/>
      <c r="U213" s="30">
        <f t="shared" ref="U213:U223" si="42">SUM(V213:W213)</f>
        <v>0</v>
      </c>
      <c r="V213" s="30"/>
      <c r="W213" s="30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P213" s="1"/>
      <c r="AQ213" s="1"/>
      <c r="AR213" s="1"/>
    </row>
    <row r="214" spans="1:44" hidden="1" outlineLevel="1">
      <c r="A214" s="27" t="s">
        <v>426</v>
      </c>
      <c r="B214" s="6" t="s">
        <v>427</v>
      </c>
      <c r="C214" s="30">
        <f t="shared" si="39"/>
        <v>0</v>
      </c>
      <c r="D214" s="30">
        <f t="shared" si="40"/>
        <v>0</v>
      </c>
      <c r="E214" s="30">
        <f t="shared" si="41"/>
        <v>0</v>
      </c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  <c r="S214" s="30"/>
      <c r="T214" s="30"/>
      <c r="U214" s="30">
        <f t="shared" si="42"/>
        <v>0</v>
      </c>
      <c r="V214" s="30"/>
      <c r="W214" s="30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P214" s="1"/>
      <c r="AQ214" s="1"/>
      <c r="AR214" s="1"/>
    </row>
    <row r="215" spans="1:44" hidden="1" outlineLevel="1">
      <c r="A215" s="27" t="s">
        <v>428</v>
      </c>
      <c r="B215" s="6" t="s">
        <v>429</v>
      </c>
      <c r="C215" s="30">
        <f t="shared" si="39"/>
        <v>0</v>
      </c>
      <c r="D215" s="30">
        <f t="shared" si="40"/>
        <v>0</v>
      </c>
      <c r="E215" s="30">
        <f t="shared" si="41"/>
        <v>0</v>
      </c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  <c r="S215" s="30"/>
      <c r="T215" s="30"/>
      <c r="U215" s="30">
        <f t="shared" si="42"/>
        <v>0</v>
      </c>
      <c r="V215" s="30"/>
      <c r="W215" s="30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P215" s="1"/>
      <c r="AQ215" s="1"/>
      <c r="AR215" s="1"/>
    </row>
    <row r="216" spans="1:44" hidden="1" outlineLevel="1">
      <c r="A216" s="27" t="s">
        <v>430</v>
      </c>
      <c r="B216" s="6" t="s">
        <v>431</v>
      </c>
      <c r="C216" s="30">
        <f t="shared" si="39"/>
        <v>0</v>
      </c>
      <c r="D216" s="30">
        <f t="shared" si="40"/>
        <v>0</v>
      </c>
      <c r="E216" s="30">
        <f t="shared" si="41"/>
        <v>0</v>
      </c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  <c r="S216" s="30"/>
      <c r="T216" s="30"/>
      <c r="U216" s="30">
        <f t="shared" si="42"/>
        <v>0</v>
      </c>
      <c r="V216" s="30"/>
      <c r="W216" s="30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P216" s="1"/>
      <c r="AQ216" s="1"/>
      <c r="AR216" s="1"/>
    </row>
    <row r="217" spans="1:44" hidden="1" outlineLevel="1">
      <c r="A217" s="27" t="s">
        <v>432</v>
      </c>
      <c r="B217" s="6" t="s">
        <v>433</v>
      </c>
      <c r="C217" s="30">
        <f t="shared" si="39"/>
        <v>0</v>
      </c>
      <c r="D217" s="30">
        <f t="shared" si="40"/>
        <v>0</v>
      </c>
      <c r="E217" s="30">
        <f t="shared" si="41"/>
        <v>0</v>
      </c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  <c r="S217" s="30"/>
      <c r="T217" s="30"/>
      <c r="U217" s="30">
        <f t="shared" si="42"/>
        <v>0</v>
      </c>
      <c r="V217" s="30"/>
      <c r="W217" s="30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P217" s="1"/>
      <c r="AQ217" s="1"/>
      <c r="AR217" s="1"/>
    </row>
    <row r="218" spans="1:44" hidden="1" outlineLevel="1">
      <c r="A218" s="27" t="s">
        <v>434</v>
      </c>
      <c r="B218" s="6" t="s">
        <v>435</v>
      </c>
      <c r="C218" s="30">
        <f t="shared" si="39"/>
        <v>0</v>
      </c>
      <c r="D218" s="30">
        <f t="shared" si="40"/>
        <v>0</v>
      </c>
      <c r="E218" s="30">
        <f t="shared" si="41"/>
        <v>0</v>
      </c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  <c r="S218" s="30"/>
      <c r="T218" s="30"/>
      <c r="U218" s="30">
        <f t="shared" si="42"/>
        <v>0</v>
      </c>
      <c r="V218" s="30"/>
      <c r="W218" s="30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P218" s="1"/>
      <c r="AQ218" s="1"/>
      <c r="AR218" s="1"/>
    </row>
    <row r="219" spans="1:44" hidden="1" outlineLevel="1">
      <c r="A219" s="27" t="s">
        <v>436</v>
      </c>
      <c r="B219" s="6" t="s">
        <v>437</v>
      </c>
      <c r="C219" s="30">
        <f t="shared" si="39"/>
        <v>0</v>
      </c>
      <c r="D219" s="30">
        <f t="shared" si="40"/>
        <v>0</v>
      </c>
      <c r="E219" s="30">
        <f t="shared" si="41"/>
        <v>0</v>
      </c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  <c r="S219" s="30"/>
      <c r="T219" s="30"/>
      <c r="U219" s="30">
        <f t="shared" si="42"/>
        <v>0</v>
      </c>
      <c r="V219" s="30"/>
      <c r="W219" s="30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P219" s="1"/>
      <c r="AQ219" s="1"/>
      <c r="AR219" s="1"/>
    </row>
    <row r="220" spans="1:44" hidden="1" outlineLevel="1">
      <c r="A220" s="27" t="s">
        <v>438</v>
      </c>
      <c r="B220" s="6" t="s">
        <v>439</v>
      </c>
      <c r="C220" s="30">
        <f t="shared" si="39"/>
        <v>0</v>
      </c>
      <c r="D220" s="30">
        <f t="shared" si="40"/>
        <v>0</v>
      </c>
      <c r="E220" s="30">
        <f t="shared" si="41"/>
        <v>0</v>
      </c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  <c r="S220" s="30"/>
      <c r="T220" s="30"/>
      <c r="U220" s="30">
        <f t="shared" si="42"/>
        <v>0</v>
      </c>
      <c r="V220" s="30"/>
      <c r="W220" s="30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P220" s="1"/>
      <c r="AQ220" s="1"/>
      <c r="AR220" s="1"/>
    </row>
    <row r="221" spans="1:44" hidden="1" outlineLevel="1">
      <c r="A221" s="27" t="s">
        <v>440</v>
      </c>
      <c r="B221" s="6" t="s">
        <v>441</v>
      </c>
      <c r="C221" s="30">
        <f t="shared" si="39"/>
        <v>0</v>
      </c>
      <c r="D221" s="30">
        <f t="shared" si="40"/>
        <v>0</v>
      </c>
      <c r="E221" s="30">
        <f t="shared" si="41"/>
        <v>0</v>
      </c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  <c r="S221" s="30"/>
      <c r="T221" s="30"/>
      <c r="U221" s="30">
        <f t="shared" si="42"/>
        <v>0</v>
      </c>
      <c r="V221" s="30"/>
      <c r="W221" s="30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P221" s="1"/>
      <c r="AQ221" s="1"/>
      <c r="AR221" s="1"/>
    </row>
    <row r="222" spans="1:44" hidden="1" outlineLevel="1">
      <c r="A222" s="27" t="s">
        <v>442</v>
      </c>
      <c r="B222" s="6" t="s">
        <v>443</v>
      </c>
      <c r="C222" s="30">
        <f t="shared" si="39"/>
        <v>0</v>
      </c>
      <c r="D222" s="30">
        <f t="shared" si="40"/>
        <v>0</v>
      </c>
      <c r="E222" s="30">
        <f t="shared" si="41"/>
        <v>0</v>
      </c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  <c r="S222" s="30"/>
      <c r="T222" s="30"/>
      <c r="U222" s="30">
        <f t="shared" si="42"/>
        <v>0</v>
      </c>
      <c r="V222" s="30"/>
      <c r="W222" s="30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P222" s="1"/>
      <c r="AQ222" s="1"/>
      <c r="AR222" s="1"/>
    </row>
    <row r="223" spans="1:44" hidden="1" outlineLevel="1">
      <c r="A223" s="27" t="s">
        <v>444</v>
      </c>
      <c r="B223" s="6" t="s">
        <v>445</v>
      </c>
      <c r="C223" s="30">
        <f t="shared" si="39"/>
        <v>0</v>
      </c>
      <c r="D223" s="30">
        <f t="shared" si="40"/>
        <v>0</v>
      </c>
      <c r="E223" s="30">
        <f t="shared" si="41"/>
        <v>0</v>
      </c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  <c r="S223" s="30"/>
      <c r="T223" s="30"/>
      <c r="U223" s="30">
        <f t="shared" si="42"/>
        <v>0</v>
      </c>
      <c r="V223" s="30"/>
      <c r="W223" s="30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P223" s="1"/>
      <c r="AQ223" s="1"/>
      <c r="AR223" s="1"/>
    </row>
    <row r="224" spans="1:44" outlineLevel="1">
      <c r="A224" s="27">
        <v>174</v>
      </c>
      <c r="B224" s="6" t="s">
        <v>976</v>
      </c>
      <c r="C224" s="30"/>
      <c r="D224" s="30">
        <v>0</v>
      </c>
      <c r="E224" s="30">
        <v>0</v>
      </c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  <c r="S224" s="30"/>
      <c r="T224" s="30"/>
      <c r="U224" s="30"/>
      <c r="V224" s="30"/>
      <c r="W224" s="30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P224" s="1"/>
      <c r="AQ224" s="1"/>
      <c r="AR224" s="1"/>
    </row>
    <row r="225" spans="1:44" s="4" customFormat="1" outlineLevel="1">
      <c r="A225" s="7" t="s">
        <v>446</v>
      </c>
      <c r="B225" s="9" t="s">
        <v>447</v>
      </c>
      <c r="C225" s="31">
        <f>SUM(C226:C236)</f>
        <v>2400</v>
      </c>
      <c r="D225" s="31">
        <f>SUM(D226:D236)</f>
        <v>11289</v>
      </c>
      <c r="E225" s="31">
        <f>SUM(E226:E236)</f>
        <v>10419</v>
      </c>
      <c r="F225" s="31">
        <f t="shared" ref="F225:S225" si="43">SUM(F226:F236)</f>
        <v>0</v>
      </c>
      <c r="G225" s="31">
        <f t="shared" si="43"/>
        <v>0</v>
      </c>
      <c r="H225" s="31">
        <f t="shared" si="43"/>
        <v>0</v>
      </c>
      <c r="I225" s="31">
        <f t="shared" si="43"/>
        <v>0</v>
      </c>
      <c r="J225" s="31">
        <f t="shared" si="43"/>
        <v>0</v>
      </c>
      <c r="K225" s="31">
        <f t="shared" si="43"/>
        <v>0</v>
      </c>
      <c r="L225" s="31">
        <f t="shared" si="43"/>
        <v>0</v>
      </c>
      <c r="M225" s="31">
        <f t="shared" si="43"/>
        <v>0</v>
      </c>
      <c r="N225" s="31">
        <f t="shared" si="43"/>
        <v>0</v>
      </c>
      <c r="O225" s="31">
        <f t="shared" si="43"/>
        <v>0</v>
      </c>
      <c r="P225" s="31">
        <f t="shared" si="43"/>
        <v>0</v>
      </c>
      <c r="Q225" s="31">
        <f t="shared" si="43"/>
        <v>0</v>
      </c>
      <c r="R225" s="31">
        <f t="shared" si="43"/>
        <v>0</v>
      </c>
      <c r="S225" s="31">
        <f t="shared" si="43"/>
        <v>0</v>
      </c>
      <c r="T225" s="31"/>
      <c r="U225" s="31"/>
      <c r="V225" s="31"/>
      <c r="W225" s="31"/>
    </row>
    <row r="226" spans="1:44" hidden="1" outlineLevel="1">
      <c r="A226" s="27" t="s">
        <v>448</v>
      </c>
      <c r="B226" s="6" t="s">
        <v>449</v>
      </c>
      <c r="C226" s="30">
        <f>SUM(F226:U226)</f>
        <v>0</v>
      </c>
      <c r="D226" s="30">
        <f>SUM(I226:X226)</f>
        <v>0</v>
      </c>
      <c r="E226" s="30">
        <f>SUM(J226:Y226)</f>
        <v>0</v>
      </c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  <c r="S226" s="30"/>
      <c r="T226" s="30"/>
      <c r="U226" s="30">
        <f t="shared" ref="U226:U236" si="44">SUM(V226:W226)</f>
        <v>0</v>
      </c>
      <c r="V226" s="30"/>
      <c r="W226" s="30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P226" s="1"/>
      <c r="AQ226" s="1"/>
      <c r="AR226" s="1"/>
    </row>
    <row r="227" spans="1:44" outlineLevel="1">
      <c r="A227" s="27" t="s">
        <v>450</v>
      </c>
      <c r="B227" s="6" t="s">
        <v>975</v>
      </c>
      <c r="C227" s="30">
        <v>2400</v>
      </c>
      <c r="D227" s="30">
        <v>2400</v>
      </c>
      <c r="E227" s="30">
        <v>830</v>
      </c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  <c r="S227" s="30"/>
      <c r="T227" s="30"/>
      <c r="U227" s="30"/>
      <c r="V227" s="30"/>
      <c r="W227" s="30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P227" s="1"/>
      <c r="AQ227" s="1"/>
      <c r="AR227" s="1"/>
    </row>
    <row r="228" spans="1:44" outlineLevel="1">
      <c r="A228" s="27" t="s">
        <v>452</v>
      </c>
      <c r="B228" s="181" t="s">
        <v>998</v>
      </c>
      <c r="C228" s="30">
        <v>0</v>
      </c>
      <c r="D228" s="30">
        <v>8889</v>
      </c>
      <c r="E228" s="30">
        <v>9589</v>
      </c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  <c r="S228" s="30"/>
      <c r="T228" s="30"/>
      <c r="U228" s="30"/>
      <c r="V228" s="30"/>
      <c r="W228" s="30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P228" s="1"/>
      <c r="AQ228" s="1"/>
      <c r="AR228" s="1"/>
    </row>
    <row r="229" spans="1:44" outlineLevel="1">
      <c r="A229" s="27" t="s">
        <v>454</v>
      </c>
      <c r="B229" s="6" t="s">
        <v>524</v>
      </c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  <c r="S229" s="30"/>
      <c r="T229" s="30"/>
      <c r="U229" s="30"/>
      <c r="V229" s="30"/>
      <c r="W229" s="30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P229" s="1"/>
      <c r="AQ229" s="1"/>
      <c r="AR229" s="1"/>
    </row>
    <row r="230" spans="1:44" hidden="1" outlineLevel="1">
      <c r="A230" s="27" t="s">
        <v>455</v>
      </c>
      <c r="B230" s="6" t="s">
        <v>456</v>
      </c>
      <c r="C230" s="30">
        <f t="shared" ref="C230:C236" si="45">SUM(F230:U230)</f>
        <v>0</v>
      </c>
      <c r="D230" s="30">
        <f t="shared" ref="D230:E236" si="46">SUM(I230:X230)</f>
        <v>0</v>
      </c>
      <c r="E230" s="30">
        <f t="shared" si="46"/>
        <v>0</v>
      </c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  <c r="S230" s="30"/>
      <c r="T230" s="30"/>
      <c r="U230" s="30">
        <f t="shared" si="44"/>
        <v>0</v>
      </c>
      <c r="V230" s="30"/>
      <c r="W230" s="30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P230" s="1"/>
      <c r="AQ230" s="1"/>
      <c r="AR230" s="1"/>
    </row>
    <row r="231" spans="1:44" hidden="1" outlineLevel="1">
      <c r="A231" s="27" t="s">
        <v>457</v>
      </c>
      <c r="B231" s="6" t="s">
        <v>458</v>
      </c>
      <c r="C231" s="30">
        <f t="shared" si="45"/>
        <v>0</v>
      </c>
      <c r="D231" s="30">
        <f t="shared" si="46"/>
        <v>0</v>
      </c>
      <c r="E231" s="30">
        <f t="shared" si="46"/>
        <v>0</v>
      </c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  <c r="S231" s="30"/>
      <c r="T231" s="30"/>
      <c r="U231" s="30">
        <f t="shared" si="44"/>
        <v>0</v>
      </c>
      <c r="V231" s="30"/>
      <c r="W231" s="30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P231" s="1"/>
      <c r="AQ231" s="1"/>
      <c r="AR231" s="1"/>
    </row>
    <row r="232" spans="1:44" hidden="1" outlineLevel="1">
      <c r="A232" s="27" t="s">
        <v>459</v>
      </c>
      <c r="B232" s="6" t="s">
        <v>460</v>
      </c>
      <c r="C232" s="30">
        <f t="shared" si="45"/>
        <v>0</v>
      </c>
      <c r="D232" s="30">
        <f t="shared" si="46"/>
        <v>0</v>
      </c>
      <c r="E232" s="30">
        <f t="shared" si="46"/>
        <v>0</v>
      </c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  <c r="S232" s="30"/>
      <c r="T232" s="30"/>
      <c r="U232" s="30">
        <f t="shared" si="44"/>
        <v>0</v>
      </c>
      <c r="V232" s="30"/>
      <c r="W232" s="30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P232" s="1"/>
      <c r="AQ232" s="1"/>
      <c r="AR232" s="1"/>
    </row>
    <row r="233" spans="1:44" hidden="1" outlineLevel="1">
      <c r="A233" s="27" t="s">
        <v>461</v>
      </c>
      <c r="B233" s="6" t="s">
        <v>462</v>
      </c>
      <c r="C233" s="30">
        <f t="shared" si="45"/>
        <v>0</v>
      </c>
      <c r="D233" s="30">
        <f t="shared" si="46"/>
        <v>0</v>
      </c>
      <c r="E233" s="30">
        <f t="shared" si="46"/>
        <v>0</v>
      </c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  <c r="S233" s="30"/>
      <c r="T233" s="30"/>
      <c r="U233" s="30">
        <f t="shared" si="44"/>
        <v>0</v>
      </c>
      <c r="V233" s="30"/>
      <c r="W233" s="30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P233" s="1"/>
      <c r="AQ233" s="1"/>
      <c r="AR233" s="1"/>
    </row>
    <row r="234" spans="1:44" hidden="1" outlineLevel="1">
      <c r="A234" s="27" t="s">
        <v>463</v>
      </c>
      <c r="B234" s="6" t="s">
        <v>464</v>
      </c>
      <c r="C234" s="30">
        <f t="shared" si="45"/>
        <v>0</v>
      </c>
      <c r="D234" s="30">
        <f t="shared" si="46"/>
        <v>0</v>
      </c>
      <c r="E234" s="30">
        <f t="shared" si="46"/>
        <v>0</v>
      </c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  <c r="S234" s="30"/>
      <c r="T234" s="30"/>
      <c r="U234" s="30">
        <f t="shared" si="44"/>
        <v>0</v>
      </c>
      <c r="V234" s="30"/>
      <c r="W234" s="30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  <c r="AP234" s="1"/>
      <c r="AQ234" s="1"/>
      <c r="AR234" s="1"/>
    </row>
    <row r="235" spans="1:44" hidden="1" outlineLevel="1">
      <c r="A235" s="27" t="s">
        <v>465</v>
      </c>
      <c r="B235" s="6" t="s">
        <v>466</v>
      </c>
      <c r="C235" s="30">
        <f t="shared" si="45"/>
        <v>0</v>
      </c>
      <c r="D235" s="30">
        <f t="shared" si="46"/>
        <v>0</v>
      </c>
      <c r="E235" s="30">
        <f t="shared" si="46"/>
        <v>0</v>
      </c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  <c r="S235" s="30"/>
      <c r="T235" s="30"/>
      <c r="U235" s="30">
        <f t="shared" si="44"/>
        <v>0</v>
      </c>
      <c r="V235" s="30"/>
      <c r="W235" s="30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P235" s="1"/>
      <c r="AQ235" s="1"/>
      <c r="AR235" s="1"/>
    </row>
    <row r="236" spans="1:44" hidden="1" outlineLevel="1">
      <c r="A236" s="27" t="s">
        <v>467</v>
      </c>
      <c r="B236" s="6" t="s">
        <v>468</v>
      </c>
      <c r="C236" s="30">
        <f t="shared" si="45"/>
        <v>0</v>
      </c>
      <c r="D236" s="30">
        <f t="shared" si="46"/>
        <v>0</v>
      </c>
      <c r="E236" s="30">
        <f t="shared" si="46"/>
        <v>0</v>
      </c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  <c r="S236" s="30"/>
      <c r="T236" s="30"/>
      <c r="U236" s="30">
        <f t="shared" si="44"/>
        <v>0</v>
      </c>
      <c r="V236" s="30"/>
      <c r="W236" s="30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P236" s="1"/>
      <c r="AQ236" s="1"/>
      <c r="AR236" s="1"/>
    </row>
    <row r="237" spans="1:44" outlineLevel="1">
      <c r="A237" s="27" t="s">
        <v>469</v>
      </c>
      <c r="B237" s="6" t="s">
        <v>470</v>
      </c>
      <c r="C237" s="30">
        <v>10666</v>
      </c>
      <c r="D237" s="30">
        <v>13165</v>
      </c>
      <c r="E237" s="30">
        <v>1.0000000000000001E-18</v>
      </c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  <c r="S237" s="30"/>
      <c r="T237" s="30"/>
      <c r="U237" s="30"/>
      <c r="V237" s="30"/>
      <c r="W237" s="30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  <c r="AP237" s="1"/>
      <c r="AQ237" s="1"/>
      <c r="AR237" s="1"/>
    </row>
    <row r="238" spans="1:44" s="13" customFormat="1" ht="25.5">
      <c r="A238" s="11" t="s">
        <v>471</v>
      </c>
      <c r="B238" s="12" t="s">
        <v>472</v>
      </c>
      <c r="C238" s="32">
        <f>+C169+C171+C172+C173+C184+C195+C206+C208+C222+C223+C225+C237+C224</f>
        <v>21166</v>
      </c>
      <c r="D238" s="32">
        <f>SUBTOTAL(9,D171,D195,D225,D237,D173)</f>
        <v>37400</v>
      </c>
      <c r="E238" s="32">
        <f>+E169+E171+E172+E173+E184+E195+E206+E208+E222+E223+E225+E237</f>
        <v>20885</v>
      </c>
      <c r="F238" s="32">
        <f t="shared" ref="F238:O238" si="47">+F169+F171+F172+F173+F184+F195+F206+F208+F222+F223+F225+F237</f>
        <v>0</v>
      </c>
      <c r="G238" s="32">
        <f t="shared" si="47"/>
        <v>0</v>
      </c>
      <c r="H238" s="32">
        <f t="shared" si="47"/>
        <v>0</v>
      </c>
      <c r="I238" s="32">
        <f t="shared" si="47"/>
        <v>0</v>
      </c>
      <c r="J238" s="32">
        <f t="shared" si="47"/>
        <v>0</v>
      </c>
      <c r="K238" s="32">
        <f t="shared" si="47"/>
        <v>0</v>
      </c>
      <c r="L238" s="32">
        <f t="shared" si="47"/>
        <v>0</v>
      </c>
      <c r="M238" s="32">
        <f t="shared" si="47"/>
        <v>0</v>
      </c>
      <c r="N238" s="32">
        <f t="shared" si="47"/>
        <v>189</v>
      </c>
      <c r="O238" s="32">
        <f t="shared" si="47"/>
        <v>0</v>
      </c>
      <c r="P238" s="32"/>
      <c r="Q238" s="32"/>
      <c r="R238" s="32"/>
      <c r="S238" s="32"/>
      <c r="T238" s="32"/>
      <c r="U238" s="32"/>
      <c r="V238" s="30"/>
      <c r="W238" s="30"/>
    </row>
    <row r="239" spans="1:44">
      <c r="A239" s="27" t="s">
        <v>473</v>
      </c>
      <c r="B239" s="6" t="s">
        <v>474</v>
      </c>
      <c r="C239" s="30">
        <v>0</v>
      </c>
      <c r="D239" s="30">
        <v>0</v>
      </c>
      <c r="E239" s="30">
        <v>0</v>
      </c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  <c r="S239" s="30"/>
      <c r="T239" s="30"/>
      <c r="U239" s="30"/>
      <c r="V239" s="30"/>
      <c r="W239" s="30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P239" s="1"/>
      <c r="AQ239" s="1"/>
      <c r="AR239" s="1"/>
    </row>
    <row r="240" spans="1:44">
      <c r="A240" s="27" t="s">
        <v>475</v>
      </c>
      <c r="B240" s="6" t="s">
        <v>476</v>
      </c>
      <c r="C240" s="30">
        <v>0</v>
      </c>
      <c r="D240" s="30">
        <v>0</v>
      </c>
      <c r="E240" s="30">
        <v>0</v>
      </c>
      <c r="F240" s="30"/>
      <c r="G240" s="30"/>
      <c r="H240" s="30">
        <v>18461</v>
      </c>
      <c r="I240" s="30">
        <v>148271</v>
      </c>
      <c r="J240" s="30"/>
      <c r="K240" s="30"/>
      <c r="L240" s="30"/>
      <c r="M240" s="30"/>
      <c r="N240" s="30"/>
      <c r="O240" s="30"/>
      <c r="P240" s="30"/>
      <c r="Q240" s="30"/>
      <c r="R240" s="30"/>
      <c r="S240" s="30"/>
      <c r="T240" s="30"/>
      <c r="U240" s="30"/>
      <c r="V240" s="30"/>
      <c r="W240" s="30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P240" s="1"/>
      <c r="AQ240" s="1"/>
      <c r="AR240" s="1"/>
    </row>
    <row r="241" spans="1:44" hidden="1">
      <c r="A241" s="27" t="s">
        <v>477</v>
      </c>
      <c r="B241" s="6" t="s">
        <v>478</v>
      </c>
      <c r="C241" s="30">
        <f>SUM(F241:U241)</f>
        <v>0</v>
      </c>
      <c r="D241" s="30">
        <v>0</v>
      </c>
      <c r="E241" s="30">
        <v>0</v>
      </c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  <c r="S241" s="30"/>
      <c r="T241" s="30"/>
      <c r="U241" s="30">
        <f>SUM(V241:W241)</f>
        <v>0</v>
      </c>
      <c r="V241" s="30"/>
      <c r="W241" s="30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P241" s="1"/>
      <c r="AQ241" s="1"/>
      <c r="AR241" s="1"/>
    </row>
    <row r="242" spans="1:44">
      <c r="A242" s="27" t="s">
        <v>479</v>
      </c>
      <c r="B242" s="6" t="s">
        <v>480</v>
      </c>
      <c r="C242" s="30">
        <v>0</v>
      </c>
      <c r="D242" s="30">
        <v>220</v>
      </c>
      <c r="E242" s="30">
        <v>217</v>
      </c>
      <c r="F242" s="30">
        <v>261</v>
      </c>
      <c r="G242" s="30"/>
      <c r="H242" s="30"/>
      <c r="I242" s="30">
        <v>84</v>
      </c>
      <c r="J242" s="30"/>
      <c r="K242" s="30"/>
      <c r="L242" s="30"/>
      <c r="M242" s="30"/>
      <c r="N242" s="30"/>
      <c r="O242" s="30"/>
      <c r="P242" s="30"/>
      <c r="Q242" s="30"/>
      <c r="R242" s="30"/>
      <c r="S242" s="30"/>
      <c r="T242" s="30"/>
      <c r="U242" s="30"/>
      <c r="V242" s="30"/>
      <c r="W242" s="30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P242" s="1"/>
      <c r="AQ242" s="1"/>
      <c r="AR242" s="1"/>
    </row>
    <row r="243" spans="1:44">
      <c r="A243" s="27" t="s">
        <v>481</v>
      </c>
      <c r="B243" s="6" t="s">
        <v>482</v>
      </c>
      <c r="C243" s="30">
        <v>900</v>
      </c>
      <c r="D243" s="30">
        <v>900</v>
      </c>
      <c r="E243" s="30">
        <v>787</v>
      </c>
      <c r="F243" s="30">
        <v>60</v>
      </c>
      <c r="G243" s="30"/>
      <c r="H243" s="30"/>
      <c r="I243" s="30">
        <v>1260</v>
      </c>
      <c r="J243" s="30"/>
      <c r="K243" s="30"/>
      <c r="L243" s="30"/>
      <c r="M243" s="30"/>
      <c r="N243" s="30"/>
      <c r="O243" s="30"/>
      <c r="P243" s="30"/>
      <c r="Q243" s="30"/>
      <c r="R243" s="30"/>
      <c r="S243" s="30"/>
      <c r="T243" s="30"/>
      <c r="U243" s="30"/>
      <c r="V243" s="30"/>
      <c r="W243" s="30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  <c r="AM243" s="1"/>
      <c r="AN243" s="1"/>
      <c r="AO243" s="1"/>
      <c r="AP243" s="1"/>
      <c r="AQ243" s="1"/>
      <c r="AR243" s="1"/>
    </row>
    <row r="244" spans="1:44" hidden="1">
      <c r="A244" s="27" t="s">
        <v>483</v>
      </c>
      <c r="B244" s="6" t="s">
        <v>484</v>
      </c>
      <c r="C244" s="30">
        <f>SUM(F244:U244)</f>
        <v>0</v>
      </c>
      <c r="D244" s="30">
        <v>0</v>
      </c>
      <c r="E244" s="30">
        <v>0</v>
      </c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  <c r="S244" s="30"/>
      <c r="T244" s="30"/>
      <c r="U244" s="30">
        <f>SUM(V244:W244)</f>
        <v>0</v>
      </c>
      <c r="V244" s="30"/>
      <c r="W244" s="30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  <c r="AM244" s="1"/>
      <c r="AN244" s="1"/>
      <c r="AO244" s="1"/>
      <c r="AP244" s="1"/>
      <c r="AQ244" s="1"/>
      <c r="AR244" s="1"/>
    </row>
    <row r="245" spans="1:44" hidden="1">
      <c r="A245" s="27" t="s">
        <v>485</v>
      </c>
      <c r="B245" s="6" t="s">
        <v>535</v>
      </c>
      <c r="C245" s="30">
        <f>SUM(F245:U245)</f>
        <v>0</v>
      </c>
      <c r="D245" s="30">
        <v>0</v>
      </c>
      <c r="E245" s="30">
        <v>0</v>
      </c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  <c r="S245" s="30"/>
      <c r="T245" s="30"/>
      <c r="U245" s="30">
        <f>SUM(V245:W245)</f>
        <v>0</v>
      </c>
      <c r="V245" s="30"/>
      <c r="W245" s="30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  <c r="AM245" s="1"/>
      <c r="AN245" s="1"/>
      <c r="AO245" s="1"/>
      <c r="AP245" s="1"/>
      <c r="AQ245" s="1"/>
      <c r="AR245" s="1"/>
    </row>
    <row r="246" spans="1:44">
      <c r="A246" s="27" t="s">
        <v>536</v>
      </c>
      <c r="B246" s="6" t="s">
        <v>537</v>
      </c>
      <c r="C246" s="30">
        <v>0</v>
      </c>
      <c r="D246" s="30">
        <v>190</v>
      </c>
      <c r="E246" s="30">
        <v>186</v>
      </c>
      <c r="F246" s="30">
        <v>86</v>
      </c>
      <c r="G246" s="30"/>
      <c r="H246" s="30">
        <v>4984</v>
      </c>
      <c r="I246" s="30">
        <v>10396</v>
      </c>
      <c r="J246" s="30"/>
      <c r="K246" s="30"/>
      <c r="L246" s="30"/>
      <c r="M246" s="30"/>
      <c r="N246" s="30"/>
      <c r="O246" s="30"/>
      <c r="P246" s="30"/>
      <c r="Q246" s="30"/>
      <c r="R246" s="30"/>
      <c r="S246" s="30"/>
      <c r="T246" s="30"/>
      <c r="U246" s="30"/>
      <c r="V246" s="30"/>
      <c r="W246" s="30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  <c r="AM246" s="1"/>
      <c r="AN246" s="1"/>
      <c r="AO246" s="1"/>
      <c r="AP246" s="1"/>
      <c r="AQ246" s="1"/>
      <c r="AR246" s="1"/>
    </row>
    <row r="247" spans="1:44" s="13" customFormat="1" ht="22.5" customHeight="1">
      <c r="A247" s="11" t="s">
        <v>538</v>
      </c>
      <c r="B247" s="12" t="s">
        <v>539</v>
      </c>
      <c r="C247" s="32">
        <f>SUBTOTAL(9,C239:C246)</f>
        <v>900</v>
      </c>
      <c r="D247" s="32">
        <f>SUBTOTAL(9,D239:D246)</f>
        <v>1310</v>
      </c>
      <c r="E247" s="32">
        <f>SUBTOTAL(9,E239:E246)</f>
        <v>1190</v>
      </c>
      <c r="F247" s="32">
        <f t="shared" ref="F247:O247" si="48">+F239+F240+F242+F243+F244+F245+F246</f>
        <v>407</v>
      </c>
      <c r="G247" s="32">
        <f t="shared" si="48"/>
        <v>0</v>
      </c>
      <c r="H247" s="32">
        <f t="shared" si="48"/>
        <v>23445</v>
      </c>
      <c r="I247" s="32">
        <f t="shared" si="48"/>
        <v>160011</v>
      </c>
      <c r="J247" s="32">
        <f t="shared" si="48"/>
        <v>0</v>
      </c>
      <c r="K247" s="32">
        <f t="shared" si="48"/>
        <v>0</v>
      </c>
      <c r="L247" s="32">
        <f t="shared" si="48"/>
        <v>0</v>
      </c>
      <c r="M247" s="32">
        <f t="shared" si="48"/>
        <v>0</v>
      </c>
      <c r="N247" s="32">
        <f t="shared" si="48"/>
        <v>0</v>
      </c>
      <c r="O247" s="32">
        <f t="shared" si="48"/>
        <v>0</v>
      </c>
      <c r="P247" s="32">
        <f>SUBTOTAL(9,C247:E247)</f>
        <v>0</v>
      </c>
      <c r="Q247" s="32"/>
      <c r="R247" s="32"/>
      <c r="S247" s="32"/>
      <c r="T247" s="32"/>
      <c r="U247" s="32"/>
      <c r="V247" s="30"/>
      <c r="W247" s="30"/>
    </row>
    <row r="248" spans="1:44">
      <c r="A248" s="27" t="s">
        <v>540</v>
      </c>
      <c r="B248" s="6" t="s">
        <v>541</v>
      </c>
      <c r="C248" s="30">
        <v>3500</v>
      </c>
      <c r="D248" s="30">
        <v>3350</v>
      </c>
      <c r="E248" s="30">
        <v>1175</v>
      </c>
      <c r="F248" s="30">
        <v>100</v>
      </c>
      <c r="G248" s="30"/>
      <c r="H248" s="30"/>
      <c r="I248" s="30">
        <v>993</v>
      </c>
      <c r="J248" s="30"/>
      <c r="K248" s="30"/>
      <c r="L248" s="30"/>
      <c r="M248" s="30"/>
      <c r="N248" s="30"/>
      <c r="O248" s="30"/>
      <c r="P248" s="30"/>
      <c r="Q248" s="30"/>
      <c r="R248" s="30"/>
      <c r="S248" s="30"/>
      <c r="T248" s="30"/>
      <c r="U248" s="30"/>
      <c r="V248" s="30"/>
      <c r="W248" s="30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  <c r="AM248" s="1"/>
      <c r="AN248" s="1"/>
      <c r="AO248" s="1"/>
      <c r="AP248" s="1"/>
      <c r="AQ248" s="1"/>
      <c r="AR248" s="1"/>
    </row>
    <row r="249" spans="1:44" hidden="1">
      <c r="A249" s="27" t="s">
        <v>542</v>
      </c>
      <c r="B249" s="6" t="s">
        <v>543</v>
      </c>
      <c r="C249" s="30">
        <f>SUM(F249:U249)</f>
        <v>0</v>
      </c>
      <c r="D249" s="30">
        <v>0</v>
      </c>
      <c r="E249" s="30">
        <v>0</v>
      </c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  <c r="S249" s="30"/>
      <c r="T249" s="30"/>
      <c r="U249" s="30">
        <f>SUM(V249:W249)</f>
        <v>0</v>
      </c>
      <c r="V249" s="30"/>
      <c r="W249" s="30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  <c r="AM249" s="1"/>
      <c r="AN249" s="1"/>
      <c r="AO249" s="1"/>
      <c r="AP249" s="1"/>
      <c r="AQ249" s="1"/>
      <c r="AR249" s="1"/>
    </row>
    <row r="250" spans="1:44">
      <c r="A250" s="27" t="s">
        <v>544</v>
      </c>
      <c r="B250" s="6" t="s">
        <v>545</v>
      </c>
      <c r="C250" s="30">
        <v>0</v>
      </c>
      <c r="D250" s="30">
        <v>0</v>
      </c>
      <c r="E250" s="30">
        <v>0</v>
      </c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  <c r="S250" s="30"/>
      <c r="T250" s="30"/>
      <c r="U250" s="30">
        <f>SUM(V250:W250)</f>
        <v>0</v>
      </c>
      <c r="V250" s="30"/>
      <c r="W250" s="30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  <c r="AM250" s="1"/>
      <c r="AN250" s="1"/>
      <c r="AO250" s="1"/>
      <c r="AP250" s="1"/>
      <c r="AQ250" s="1"/>
      <c r="AR250" s="1"/>
    </row>
    <row r="251" spans="1:44">
      <c r="A251" s="27" t="s">
        <v>546</v>
      </c>
      <c r="B251" s="6" t="s">
        <v>547</v>
      </c>
      <c r="C251" s="30">
        <v>1150</v>
      </c>
      <c r="D251" s="30">
        <v>1150</v>
      </c>
      <c r="E251" s="30">
        <v>317</v>
      </c>
      <c r="F251" s="30">
        <v>27</v>
      </c>
      <c r="G251" s="30"/>
      <c r="H251" s="30"/>
      <c r="I251" s="30">
        <v>268</v>
      </c>
      <c r="J251" s="30"/>
      <c r="K251" s="30"/>
      <c r="L251" s="30"/>
      <c r="M251" s="30"/>
      <c r="N251" s="30"/>
      <c r="O251" s="30"/>
      <c r="P251" s="30"/>
      <c r="Q251" s="30"/>
      <c r="R251" s="30"/>
      <c r="S251" s="30"/>
      <c r="T251" s="30"/>
      <c r="U251" s="30"/>
      <c r="V251" s="30"/>
      <c r="W251" s="30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  <c r="AM251" s="1"/>
      <c r="AN251" s="1"/>
      <c r="AO251" s="1"/>
      <c r="AP251" s="1"/>
      <c r="AQ251" s="1"/>
      <c r="AR251" s="1"/>
    </row>
    <row r="252" spans="1:44" s="13" customFormat="1" ht="22.5" customHeight="1" collapsed="1">
      <c r="A252" s="11" t="s">
        <v>548</v>
      </c>
      <c r="B252" s="12" t="s">
        <v>549</v>
      </c>
      <c r="C252" s="32">
        <f>SUM(C248:C251)</f>
        <v>4650</v>
      </c>
      <c r="D252" s="32">
        <f>SUM(D248:D251)</f>
        <v>4500</v>
      </c>
      <c r="E252" s="32">
        <f>SUM(E248:E251)</f>
        <v>1492</v>
      </c>
      <c r="F252" s="32">
        <f t="shared" ref="F252:O252" si="49">SUM(F248:F251)</f>
        <v>127</v>
      </c>
      <c r="G252" s="32">
        <f t="shared" si="49"/>
        <v>0</v>
      </c>
      <c r="H252" s="32">
        <f t="shared" si="49"/>
        <v>0</v>
      </c>
      <c r="I252" s="32">
        <f t="shared" si="49"/>
        <v>1261</v>
      </c>
      <c r="J252" s="32">
        <f t="shared" si="49"/>
        <v>0</v>
      </c>
      <c r="K252" s="32">
        <f t="shared" si="49"/>
        <v>0</v>
      </c>
      <c r="L252" s="32">
        <f t="shared" si="49"/>
        <v>0</v>
      </c>
      <c r="M252" s="32">
        <f t="shared" si="49"/>
        <v>0</v>
      </c>
      <c r="N252" s="32">
        <f t="shared" si="49"/>
        <v>0</v>
      </c>
      <c r="O252" s="32">
        <f t="shared" si="49"/>
        <v>0</v>
      </c>
      <c r="P252" s="32"/>
      <c r="Q252" s="32"/>
      <c r="R252" s="32"/>
      <c r="S252" s="32"/>
      <c r="T252" s="32"/>
      <c r="U252" s="32"/>
      <c r="V252" s="30"/>
      <c r="W252" s="30"/>
    </row>
    <row r="253" spans="1:44" ht="25.5" hidden="1" outlineLevel="1">
      <c r="A253" s="27" t="s">
        <v>550</v>
      </c>
      <c r="B253" s="6" t="s">
        <v>551</v>
      </c>
      <c r="C253" s="30">
        <f>SUM(F253:U253)</f>
        <v>0</v>
      </c>
      <c r="D253" s="30">
        <f>SUM(I253:X253)</f>
        <v>0</v>
      </c>
      <c r="E253" s="30">
        <f>SUM(J253:Y253)</f>
        <v>0</v>
      </c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  <c r="S253" s="30"/>
      <c r="T253" s="30"/>
      <c r="U253" s="30">
        <f>SUM(V253:W253)</f>
        <v>0</v>
      </c>
      <c r="V253" s="30"/>
      <c r="W253" s="30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  <c r="AK253" s="1"/>
      <c r="AL253" s="1"/>
      <c r="AM253" s="1"/>
      <c r="AN253" s="1"/>
      <c r="AO253" s="1"/>
      <c r="AP253" s="1"/>
      <c r="AQ253" s="1"/>
      <c r="AR253" s="1"/>
    </row>
    <row r="254" spans="1:44" ht="25.5" hidden="1" outlineLevel="1">
      <c r="A254" s="27" t="s">
        <v>552</v>
      </c>
      <c r="B254" s="6" t="s">
        <v>553</v>
      </c>
      <c r="C254" s="30">
        <f t="shared" ref="C254:U254" si="50">SUM(C255:C264)</f>
        <v>0</v>
      </c>
      <c r="D254" s="30">
        <f>SUM(D255:D264)</f>
        <v>0</v>
      </c>
      <c r="E254" s="30">
        <f>SUM(E255:E264)</f>
        <v>0</v>
      </c>
      <c r="F254" s="30">
        <f t="shared" si="50"/>
        <v>0</v>
      </c>
      <c r="G254" s="30">
        <f t="shared" si="50"/>
        <v>0</v>
      </c>
      <c r="H254" s="30">
        <f t="shared" si="50"/>
        <v>0</v>
      </c>
      <c r="I254" s="30">
        <f t="shared" si="50"/>
        <v>0</v>
      </c>
      <c r="J254" s="30">
        <f t="shared" si="50"/>
        <v>0</v>
      </c>
      <c r="K254" s="30">
        <f t="shared" si="50"/>
        <v>0</v>
      </c>
      <c r="L254" s="30">
        <f t="shared" si="50"/>
        <v>0</v>
      </c>
      <c r="M254" s="30">
        <f t="shared" si="50"/>
        <v>0</v>
      </c>
      <c r="N254" s="30">
        <f t="shared" si="50"/>
        <v>0</v>
      </c>
      <c r="O254" s="30">
        <f t="shared" si="50"/>
        <v>0</v>
      </c>
      <c r="P254" s="30">
        <f t="shared" si="50"/>
        <v>0</v>
      </c>
      <c r="Q254" s="30">
        <f t="shared" si="50"/>
        <v>0</v>
      </c>
      <c r="R254" s="30">
        <f>SUM(R255:R264)</f>
        <v>0</v>
      </c>
      <c r="S254" s="30">
        <f>SUM(S255:S264)</f>
        <v>0</v>
      </c>
      <c r="T254" s="30">
        <f>SUM(T255:T264)</f>
        <v>0</v>
      </c>
      <c r="U254" s="30">
        <f t="shared" si="50"/>
        <v>0</v>
      </c>
      <c r="V254" s="30"/>
      <c r="W254" s="30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"/>
      <c r="AI254" s="1"/>
      <c r="AJ254" s="1"/>
      <c r="AK254" s="1"/>
      <c r="AL254" s="1"/>
      <c r="AM254" s="1"/>
      <c r="AN254" s="1"/>
      <c r="AO254" s="1"/>
      <c r="AP254" s="1"/>
      <c r="AQ254" s="1"/>
      <c r="AR254" s="1"/>
    </row>
    <row r="255" spans="1:44" hidden="1" outlineLevel="1">
      <c r="A255" s="27" t="s">
        <v>554</v>
      </c>
      <c r="B255" s="6" t="s">
        <v>555</v>
      </c>
      <c r="C255" s="30">
        <f t="shared" ref="C255:C264" si="51">SUM(F255:U255)</f>
        <v>0</v>
      </c>
      <c r="D255" s="30">
        <f t="shared" ref="D255:D264" si="52">SUM(I255:X255)</f>
        <v>0</v>
      </c>
      <c r="E255" s="30">
        <f t="shared" ref="E255:E264" si="53">SUM(J255:Y255)</f>
        <v>0</v>
      </c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  <c r="S255" s="30"/>
      <c r="T255" s="30"/>
      <c r="U255" s="30">
        <f t="shared" ref="U255:U264" si="54">SUM(V255:W255)</f>
        <v>0</v>
      </c>
      <c r="V255" s="30"/>
      <c r="W255" s="30"/>
      <c r="X255" s="1"/>
      <c r="Y255" s="1"/>
      <c r="Z255" s="1"/>
      <c r="AA255" s="1"/>
      <c r="AB255" s="1"/>
      <c r="AC255" s="1"/>
      <c r="AD255" s="1"/>
      <c r="AE255" s="1"/>
      <c r="AF255" s="1"/>
      <c r="AG255" s="1"/>
      <c r="AH255" s="1"/>
      <c r="AI255" s="1"/>
      <c r="AJ255" s="1"/>
      <c r="AK255" s="1"/>
      <c r="AL255" s="1"/>
      <c r="AM255" s="1"/>
      <c r="AN255" s="1"/>
      <c r="AO255" s="1"/>
      <c r="AP255" s="1"/>
      <c r="AQ255" s="1"/>
      <c r="AR255" s="1"/>
    </row>
    <row r="256" spans="1:44" hidden="1" outlineLevel="1">
      <c r="A256" s="27" t="s">
        <v>556</v>
      </c>
      <c r="B256" s="6" t="s">
        <v>557</v>
      </c>
      <c r="C256" s="30">
        <f t="shared" si="51"/>
        <v>0</v>
      </c>
      <c r="D256" s="30">
        <f t="shared" si="52"/>
        <v>0</v>
      </c>
      <c r="E256" s="30">
        <f t="shared" si="53"/>
        <v>0</v>
      </c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  <c r="S256" s="30"/>
      <c r="T256" s="30"/>
      <c r="U256" s="30">
        <f t="shared" si="54"/>
        <v>0</v>
      </c>
      <c r="V256" s="30"/>
      <c r="W256" s="30"/>
      <c r="X256" s="1"/>
      <c r="Y256" s="1"/>
      <c r="Z256" s="1"/>
      <c r="AA256" s="1"/>
      <c r="AB256" s="1"/>
      <c r="AC256" s="1"/>
      <c r="AD256" s="1"/>
      <c r="AE256" s="1"/>
      <c r="AF256" s="1"/>
      <c r="AG256" s="1"/>
      <c r="AH256" s="1"/>
      <c r="AI256" s="1"/>
      <c r="AJ256" s="1"/>
      <c r="AK256" s="1"/>
      <c r="AL256" s="1"/>
      <c r="AM256" s="1"/>
      <c r="AN256" s="1"/>
      <c r="AO256" s="1"/>
      <c r="AP256" s="1"/>
      <c r="AQ256" s="1"/>
      <c r="AR256" s="1"/>
    </row>
    <row r="257" spans="1:44" ht="25.5" hidden="1" outlineLevel="1">
      <c r="A257" s="27" t="s">
        <v>558</v>
      </c>
      <c r="B257" s="6" t="s">
        <v>562</v>
      </c>
      <c r="C257" s="30">
        <f t="shared" si="51"/>
        <v>0</v>
      </c>
      <c r="D257" s="30">
        <f t="shared" si="52"/>
        <v>0</v>
      </c>
      <c r="E257" s="30">
        <f t="shared" si="53"/>
        <v>0</v>
      </c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  <c r="S257" s="30"/>
      <c r="T257" s="30"/>
      <c r="U257" s="30">
        <f t="shared" si="54"/>
        <v>0</v>
      </c>
      <c r="V257" s="30"/>
      <c r="W257" s="30"/>
      <c r="X257" s="1"/>
      <c r="Y257" s="1"/>
      <c r="Z257" s="1"/>
      <c r="AA257" s="1"/>
      <c r="AB257" s="1"/>
      <c r="AC257" s="1"/>
      <c r="AD257" s="1"/>
      <c r="AE257" s="1"/>
      <c r="AF257" s="1"/>
      <c r="AG257" s="1"/>
      <c r="AH257" s="1"/>
      <c r="AI257" s="1"/>
      <c r="AJ257" s="1"/>
      <c r="AK257" s="1"/>
      <c r="AL257" s="1"/>
      <c r="AM257" s="1"/>
      <c r="AN257" s="1"/>
      <c r="AO257" s="1"/>
      <c r="AP257" s="1"/>
      <c r="AQ257" s="1"/>
      <c r="AR257" s="1"/>
    </row>
    <row r="258" spans="1:44" hidden="1" outlineLevel="1">
      <c r="A258" s="27" t="s">
        <v>563</v>
      </c>
      <c r="B258" s="6" t="s">
        <v>564</v>
      </c>
      <c r="C258" s="30">
        <f t="shared" si="51"/>
        <v>0</v>
      </c>
      <c r="D258" s="30">
        <f t="shared" si="52"/>
        <v>0</v>
      </c>
      <c r="E258" s="30">
        <f t="shared" si="53"/>
        <v>0</v>
      </c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  <c r="S258" s="30"/>
      <c r="T258" s="30"/>
      <c r="U258" s="30">
        <f t="shared" si="54"/>
        <v>0</v>
      </c>
      <c r="V258" s="30"/>
      <c r="W258" s="30"/>
      <c r="X258" s="1"/>
      <c r="Y258" s="1"/>
      <c r="Z258" s="1"/>
      <c r="AA258" s="1"/>
      <c r="AB258" s="1"/>
      <c r="AC258" s="1"/>
      <c r="AD258" s="1"/>
      <c r="AE258" s="1"/>
      <c r="AF258" s="1"/>
      <c r="AG258" s="1"/>
      <c r="AH258" s="1"/>
      <c r="AI258" s="1"/>
      <c r="AJ258" s="1"/>
      <c r="AK258" s="1"/>
      <c r="AL258" s="1"/>
      <c r="AM258" s="1"/>
      <c r="AN258" s="1"/>
      <c r="AO258" s="1"/>
      <c r="AP258" s="1"/>
      <c r="AQ258" s="1"/>
      <c r="AR258" s="1"/>
    </row>
    <row r="259" spans="1:44" hidden="1" outlineLevel="1">
      <c r="A259" s="27" t="s">
        <v>565</v>
      </c>
      <c r="B259" s="6" t="s">
        <v>566</v>
      </c>
      <c r="C259" s="30">
        <f t="shared" si="51"/>
        <v>0</v>
      </c>
      <c r="D259" s="30">
        <f t="shared" si="52"/>
        <v>0</v>
      </c>
      <c r="E259" s="30">
        <f t="shared" si="53"/>
        <v>0</v>
      </c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  <c r="S259" s="30"/>
      <c r="T259" s="30"/>
      <c r="U259" s="30">
        <f t="shared" si="54"/>
        <v>0</v>
      </c>
      <c r="V259" s="30"/>
      <c r="W259" s="30"/>
      <c r="X259" s="1"/>
      <c r="Y259" s="1"/>
      <c r="Z259" s="1"/>
      <c r="AA259" s="1"/>
      <c r="AB259" s="1"/>
      <c r="AC259" s="1"/>
      <c r="AD259" s="1"/>
      <c r="AE259" s="1"/>
      <c r="AF259" s="1"/>
      <c r="AG259" s="1"/>
      <c r="AH259" s="1"/>
      <c r="AI259" s="1"/>
      <c r="AJ259" s="1"/>
      <c r="AK259" s="1"/>
      <c r="AL259" s="1"/>
      <c r="AM259" s="1"/>
      <c r="AN259" s="1"/>
      <c r="AO259" s="1"/>
      <c r="AP259" s="1"/>
      <c r="AQ259" s="1"/>
      <c r="AR259" s="1"/>
    </row>
    <row r="260" spans="1:44" hidden="1" outlineLevel="1">
      <c r="A260" s="27" t="s">
        <v>567</v>
      </c>
      <c r="B260" s="6" t="s">
        <v>568</v>
      </c>
      <c r="C260" s="30">
        <f t="shared" si="51"/>
        <v>0</v>
      </c>
      <c r="D260" s="30">
        <f t="shared" si="52"/>
        <v>0</v>
      </c>
      <c r="E260" s="30">
        <f t="shared" si="53"/>
        <v>0</v>
      </c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  <c r="S260" s="30"/>
      <c r="T260" s="30"/>
      <c r="U260" s="30">
        <f t="shared" si="54"/>
        <v>0</v>
      </c>
      <c r="V260" s="30"/>
      <c r="W260" s="30"/>
      <c r="X260" s="1"/>
      <c r="Y260" s="1"/>
      <c r="Z260" s="1"/>
      <c r="AA260" s="1"/>
      <c r="AB260" s="1"/>
      <c r="AC260" s="1"/>
      <c r="AD260" s="1"/>
      <c r="AE260" s="1"/>
      <c r="AF260" s="1"/>
      <c r="AG260" s="1"/>
      <c r="AH260" s="1"/>
      <c r="AI260" s="1"/>
      <c r="AJ260" s="1"/>
      <c r="AK260" s="1"/>
      <c r="AL260" s="1"/>
      <c r="AM260" s="1"/>
      <c r="AN260" s="1"/>
      <c r="AO260" s="1"/>
      <c r="AP260" s="1"/>
      <c r="AQ260" s="1"/>
      <c r="AR260" s="1"/>
    </row>
    <row r="261" spans="1:44" hidden="1" outlineLevel="1">
      <c r="A261" s="27" t="s">
        <v>569</v>
      </c>
      <c r="B261" s="6" t="s">
        <v>570</v>
      </c>
      <c r="C261" s="30">
        <f t="shared" si="51"/>
        <v>0</v>
      </c>
      <c r="D261" s="30">
        <f t="shared" si="52"/>
        <v>0</v>
      </c>
      <c r="E261" s="30">
        <f t="shared" si="53"/>
        <v>0</v>
      </c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  <c r="S261" s="30"/>
      <c r="T261" s="30"/>
      <c r="U261" s="30">
        <f t="shared" si="54"/>
        <v>0</v>
      </c>
      <c r="V261" s="30"/>
      <c r="W261" s="30"/>
      <c r="X261" s="1"/>
      <c r="Y261" s="1"/>
      <c r="Z261" s="1"/>
      <c r="AA261" s="1"/>
      <c r="AB261" s="1"/>
      <c r="AC261" s="1"/>
      <c r="AD261" s="1"/>
      <c r="AE261" s="1"/>
      <c r="AF261" s="1"/>
      <c r="AG261" s="1"/>
      <c r="AH261" s="1"/>
      <c r="AI261" s="1"/>
      <c r="AJ261" s="1"/>
      <c r="AK261" s="1"/>
      <c r="AL261" s="1"/>
      <c r="AM261" s="1"/>
      <c r="AN261" s="1"/>
      <c r="AO261" s="1"/>
      <c r="AP261" s="1"/>
      <c r="AQ261" s="1"/>
      <c r="AR261" s="1"/>
    </row>
    <row r="262" spans="1:44" hidden="1" outlineLevel="1">
      <c r="A262" s="27" t="s">
        <v>571</v>
      </c>
      <c r="B262" s="6" t="s">
        <v>572</v>
      </c>
      <c r="C262" s="30">
        <f t="shared" si="51"/>
        <v>0</v>
      </c>
      <c r="D262" s="30">
        <f t="shared" si="52"/>
        <v>0</v>
      </c>
      <c r="E262" s="30">
        <f t="shared" si="53"/>
        <v>0</v>
      </c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  <c r="S262" s="30"/>
      <c r="T262" s="30"/>
      <c r="U262" s="30">
        <f t="shared" si="54"/>
        <v>0</v>
      </c>
      <c r="V262" s="30"/>
      <c r="W262" s="30"/>
      <c r="X262" s="1"/>
      <c r="Y262" s="1"/>
      <c r="Z262" s="1"/>
      <c r="AA262" s="1"/>
      <c r="AB262" s="1"/>
      <c r="AC262" s="1"/>
      <c r="AD262" s="1"/>
      <c r="AE262" s="1"/>
      <c r="AF262" s="1"/>
      <c r="AG262" s="1"/>
      <c r="AH262" s="1"/>
      <c r="AI262" s="1"/>
      <c r="AJ262" s="1"/>
      <c r="AK262" s="1"/>
      <c r="AL262" s="1"/>
      <c r="AM262" s="1"/>
      <c r="AN262" s="1"/>
      <c r="AO262" s="1"/>
      <c r="AP262" s="1"/>
      <c r="AQ262" s="1"/>
      <c r="AR262" s="1"/>
    </row>
    <row r="263" spans="1:44" hidden="1" outlineLevel="1">
      <c r="A263" s="27" t="s">
        <v>573</v>
      </c>
      <c r="B263" s="6" t="s">
        <v>574</v>
      </c>
      <c r="C263" s="30">
        <f t="shared" si="51"/>
        <v>0</v>
      </c>
      <c r="D263" s="30">
        <f t="shared" si="52"/>
        <v>0</v>
      </c>
      <c r="E263" s="30">
        <f t="shared" si="53"/>
        <v>0</v>
      </c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  <c r="S263" s="30"/>
      <c r="T263" s="30"/>
      <c r="U263" s="30">
        <f t="shared" si="54"/>
        <v>0</v>
      </c>
      <c r="V263" s="30"/>
      <c r="W263" s="30"/>
      <c r="X263" s="1"/>
      <c r="Y263" s="1"/>
      <c r="Z263" s="1"/>
      <c r="AA263" s="1"/>
      <c r="AB263" s="1"/>
      <c r="AC263" s="1"/>
      <c r="AD263" s="1"/>
      <c r="AE263" s="1"/>
      <c r="AF263" s="1"/>
      <c r="AG263" s="1"/>
      <c r="AH263" s="1"/>
      <c r="AI263" s="1"/>
      <c r="AJ263" s="1"/>
      <c r="AK263" s="1"/>
      <c r="AL263" s="1"/>
      <c r="AM263" s="1"/>
      <c r="AN263" s="1"/>
      <c r="AO263" s="1"/>
      <c r="AP263" s="1"/>
      <c r="AQ263" s="1"/>
      <c r="AR263" s="1"/>
    </row>
    <row r="264" spans="1:44" hidden="1" outlineLevel="1">
      <c r="A264" s="27" t="s">
        <v>575</v>
      </c>
      <c r="B264" s="6" t="s">
        <v>579</v>
      </c>
      <c r="C264" s="30">
        <f t="shared" si="51"/>
        <v>0</v>
      </c>
      <c r="D264" s="30">
        <f t="shared" si="52"/>
        <v>0</v>
      </c>
      <c r="E264" s="30">
        <f t="shared" si="53"/>
        <v>0</v>
      </c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  <c r="S264" s="30"/>
      <c r="T264" s="30"/>
      <c r="U264" s="30">
        <f t="shared" si="54"/>
        <v>0</v>
      </c>
      <c r="V264" s="30"/>
      <c r="W264" s="30"/>
      <c r="X264" s="1"/>
      <c r="Y264" s="1"/>
      <c r="Z264" s="1"/>
      <c r="AA264" s="1"/>
      <c r="AB264" s="1"/>
      <c r="AC264" s="1"/>
      <c r="AD264" s="1"/>
      <c r="AE264" s="1"/>
      <c r="AF264" s="1"/>
      <c r="AG264" s="1"/>
      <c r="AH264" s="1"/>
      <c r="AI264" s="1"/>
      <c r="AJ264" s="1"/>
      <c r="AK264" s="1"/>
      <c r="AL264" s="1"/>
      <c r="AM264" s="1"/>
      <c r="AN264" s="1"/>
      <c r="AO264" s="1"/>
      <c r="AP264" s="1"/>
      <c r="AQ264" s="1"/>
      <c r="AR264" s="1"/>
    </row>
    <row r="265" spans="1:44" ht="25.5" hidden="1" outlineLevel="1">
      <c r="A265" s="27" t="s">
        <v>580</v>
      </c>
      <c r="B265" s="6" t="s">
        <v>581</v>
      </c>
      <c r="C265" s="30">
        <f t="shared" ref="C265:U265" si="55">SUM(C266:C275)</f>
        <v>0</v>
      </c>
      <c r="D265" s="30">
        <f>SUM(D266:D275)</f>
        <v>0</v>
      </c>
      <c r="E265" s="30">
        <f>SUM(E266:E275)</f>
        <v>0</v>
      </c>
      <c r="F265" s="30">
        <f t="shared" si="55"/>
        <v>0</v>
      </c>
      <c r="G265" s="30">
        <f t="shared" si="55"/>
        <v>0</v>
      </c>
      <c r="H265" s="30">
        <f t="shared" si="55"/>
        <v>0</v>
      </c>
      <c r="I265" s="30">
        <f t="shared" si="55"/>
        <v>0</v>
      </c>
      <c r="J265" s="30">
        <f t="shared" si="55"/>
        <v>0</v>
      </c>
      <c r="K265" s="30">
        <f t="shared" si="55"/>
        <v>0</v>
      </c>
      <c r="L265" s="30">
        <f t="shared" si="55"/>
        <v>0</v>
      </c>
      <c r="M265" s="30">
        <f t="shared" si="55"/>
        <v>0</v>
      </c>
      <c r="N265" s="30">
        <f t="shared" si="55"/>
        <v>0</v>
      </c>
      <c r="O265" s="30">
        <f t="shared" si="55"/>
        <v>0</v>
      </c>
      <c r="P265" s="30">
        <f t="shared" si="55"/>
        <v>0</v>
      </c>
      <c r="Q265" s="30">
        <f t="shared" si="55"/>
        <v>0</v>
      </c>
      <c r="R265" s="30">
        <f>SUM(R266:R275)</f>
        <v>0</v>
      </c>
      <c r="S265" s="30">
        <f>SUM(S266:S275)</f>
        <v>0</v>
      </c>
      <c r="T265" s="30">
        <f>SUM(T266:T275)</f>
        <v>0</v>
      </c>
      <c r="U265" s="30">
        <f t="shared" si="55"/>
        <v>0</v>
      </c>
      <c r="V265" s="30"/>
      <c r="W265" s="30"/>
      <c r="X265" s="1"/>
      <c r="Y265" s="1"/>
      <c r="Z265" s="1"/>
      <c r="AA265" s="1"/>
      <c r="AB265" s="1"/>
      <c r="AC265" s="1"/>
      <c r="AD265" s="1"/>
      <c r="AE265" s="1"/>
      <c r="AF265" s="1"/>
      <c r="AG265" s="1"/>
      <c r="AH265" s="1"/>
      <c r="AI265" s="1"/>
      <c r="AJ265" s="1"/>
      <c r="AK265" s="1"/>
      <c r="AL265" s="1"/>
      <c r="AM265" s="1"/>
      <c r="AN265" s="1"/>
      <c r="AO265" s="1"/>
      <c r="AP265" s="1"/>
      <c r="AQ265" s="1"/>
      <c r="AR265" s="1"/>
    </row>
    <row r="266" spans="1:44" hidden="1" outlineLevel="1">
      <c r="A266" s="27" t="s">
        <v>582</v>
      </c>
      <c r="B266" s="6" t="s">
        <v>583</v>
      </c>
      <c r="C266" s="30">
        <f t="shared" ref="C266:C275" si="56">SUM(F266:U266)</f>
        <v>0</v>
      </c>
      <c r="D266" s="30">
        <f t="shared" ref="D266:D275" si="57">SUM(I266:X266)</f>
        <v>0</v>
      </c>
      <c r="E266" s="30">
        <f t="shared" ref="E266:E275" si="58">SUM(J266:Y266)</f>
        <v>0</v>
      </c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  <c r="S266" s="30"/>
      <c r="T266" s="30"/>
      <c r="U266" s="30">
        <f t="shared" ref="U266:U275" si="59">SUM(V266:W266)</f>
        <v>0</v>
      </c>
      <c r="V266" s="30"/>
      <c r="W266" s="30"/>
      <c r="X266" s="1"/>
      <c r="Y266" s="1"/>
      <c r="Z266" s="1"/>
      <c r="AA266" s="1"/>
      <c r="AB266" s="1"/>
      <c r="AC266" s="1"/>
      <c r="AD266" s="1"/>
      <c r="AE266" s="1"/>
      <c r="AF266" s="1"/>
      <c r="AG266" s="1"/>
      <c r="AH266" s="1"/>
      <c r="AI266" s="1"/>
      <c r="AJ266" s="1"/>
      <c r="AK266" s="1"/>
      <c r="AL266" s="1"/>
      <c r="AM266" s="1"/>
      <c r="AN266" s="1"/>
      <c r="AO266" s="1"/>
      <c r="AP266" s="1"/>
      <c r="AQ266" s="1"/>
      <c r="AR266" s="1"/>
    </row>
    <row r="267" spans="1:44" hidden="1" outlineLevel="1">
      <c r="A267" s="27" t="s">
        <v>584</v>
      </c>
      <c r="B267" s="6" t="s">
        <v>585</v>
      </c>
      <c r="C267" s="30">
        <f t="shared" si="56"/>
        <v>0</v>
      </c>
      <c r="D267" s="30">
        <f t="shared" si="57"/>
        <v>0</v>
      </c>
      <c r="E267" s="30">
        <f t="shared" si="58"/>
        <v>0</v>
      </c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  <c r="S267" s="30"/>
      <c r="T267" s="30"/>
      <c r="U267" s="30">
        <f t="shared" si="59"/>
        <v>0</v>
      </c>
      <c r="V267" s="30"/>
      <c r="W267" s="30"/>
      <c r="X267" s="1"/>
      <c r="Y267" s="1"/>
      <c r="Z267" s="1"/>
      <c r="AA267" s="1"/>
      <c r="AB267" s="1"/>
      <c r="AC267" s="1"/>
      <c r="AD267" s="1"/>
      <c r="AE267" s="1"/>
      <c r="AF267" s="1"/>
      <c r="AG267" s="1"/>
      <c r="AH267" s="1"/>
      <c r="AI267" s="1"/>
      <c r="AJ267" s="1"/>
      <c r="AK267" s="1"/>
      <c r="AL267" s="1"/>
      <c r="AM267" s="1"/>
      <c r="AN267" s="1"/>
      <c r="AO267" s="1"/>
      <c r="AP267" s="1"/>
      <c r="AQ267" s="1"/>
      <c r="AR267" s="1"/>
    </row>
    <row r="268" spans="1:44" ht="25.5" hidden="1" outlineLevel="1">
      <c r="A268" s="27" t="s">
        <v>586</v>
      </c>
      <c r="B268" s="6" t="s">
        <v>587</v>
      </c>
      <c r="C268" s="30">
        <f t="shared" si="56"/>
        <v>0</v>
      </c>
      <c r="D268" s="30">
        <f t="shared" si="57"/>
        <v>0</v>
      </c>
      <c r="E268" s="30">
        <f t="shared" si="58"/>
        <v>0</v>
      </c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  <c r="S268" s="30"/>
      <c r="T268" s="30"/>
      <c r="U268" s="30">
        <f t="shared" si="59"/>
        <v>0</v>
      </c>
      <c r="V268" s="30"/>
      <c r="W268" s="30"/>
      <c r="X268" s="1"/>
      <c r="Y268" s="1"/>
      <c r="Z268" s="1"/>
      <c r="AA268" s="1"/>
      <c r="AB268" s="1"/>
      <c r="AC268" s="1"/>
      <c r="AD268" s="1"/>
      <c r="AE268" s="1"/>
      <c r="AF268" s="1"/>
      <c r="AG268" s="1"/>
      <c r="AH268" s="1"/>
      <c r="AI268" s="1"/>
      <c r="AJ268" s="1"/>
      <c r="AK268" s="1"/>
      <c r="AL268" s="1"/>
      <c r="AM268" s="1"/>
      <c r="AN268" s="1"/>
      <c r="AO268" s="1"/>
      <c r="AP268" s="1"/>
      <c r="AQ268" s="1"/>
      <c r="AR268" s="1"/>
    </row>
    <row r="269" spans="1:44" hidden="1" outlineLevel="1">
      <c r="A269" s="27" t="s">
        <v>588</v>
      </c>
      <c r="B269" s="6" t="s">
        <v>589</v>
      </c>
      <c r="C269" s="30">
        <f t="shared" si="56"/>
        <v>0</v>
      </c>
      <c r="D269" s="30">
        <f t="shared" si="57"/>
        <v>0</v>
      </c>
      <c r="E269" s="30">
        <f t="shared" si="58"/>
        <v>0</v>
      </c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  <c r="S269" s="30"/>
      <c r="T269" s="30"/>
      <c r="U269" s="30">
        <f t="shared" si="59"/>
        <v>0</v>
      </c>
      <c r="V269" s="30"/>
      <c r="W269" s="30"/>
      <c r="X269" s="1"/>
      <c r="Y269" s="1"/>
      <c r="Z269" s="1"/>
      <c r="AA269" s="1"/>
      <c r="AB269" s="1"/>
      <c r="AC269" s="1"/>
      <c r="AD269" s="1"/>
      <c r="AE269" s="1"/>
      <c r="AF269" s="1"/>
      <c r="AG269" s="1"/>
      <c r="AH269" s="1"/>
      <c r="AI269" s="1"/>
      <c r="AJ269" s="1"/>
      <c r="AK269" s="1"/>
      <c r="AL269" s="1"/>
      <c r="AM269" s="1"/>
      <c r="AN269" s="1"/>
      <c r="AO269" s="1"/>
      <c r="AP269" s="1"/>
      <c r="AQ269" s="1"/>
      <c r="AR269" s="1"/>
    </row>
    <row r="270" spans="1:44" hidden="1" outlineLevel="1">
      <c r="A270" s="27" t="s">
        <v>590</v>
      </c>
      <c r="B270" s="6" t="s">
        <v>591</v>
      </c>
      <c r="C270" s="30">
        <f t="shared" si="56"/>
        <v>0</v>
      </c>
      <c r="D270" s="30">
        <f t="shared" si="57"/>
        <v>0</v>
      </c>
      <c r="E270" s="30">
        <f t="shared" si="58"/>
        <v>0</v>
      </c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  <c r="S270" s="30"/>
      <c r="T270" s="30"/>
      <c r="U270" s="30">
        <f t="shared" si="59"/>
        <v>0</v>
      </c>
      <c r="V270" s="30"/>
      <c r="W270" s="30"/>
      <c r="X270" s="1"/>
      <c r="Y270" s="1"/>
      <c r="Z270" s="1"/>
      <c r="AA270" s="1"/>
      <c r="AB270" s="1"/>
      <c r="AC270" s="1"/>
      <c r="AD270" s="1"/>
      <c r="AE270" s="1"/>
      <c r="AF270" s="1"/>
      <c r="AG270" s="1"/>
      <c r="AH270" s="1"/>
      <c r="AI270" s="1"/>
      <c r="AJ270" s="1"/>
      <c r="AK270" s="1"/>
      <c r="AL270" s="1"/>
      <c r="AM270" s="1"/>
      <c r="AN270" s="1"/>
      <c r="AO270" s="1"/>
      <c r="AP270" s="1"/>
      <c r="AQ270" s="1"/>
      <c r="AR270" s="1"/>
    </row>
    <row r="271" spans="1:44" hidden="1" outlineLevel="1">
      <c r="A271" s="27" t="s">
        <v>592</v>
      </c>
      <c r="B271" s="6" t="s">
        <v>593</v>
      </c>
      <c r="C271" s="30">
        <f t="shared" si="56"/>
        <v>0</v>
      </c>
      <c r="D271" s="30">
        <f t="shared" si="57"/>
        <v>0</v>
      </c>
      <c r="E271" s="30">
        <f t="shared" si="58"/>
        <v>0</v>
      </c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  <c r="S271" s="30"/>
      <c r="T271" s="30"/>
      <c r="U271" s="30">
        <f t="shared" si="59"/>
        <v>0</v>
      </c>
      <c r="V271" s="30"/>
      <c r="W271" s="30"/>
      <c r="X271" s="1"/>
      <c r="Y271" s="1"/>
      <c r="Z271" s="1"/>
      <c r="AA271" s="1"/>
      <c r="AB271" s="1"/>
      <c r="AC271" s="1"/>
      <c r="AD271" s="1"/>
      <c r="AE271" s="1"/>
      <c r="AF271" s="1"/>
      <c r="AG271" s="1"/>
      <c r="AH271" s="1"/>
      <c r="AI271" s="1"/>
      <c r="AJ271" s="1"/>
      <c r="AK271" s="1"/>
      <c r="AL271" s="1"/>
      <c r="AM271" s="1"/>
      <c r="AN271" s="1"/>
      <c r="AO271" s="1"/>
      <c r="AP271" s="1"/>
      <c r="AQ271" s="1"/>
      <c r="AR271" s="1"/>
    </row>
    <row r="272" spans="1:44" hidden="1" outlineLevel="1">
      <c r="A272" s="27" t="s">
        <v>594</v>
      </c>
      <c r="B272" s="6" t="s">
        <v>595</v>
      </c>
      <c r="C272" s="30">
        <f t="shared" si="56"/>
        <v>0</v>
      </c>
      <c r="D272" s="30">
        <f t="shared" si="57"/>
        <v>0</v>
      </c>
      <c r="E272" s="30">
        <f t="shared" si="58"/>
        <v>0</v>
      </c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  <c r="S272" s="30"/>
      <c r="T272" s="30"/>
      <c r="U272" s="30">
        <f t="shared" si="59"/>
        <v>0</v>
      </c>
      <c r="V272" s="30"/>
      <c r="W272" s="30"/>
      <c r="X272" s="1"/>
      <c r="Y272" s="1"/>
      <c r="Z272" s="1"/>
      <c r="AA272" s="1"/>
      <c r="AB272" s="1"/>
      <c r="AC272" s="1"/>
      <c r="AD272" s="1"/>
      <c r="AE272" s="1"/>
      <c r="AF272" s="1"/>
      <c r="AG272" s="1"/>
      <c r="AH272" s="1"/>
      <c r="AI272" s="1"/>
      <c r="AJ272" s="1"/>
      <c r="AK272" s="1"/>
      <c r="AL272" s="1"/>
      <c r="AM272" s="1"/>
      <c r="AN272" s="1"/>
      <c r="AO272" s="1"/>
      <c r="AP272" s="1"/>
      <c r="AQ272" s="1"/>
      <c r="AR272" s="1"/>
    </row>
    <row r="273" spans="1:44" hidden="1" outlineLevel="1">
      <c r="A273" s="27" t="s">
        <v>596</v>
      </c>
      <c r="B273" s="6" t="s">
        <v>597</v>
      </c>
      <c r="C273" s="30">
        <f t="shared" si="56"/>
        <v>0</v>
      </c>
      <c r="D273" s="30">
        <f t="shared" si="57"/>
        <v>0</v>
      </c>
      <c r="E273" s="30">
        <f t="shared" si="58"/>
        <v>0</v>
      </c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  <c r="S273" s="30"/>
      <c r="T273" s="30"/>
      <c r="U273" s="30">
        <f t="shared" si="59"/>
        <v>0</v>
      </c>
      <c r="V273" s="30"/>
      <c r="W273" s="30"/>
      <c r="X273" s="1"/>
      <c r="Y273" s="1"/>
      <c r="Z273" s="1"/>
      <c r="AA273" s="1"/>
      <c r="AB273" s="1"/>
      <c r="AC273" s="1"/>
      <c r="AD273" s="1"/>
      <c r="AE273" s="1"/>
      <c r="AF273" s="1"/>
      <c r="AG273" s="1"/>
      <c r="AH273" s="1"/>
      <c r="AI273" s="1"/>
      <c r="AJ273" s="1"/>
      <c r="AK273" s="1"/>
      <c r="AL273" s="1"/>
      <c r="AM273" s="1"/>
      <c r="AN273" s="1"/>
      <c r="AO273" s="1"/>
      <c r="AP273" s="1"/>
      <c r="AQ273" s="1"/>
      <c r="AR273" s="1"/>
    </row>
    <row r="274" spans="1:44" hidden="1" outlineLevel="1">
      <c r="A274" s="27" t="s">
        <v>598</v>
      </c>
      <c r="B274" s="6" t="s">
        <v>599</v>
      </c>
      <c r="C274" s="30">
        <f t="shared" si="56"/>
        <v>0</v>
      </c>
      <c r="D274" s="30">
        <f t="shared" si="57"/>
        <v>0</v>
      </c>
      <c r="E274" s="30">
        <f t="shared" si="58"/>
        <v>0</v>
      </c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  <c r="S274" s="30"/>
      <c r="T274" s="30"/>
      <c r="U274" s="30">
        <f t="shared" si="59"/>
        <v>0</v>
      </c>
      <c r="V274" s="30"/>
      <c r="W274" s="30"/>
      <c r="X274" s="1"/>
      <c r="Y274" s="1"/>
      <c r="Z274" s="1"/>
      <c r="AA274" s="1"/>
      <c r="AB274" s="1"/>
      <c r="AC274" s="1"/>
      <c r="AD274" s="1"/>
      <c r="AE274" s="1"/>
      <c r="AF274" s="1"/>
      <c r="AG274" s="1"/>
      <c r="AH274" s="1"/>
      <c r="AI274" s="1"/>
      <c r="AJ274" s="1"/>
      <c r="AK274" s="1"/>
      <c r="AL274" s="1"/>
      <c r="AM274" s="1"/>
      <c r="AN274" s="1"/>
      <c r="AO274" s="1"/>
      <c r="AP274" s="1"/>
      <c r="AQ274" s="1"/>
      <c r="AR274" s="1"/>
    </row>
    <row r="275" spans="1:44" hidden="1" outlineLevel="1">
      <c r="A275" s="27" t="s">
        <v>600</v>
      </c>
      <c r="B275" s="6" t="s">
        <v>601</v>
      </c>
      <c r="C275" s="30">
        <f t="shared" si="56"/>
        <v>0</v>
      </c>
      <c r="D275" s="30">
        <f t="shared" si="57"/>
        <v>0</v>
      </c>
      <c r="E275" s="30">
        <f t="shared" si="58"/>
        <v>0</v>
      </c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  <c r="S275" s="30"/>
      <c r="T275" s="30"/>
      <c r="U275" s="30">
        <f t="shared" si="59"/>
        <v>0</v>
      </c>
      <c r="V275" s="30"/>
      <c r="W275" s="30"/>
      <c r="X275" s="1"/>
      <c r="Y275" s="1"/>
      <c r="Z275" s="1"/>
      <c r="AA275" s="1"/>
      <c r="AB275" s="1"/>
      <c r="AC275" s="1"/>
      <c r="AD275" s="1"/>
      <c r="AE275" s="1"/>
      <c r="AF275" s="1"/>
      <c r="AG275" s="1"/>
      <c r="AH275" s="1"/>
      <c r="AI275" s="1"/>
      <c r="AJ275" s="1"/>
      <c r="AK275" s="1"/>
      <c r="AL275" s="1"/>
      <c r="AM275" s="1"/>
      <c r="AN275" s="1"/>
      <c r="AO275" s="1"/>
      <c r="AP275" s="1"/>
      <c r="AQ275" s="1"/>
      <c r="AR275" s="1"/>
    </row>
    <row r="276" spans="1:44" hidden="1" outlineLevel="1">
      <c r="A276" s="27" t="s">
        <v>602</v>
      </c>
      <c r="B276" s="6" t="s">
        <v>603</v>
      </c>
      <c r="C276" s="30">
        <f t="shared" ref="C276:U276" si="60">SUM(C277:C286)</f>
        <v>0</v>
      </c>
      <c r="D276" s="30">
        <f>SUM(D277:D286)</f>
        <v>0</v>
      </c>
      <c r="E276" s="30">
        <f>SUM(E277:E286)</f>
        <v>0</v>
      </c>
      <c r="F276" s="30">
        <f t="shared" si="60"/>
        <v>0</v>
      </c>
      <c r="G276" s="30">
        <f t="shared" si="60"/>
        <v>0</v>
      </c>
      <c r="H276" s="30">
        <f t="shared" si="60"/>
        <v>0</v>
      </c>
      <c r="I276" s="30">
        <f t="shared" si="60"/>
        <v>0</v>
      </c>
      <c r="J276" s="30">
        <f t="shared" si="60"/>
        <v>0</v>
      </c>
      <c r="K276" s="30">
        <f t="shared" si="60"/>
        <v>0</v>
      </c>
      <c r="L276" s="30">
        <f t="shared" si="60"/>
        <v>0</v>
      </c>
      <c r="M276" s="30">
        <f t="shared" si="60"/>
        <v>0</v>
      </c>
      <c r="N276" s="30">
        <f t="shared" si="60"/>
        <v>0</v>
      </c>
      <c r="O276" s="30">
        <f t="shared" si="60"/>
        <v>0</v>
      </c>
      <c r="P276" s="30">
        <f t="shared" si="60"/>
        <v>0</v>
      </c>
      <c r="Q276" s="30">
        <f t="shared" si="60"/>
        <v>0</v>
      </c>
      <c r="R276" s="30">
        <f>SUM(R277:R286)</f>
        <v>0</v>
      </c>
      <c r="S276" s="30">
        <f>SUM(S277:S286)</f>
        <v>0</v>
      </c>
      <c r="T276" s="30">
        <f>SUM(T277:T286)</f>
        <v>0</v>
      </c>
      <c r="U276" s="30">
        <f t="shared" si="60"/>
        <v>0</v>
      </c>
      <c r="V276" s="30"/>
      <c r="W276" s="30"/>
      <c r="X276" s="1"/>
      <c r="Y276" s="1"/>
      <c r="Z276" s="1"/>
      <c r="AA276" s="1"/>
      <c r="AB276" s="1"/>
      <c r="AC276" s="1"/>
      <c r="AD276" s="1"/>
      <c r="AE276" s="1"/>
      <c r="AF276" s="1"/>
      <c r="AG276" s="1"/>
      <c r="AH276" s="1"/>
      <c r="AI276" s="1"/>
      <c r="AJ276" s="1"/>
      <c r="AK276" s="1"/>
      <c r="AL276" s="1"/>
      <c r="AM276" s="1"/>
      <c r="AN276" s="1"/>
      <c r="AO276" s="1"/>
      <c r="AP276" s="1"/>
      <c r="AQ276" s="1"/>
      <c r="AR276" s="1"/>
    </row>
    <row r="277" spans="1:44" hidden="1" outlineLevel="1">
      <c r="A277" s="27" t="s">
        <v>604</v>
      </c>
      <c r="B277" s="6" t="s">
        <v>605</v>
      </c>
      <c r="C277" s="30">
        <f t="shared" ref="C277:C288" si="61">SUM(F277:U277)</f>
        <v>0</v>
      </c>
      <c r="D277" s="30">
        <f t="shared" ref="D277:D288" si="62">SUM(I277:X277)</f>
        <v>0</v>
      </c>
      <c r="E277" s="30">
        <f t="shared" ref="E277:E288" si="63">SUM(J277:Y277)</f>
        <v>0</v>
      </c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  <c r="S277" s="30"/>
      <c r="T277" s="30"/>
      <c r="U277" s="30">
        <f t="shared" ref="U277:U288" si="64">SUM(V277:W277)</f>
        <v>0</v>
      </c>
      <c r="V277" s="30"/>
      <c r="W277" s="30"/>
      <c r="X277" s="1"/>
      <c r="Y277" s="1"/>
      <c r="Z277" s="1"/>
      <c r="AA277" s="1"/>
      <c r="AB277" s="1"/>
      <c r="AC277" s="1"/>
      <c r="AD277" s="1"/>
      <c r="AE277" s="1"/>
      <c r="AF277" s="1"/>
      <c r="AG277" s="1"/>
      <c r="AH277" s="1"/>
      <c r="AI277" s="1"/>
      <c r="AJ277" s="1"/>
      <c r="AK277" s="1"/>
      <c r="AL277" s="1"/>
      <c r="AM277" s="1"/>
      <c r="AN277" s="1"/>
      <c r="AO277" s="1"/>
      <c r="AP277" s="1"/>
      <c r="AQ277" s="1"/>
      <c r="AR277" s="1"/>
    </row>
    <row r="278" spans="1:44" hidden="1" outlineLevel="1">
      <c r="A278" s="27" t="s">
        <v>606</v>
      </c>
      <c r="B278" s="6" t="s">
        <v>607</v>
      </c>
      <c r="C278" s="30">
        <f t="shared" si="61"/>
        <v>0</v>
      </c>
      <c r="D278" s="30">
        <f t="shared" si="62"/>
        <v>0</v>
      </c>
      <c r="E278" s="30">
        <f t="shared" si="63"/>
        <v>0</v>
      </c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  <c r="S278" s="30"/>
      <c r="T278" s="30"/>
      <c r="U278" s="30">
        <f t="shared" si="64"/>
        <v>0</v>
      </c>
      <c r="V278" s="30"/>
      <c r="W278" s="30"/>
      <c r="X278" s="1"/>
      <c r="Y278" s="1"/>
      <c r="Z278" s="1"/>
      <c r="AA278" s="1"/>
      <c r="AB278" s="1"/>
      <c r="AC278" s="1"/>
      <c r="AD278" s="1"/>
      <c r="AE278" s="1"/>
      <c r="AF278" s="1"/>
      <c r="AG278" s="1"/>
      <c r="AH278" s="1"/>
      <c r="AI278" s="1"/>
      <c r="AJ278" s="1"/>
      <c r="AK278" s="1"/>
      <c r="AL278" s="1"/>
      <c r="AM278" s="1"/>
      <c r="AN278" s="1"/>
      <c r="AO278" s="1"/>
      <c r="AP278" s="1"/>
      <c r="AQ278" s="1"/>
      <c r="AR278" s="1"/>
    </row>
    <row r="279" spans="1:44" ht="25.5" hidden="1" outlineLevel="1">
      <c r="A279" s="27" t="s">
        <v>608</v>
      </c>
      <c r="B279" s="6" t="s">
        <v>609</v>
      </c>
      <c r="C279" s="30">
        <f t="shared" si="61"/>
        <v>0</v>
      </c>
      <c r="D279" s="30">
        <f t="shared" si="62"/>
        <v>0</v>
      </c>
      <c r="E279" s="30">
        <f t="shared" si="63"/>
        <v>0</v>
      </c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  <c r="S279" s="30"/>
      <c r="T279" s="30"/>
      <c r="U279" s="30">
        <f t="shared" si="64"/>
        <v>0</v>
      </c>
      <c r="V279" s="30"/>
      <c r="W279" s="30"/>
      <c r="X279" s="1"/>
      <c r="Y279" s="1"/>
      <c r="Z279" s="1"/>
      <c r="AA279" s="1"/>
      <c r="AB279" s="1"/>
      <c r="AC279" s="1"/>
      <c r="AD279" s="1"/>
      <c r="AE279" s="1"/>
      <c r="AF279" s="1"/>
      <c r="AG279" s="1"/>
      <c r="AH279" s="1"/>
      <c r="AI279" s="1"/>
      <c r="AJ279" s="1"/>
      <c r="AK279" s="1"/>
      <c r="AL279" s="1"/>
      <c r="AM279" s="1"/>
      <c r="AN279" s="1"/>
      <c r="AO279" s="1"/>
      <c r="AP279" s="1"/>
      <c r="AQ279" s="1"/>
      <c r="AR279" s="1"/>
    </row>
    <row r="280" spans="1:44" hidden="1" outlineLevel="1">
      <c r="A280" s="27" t="s">
        <v>610</v>
      </c>
      <c r="B280" s="6" t="s">
        <v>611</v>
      </c>
      <c r="C280" s="30">
        <f t="shared" si="61"/>
        <v>0</v>
      </c>
      <c r="D280" s="30">
        <f t="shared" si="62"/>
        <v>0</v>
      </c>
      <c r="E280" s="30">
        <f t="shared" si="63"/>
        <v>0</v>
      </c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  <c r="S280" s="30"/>
      <c r="T280" s="30"/>
      <c r="U280" s="30">
        <f t="shared" si="64"/>
        <v>0</v>
      </c>
      <c r="V280" s="30"/>
      <c r="W280" s="30"/>
      <c r="X280" s="1"/>
      <c r="Y280" s="1"/>
      <c r="Z280" s="1"/>
      <c r="AA280" s="1"/>
      <c r="AB280" s="1"/>
      <c r="AC280" s="1"/>
      <c r="AD280" s="1"/>
      <c r="AE280" s="1"/>
      <c r="AF280" s="1"/>
      <c r="AG280" s="1"/>
      <c r="AH280" s="1"/>
      <c r="AI280" s="1"/>
      <c r="AJ280" s="1"/>
      <c r="AK280" s="1"/>
      <c r="AL280" s="1"/>
      <c r="AM280" s="1"/>
      <c r="AN280" s="1"/>
      <c r="AO280" s="1"/>
      <c r="AP280" s="1"/>
      <c r="AQ280" s="1"/>
      <c r="AR280" s="1"/>
    </row>
    <row r="281" spans="1:44" hidden="1" outlineLevel="1">
      <c r="A281" s="27" t="s">
        <v>612</v>
      </c>
      <c r="B281" s="6" t="s">
        <v>613</v>
      </c>
      <c r="C281" s="30">
        <f t="shared" si="61"/>
        <v>0</v>
      </c>
      <c r="D281" s="30">
        <f t="shared" si="62"/>
        <v>0</v>
      </c>
      <c r="E281" s="30">
        <f t="shared" si="63"/>
        <v>0</v>
      </c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  <c r="S281" s="30"/>
      <c r="T281" s="30"/>
      <c r="U281" s="30">
        <f t="shared" si="64"/>
        <v>0</v>
      </c>
      <c r="V281" s="30"/>
      <c r="W281" s="30"/>
      <c r="X281" s="1"/>
      <c r="Y281" s="1"/>
      <c r="Z281" s="1"/>
      <c r="AA281" s="1"/>
      <c r="AB281" s="1"/>
      <c r="AC281" s="1"/>
      <c r="AD281" s="1"/>
      <c r="AE281" s="1"/>
      <c r="AF281" s="1"/>
      <c r="AG281" s="1"/>
      <c r="AH281" s="1"/>
      <c r="AI281" s="1"/>
      <c r="AJ281" s="1"/>
      <c r="AK281" s="1"/>
      <c r="AL281" s="1"/>
      <c r="AM281" s="1"/>
      <c r="AN281" s="1"/>
      <c r="AO281" s="1"/>
      <c r="AP281" s="1"/>
      <c r="AQ281" s="1"/>
      <c r="AR281" s="1"/>
    </row>
    <row r="282" spans="1:44" hidden="1" outlineLevel="1">
      <c r="A282" s="27" t="s">
        <v>614</v>
      </c>
      <c r="B282" s="6" t="s">
        <v>615</v>
      </c>
      <c r="C282" s="30">
        <f t="shared" si="61"/>
        <v>0</v>
      </c>
      <c r="D282" s="30">
        <f t="shared" si="62"/>
        <v>0</v>
      </c>
      <c r="E282" s="30">
        <f t="shared" si="63"/>
        <v>0</v>
      </c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  <c r="S282" s="30"/>
      <c r="T282" s="30"/>
      <c r="U282" s="30">
        <f t="shared" si="64"/>
        <v>0</v>
      </c>
      <c r="V282" s="30"/>
      <c r="W282" s="30"/>
      <c r="X282" s="1"/>
      <c r="Y282" s="1"/>
      <c r="Z282" s="1"/>
      <c r="AA282" s="1"/>
      <c r="AB282" s="1"/>
      <c r="AC282" s="1"/>
      <c r="AD282" s="1"/>
      <c r="AE282" s="1"/>
      <c r="AF282" s="1"/>
      <c r="AG282" s="1"/>
      <c r="AH282" s="1"/>
      <c r="AI282" s="1"/>
      <c r="AJ282" s="1"/>
      <c r="AK282" s="1"/>
      <c r="AL282" s="1"/>
      <c r="AM282" s="1"/>
      <c r="AN282" s="1"/>
      <c r="AO282" s="1"/>
      <c r="AP282" s="1"/>
      <c r="AQ282" s="1"/>
      <c r="AR282" s="1"/>
    </row>
    <row r="283" spans="1:44" hidden="1" outlineLevel="1">
      <c r="A283" s="27" t="s">
        <v>616</v>
      </c>
      <c r="B283" s="6" t="s">
        <v>617</v>
      </c>
      <c r="C283" s="30">
        <f t="shared" si="61"/>
        <v>0</v>
      </c>
      <c r="D283" s="30">
        <f t="shared" si="62"/>
        <v>0</v>
      </c>
      <c r="E283" s="30">
        <f t="shared" si="63"/>
        <v>0</v>
      </c>
      <c r="F283" s="30"/>
      <c r="G283" s="30"/>
      <c r="H283" s="30"/>
      <c r="I283" s="30"/>
      <c r="J283" s="30"/>
      <c r="K283" s="30"/>
      <c r="L283" s="30"/>
      <c r="M283" s="30"/>
      <c r="N283" s="30"/>
      <c r="O283" s="30"/>
      <c r="P283" s="30"/>
      <c r="Q283" s="30"/>
      <c r="R283" s="30"/>
      <c r="S283" s="30"/>
      <c r="T283" s="30"/>
      <c r="U283" s="30">
        <f t="shared" si="64"/>
        <v>0</v>
      </c>
      <c r="V283" s="30"/>
      <c r="W283" s="30"/>
      <c r="X283" s="1"/>
      <c r="Y283" s="1"/>
      <c r="Z283" s="1"/>
      <c r="AA283" s="1"/>
      <c r="AB283" s="1"/>
      <c r="AC283" s="1"/>
      <c r="AD283" s="1"/>
      <c r="AE283" s="1"/>
      <c r="AF283" s="1"/>
      <c r="AG283" s="1"/>
      <c r="AH283" s="1"/>
      <c r="AI283" s="1"/>
      <c r="AJ283" s="1"/>
      <c r="AK283" s="1"/>
      <c r="AL283" s="1"/>
      <c r="AM283" s="1"/>
      <c r="AN283" s="1"/>
      <c r="AO283" s="1"/>
      <c r="AP283" s="1"/>
      <c r="AQ283" s="1"/>
      <c r="AR283" s="1"/>
    </row>
    <row r="284" spans="1:44" hidden="1" outlineLevel="1">
      <c r="A284" s="27" t="s">
        <v>618</v>
      </c>
      <c r="B284" s="6" t="s">
        <v>619</v>
      </c>
      <c r="C284" s="30">
        <f t="shared" si="61"/>
        <v>0</v>
      </c>
      <c r="D284" s="30">
        <f t="shared" si="62"/>
        <v>0</v>
      </c>
      <c r="E284" s="30">
        <f t="shared" si="63"/>
        <v>0</v>
      </c>
      <c r="F284" s="30"/>
      <c r="G284" s="30"/>
      <c r="H284" s="30"/>
      <c r="I284" s="30"/>
      <c r="J284" s="30"/>
      <c r="K284" s="30"/>
      <c r="L284" s="30"/>
      <c r="M284" s="30"/>
      <c r="N284" s="30"/>
      <c r="O284" s="30"/>
      <c r="P284" s="30"/>
      <c r="Q284" s="30"/>
      <c r="R284" s="30"/>
      <c r="S284" s="30"/>
      <c r="T284" s="30"/>
      <c r="U284" s="30">
        <f t="shared" si="64"/>
        <v>0</v>
      </c>
      <c r="V284" s="30"/>
      <c r="W284" s="30"/>
      <c r="X284" s="1"/>
      <c r="Y284" s="1"/>
      <c r="Z284" s="1"/>
      <c r="AA284" s="1"/>
      <c r="AB284" s="1"/>
      <c r="AC284" s="1"/>
      <c r="AD284" s="1"/>
      <c r="AE284" s="1"/>
      <c r="AF284" s="1"/>
      <c r="AG284" s="1"/>
      <c r="AH284" s="1"/>
      <c r="AI284" s="1"/>
      <c r="AJ284" s="1"/>
      <c r="AK284" s="1"/>
      <c r="AL284" s="1"/>
      <c r="AM284" s="1"/>
      <c r="AN284" s="1"/>
      <c r="AO284" s="1"/>
      <c r="AP284" s="1"/>
      <c r="AQ284" s="1"/>
      <c r="AR284" s="1"/>
    </row>
    <row r="285" spans="1:44" hidden="1" outlineLevel="1">
      <c r="A285" s="27" t="s">
        <v>620</v>
      </c>
      <c r="B285" s="6" t="s">
        <v>621</v>
      </c>
      <c r="C285" s="30">
        <f t="shared" si="61"/>
        <v>0</v>
      </c>
      <c r="D285" s="30">
        <f t="shared" si="62"/>
        <v>0</v>
      </c>
      <c r="E285" s="30">
        <f t="shared" si="63"/>
        <v>0</v>
      </c>
      <c r="F285" s="30"/>
      <c r="G285" s="30"/>
      <c r="H285" s="30"/>
      <c r="I285" s="30"/>
      <c r="J285" s="30"/>
      <c r="K285" s="30"/>
      <c r="L285" s="30"/>
      <c r="M285" s="30"/>
      <c r="N285" s="30"/>
      <c r="O285" s="30"/>
      <c r="P285" s="30"/>
      <c r="Q285" s="30"/>
      <c r="R285" s="30"/>
      <c r="S285" s="30"/>
      <c r="T285" s="30"/>
      <c r="U285" s="30">
        <f t="shared" si="64"/>
        <v>0</v>
      </c>
      <c r="V285" s="30"/>
      <c r="W285" s="30"/>
      <c r="X285" s="1"/>
      <c r="Y285" s="1"/>
      <c r="Z285" s="1"/>
      <c r="AA285" s="1"/>
      <c r="AB285" s="1"/>
      <c r="AC285" s="1"/>
      <c r="AD285" s="1"/>
      <c r="AE285" s="1"/>
      <c r="AF285" s="1"/>
      <c r="AG285" s="1"/>
      <c r="AH285" s="1"/>
      <c r="AI285" s="1"/>
      <c r="AJ285" s="1"/>
      <c r="AK285" s="1"/>
      <c r="AL285" s="1"/>
      <c r="AM285" s="1"/>
      <c r="AN285" s="1"/>
      <c r="AO285" s="1"/>
      <c r="AP285" s="1"/>
      <c r="AQ285" s="1"/>
      <c r="AR285" s="1"/>
    </row>
    <row r="286" spans="1:44" hidden="1" outlineLevel="1">
      <c r="A286" s="27" t="s">
        <v>622</v>
      </c>
      <c r="B286" s="6" t="s">
        <v>623</v>
      </c>
      <c r="C286" s="30">
        <f t="shared" si="61"/>
        <v>0</v>
      </c>
      <c r="D286" s="30">
        <f t="shared" si="62"/>
        <v>0</v>
      </c>
      <c r="E286" s="30">
        <f t="shared" si="63"/>
        <v>0</v>
      </c>
      <c r="F286" s="30"/>
      <c r="G286" s="30"/>
      <c r="H286" s="30"/>
      <c r="I286" s="30"/>
      <c r="J286" s="30"/>
      <c r="K286" s="30"/>
      <c r="L286" s="30"/>
      <c r="M286" s="30"/>
      <c r="N286" s="30"/>
      <c r="O286" s="30"/>
      <c r="P286" s="30"/>
      <c r="Q286" s="30"/>
      <c r="R286" s="30"/>
      <c r="S286" s="30"/>
      <c r="T286" s="30"/>
      <c r="U286" s="30">
        <f t="shared" si="64"/>
        <v>0</v>
      </c>
      <c r="V286" s="30"/>
      <c r="W286" s="30"/>
      <c r="X286" s="1"/>
      <c r="Y286" s="1"/>
      <c r="Z286" s="1"/>
      <c r="AA286" s="1"/>
      <c r="AB286" s="1"/>
      <c r="AC286" s="1"/>
      <c r="AD286" s="1"/>
      <c r="AE286" s="1"/>
      <c r="AF286" s="1"/>
      <c r="AG286" s="1"/>
      <c r="AH286" s="1"/>
      <c r="AI286" s="1"/>
      <c r="AJ286" s="1"/>
      <c r="AK286" s="1"/>
      <c r="AL286" s="1"/>
      <c r="AM286" s="1"/>
      <c r="AN286" s="1"/>
      <c r="AO286" s="1"/>
      <c r="AP286" s="1"/>
      <c r="AQ286" s="1"/>
      <c r="AR286" s="1"/>
    </row>
    <row r="287" spans="1:44" ht="25.5" hidden="1" outlineLevel="1">
      <c r="A287" s="27" t="s">
        <v>624</v>
      </c>
      <c r="B287" s="6" t="s">
        <v>625</v>
      </c>
      <c r="C287" s="30">
        <f t="shared" si="61"/>
        <v>0</v>
      </c>
      <c r="D287" s="30">
        <f t="shared" si="62"/>
        <v>0</v>
      </c>
      <c r="E287" s="30">
        <f t="shared" si="63"/>
        <v>0</v>
      </c>
      <c r="F287" s="30"/>
      <c r="G287" s="30"/>
      <c r="H287" s="30"/>
      <c r="I287" s="30"/>
      <c r="J287" s="30"/>
      <c r="K287" s="30"/>
      <c r="L287" s="30"/>
      <c r="M287" s="30"/>
      <c r="N287" s="30"/>
      <c r="O287" s="30"/>
      <c r="P287" s="30"/>
      <c r="Q287" s="30"/>
      <c r="R287" s="30"/>
      <c r="S287" s="30"/>
      <c r="T287" s="30"/>
      <c r="U287" s="30">
        <f t="shared" si="64"/>
        <v>0</v>
      </c>
      <c r="V287" s="30"/>
      <c r="W287" s="30"/>
      <c r="X287" s="1"/>
      <c r="Y287" s="1"/>
      <c r="Z287" s="1"/>
      <c r="AA287" s="1"/>
      <c r="AB287" s="1"/>
      <c r="AC287" s="1"/>
      <c r="AD287" s="1"/>
      <c r="AE287" s="1"/>
      <c r="AF287" s="1"/>
      <c r="AG287" s="1"/>
      <c r="AH287" s="1"/>
      <c r="AI287" s="1"/>
      <c r="AJ287" s="1"/>
      <c r="AK287" s="1"/>
      <c r="AL287" s="1"/>
      <c r="AM287" s="1"/>
      <c r="AN287" s="1"/>
      <c r="AO287" s="1"/>
      <c r="AP287" s="1"/>
      <c r="AQ287" s="1"/>
      <c r="AR287" s="1"/>
    </row>
    <row r="288" spans="1:44" ht="25.5" hidden="1" outlineLevel="1">
      <c r="A288" s="27" t="s">
        <v>626</v>
      </c>
      <c r="B288" s="6" t="s">
        <v>627</v>
      </c>
      <c r="C288" s="30">
        <f t="shared" si="61"/>
        <v>0</v>
      </c>
      <c r="D288" s="30">
        <f t="shared" si="62"/>
        <v>0</v>
      </c>
      <c r="E288" s="30">
        <f t="shared" si="63"/>
        <v>0</v>
      </c>
      <c r="F288" s="30"/>
      <c r="G288" s="30"/>
      <c r="H288" s="30"/>
      <c r="I288" s="30"/>
      <c r="J288" s="30"/>
      <c r="K288" s="30"/>
      <c r="L288" s="30"/>
      <c r="M288" s="30"/>
      <c r="N288" s="30"/>
      <c r="O288" s="30"/>
      <c r="P288" s="30"/>
      <c r="Q288" s="30"/>
      <c r="R288" s="30"/>
      <c r="S288" s="30"/>
      <c r="T288" s="30"/>
      <c r="U288" s="30">
        <f t="shared" si="64"/>
        <v>0</v>
      </c>
      <c r="V288" s="30"/>
      <c r="W288" s="30"/>
      <c r="X288" s="1"/>
      <c r="Y288" s="1"/>
      <c r="Z288" s="1"/>
      <c r="AA288" s="1"/>
      <c r="AB288" s="1"/>
      <c r="AC288" s="1"/>
      <c r="AD288" s="1"/>
      <c r="AE288" s="1"/>
      <c r="AF288" s="1"/>
      <c r="AG288" s="1"/>
      <c r="AH288" s="1"/>
      <c r="AI288" s="1"/>
      <c r="AJ288" s="1"/>
      <c r="AK288" s="1"/>
      <c r="AL288" s="1"/>
      <c r="AM288" s="1"/>
      <c r="AN288" s="1"/>
      <c r="AO288" s="1"/>
      <c r="AP288" s="1"/>
      <c r="AQ288" s="1"/>
      <c r="AR288" s="1"/>
    </row>
    <row r="289" spans="1:44" ht="25.5" hidden="1" outlineLevel="1">
      <c r="A289" s="27" t="s">
        <v>628</v>
      </c>
      <c r="B289" s="6" t="s">
        <v>629</v>
      </c>
      <c r="C289" s="30">
        <f t="shared" ref="C289:U289" si="65">SUM(C290:C300)</f>
        <v>0</v>
      </c>
      <c r="D289" s="30">
        <f>SUM(D290:D300)</f>
        <v>0</v>
      </c>
      <c r="E289" s="30">
        <f>SUM(E290:E300)</f>
        <v>0</v>
      </c>
      <c r="F289" s="30">
        <f t="shared" si="65"/>
        <v>0</v>
      </c>
      <c r="G289" s="30">
        <f t="shared" si="65"/>
        <v>0</v>
      </c>
      <c r="H289" s="30">
        <f t="shared" si="65"/>
        <v>0</v>
      </c>
      <c r="I289" s="30">
        <f t="shared" si="65"/>
        <v>0</v>
      </c>
      <c r="J289" s="30">
        <f t="shared" si="65"/>
        <v>0</v>
      </c>
      <c r="K289" s="30">
        <f t="shared" si="65"/>
        <v>0</v>
      </c>
      <c r="L289" s="30">
        <f t="shared" si="65"/>
        <v>0</v>
      </c>
      <c r="M289" s="30">
        <f t="shared" si="65"/>
        <v>0</v>
      </c>
      <c r="N289" s="30">
        <f t="shared" si="65"/>
        <v>0</v>
      </c>
      <c r="O289" s="30">
        <f t="shared" si="65"/>
        <v>0</v>
      </c>
      <c r="P289" s="30">
        <f t="shared" si="65"/>
        <v>0</v>
      </c>
      <c r="Q289" s="30">
        <f t="shared" si="65"/>
        <v>0</v>
      </c>
      <c r="R289" s="30">
        <f>SUM(R290:R300)</f>
        <v>0</v>
      </c>
      <c r="S289" s="30">
        <f>SUM(S290:S300)</f>
        <v>0</v>
      </c>
      <c r="T289" s="30">
        <f>SUM(T290:T300)</f>
        <v>0</v>
      </c>
      <c r="U289" s="30">
        <f t="shared" si="65"/>
        <v>0</v>
      </c>
      <c r="V289" s="30"/>
      <c r="W289" s="30"/>
      <c r="X289" s="1"/>
      <c r="Y289" s="1"/>
      <c r="Z289" s="1"/>
      <c r="AA289" s="1"/>
      <c r="AB289" s="1"/>
      <c r="AC289" s="1"/>
      <c r="AD289" s="1"/>
      <c r="AE289" s="1"/>
      <c r="AF289" s="1"/>
      <c r="AG289" s="1"/>
      <c r="AH289" s="1"/>
      <c r="AI289" s="1"/>
      <c r="AJ289" s="1"/>
      <c r="AK289" s="1"/>
      <c r="AL289" s="1"/>
      <c r="AM289" s="1"/>
      <c r="AN289" s="1"/>
      <c r="AO289" s="1"/>
      <c r="AP289" s="1"/>
      <c r="AQ289" s="1"/>
      <c r="AR289" s="1"/>
    </row>
    <row r="290" spans="1:44" hidden="1" outlineLevel="1">
      <c r="A290" s="27" t="s">
        <v>630</v>
      </c>
      <c r="B290" s="6" t="s">
        <v>631</v>
      </c>
      <c r="C290" s="30">
        <f t="shared" ref="C290:C301" si="66">SUM(F290:U290)</f>
        <v>0</v>
      </c>
      <c r="D290" s="30">
        <f t="shared" ref="D290:D301" si="67">SUM(I290:X290)</f>
        <v>0</v>
      </c>
      <c r="E290" s="30">
        <f t="shared" ref="E290:E301" si="68">SUM(J290:Y290)</f>
        <v>0</v>
      </c>
      <c r="F290" s="30"/>
      <c r="G290" s="30"/>
      <c r="H290" s="30"/>
      <c r="I290" s="30"/>
      <c r="J290" s="30"/>
      <c r="K290" s="30"/>
      <c r="L290" s="30"/>
      <c r="M290" s="30"/>
      <c r="N290" s="30"/>
      <c r="O290" s="30"/>
      <c r="P290" s="30"/>
      <c r="Q290" s="30"/>
      <c r="R290" s="30"/>
      <c r="S290" s="30"/>
      <c r="T290" s="30"/>
      <c r="U290" s="30">
        <f t="shared" ref="U290:U301" si="69">SUM(V290:W290)</f>
        <v>0</v>
      </c>
      <c r="V290" s="30"/>
      <c r="W290" s="30"/>
      <c r="X290" s="1"/>
      <c r="Y290" s="1"/>
      <c r="Z290" s="1"/>
      <c r="AA290" s="1"/>
      <c r="AB290" s="1"/>
      <c r="AC290" s="1"/>
      <c r="AD290" s="1"/>
      <c r="AE290" s="1"/>
      <c r="AF290" s="1"/>
      <c r="AG290" s="1"/>
      <c r="AH290" s="1"/>
      <c r="AI290" s="1"/>
      <c r="AJ290" s="1"/>
      <c r="AK290" s="1"/>
      <c r="AL290" s="1"/>
      <c r="AM290" s="1"/>
      <c r="AN290" s="1"/>
      <c r="AO290" s="1"/>
      <c r="AP290" s="1"/>
      <c r="AQ290" s="1"/>
      <c r="AR290" s="1"/>
    </row>
    <row r="291" spans="1:44" hidden="1" outlineLevel="1">
      <c r="A291" s="27" t="s">
        <v>632</v>
      </c>
      <c r="B291" s="6" t="s">
        <v>633</v>
      </c>
      <c r="C291" s="30">
        <f t="shared" si="66"/>
        <v>0</v>
      </c>
      <c r="D291" s="30">
        <f t="shared" si="67"/>
        <v>0</v>
      </c>
      <c r="E291" s="30">
        <f t="shared" si="68"/>
        <v>0</v>
      </c>
      <c r="F291" s="30"/>
      <c r="G291" s="30"/>
      <c r="H291" s="30"/>
      <c r="I291" s="30"/>
      <c r="J291" s="30"/>
      <c r="K291" s="30"/>
      <c r="L291" s="30"/>
      <c r="M291" s="30"/>
      <c r="N291" s="30"/>
      <c r="O291" s="30"/>
      <c r="P291" s="30"/>
      <c r="Q291" s="30"/>
      <c r="R291" s="30"/>
      <c r="S291" s="30"/>
      <c r="T291" s="30"/>
      <c r="U291" s="30">
        <f t="shared" si="69"/>
        <v>0</v>
      </c>
      <c r="V291" s="30"/>
      <c r="W291" s="30"/>
      <c r="X291" s="1"/>
      <c r="Y291" s="1"/>
      <c r="Z291" s="1"/>
      <c r="AA291" s="1"/>
      <c r="AB291" s="1"/>
      <c r="AC291" s="1"/>
      <c r="AD291" s="1"/>
      <c r="AE291" s="1"/>
      <c r="AF291" s="1"/>
      <c r="AG291" s="1"/>
      <c r="AH291" s="1"/>
      <c r="AI291" s="1"/>
      <c r="AJ291" s="1"/>
      <c r="AK291" s="1"/>
      <c r="AL291" s="1"/>
      <c r="AM291" s="1"/>
      <c r="AN291" s="1"/>
      <c r="AO291" s="1"/>
      <c r="AP291" s="1"/>
      <c r="AQ291" s="1"/>
      <c r="AR291" s="1"/>
    </row>
    <row r="292" spans="1:44" hidden="1" outlineLevel="1">
      <c r="A292" s="27" t="s">
        <v>634</v>
      </c>
      <c r="B292" s="6" t="s">
        <v>635</v>
      </c>
      <c r="C292" s="30">
        <f t="shared" si="66"/>
        <v>0</v>
      </c>
      <c r="D292" s="30">
        <f t="shared" si="67"/>
        <v>0</v>
      </c>
      <c r="E292" s="30">
        <f t="shared" si="68"/>
        <v>0</v>
      </c>
      <c r="F292" s="30"/>
      <c r="G292" s="30"/>
      <c r="H292" s="30"/>
      <c r="I292" s="30"/>
      <c r="J292" s="30"/>
      <c r="K292" s="30"/>
      <c r="L292" s="30"/>
      <c r="M292" s="30"/>
      <c r="N292" s="30"/>
      <c r="O292" s="30"/>
      <c r="P292" s="30"/>
      <c r="Q292" s="30"/>
      <c r="R292" s="30"/>
      <c r="S292" s="30"/>
      <c r="T292" s="30"/>
      <c r="U292" s="30">
        <f t="shared" si="69"/>
        <v>0</v>
      </c>
      <c r="V292" s="30"/>
      <c r="W292" s="30"/>
      <c r="X292" s="1"/>
      <c r="Y292" s="1"/>
      <c r="Z292" s="1"/>
      <c r="AA292" s="1"/>
      <c r="AB292" s="1"/>
      <c r="AC292" s="1"/>
      <c r="AD292" s="1"/>
      <c r="AE292" s="1"/>
      <c r="AF292" s="1"/>
      <c r="AG292" s="1"/>
      <c r="AH292" s="1"/>
      <c r="AI292" s="1"/>
      <c r="AJ292" s="1"/>
      <c r="AK292" s="1"/>
      <c r="AL292" s="1"/>
      <c r="AM292" s="1"/>
      <c r="AN292" s="1"/>
      <c r="AO292" s="1"/>
      <c r="AP292" s="1"/>
      <c r="AQ292" s="1"/>
      <c r="AR292" s="1"/>
    </row>
    <row r="293" spans="1:44" hidden="1" outlineLevel="1">
      <c r="A293" s="27" t="s">
        <v>636</v>
      </c>
      <c r="B293" s="6" t="s">
        <v>637</v>
      </c>
      <c r="C293" s="30">
        <f t="shared" si="66"/>
        <v>0</v>
      </c>
      <c r="D293" s="30">
        <f t="shared" si="67"/>
        <v>0</v>
      </c>
      <c r="E293" s="30">
        <f t="shared" si="68"/>
        <v>0</v>
      </c>
      <c r="F293" s="30"/>
      <c r="G293" s="30"/>
      <c r="H293" s="30"/>
      <c r="I293" s="30"/>
      <c r="J293" s="30"/>
      <c r="K293" s="30"/>
      <c r="L293" s="30"/>
      <c r="M293" s="30"/>
      <c r="N293" s="30"/>
      <c r="O293" s="30"/>
      <c r="P293" s="30"/>
      <c r="Q293" s="30"/>
      <c r="R293" s="30"/>
      <c r="S293" s="30"/>
      <c r="T293" s="30"/>
      <c r="U293" s="30">
        <f t="shared" si="69"/>
        <v>0</v>
      </c>
      <c r="V293" s="30"/>
      <c r="W293" s="30"/>
      <c r="X293" s="1"/>
      <c r="Y293" s="1"/>
      <c r="Z293" s="1"/>
      <c r="AA293" s="1"/>
      <c r="AB293" s="1"/>
      <c r="AC293" s="1"/>
      <c r="AD293" s="1"/>
      <c r="AE293" s="1"/>
      <c r="AF293" s="1"/>
      <c r="AG293" s="1"/>
      <c r="AH293" s="1"/>
      <c r="AI293" s="1"/>
      <c r="AJ293" s="1"/>
      <c r="AK293" s="1"/>
      <c r="AL293" s="1"/>
      <c r="AM293" s="1"/>
      <c r="AN293" s="1"/>
      <c r="AO293" s="1"/>
      <c r="AP293" s="1"/>
      <c r="AQ293" s="1"/>
      <c r="AR293" s="1"/>
    </row>
    <row r="294" spans="1:44" hidden="1" outlineLevel="1">
      <c r="A294" s="27" t="s">
        <v>638</v>
      </c>
      <c r="B294" s="6" t="s">
        <v>639</v>
      </c>
      <c r="C294" s="30">
        <f t="shared" si="66"/>
        <v>0</v>
      </c>
      <c r="D294" s="30">
        <f t="shared" si="67"/>
        <v>0</v>
      </c>
      <c r="E294" s="30">
        <f t="shared" si="68"/>
        <v>0</v>
      </c>
      <c r="F294" s="30"/>
      <c r="G294" s="30"/>
      <c r="H294" s="30"/>
      <c r="I294" s="30"/>
      <c r="J294" s="30"/>
      <c r="K294" s="30"/>
      <c r="L294" s="30"/>
      <c r="M294" s="30"/>
      <c r="N294" s="30"/>
      <c r="O294" s="30"/>
      <c r="P294" s="30"/>
      <c r="Q294" s="30"/>
      <c r="R294" s="30"/>
      <c r="S294" s="30"/>
      <c r="T294" s="30"/>
      <c r="U294" s="30">
        <f t="shared" si="69"/>
        <v>0</v>
      </c>
      <c r="V294" s="30"/>
      <c r="W294" s="30"/>
      <c r="X294" s="1"/>
      <c r="Y294" s="1"/>
      <c r="Z294" s="1"/>
      <c r="AA294" s="1"/>
      <c r="AB294" s="1"/>
      <c r="AC294" s="1"/>
      <c r="AD294" s="1"/>
      <c r="AE294" s="1"/>
      <c r="AF294" s="1"/>
      <c r="AG294" s="1"/>
      <c r="AH294" s="1"/>
      <c r="AI294" s="1"/>
      <c r="AJ294" s="1"/>
      <c r="AK294" s="1"/>
      <c r="AL294" s="1"/>
      <c r="AM294" s="1"/>
      <c r="AN294" s="1"/>
      <c r="AO294" s="1"/>
      <c r="AP294" s="1"/>
      <c r="AQ294" s="1"/>
      <c r="AR294" s="1"/>
    </row>
    <row r="295" spans="1:44" hidden="1" outlineLevel="1">
      <c r="A295" s="27" t="s">
        <v>640</v>
      </c>
      <c r="B295" s="6" t="s">
        <v>641</v>
      </c>
      <c r="C295" s="30">
        <f t="shared" si="66"/>
        <v>0</v>
      </c>
      <c r="D295" s="30">
        <f t="shared" si="67"/>
        <v>0</v>
      </c>
      <c r="E295" s="30">
        <f t="shared" si="68"/>
        <v>0</v>
      </c>
      <c r="F295" s="30"/>
      <c r="G295" s="30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  <c r="S295" s="30"/>
      <c r="T295" s="30"/>
      <c r="U295" s="30">
        <f t="shared" si="69"/>
        <v>0</v>
      </c>
      <c r="V295" s="30"/>
      <c r="W295" s="30"/>
      <c r="X295" s="1"/>
      <c r="Y295" s="1"/>
      <c r="Z295" s="1"/>
      <c r="AA295" s="1"/>
      <c r="AB295" s="1"/>
      <c r="AC295" s="1"/>
      <c r="AD295" s="1"/>
      <c r="AE295" s="1"/>
      <c r="AF295" s="1"/>
      <c r="AG295" s="1"/>
      <c r="AH295" s="1"/>
      <c r="AI295" s="1"/>
      <c r="AJ295" s="1"/>
      <c r="AK295" s="1"/>
      <c r="AL295" s="1"/>
      <c r="AM295" s="1"/>
      <c r="AN295" s="1"/>
      <c r="AO295" s="1"/>
      <c r="AP295" s="1"/>
      <c r="AQ295" s="1"/>
      <c r="AR295" s="1"/>
    </row>
    <row r="296" spans="1:44" hidden="1" outlineLevel="1">
      <c r="A296" s="27" t="s">
        <v>642</v>
      </c>
      <c r="B296" s="6" t="s">
        <v>643</v>
      </c>
      <c r="C296" s="30">
        <f t="shared" si="66"/>
        <v>0</v>
      </c>
      <c r="D296" s="30">
        <f t="shared" si="67"/>
        <v>0</v>
      </c>
      <c r="E296" s="30">
        <f t="shared" si="68"/>
        <v>0</v>
      </c>
      <c r="F296" s="30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  <c r="S296" s="30"/>
      <c r="T296" s="30"/>
      <c r="U296" s="30">
        <f t="shared" si="69"/>
        <v>0</v>
      </c>
      <c r="V296" s="30"/>
      <c r="W296" s="30"/>
      <c r="X296" s="1"/>
      <c r="Y296" s="1"/>
      <c r="Z296" s="1"/>
      <c r="AA296" s="1"/>
      <c r="AB296" s="1"/>
      <c r="AC296" s="1"/>
      <c r="AD296" s="1"/>
      <c r="AE296" s="1"/>
      <c r="AF296" s="1"/>
      <c r="AG296" s="1"/>
      <c r="AH296" s="1"/>
      <c r="AI296" s="1"/>
      <c r="AJ296" s="1"/>
      <c r="AK296" s="1"/>
      <c r="AL296" s="1"/>
      <c r="AM296" s="1"/>
      <c r="AN296" s="1"/>
      <c r="AO296" s="1"/>
      <c r="AP296" s="1"/>
      <c r="AQ296" s="1"/>
      <c r="AR296" s="1"/>
    </row>
    <row r="297" spans="1:44" hidden="1" outlineLevel="1">
      <c r="A297" s="27" t="s">
        <v>644</v>
      </c>
      <c r="B297" s="6" t="s">
        <v>645</v>
      </c>
      <c r="C297" s="30">
        <f t="shared" si="66"/>
        <v>0</v>
      </c>
      <c r="D297" s="30">
        <f t="shared" si="67"/>
        <v>0</v>
      </c>
      <c r="E297" s="30">
        <f t="shared" si="68"/>
        <v>0</v>
      </c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  <c r="S297" s="30"/>
      <c r="T297" s="30"/>
      <c r="U297" s="30">
        <f t="shared" si="69"/>
        <v>0</v>
      </c>
      <c r="V297" s="30"/>
      <c r="W297" s="30"/>
      <c r="X297" s="1"/>
      <c r="Y297" s="1"/>
      <c r="Z297" s="1"/>
      <c r="AA297" s="1"/>
      <c r="AB297" s="1"/>
      <c r="AC297" s="1"/>
      <c r="AD297" s="1"/>
      <c r="AE297" s="1"/>
      <c r="AF297" s="1"/>
      <c r="AG297" s="1"/>
      <c r="AH297" s="1"/>
      <c r="AI297" s="1"/>
      <c r="AJ297" s="1"/>
      <c r="AK297" s="1"/>
      <c r="AL297" s="1"/>
      <c r="AM297" s="1"/>
      <c r="AN297" s="1"/>
      <c r="AO297" s="1"/>
      <c r="AP297" s="1"/>
      <c r="AQ297" s="1"/>
      <c r="AR297" s="1"/>
    </row>
    <row r="298" spans="1:44" hidden="1" outlineLevel="1">
      <c r="A298" s="27" t="s">
        <v>646</v>
      </c>
      <c r="B298" s="6" t="s">
        <v>647</v>
      </c>
      <c r="C298" s="30">
        <f t="shared" si="66"/>
        <v>0</v>
      </c>
      <c r="D298" s="30">
        <f t="shared" si="67"/>
        <v>0</v>
      </c>
      <c r="E298" s="30">
        <f t="shared" si="68"/>
        <v>0</v>
      </c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  <c r="S298" s="30"/>
      <c r="T298" s="30"/>
      <c r="U298" s="30">
        <f t="shared" si="69"/>
        <v>0</v>
      </c>
      <c r="V298" s="30"/>
      <c r="W298" s="30"/>
      <c r="X298" s="1"/>
      <c r="Y298" s="1"/>
      <c r="Z298" s="1"/>
      <c r="AA298" s="1"/>
      <c r="AB298" s="1"/>
      <c r="AC298" s="1"/>
      <c r="AD298" s="1"/>
      <c r="AE298" s="1"/>
      <c r="AF298" s="1"/>
      <c r="AG298" s="1"/>
      <c r="AH298" s="1"/>
      <c r="AI298" s="1"/>
      <c r="AJ298" s="1"/>
      <c r="AK298" s="1"/>
      <c r="AL298" s="1"/>
      <c r="AM298" s="1"/>
      <c r="AN298" s="1"/>
      <c r="AO298" s="1"/>
      <c r="AP298" s="1"/>
      <c r="AQ298" s="1"/>
      <c r="AR298" s="1"/>
    </row>
    <row r="299" spans="1:44" hidden="1" outlineLevel="1">
      <c r="A299" s="27" t="s">
        <v>648</v>
      </c>
      <c r="B299" s="6" t="s">
        <v>649</v>
      </c>
      <c r="C299" s="30">
        <f t="shared" si="66"/>
        <v>0</v>
      </c>
      <c r="D299" s="30">
        <f t="shared" si="67"/>
        <v>0</v>
      </c>
      <c r="E299" s="30">
        <f t="shared" si="68"/>
        <v>0</v>
      </c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  <c r="S299" s="30"/>
      <c r="T299" s="30"/>
      <c r="U299" s="30">
        <f t="shared" si="69"/>
        <v>0</v>
      </c>
      <c r="V299" s="30"/>
      <c r="W299" s="30"/>
      <c r="X299" s="1"/>
      <c r="Y299" s="1"/>
      <c r="Z299" s="1"/>
      <c r="AA299" s="1"/>
      <c r="AB299" s="1"/>
      <c r="AC299" s="1"/>
      <c r="AD299" s="1"/>
      <c r="AE299" s="1"/>
      <c r="AF299" s="1"/>
      <c r="AG299" s="1"/>
      <c r="AH299" s="1"/>
      <c r="AI299" s="1"/>
      <c r="AJ299" s="1"/>
      <c r="AK299" s="1"/>
      <c r="AL299" s="1"/>
      <c r="AM299" s="1"/>
      <c r="AN299" s="1"/>
      <c r="AO299" s="1"/>
      <c r="AP299" s="1"/>
      <c r="AQ299" s="1"/>
      <c r="AR299" s="1"/>
    </row>
    <row r="300" spans="1:44" hidden="1" outlineLevel="1">
      <c r="A300" s="27" t="s">
        <v>650</v>
      </c>
      <c r="B300" s="6" t="s">
        <v>651</v>
      </c>
      <c r="C300" s="30">
        <f t="shared" si="66"/>
        <v>0</v>
      </c>
      <c r="D300" s="30">
        <f t="shared" si="67"/>
        <v>0</v>
      </c>
      <c r="E300" s="30">
        <f t="shared" si="68"/>
        <v>0</v>
      </c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  <c r="S300" s="30"/>
      <c r="T300" s="30"/>
      <c r="U300" s="30">
        <f t="shared" si="69"/>
        <v>0</v>
      </c>
      <c r="V300" s="30"/>
      <c r="W300" s="30"/>
      <c r="X300" s="1"/>
      <c r="Y300" s="1"/>
      <c r="Z300" s="1"/>
      <c r="AA300" s="1"/>
      <c r="AB300" s="1"/>
      <c r="AC300" s="1"/>
      <c r="AD300" s="1"/>
      <c r="AE300" s="1"/>
      <c r="AF300" s="1"/>
      <c r="AG300" s="1"/>
      <c r="AH300" s="1"/>
      <c r="AI300" s="1"/>
      <c r="AJ300" s="1"/>
      <c r="AK300" s="1"/>
      <c r="AL300" s="1"/>
      <c r="AM300" s="1"/>
      <c r="AN300" s="1"/>
      <c r="AO300" s="1"/>
      <c r="AP300" s="1"/>
      <c r="AQ300" s="1"/>
      <c r="AR300" s="1"/>
    </row>
    <row r="301" spans="1:44" hidden="1" outlineLevel="1">
      <c r="A301" s="27" t="s">
        <v>652</v>
      </c>
      <c r="B301" s="6" t="s">
        <v>653</v>
      </c>
      <c r="C301" s="30">
        <f t="shared" si="66"/>
        <v>0</v>
      </c>
      <c r="D301" s="30">
        <f t="shared" si="67"/>
        <v>0</v>
      </c>
      <c r="E301" s="30">
        <f t="shared" si="68"/>
        <v>0</v>
      </c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  <c r="S301" s="30"/>
      <c r="T301" s="30"/>
      <c r="U301" s="30">
        <f t="shared" si="69"/>
        <v>0</v>
      </c>
      <c r="V301" s="30"/>
      <c r="W301" s="30"/>
      <c r="X301" s="1"/>
      <c r="Y301" s="1"/>
      <c r="Z301" s="1"/>
      <c r="AA301" s="1"/>
      <c r="AB301" s="1"/>
      <c r="AC301" s="1"/>
      <c r="AD301" s="1"/>
      <c r="AE301" s="1"/>
      <c r="AF301" s="1"/>
      <c r="AG301" s="1"/>
      <c r="AH301" s="1"/>
      <c r="AI301" s="1"/>
      <c r="AJ301" s="1"/>
      <c r="AK301" s="1"/>
      <c r="AL301" s="1"/>
      <c r="AM301" s="1"/>
      <c r="AN301" s="1"/>
      <c r="AO301" s="1"/>
      <c r="AP301" s="1"/>
      <c r="AQ301" s="1"/>
      <c r="AR301" s="1"/>
    </row>
    <row r="302" spans="1:44" hidden="1" outlineLevel="1">
      <c r="A302" s="27" t="s">
        <v>654</v>
      </c>
      <c r="B302" s="6" t="s">
        <v>655</v>
      </c>
      <c r="C302" s="30">
        <f t="shared" ref="C302:U302" si="70">SUM(C303:C313)</f>
        <v>0</v>
      </c>
      <c r="D302" s="30">
        <f>SUM(D303:D313)</f>
        <v>0</v>
      </c>
      <c r="E302" s="30">
        <f>SUM(E303:E313)</f>
        <v>0</v>
      </c>
      <c r="F302" s="30">
        <f t="shared" si="70"/>
        <v>0</v>
      </c>
      <c r="G302" s="30">
        <f t="shared" si="70"/>
        <v>0</v>
      </c>
      <c r="H302" s="30">
        <f t="shared" si="70"/>
        <v>0</v>
      </c>
      <c r="I302" s="30">
        <f t="shared" si="70"/>
        <v>0</v>
      </c>
      <c r="J302" s="30">
        <f t="shared" si="70"/>
        <v>0</v>
      </c>
      <c r="K302" s="30">
        <f t="shared" si="70"/>
        <v>0</v>
      </c>
      <c r="L302" s="30">
        <f t="shared" si="70"/>
        <v>0</v>
      </c>
      <c r="M302" s="30">
        <f t="shared" si="70"/>
        <v>0</v>
      </c>
      <c r="N302" s="30">
        <f t="shared" si="70"/>
        <v>0</v>
      </c>
      <c r="O302" s="30">
        <f t="shared" si="70"/>
        <v>0</v>
      </c>
      <c r="P302" s="30">
        <f t="shared" si="70"/>
        <v>0</v>
      </c>
      <c r="Q302" s="30">
        <f t="shared" si="70"/>
        <v>0</v>
      </c>
      <c r="R302" s="30">
        <f>SUM(R303:R313)</f>
        <v>0</v>
      </c>
      <c r="S302" s="30">
        <f>SUM(S303:S313)</f>
        <v>0</v>
      </c>
      <c r="T302" s="30">
        <f>SUM(T303:T313)</f>
        <v>0</v>
      </c>
      <c r="U302" s="30">
        <f t="shared" si="70"/>
        <v>0</v>
      </c>
      <c r="V302" s="30"/>
      <c r="W302" s="30"/>
      <c r="X302" s="1"/>
      <c r="Y302" s="1"/>
      <c r="Z302" s="1"/>
      <c r="AA302" s="1"/>
      <c r="AB302" s="1"/>
      <c r="AC302" s="1"/>
      <c r="AD302" s="1"/>
      <c r="AE302" s="1"/>
      <c r="AF302" s="1"/>
      <c r="AG302" s="1"/>
      <c r="AH302" s="1"/>
      <c r="AI302" s="1"/>
      <c r="AJ302" s="1"/>
      <c r="AK302" s="1"/>
      <c r="AL302" s="1"/>
      <c r="AM302" s="1"/>
      <c r="AN302" s="1"/>
      <c r="AO302" s="1"/>
      <c r="AP302" s="1"/>
      <c r="AQ302" s="1"/>
      <c r="AR302" s="1"/>
    </row>
    <row r="303" spans="1:44" hidden="1" outlineLevel="1">
      <c r="A303" s="27" t="s">
        <v>656</v>
      </c>
      <c r="B303" s="6" t="s">
        <v>657</v>
      </c>
      <c r="C303" s="30">
        <f t="shared" ref="C303:C313" si="71">SUM(F303:U303)</f>
        <v>0</v>
      </c>
      <c r="D303" s="30">
        <f t="shared" ref="D303:D313" si="72">SUM(I303:X303)</f>
        <v>0</v>
      </c>
      <c r="E303" s="30">
        <f t="shared" ref="E303:E313" si="73">SUM(J303:Y303)</f>
        <v>0</v>
      </c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  <c r="S303" s="30"/>
      <c r="T303" s="30"/>
      <c r="U303" s="30">
        <f t="shared" ref="U303:U313" si="74">SUM(V303:W303)</f>
        <v>0</v>
      </c>
      <c r="V303" s="30"/>
      <c r="W303" s="30"/>
      <c r="X303" s="1"/>
      <c r="Y303" s="1"/>
      <c r="Z303" s="1"/>
      <c r="AA303" s="1"/>
      <c r="AB303" s="1"/>
      <c r="AC303" s="1"/>
      <c r="AD303" s="1"/>
      <c r="AE303" s="1"/>
      <c r="AF303" s="1"/>
      <c r="AG303" s="1"/>
      <c r="AH303" s="1"/>
      <c r="AI303" s="1"/>
      <c r="AJ303" s="1"/>
      <c r="AK303" s="1"/>
      <c r="AL303" s="1"/>
      <c r="AM303" s="1"/>
      <c r="AN303" s="1"/>
      <c r="AO303" s="1"/>
      <c r="AP303" s="1"/>
      <c r="AQ303" s="1"/>
      <c r="AR303" s="1"/>
    </row>
    <row r="304" spans="1:44" hidden="1" outlineLevel="1">
      <c r="A304" s="27" t="s">
        <v>658</v>
      </c>
      <c r="B304" s="6" t="s">
        <v>659</v>
      </c>
      <c r="C304" s="30">
        <f t="shared" si="71"/>
        <v>0</v>
      </c>
      <c r="D304" s="30">
        <f t="shared" si="72"/>
        <v>0</v>
      </c>
      <c r="E304" s="30">
        <f t="shared" si="73"/>
        <v>0</v>
      </c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  <c r="S304" s="30"/>
      <c r="T304" s="30"/>
      <c r="U304" s="30">
        <f t="shared" si="74"/>
        <v>0</v>
      </c>
      <c r="V304" s="30"/>
      <c r="W304" s="30"/>
      <c r="X304" s="1"/>
      <c r="Y304" s="1"/>
      <c r="Z304" s="1"/>
      <c r="AA304" s="1"/>
      <c r="AB304" s="1"/>
      <c r="AC304" s="1"/>
      <c r="AD304" s="1"/>
      <c r="AE304" s="1"/>
      <c r="AF304" s="1"/>
      <c r="AG304" s="1"/>
      <c r="AH304" s="1"/>
      <c r="AI304" s="1"/>
      <c r="AJ304" s="1"/>
      <c r="AK304" s="1"/>
      <c r="AL304" s="1"/>
      <c r="AM304" s="1"/>
      <c r="AN304" s="1"/>
      <c r="AO304" s="1"/>
      <c r="AP304" s="1"/>
      <c r="AQ304" s="1"/>
      <c r="AR304" s="1"/>
    </row>
    <row r="305" spans="1:44 16384:16384" hidden="1" outlineLevel="1">
      <c r="A305" s="27" t="s">
        <v>660</v>
      </c>
      <c r="B305" s="6" t="s">
        <v>661</v>
      </c>
      <c r="C305" s="30">
        <f t="shared" si="71"/>
        <v>0</v>
      </c>
      <c r="D305" s="30">
        <f t="shared" si="72"/>
        <v>0</v>
      </c>
      <c r="E305" s="30">
        <f t="shared" si="73"/>
        <v>0</v>
      </c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  <c r="S305" s="30"/>
      <c r="T305" s="30"/>
      <c r="U305" s="30">
        <f t="shared" si="74"/>
        <v>0</v>
      </c>
      <c r="V305" s="30"/>
      <c r="W305" s="30"/>
      <c r="X305" s="1"/>
      <c r="Y305" s="1"/>
      <c r="Z305" s="1"/>
      <c r="AA305" s="1"/>
      <c r="AB305" s="1"/>
      <c r="AC305" s="1"/>
      <c r="AD305" s="1"/>
      <c r="AE305" s="1"/>
      <c r="AF305" s="1"/>
      <c r="AG305" s="1"/>
      <c r="AH305" s="1"/>
      <c r="AI305" s="1"/>
      <c r="AJ305" s="1"/>
      <c r="AK305" s="1"/>
      <c r="AL305" s="1"/>
      <c r="AM305" s="1"/>
      <c r="AN305" s="1"/>
      <c r="AO305" s="1"/>
      <c r="AP305" s="1"/>
      <c r="AQ305" s="1"/>
      <c r="AR305" s="1"/>
    </row>
    <row r="306" spans="1:44 16384:16384" hidden="1" outlineLevel="1">
      <c r="A306" s="27" t="s">
        <v>662</v>
      </c>
      <c r="B306" s="6" t="s">
        <v>663</v>
      </c>
      <c r="C306" s="30">
        <f t="shared" si="71"/>
        <v>0</v>
      </c>
      <c r="D306" s="30">
        <f t="shared" si="72"/>
        <v>0</v>
      </c>
      <c r="E306" s="30">
        <f t="shared" si="73"/>
        <v>0</v>
      </c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  <c r="S306" s="30"/>
      <c r="T306" s="30"/>
      <c r="U306" s="30">
        <f t="shared" si="74"/>
        <v>0</v>
      </c>
      <c r="V306" s="30"/>
      <c r="W306" s="30"/>
      <c r="X306" s="1"/>
      <c r="Y306" s="1"/>
      <c r="Z306" s="1"/>
      <c r="AA306" s="1"/>
      <c r="AB306" s="1"/>
      <c r="AC306" s="1"/>
      <c r="AD306" s="1"/>
      <c r="AE306" s="1"/>
      <c r="AF306" s="1"/>
      <c r="AG306" s="1"/>
      <c r="AH306" s="1"/>
      <c r="AI306" s="1"/>
      <c r="AJ306" s="1"/>
      <c r="AK306" s="1"/>
      <c r="AL306" s="1"/>
      <c r="AM306" s="1"/>
      <c r="AN306" s="1"/>
      <c r="AO306" s="1"/>
      <c r="AP306" s="1"/>
      <c r="AQ306" s="1"/>
      <c r="AR306" s="1"/>
    </row>
    <row r="307" spans="1:44 16384:16384" hidden="1" outlineLevel="1">
      <c r="A307" s="27" t="s">
        <v>664</v>
      </c>
      <c r="B307" s="6" t="s">
        <v>665</v>
      </c>
      <c r="C307" s="30">
        <f t="shared" si="71"/>
        <v>0</v>
      </c>
      <c r="D307" s="30">
        <f t="shared" si="72"/>
        <v>0</v>
      </c>
      <c r="E307" s="30">
        <f t="shared" si="73"/>
        <v>0</v>
      </c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  <c r="S307" s="30"/>
      <c r="T307" s="30"/>
      <c r="U307" s="30">
        <f t="shared" si="74"/>
        <v>0</v>
      </c>
      <c r="V307" s="30"/>
      <c r="W307" s="30"/>
      <c r="X307" s="1"/>
      <c r="Y307" s="1"/>
      <c r="Z307" s="1"/>
      <c r="AA307" s="1"/>
      <c r="AB307" s="1"/>
      <c r="AC307" s="1"/>
      <c r="AD307" s="1"/>
      <c r="AE307" s="1"/>
      <c r="AF307" s="1"/>
      <c r="AG307" s="1"/>
      <c r="AH307" s="1"/>
      <c r="AI307" s="1"/>
      <c r="AJ307" s="1"/>
      <c r="AK307" s="1"/>
      <c r="AL307" s="1"/>
      <c r="AM307" s="1"/>
      <c r="AN307" s="1"/>
      <c r="AO307" s="1"/>
      <c r="AP307" s="1"/>
      <c r="AQ307" s="1"/>
      <c r="AR307" s="1"/>
    </row>
    <row r="308" spans="1:44 16384:16384" hidden="1" outlineLevel="1">
      <c r="A308" s="27" t="s">
        <v>666</v>
      </c>
      <c r="B308" s="6" t="s">
        <v>667</v>
      </c>
      <c r="C308" s="30">
        <f t="shared" si="71"/>
        <v>0</v>
      </c>
      <c r="D308" s="30">
        <f t="shared" si="72"/>
        <v>0</v>
      </c>
      <c r="E308" s="30">
        <f t="shared" si="73"/>
        <v>0</v>
      </c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  <c r="S308" s="30"/>
      <c r="T308" s="30"/>
      <c r="U308" s="30">
        <f t="shared" si="74"/>
        <v>0</v>
      </c>
      <c r="V308" s="30"/>
      <c r="W308" s="30"/>
      <c r="X308" s="1"/>
      <c r="Y308" s="1"/>
      <c r="Z308" s="1"/>
      <c r="AA308" s="1"/>
      <c r="AB308" s="1"/>
      <c r="AC308" s="1"/>
      <c r="AD308" s="1"/>
      <c r="AE308" s="1"/>
      <c r="AF308" s="1"/>
      <c r="AG308" s="1"/>
      <c r="AH308" s="1"/>
      <c r="AI308" s="1"/>
      <c r="AJ308" s="1"/>
      <c r="AK308" s="1"/>
      <c r="AL308" s="1"/>
      <c r="AM308" s="1"/>
      <c r="AN308" s="1"/>
      <c r="AO308" s="1"/>
      <c r="AP308" s="1"/>
      <c r="AQ308" s="1"/>
      <c r="AR308" s="1"/>
    </row>
    <row r="309" spans="1:44 16384:16384" hidden="1" outlineLevel="1">
      <c r="A309" s="27" t="s">
        <v>668</v>
      </c>
      <c r="B309" s="6" t="s">
        <v>669</v>
      </c>
      <c r="C309" s="30">
        <f t="shared" si="71"/>
        <v>0</v>
      </c>
      <c r="D309" s="30">
        <f t="shared" si="72"/>
        <v>0</v>
      </c>
      <c r="E309" s="30">
        <f t="shared" si="73"/>
        <v>0</v>
      </c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  <c r="S309" s="30"/>
      <c r="T309" s="30"/>
      <c r="U309" s="30">
        <f t="shared" si="74"/>
        <v>0</v>
      </c>
      <c r="V309" s="30"/>
      <c r="W309" s="30"/>
      <c r="X309" s="1"/>
      <c r="Y309" s="1"/>
      <c r="Z309" s="1"/>
      <c r="AA309" s="1"/>
      <c r="AB309" s="1"/>
      <c r="AC309" s="1"/>
      <c r="AD309" s="1"/>
      <c r="AE309" s="1"/>
      <c r="AF309" s="1"/>
      <c r="AG309" s="1"/>
      <c r="AH309" s="1"/>
      <c r="AI309" s="1"/>
      <c r="AJ309" s="1"/>
      <c r="AK309" s="1"/>
      <c r="AL309" s="1"/>
      <c r="AM309" s="1"/>
      <c r="AN309" s="1"/>
      <c r="AO309" s="1"/>
      <c r="AP309" s="1"/>
      <c r="AQ309" s="1"/>
      <c r="AR309" s="1"/>
    </row>
    <row r="310" spans="1:44 16384:16384" hidden="1" outlineLevel="1">
      <c r="A310" s="27" t="s">
        <v>670</v>
      </c>
      <c r="B310" s="6" t="s">
        <v>671</v>
      </c>
      <c r="C310" s="30">
        <f t="shared" si="71"/>
        <v>0</v>
      </c>
      <c r="D310" s="30">
        <f t="shared" si="72"/>
        <v>0</v>
      </c>
      <c r="E310" s="30">
        <f t="shared" si="73"/>
        <v>0</v>
      </c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  <c r="S310" s="30"/>
      <c r="T310" s="30"/>
      <c r="U310" s="30">
        <f t="shared" si="74"/>
        <v>0</v>
      </c>
      <c r="V310" s="30"/>
      <c r="W310" s="30"/>
      <c r="X310" s="1"/>
      <c r="Y310" s="1"/>
      <c r="Z310" s="1"/>
      <c r="AA310" s="1"/>
      <c r="AB310" s="1"/>
      <c r="AC310" s="1"/>
      <c r="AD310" s="1"/>
      <c r="AE310" s="1"/>
      <c r="AF310" s="1"/>
      <c r="AG310" s="1"/>
      <c r="AH310" s="1"/>
      <c r="AI310" s="1"/>
      <c r="AJ310" s="1"/>
      <c r="AK310" s="1"/>
      <c r="AL310" s="1"/>
      <c r="AM310" s="1"/>
      <c r="AN310" s="1"/>
      <c r="AO310" s="1"/>
      <c r="AP310" s="1"/>
      <c r="AQ310" s="1"/>
      <c r="AR310" s="1"/>
    </row>
    <row r="311" spans="1:44 16384:16384" hidden="1" outlineLevel="1">
      <c r="A311" s="27" t="s">
        <v>672</v>
      </c>
      <c r="B311" s="6" t="s">
        <v>673</v>
      </c>
      <c r="C311" s="30">
        <f t="shared" si="71"/>
        <v>0</v>
      </c>
      <c r="D311" s="30">
        <f t="shared" si="72"/>
        <v>0</v>
      </c>
      <c r="E311" s="30">
        <f t="shared" si="73"/>
        <v>0</v>
      </c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  <c r="S311" s="30"/>
      <c r="T311" s="30"/>
      <c r="U311" s="30">
        <f t="shared" si="74"/>
        <v>0</v>
      </c>
      <c r="V311" s="30"/>
      <c r="W311" s="30"/>
      <c r="X311" s="1"/>
      <c r="Y311" s="1"/>
      <c r="Z311" s="1"/>
      <c r="AA311" s="1"/>
      <c r="AB311" s="1"/>
      <c r="AC311" s="1"/>
      <c r="AD311" s="1"/>
      <c r="AE311" s="1"/>
      <c r="AF311" s="1"/>
      <c r="AG311" s="1"/>
      <c r="AH311" s="1"/>
      <c r="AI311" s="1"/>
      <c r="AJ311" s="1"/>
      <c r="AK311" s="1"/>
      <c r="AL311" s="1"/>
      <c r="AM311" s="1"/>
      <c r="AN311" s="1"/>
      <c r="AO311" s="1"/>
      <c r="AP311" s="1"/>
      <c r="AQ311" s="1"/>
      <c r="AR311" s="1"/>
    </row>
    <row r="312" spans="1:44 16384:16384" hidden="1" outlineLevel="1">
      <c r="A312" s="27" t="s">
        <v>674</v>
      </c>
      <c r="B312" s="6" t="s">
        <v>675</v>
      </c>
      <c r="C312" s="30">
        <f t="shared" si="71"/>
        <v>0</v>
      </c>
      <c r="D312" s="30">
        <f t="shared" si="72"/>
        <v>0</v>
      </c>
      <c r="E312" s="30">
        <f t="shared" si="73"/>
        <v>0</v>
      </c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  <c r="S312" s="30"/>
      <c r="T312" s="30"/>
      <c r="U312" s="30">
        <f t="shared" si="74"/>
        <v>0</v>
      </c>
      <c r="V312" s="30"/>
      <c r="W312" s="30"/>
      <c r="X312" s="1"/>
      <c r="Y312" s="1"/>
      <c r="Z312" s="1"/>
      <c r="AA312" s="1"/>
      <c r="AB312" s="1"/>
      <c r="AC312" s="1"/>
      <c r="AD312" s="1"/>
      <c r="AE312" s="1"/>
      <c r="AF312" s="1"/>
      <c r="AG312" s="1"/>
      <c r="AH312" s="1"/>
      <c r="AI312" s="1"/>
      <c r="AJ312" s="1"/>
      <c r="AK312" s="1"/>
      <c r="AL312" s="1"/>
      <c r="AM312" s="1"/>
      <c r="AN312" s="1"/>
      <c r="AO312" s="1"/>
      <c r="AP312" s="1"/>
      <c r="AQ312" s="1"/>
      <c r="AR312" s="1"/>
    </row>
    <row r="313" spans="1:44 16384:16384" hidden="1" outlineLevel="1">
      <c r="A313" s="27" t="s">
        <v>676</v>
      </c>
      <c r="B313" s="6" t="s">
        <v>677</v>
      </c>
      <c r="C313" s="30">
        <f t="shared" si="71"/>
        <v>0</v>
      </c>
      <c r="D313" s="30">
        <f t="shared" si="72"/>
        <v>0</v>
      </c>
      <c r="E313" s="30">
        <f t="shared" si="73"/>
        <v>0</v>
      </c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  <c r="S313" s="30"/>
      <c r="T313" s="30"/>
      <c r="U313" s="30">
        <f t="shared" si="74"/>
        <v>0</v>
      </c>
      <c r="V313" s="30"/>
      <c r="W313" s="30"/>
      <c r="X313" s="1"/>
      <c r="Y313" s="1"/>
      <c r="Z313" s="1"/>
      <c r="AA313" s="1"/>
      <c r="AB313" s="1"/>
      <c r="AC313" s="1"/>
      <c r="AD313" s="1"/>
      <c r="AE313" s="1"/>
      <c r="AF313" s="1"/>
      <c r="AG313" s="1"/>
      <c r="AH313" s="1"/>
      <c r="AI313" s="1"/>
      <c r="AJ313" s="1"/>
      <c r="AK313" s="1"/>
      <c r="AL313" s="1"/>
      <c r="AM313" s="1"/>
      <c r="AN313" s="1"/>
      <c r="AO313" s="1"/>
      <c r="AP313" s="1"/>
      <c r="AQ313" s="1"/>
      <c r="AR313" s="1"/>
    </row>
    <row r="314" spans="1:44 16384:16384" s="13" customFormat="1" ht="22.5" hidden="1" customHeight="1">
      <c r="A314" s="11" t="s">
        <v>678</v>
      </c>
      <c r="B314" s="12" t="s">
        <v>679</v>
      </c>
      <c r="C314" s="32">
        <f t="shared" ref="C314:U314" si="75">+C253+C254+C265+C276+C287+C289+C301+C302</f>
        <v>0</v>
      </c>
      <c r="D314" s="32">
        <f>+D253+D254+D265+D276+D287+D289+D301+D302</f>
        <v>0</v>
      </c>
      <c r="E314" s="32">
        <f>+E253+E254+E265+E276+E287+E289+E301+E302</f>
        <v>0</v>
      </c>
      <c r="F314" s="32">
        <f t="shared" si="75"/>
        <v>0</v>
      </c>
      <c r="G314" s="32">
        <f t="shared" si="75"/>
        <v>0</v>
      </c>
      <c r="H314" s="32">
        <f t="shared" si="75"/>
        <v>0</v>
      </c>
      <c r="I314" s="32">
        <f t="shared" si="75"/>
        <v>0</v>
      </c>
      <c r="J314" s="32">
        <f t="shared" si="75"/>
        <v>0</v>
      </c>
      <c r="K314" s="32">
        <f t="shared" si="75"/>
        <v>0</v>
      </c>
      <c r="L314" s="32">
        <f t="shared" si="75"/>
        <v>0</v>
      </c>
      <c r="M314" s="32">
        <f t="shared" si="75"/>
        <v>0</v>
      </c>
      <c r="N314" s="32">
        <f t="shared" si="75"/>
        <v>0</v>
      </c>
      <c r="O314" s="32">
        <f t="shared" si="75"/>
        <v>0</v>
      </c>
      <c r="P314" s="32">
        <f t="shared" si="75"/>
        <v>0</v>
      </c>
      <c r="Q314" s="32">
        <f t="shared" si="75"/>
        <v>0</v>
      </c>
      <c r="R314" s="32">
        <f>+R253+R254+R265+R276+R287+R289+R301+R302</f>
        <v>0</v>
      </c>
      <c r="S314" s="32">
        <f>+S253+S254+S265+S276+S287+S289+S301+S302</f>
        <v>0</v>
      </c>
      <c r="T314" s="32">
        <f>+T253+T254+T265+T276+T287+T289+T301+T302</f>
        <v>0</v>
      </c>
      <c r="U314" s="32">
        <f t="shared" si="75"/>
        <v>0</v>
      </c>
      <c r="V314" s="30"/>
      <c r="W314" s="30">
        <f>SUM(X314:Y314)</f>
        <v>0</v>
      </c>
    </row>
    <row r="315" spans="1:44 16384:16384" s="13" customFormat="1" ht="22.5" customHeight="1">
      <c r="A315" s="11">
        <v>277</v>
      </c>
      <c r="B315" s="12" t="s">
        <v>679</v>
      </c>
      <c r="C315" s="32">
        <v>0</v>
      </c>
      <c r="D315" s="32"/>
      <c r="E315" s="32"/>
      <c r="F315" s="32"/>
      <c r="G315" s="32"/>
      <c r="H315" s="32"/>
      <c r="I315" s="32"/>
      <c r="J315" s="32"/>
      <c r="K315" s="32"/>
      <c r="L315" s="32"/>
      <c r="M315" s="32"/>
      <c r="N315" s="32"/>
      <c r="O315" s="32"/>
      <c r="P315" s="32"/>
      <c r="Q315" s="32"/>
      <c r="R315" s="32"/>
      <c r="S315" s="32"/>
      <c r="T315" s="32"/>
      <c r="U315" s="32"/>
      <c r="V315" s="30"/>
      <c r="W315" s="30"/>
    </row>
    <row r="316" spans="1:44 16384:16384" s="16" customFormat="1" ht="22.5" customHeight="1">
      <c r="A316" s="14" t="s">
        <v>680</v>
      </c>
      <c r="B316" s="15" t="s">
        <v>681</v>
      </c>
      <c r="C316" s="33">
        <f>+C22+C23+C101+C168+C238+C247+C252+C314</f>
        <v>64822</v>
      </c>
      <c r="D316" s="33">
        <f>+D22+D23+D101+D168+D238+D247+D252+D314+D315</f>
        <v>80011</v>
      </c>
      <c r="E316" s="33">
        <f>+E22+E23+E101+E168+E238+E247+E252+E314+E315</f>
        <v>53337</v>
      </c>
      <c r="F316" s="33">
        <f t="shared" ref="F316:O316" si="76">+F22+F23+F101+F168+F238+F247+F252+F314</f>
        <v>534</v>
      </c>
      <c r="G316" s="33">
        <f t="shared" si="76"/>
        <v>0</v>
      </c>
      <c r="H316" s="33">
        <f t="shared" si="76"/>
        <v>23445</v>
      </c>
      <c r="I316" s="33">
        <f t="shared" si="76"/>
        <v>161272</v>
      </c>
      <c r="J316" s="33">
        <f t="shared" si="76"/>
        <v>0</v>
      </c>
      <c r="K316" s="33">
        <f t="shared" si="76"/>
        <v>0</v>
      </c>
      <c r="L316" s="33">
        <f t="shared" si="76"/>
        <v>0</v>
      </c>
      <c r="M316" s="33">
        <f t="shared" si="76"/>
        <v>0</v>
      </c>
      <c r="N316" s="33">
        <f t="shared" si="76"/>
        <v>189</v>
      </c>
      <c r="O316" s="33">
        <f t="shared" si="76"/>
        <v>0</v>
      </c>
      <c r="P316" s="33"/>
      <c r="Q316" s="33"/>
      <c r="R316" s="33"/>
      <c r="S316" s="33"/>
      <c r="T316" s="33"/>
      <c r="U316" s="33"/>
      <c r="V316" s="33"/>
      <c r="W316" s="33"/>
      <c r="X316" s="13"/>
      <c r="Y316" s="13"/>
      <c r="Z316" s="13"/>
      <c r="AA316" s="13"/>
      <c r="AB316" s="13"/>
      <c r="AC316" s="13"/>
      <c r="AD316" s="13"/>
      <c r="AE316" s="13"/>
      <c r="AF316" s="13"/>
      <c r="AG316" s="13"/>
      <c r="AH316" s="13"/>
      <c r="AI316" s="13"/>
      <c r="AJ316" s="13"/>
      <c r="AK316" s="13"/>
      <c r="AL316" s="13"/>
      <c r="AM316" s="13"/>
      <c r="AN316" s="13"/>
      <c r="AO316" s="13"/>
      <c r="AP316" s="13"/>
      <c r="AQ316" s="13"/>
      <c r="AR316" s="13"/>
      <c r="XFD316" s="16">
        <f>SUBTOTAL(9,C316:XFC316)</f>
        <v>383610</v>
      </c>
    </row>
    <row r="317" spans="1:44 16384:16384">
      <c r="A317" s="27" t="s">
        <v>72</v>
      </c>
      <c r="B317" s="6" t="s">
        <v>682</v>
      </c>
      <c r="C317" s="30">
        <v>11885</v>
      </c>
      <c r="D317" s="30">
        <v>11952</v>
      </c>
      <c r="E317" s="30">
        <v>11952</v>
      </c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  <c r="S317" s="30"/>
      <c r="T317" s="30"/>
      <c r="U317" s="30"/>
      <c r="V317" s="30"/>
      <c r="W317" s="30"/>
      <c r="X317" s="1"/>
      <c r="Y317" s="1"/>
      <c r="Z317" s="1"/>
      <c r="AA317" s="1"/>
      <c r="AB317" s="1"/>
      <c r="AC317" s="1"/>
      <c r="AD317" s="1"/>
      <c r="AE317" s="1"/>
      <c r="AF317" s="1"/>
      <c r="AG317" s="1"/>
      <c r="AH317" s="1"/>
      <c r="AI317" s="1"/>
      <c r="AJ317" s="1"/>
      <c r="AK317" s="1"/>
      <c r="AL317" s="1"/>
      <c r="AM317" s="1"/>
      <c r="AN317" s="1"/>
      <c r="AO317" s="1"/>
      <c r="AP317" s="1"/>
      <c r="AQ317" s="1"/>
      <c r="AR317" s="1"/>
    </row>
    <row r="318" spans="1:44 16384:16384">
      <c r="A318" s="27" t="s">
        <v>73</v>
      </c>
      <c r="B318" s="6" t="s">
        <v>683</v>
      </c>
      <c r="C318" s="30">
        <v>11112</v>
      </c>
      <c r="D318" s="30">
        <v>11112</v>
      </c>
      <c r="E318" s="30">
        <v>10764</v>
      </c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  <c r="S318" s="30"/>
      <c r="T318" s="30"/>
      <c r="U318" s="30"/>
      <c r="V318" s="30"/>
      <c r="W318" s="30"/>
      <c r="X318" s="1"/>
      <c r="Y318" s="1"/>
      <c r="Z318" s="1"/>
      <c r="AA318" s="1"/>
      <c r="AB318" s="1"/>
      <c r="AC318" s="1"/>
      <c r="AD318" s="1"/>
      <c r="AE318" s="1"/>
      <c r="AF318" s="1"/>
      <c r="AG318" s="1"/>
      <c r="AH318" s="1"/>
      <c r="AI318" s="1"/>
      <c r="AJ318" s="1"/>
      <c r="AK318" s="1"/>
      <c r="AL318" s="1"/>
      <c r="AM318" s="1"/>
      <c r="AN318" s="1"/>
      <c r="AO318" s="1"/>
      <c r="AP318" s="1"/>
      <c r="AQ318" s="1"/>
      <c r="AR318" s="1"/>
    </row>
    <row r="319" spans="1:44 16384:16384" ht="25.5">
      <c r="A319" s="27" t="s">
        <v>75</v>
      </c>
      <c r="B319" s="6" t="s">
        <v>684</v>
      </c>
      <c r="C319" s="30">
        <v>9006</v>
      </c>
      <c r="D319" s="30">
        <v>9006</v>
      </c>
      <c r="E319" s="30">
        <v>8349</v>
      </c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  <c r="S319" s="30"/>
      <c r="T319" s="30"/>
      <c r="U319" s="30"/>
      <c r="V319" s="30"/>
      <c r="W319" s="30"/>
      <c r="X319" s="1"/>
      <c r="Y319" s="1"/>
      <c r="Z319" s="1"/>
      <c r="AA319" s="1"/>
      <c r="AB319" s="1"/>
      <c r="AC319" s="1"/>
      <c r="AD319" s="1"/>
      <c r="AE319" s="1"/>
      <c r="AF319" s="1"/>
      <c r="AG319" s="1"/>
      <c r="AH319" s="1"/>
      <c r="AI319" s="1"/>
      <c r="AJ319" s="1"/>
      <c r="AK319" s="1"/>
      <c r="AL319" s="1"/>
      <c r="AM319" s="1"/>
      <c r="AN319" s="1"/>
      <c r="AO319" s="1"/>
      <c r="AP319" s="1"/>
      <c r="AQ319" s="1"/>
      <c r="AR319" s="1"/>
    </row>
    <row r="320" spans="1:44 16384:16384">
      <c r="A320" s="27" t="s">
        <v>74</v>
      </c>
      <c r="B320" s="6" t="s">
        <v>685</v>
      </c>
      <c r="C320" s="30">
        <v>1200</v>
      </c>
      <c r="D320" s="30">
        <v>1200</v>
      </c>
      <c r="E320" s="30">
        <v>1200</v>
      </c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  <c r="S320" s="30"/>
      <c r="T320" s="30"/>
      <c r="U320" s="30"/>
      <c r="V320" s="30"/>
      <c r="W320" s="30"/>
      <c r="X320" s="1"/>
      <c r="Y320" s="1"/>
      <c r="Z320" s="1"/>
      <c r="AA320" s="1"/>
      <c r="AB320" s="1"/>
      <c r="AC320" s="1"/>
      <c r="AD320" s="1"/>
      <c r="AE320" s="1"/>
      <c r="AF320" s="1"/>
      <c r="AG320" s="1"/>
      <c r="AH320" s="1"/>
      <c r="AI320" s="1"/>
      <c r="AJ320" s="1"/>
      <c r="AK320" s="1"/>
      <c r="AL320" s="1"/>
      <c r="AM320" s="1"/>
      <c r="AN320" s="1"/>
      <c r="AO320" s="1"/>
      <c r="AP320" s="1"/>
      <c r="AQ320" s="1"/>
      <c r="AR320" s="1"/>
    </row>
    <row r="321" spans="1:44">
      <c r="A321" s="27" t="s">
        <v>83</v>
      </c>
      <c r="B321" s="6" t="s">
        <v>686</v>
      </c>
      <c r="C321" s="30">
        <f>SUM(F321:U321)</f>
        <v>0</v>
      </c>
      <c r="D321" s="30">
        <v>12149</v>
      </c>
      <c r="E321" s="30">
        <v>12132</v>
      </c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  <c r="S321" s="30"/>
      <c r="T321" s="30"/>
      <c r="U321" s="30">
        <f>SUM(V321:W321)</f>
        <v>0</v>
      </c>
      <c r="V321" s="30"/>
      <c r="W321" s="30"/>
      <c r="X321" s="1"/>
      <c r="Y321" s="1"/>
      <c r="Z321" s="1"/>
      <c r="AA321" s="1"/>
      <c r="AB321" s="1"/>
      <c r="AC321" s="1"/>
      <c r="AD321" s="1"/>
      <c r="AE321" s="1"/>
      <c r="AF321" s="1"/>
      <c r="AG321" s="1"/>
      <c r="AH321" s="1"/>
      <c r="AI321" s="1"/>
      <c r="AJ321" s="1"/>
      <c r="AK321" s="1"/>
      <c r="AL321" s="1"/>
      <c r="AM321" s="1"/>
      <c r="AN321" s="1"/>
      <c r="AO321" s="1"/>
      <c r="AP321" s="1"/>
      <c r="AQ321" s="1"/>
      <c r="AR321" s="1"/>
    </row>
    <row r="322" spans="1:44">
      <c r="A322" s="27" t="s">
        <v>85</v>
      </c>
      <c r="B322" s="6" t="s">
        <v>687</v>
      </c>
      <c r="C322" s="30">
        <f>SUM(F322:U322)</f>
        <v>0</v>
      </c>
      <c r="D322" s="30">
        <v>0</v>
      </c>
      <c r="E322" s="30">
        <v>85</v>
      </c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  <c r="S322" s="30"/>
      <c r="T322" s="30"/>
      <c r="U322" s="30">
        <f>SUM(V322:W322)</f>
        <v>0</v>
      </c>
      <c r="V322" s="30"/>
      <c r="W322" s="30"/>
      <c r="X322" s="1"/>
      <c r="Y322" s="1"/>
      <c r="Z322" s="1"/>
      <c r="AA322" s="1"/>
      <c r="AB322" s="1"/>
      <c r="AC322" s="1"/>
      <c r="AD322" s="1"/>
      <c r="AE322" s="1"/>
      <c r="AF322" s="1"/>
      <c r="AG322" s="1"/>
      <c r="AH322" s="1"/>
      <c r="AI322" s="1"/>
      <c r="AJ322" s="1"/>
      <c r="AK322" s="1"/>
      <c r="AL322" s="1"/>
      <c r="AM322" s="1"/>
      <c r="AN322" s="1"/>
      <c r="AO322" s="1"/>
      <c r="AP322" s="1"/>
      <c r="AQ322" s="1"/>
      <c r="AR322" s="1"/>
    </row>
    <row r="323" spans="1:44" s="5" customFormat="1" ht="14.25" customHeight="1" collapsed="1">
      <c r="A323" s="10" t="s">
        <v>87</v>
      </c>
      <c r="B323" s="28" t="s">
        <v>688</v>
      </c>
      <c r="C323" s="34">
        <f>SUM(C317:C322)</f>
        <v>33203</v>
      </c>
      <c r="D323" s="34">
        <f>SUM(D317:D322)</f>
        <v>45419</v>
      </c>
      <c r="E323" s="34">
        <f>SUM(E317:E322)</f>
        <v>44482</v>
      </c>
      <c r="F323" s="34">
        <f t="shared" ref="F323:Q323" si="77">SUM(F317:F322)</f>
        <v>0</v>
      </c>
      <c r="G323" s="34">
        <f t="shared" si="77"/>
        <v>0</v>
      </c>
      <c r="H323" s="34">
        <f t="shared" si="77"/>
        <v>0</v>
      </c>
      <c r="I323" s="34">
        <f t="shared" si="77"/>
        <v>0</v>
      </c>
      <c r="J323" s="34">
        <f t="shared" si="77"/>
        <v>0</v>
      </c>
      <c r="K323" s="34">
        <f t="shared" si="77"/>
        <v>0</v>
      </c>
      <c r="L323" s="34">
        <f t="shared" si="77"/>
        <v>0</v>
      </c>
      <c r="M323" s="34">
        <f t="shared" si="77"/>
        <v>0</v>
      </c>
      <c r="N323" s="34">
        <f t="shared" si="77"/>
        <v>0</v>
      </c>
      <c r="O323" s="34">
        <f t="shared" si="77"/>
        <v>0</v>
      </c>
      <c r="P323" s="34">
        <f t="shared" si="77"/>
        <v>0</v>
      </c>
      <c r="Q323" s="34">
        <f t="shared" si="77"/>
        <v>0</v>
      </c>
      <c r="R323" s="34"/>
      <c r="S323" s="34"/>
      <c r="T323" s="34"/>
      <c r="U323" s="34"/>
      <c r="V323" s="30"/>
      <c r="W323" s="30"/>
    </row>
    <row r="324" spans="1:44" hidden="1" outlineLevel="1">
      <c r="A324" s="27" t="s">
        <v>89</v>
      </c>
      <c r="B324" s="6" t="s">
        <v>689</v>
      </c>
      <c r="C324" s="30">
        <f>SUM(F324:U324)</f>
        <v>0</v>
      </c>
      <c r="D324" s="30">
        <f>SUM(I324:X324)</f>
        <v>0</v>
      </c>
      <c r="E324" s="30">
        <f>SUM(J324:Y324)</f>
        <v>0</v>
      </c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  <c r="S324" s="30"/>
      <c r="T324" s="30"/>
      <c r="U324" s="30">
        <f>SUM(V324:W324)</f>
        <v>0</v>
      </c>
      <c r="V324" s="30"/>
      <c r="W324" s="30"/>
      <c r="X324" s="1"/>
      <c r="Y324" s="1"/>
      <c r="Z324" s="1"/>
      <c r="AA324" s="1"/>
      <c r="AB324" s="1"/>
      <c r="AC324" s="1"/>
      <c r="AD324" s="1"/>
      <c r="AE324" s="1"/>
      <c r="AF324" s="1"/>
      <c r="AG324" s="1"/>
      <c r="AH324" s="1"/>
      <c r="AI324" s="1"/>
      <c r="AJ324" s="1"/>
      <c r="AK324" s="1"/>
      <c r="AL324" s="1"/>
      <c r="AM324" s="1"/>
      <c r="AN324" s="1"/>
      <c r="AO324" s="1"/>
      <c r="AP324" s="1"/>
      <c r="AQ324" s="1"/>
      <c r="AR324" s="1"/>
    </row>
    <row r="325" spans="1:44" ht="25.5" hidden="1" outlineLevel="1">
      <c r="A325" s="27" t="s">
        <v>91</v>
      </c>
      <c r="B325" s="6" t="s">
        <v>690</v>
      </c>
      <c r="C325" s="30">
        <f>SUM(F325:U325)</f>
        <v>0</v>
      </c>
      <c r="D325" s="30">
        <f>SUM(I325:X325)</f>
        <v>0</v>
      </c>
      <c r="E325" s="30">
        <f>SUM(J325:Y325)</f>
        <v>0</v>
      </c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  <c r="S325" s="30"/>
      <c r="T325" s="30"/>
      <c r="U325" s="30">
        <f>SUM(V325:W325)</f>
        <v>0</v>
      </c>
      <c r="V325" s="30"/>
      <c r="W325" s="30"/>
      <c r="X325" s="1"/>
      <c r="Y325" s="1"/>
      <c r="Z325" s="1"/>
      <c r="AA325" s="1"/>
      <c r="AB325" s="1"/>
      <c r="AC325" s="1"/>
      <c r="AD325" s="1"/>
      <c r="AE325" s="1"/>
      <c r="AF325" s="1"/>
      <c r="AG325" s="1"/>
      <c r="AH325" s="1"/>
      <c r="AI325" s="1"/>
      <c r="AJ325" s="1"/>
      <c r="AK325" s="1"/>
      <c r="AL325" s="1"/>
      <c r="AM325" s="1"/>
      <c r="AN325" s="1"/>
      <c r="AO325" s="1"/>
      <c r="AP325" s="1"/>
      <c r="AQ325" s="1"/>
      <c r="AR325" s="1"/>
    </row>
    <row r="326" spans="1:44" ht="25.5" hidden="1" outlineLevel="1">
      <c r="A326" s="27" t="s">
        <v>93</v>
      </c>
      <c r="B326" s="6" t="s">
        <v>691</v>
      </c>
      <c r="C326" s="30">
        <f t="shared" ref="C326:U326" si="78">SUM(C327:C336)</f>
        <v>0</v>
      </c>
      <c r="D326" s="30">
        <f>SUM(D327:D336)</f>
        <v>0</v>
      </c>
      <c r="E326" s="30">
        <f>SUM(E327:E336)</f>
        <v>0</v>
      </c>
      <c r="F326" s="30">
        <f t="shared" si="78"/>
        <v>0</v>
      </c>
      <c r="G326" s="30">
        <f t="shared" si="78"/>
        <v>0</v>
      </c>
      <c r="H326" s="30">
        <f t="shared" si="78"/>
        <v>0</v>
      </c>
      <c r="I326" s="30">
        <f t="shared" si="78"/>
        <v>0</v>
      </c>
      <c r="J326" s="30">
        <f t="shared" si="78"/>
        <v>0</v>
      </c>
      <c r="K326" s="30">
        <f t="shared" si="78"/>
        <v>0</v>
      </c>
      <c r="L326" s="30">
        <f t="shared" si="78"/>
        <v>0</v>
      </c>
      <c r="M326" s="30">
        <f t="shared" si="78"/>
        <v>0</v>
      </c>
      <c r="N326" s="30">
        <f t="shared" si="78"/>
        <v>0</v>
      </c>
      <c r="O326" s="30">
        <f t="shared" si="78"/>
        <v>0</v>
      </c>
      <c r="P326" s="30">
        <f t="shared" si="78"/>
        <v>0</v>
      </c>
      <c r="Q326" s="30">
        <f t="shared" si="78"/>
        <v>0</v>
      </c>
      <c r="R326" s="30">
        <f>SUM(R327:R336)</f>
        <v>0</v>
      </c>
      <c r="S326" s="30">
        <f>SUM(S327:S336)</f>
        <v>0</v>
      </c>
      <c r="T326" s="30">
        <f>SUM(T327:T336)</f>
        <v>0</v>
      </c>
      <c r="U326" s="30">
        <f t="shared" si="78"/>
        <v>0</v>
      </c>
      <c r="V326" s="30"/>
      <c r="W326" s="30"/>
      <c r="X326" s="1"/>
      <c r="Y326" s="1"/>
      <c r="Z326" s="1"/>
      <c r="AA326" s="1"/>
      <c r="AB326" s="1"/>
      <c r="AC326" s="1"/>
      <c r="AD326" s="1"/>
      <c r="AE326" s="1"/>
      <c r="AF326" s="1"/>
      <c r="AG326" s="1"/>
      <c r="AH326" s="1"/>
      <c r="AI326" s="1"/>
      <c r="AJ326" s="1"/>
      <c r="AK326" s="1"/>
      <c r="AL326" s="1"/>
      <c r="AM326" s="1"/>
      <c r="AN326" s="1"/>
      <c r="AO326" s="1"/>
      <c r="AP326" s="1"/>
      <c r="AQ326" s="1"/>
      <c r="AR326" s="1"/>
    </row>
    <row r="327" spans="1:44" hidden="1" outlineLevel="1">
      <c r="A327" s="27" t="s">
        <v>95</v>
      </c>
      <c r="B327" s="6" t="s">
        <v>692</v>
      </c>
      <c r="C327" s="30">
        <f t="shared" ref="C327:C336" si="79">SUM(F327:U327)</f>
        <v>0</v>
      </c>
      <c r="D327" s="30">
        <f t="shared" ref="D327:D336" si="80">SUM(I327:X327)</f>
        <v>0</v>
      </c>
      <c r="E327" s="30">
        <f t="shared" ref="E327:E336" si="81">SUM(J327:Y327)</f>
        <v>0</v>
      </c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  <c r="S327" s="30"/>
      <c r="T327" s="30"/>
      <c r="U327" s="30">
        <f t="shared" ref="U327:U336" si="82">SUM(V327:W327)</f>
        <v>0</v>
      </c>
      <c r="V327" s="30"/>
      <c r="W327" s="30"/>
      <c r="X327" s="1"/>
      <c r="Y327" s="1"/>
      <c r="Z327" s="1"/>
      <c r="AA327" s="1"/>
      <c r="AB327" s="1"/>
      <c r="AC327" s="1"/>
      <c r="AD327" s="1"/>
      <c r="AE327" s="1"/>
      <c r="AF327" s="1"/>
      <c r="AG327" s="1"/>
      <c r="AH327" s="1"/>
      <c r="AI327" s="1"/>
      <c r="AJ327" s="1"/>
      <c r="AK327" s="1"/>
      <c r="AL327" s="1"/>
      <c r="AM327" s="1"/>
      <c r="AN327" s="1"/>
      <c r="AO327" s="1"/>
      <c r="AP327" s="1"/>
      <c r="AQ327" s="1"/>
      <c r="AR327" s="1"/>
    </row>
    <row r="328" spans="1:44" hidden="1" outlineLevel="1">
      <c r="A328" s="27" t="s">
        <v>97</v>
      </c>
      <c r="B328" s="6" t="s">
        <v>693</v>
      </c>
      <c r="C328" s="30">
        <f t="shared" si="79"/>
        <v>0</v>
      </c>
      <c r="D328" s="30">
        <f t="shared" si="80"/>
        <v>0</v>
      </c>
      <c r="E328" s="30">
        <f t="shared" si="81"/>
        <v>0</v>
      </c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  <c r="S328" s="30"/>
      <c r="T328" s="30"/>
      <c r="U328" s="30">
        <f t="shared" si="82"/>
        <v>0</v>
      </c>
      <c r="V328" s="30"/>
      <c r="W328" s="30"/>
      <c r="X328" s="1"/>
      <c r="Y328" s="1"/>
      <c r="Z328" s="1"/>
      <c r="AA328" s="1"/>
      <c r="AB328" s="1"/>
      <c r="AC328" s="1"/>
      <c r="AD328" s="1"/>
      <c r="AE328" s="1"/>
      <c r="AF328" s="1"/>
      <c r="AG328" s="1"/>
      <c r="AH328" s="1"/>
      <c r="AI328" s="1"/>
      <c r="AJ328" s="1"/>
      <c r="AK328" s="1"/>
      <c r="AL328" s="1"/>
      <c r="AM328" s="1"/>
      <c r="AN328" s="1"/>
      <c r="AO328" s="1"/>
      <c r="AP328" s="1"/>
      <c r="AQ328" s="1"/>
      <c r="AR328" s="1"/>
    </row>
    <row r="329" spans="1:44" ht="25.5" hidden="1" outlineLevel="1">
      <c r="A329" s="27" t="s">
        <v>99</v>
      </c>
      <c r="B329" s="6" t="s">
        <v>694</v>
      </c>
      <c r="C329" s="30">
        <f t="shared" si="79"/>
        <v>0</v>
      </c>
      <c r="D329" s="30">
        <f t="shared" si="80"/>
        <v>0</v>
      </c>
      <c r="E329" s="30">
        <f t="shared" si="81"/>
        <v>0</v>
      </c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  <c r="S329" s="30"/>
      <c r="T329" s="30"/>
      <c r="U329" s="30">
        <f t="shared" si="82"/>
        <v>0</v>
      </c>
      <c r="V329" s="30"/>
      <c r="W329" s="30"/>
      <c r="X329" s="1"/>
      <c r="Y329" s="1"/>
      <c r="Z329" s="1"/>
      <c r="AA329" s="1"/>
      <c r="AB329" s="1"/>
      <c r="AC329" s="1"/>
      <c r="AD329" s="1"/>
      <c r="AE329" s="1"/>
      <c r="AF329" s="1"/>
      <c r="AG329" s="1"/>
      <c r="AH329" s="1"/>
      <c r="AI329" s="1"/>
      <c r="AJ329" s="1"/>
      <c r="AK329" s="1"/>
      <c r="AL329" s="1"/>
      <c r="AM329" s="1"/>
      <c r="AN329" s="1"/>
      <c r="AO329" s="1"/>
      <c r="AP329" s="1"/>
      <c r="AQ329" s="1"/>
      <c r="AR329" s="1"/>
    </row>
    <row r="330" spans="1:44" hidden="1" outlineLevel="1">
      <c r="A330" s="27" t="s">
        <v>71</v>
      </c>
      <c r="B330" s="6" t="s">
        <v>695</v>
      </c>
      <c r="C330" s="30">
        <f t="shared" si="79"/>
        <v>0</v>
      </c>
      <c r="D330" s="30">
        <f t="shared" si="80"/>
        <v>0</v>
      </c>
      <c r="E330" s="30">
        <f t="shared" si="81"/>
        <v>0</v>
      </c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  <c r="S330" s="30"/>
      <c r="T330" s="30"/>
      <c r="U330" s="30">
        <f t="shared" si="82"/>
        <v>0</v>
      </c>
      <c r="V330" s="30"/>
      <c r="W330" s="30"/>
      <c r="X330" s="1"/>
      <c r="Y330" s="1"/>
      <c r="Z330" s="1"/>
      <c r="AA330" s="1"/>
      <c r="AB330" s="1"/>
      <c r="AC330" s="1"/>
      <c r="AD330" s="1"/>
      <c r="AE330" s="1"/>
      <c r="AF330" s="1"/>
      <c r="AG330" s="1"/>
      <c r="AH330" s="1"/>
      <c r="AI330" s="1"/>
      <c r="AJ330" s="1"/>
      <c r="AK330" s="1"/>
      <c r="AL330" s="1"/>
      <c r="AM330" s="1"/>
      <c r="AN330" s="1"/>
      <c r="AO330" s="1"/>
      <c r="AP330" s="1"/>
      <c r="AQ330" s="1"/>
      <c r="AR330" s="1"/>
    </row>
    <row r="331" spans="1:44" hidden="1" outlineLevel="1">
      <c r="A331" s="27" t="s">
        <v>102</v>
      </c>
      <c r="B331" s="6" t="s">
        <v>696</v>
      </c>
      <c r="C331" s="30">
        <f t="shared" si="79"/>
        <v>0</v>
      </c>
      <c r="D331" s="30">
        <f t="shared" si="80"/>
        <v>0</v>
      </c>
      <c r="E331" s="30">
        <f t="shared" si="81"/>
        <v>0</v>
      </c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  <c r="S331" s="30"/>
      <c r="T331" s="30"/>
      <c r="U331" s="30">
        <f t="shared" si="82"/>
        <v>0</v>
      </c>
      <c r="V331" s="30"/>
      <c r="W331" s="30"/>
      <c r="X331" s="1"/>
      <c r="Y331" s="1"/>
      <c r="Z331" s="1"/>
      <c r="AA331" s="1"/>
      <c r="AB331" s="1"/>
      <c r="AC331" s="1"/>
      <c r="AD331" s="1"/>
      <c r="AE331" s="1"/>
      <c r="AF331" s="1"/>
      <c r="AG331" s="1"/>
      <c r="AH331" s="1"/>
      <c r="AI331" s="1"/>
      <c r="AJ331" s="1"/>
      <c r="AK331" s="1"/>
      <c r="AL331" s="1"/>
      <c r="AM331" s="1"/>
      <c r="AN331" s="1"/>
      <c r="AO331" s="1"/>
      <c r="AP331" s="1"/>
      <c r="AQ331" s="1"/>
      <c r="AR331" s="1"/>
    </row>
    <row r="332" spans="1:44" hidden="1" outlineLevel="1">
      <c r="A332" s="27" t="s">
        <v>104</v>
      </c>
      <c r="B332" s="6" t="s">
        <v>697</v>
      </c>
      <c r="C332" s="30">
        <f t="shared" si="79"/>
        <v>0</v>
      </c>
      <c r="D332" s="30">
        <f t="shared" si="80"/>
        <v>0</v>
      </c>
      <c r="E332" s="30">
        <f t="shared" si="81"/>
        <v>0</v>
      </c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  <c r="S332" s="30"/>
      <c r="T332" s="30"/>
      <c r="U332" s="30">
        <f t="shared" si="82"/>
        <v>0</v>
      </c>
      <c r="V332" s="30"/>
      <c r="W332" s="30"/>
      <c r="X332" s="1"/>
      <c r="Y332" s="1"/>
      <c r="Z332" s="1"/>
      <c r="AA332" s="1"/>
      <c r="AB332" s="1"/>
      <c r="AC332" s="1"/>
      <c r="AD332" s="1"/>
      <c r="AE332" s="1"/>
      <c r="AF332" s="1"/>
      <c r="AG332" s="1"/>
      <c r="AH332" s="1"/>
      <c r="AI332" s="1"/>
      <c r="AJ332" s="1"/>
      <c r="AK332" s="1"/>
      <c r="AL332" s="1"/>
      <c r="AM332" s="1"/>
      <c r="AN332" s="1"/>
      <c r="AO332" s="1"/>
      <c r="AP332" s="1"/>
      <c r="AQ332" s="1"/>
      <c r="AR332" s="1"/>
    </row>
    <row r="333" spans="1:44" hidden="1" outlineLevel="1">
      <c r="A333" s="27" t="s">
        <v>106</v>
      </c>
      <c r="B333" s="6" t="s">
        <v>698</v>
      </c>
      <c r="C333" s="30">
        <f t="shared" si="79"/>
        <v>0</v>
      </c>
      <c r="D333" s="30">
        <f t="shared" si="80"/>
        <v>0</v>
      </c>
      <c r="E333" s="30">
        <f t="shared" si="81"/>
        <v>0</v>
      </c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  <c r="S333" s="30"/>
      <c r="T333" s="30"/>
      <c r="U333" s="30">
        <f t="shared" si="82"/>
        <v>0</v>
      </c>
      <c r="V333" s="30"/>
      <c r="W333" s="30"/>
      <c r="X333" s="1"/>
      <c r="Y333" s="1"/>
      <c r="Z333" s="1"/>
      <c r="AA333" s="1"/>
      <c r="AB333" s="1"/>
      <c r="AC333" s="1"/>
      <c r="AD333" s="1"/>
      <c r="AE333" s="1"/>
      <c r="AF333" s="1"/>
      <c r="AG333" s="1"/>
      <c r="AH333" s="1"/>
      <c r="AI333" s="1"/>
      <c r="AJ333" s="1"/>
      <c r="AK333" s="1"/>
      <c r="AL333" s="1"/>
      <c r="AM333" s="1"/>
      <c r="AN333" s="1"/>
      <c r="AO333" s="1"/>
      <c r="AP333" s="1"/>
      <c r="AQ333" s="1"/>
      <c r="AR333" s="1"/>
    </row>
    <row r="334" spans="1:44" hidden="1" outlineLevel="1">
      <c r="A334" s="27" t="s">
        <v>108</v>
      </c>
      <c r="B334" s="6" t="s">
        <v>699</v>
      </c>
      <c r="C334" s="30">
        <f t="shared" si="79"/>
        <v>0</v>
      </c>
      <c r="D334" s="30">
        <f t="shared" si="80"/>
        <v>0</v>
      </c>
      <c r="E334" s="30">
        <f t="shared" si="81"/>
        <v>0</v>
      </c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  <c r="S334" s="30"/>
      <c r="T334" s="30"/>
      <c r="U334" s="30">
        <f t="shared" si="82"/>
        <v>0</v>
      </c>
      <c r="V334" s="30"/>
      <c r="W334" s="30"/>
      <c r="X334" s="1"/>
      <c r="Y334" s="1"/>
      <c r="Z334" s="1"/>
      <c r="AA334" s="1"/>
      <c r="AB334" s="1"/>
      <c r="AC334" s="1"/>
      <c r="AD334" s="1"/>
      <c r="AE334" s="1"/>
      <c r="AF334" s="1"/>
      <c r="AG334" s="1"/>
      <c r="AH334" s="1"/>
      <c r="AI334" s="1"/>
      <c r="AJ334" s="1"/>
      <c r="AK334" s="1"/>
      <c r="AL334" s="1"/>
      <c r="AM334" s="1"/>
      <c r="AN334" s="1"/>
      <c r="AO334" s="1"/>
      <c r="AP334" s="1"/>
      <c r="AQ334" s="1"/>
      <c r="AR334" s="1"/>
    </row>
    <row r="335" spans="1:44" hidden="1" outlineLevel="1">
      <c r="A335" s="27" t="s">
        <v>110</v>
      </c>
      <c r="B335" s="6" t="s">
        <v>700</v>
      </c>
      <c r="C335" s="30">
        <f t="shared" si="79"/>
        <v>0</v>
      </c>
      <c r="D335" s="30">
        <f t="shared" si="80"/>
        <v>0</v>
      </c>
      <c r="E335" s="30">
        <f t="shared" si="81"/>
        <v>0</v>
      </c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  <c r="S335" s="30"/>
      <c r="T335" s="30"/>
      <c r="U335" s="30">
        <f t="shared" si="82"/>
        <v>0</v>
      </c>
      <c r="V335" s="30"/>
      <c r="W335" s="30"/>
      <c r="X335" s="1"/>
      <c r="Y335" s="1"/>
      <c r="Z335" s="1"/>
      <c r="AA335" s="1"/>
      <c r="AB335" s="1"/>
      <c r="AC335" s="1"/>
      <c r="AD335" s="1"/>
      <c r="AE335" s="1"/>
      <c r="AF335" s="1"/>
      <c r="AG335" s="1"/>
      <c r="AH335" s="1"/>
      <c r="AI335" s="1"/>
      <c r="AJ335" s="1"/>
      <c r="AK335" s="1"/>
      <c r="AL335" s="1"/>
      <c r="AM335" s="1"/>
      <c r="AN335" s="1"/>
      <c r="AO335" s="1"/>
      <c r="AP335" s="1"/>
      <c r="AQ335" s="1"/>
      <c r="AR335" s="1"/>
    </row>
    <row r="336" spans="1:44" hidden="1" outlineLevel="1">
      <c r="A336" s="27" t="s">
        <v>112</v>
      </c>
      <c r="B336" s="6" t="s">
        <v>701</v>
      </c>
      <c r="C336" s="30">
        <f t="shared" si="79"/>
        <v>0</v>
      </c>
      <c r="D336" s="30">
        <f t="shared" si="80"/>
        <v>0</v>
      </c>
      <c r="E336" s="30">
        <f t="shared" si="81"/>
        <v>0</v>
      </c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  <c r="S336" s="30"/>
      <c r="T336" s="30"/>
      <c r="U336" s="30">
        <f t="shared" si="82"/>
        <v>0</v>
      </c>
      <c r="V336" s="30"/>
      <c r="W336" s="30"/>
      <c r="X336" s="1"/>
      <c r="Y336" s="1"/>
      <c r="Z336" s="1"/>
      <c r="AA336" s="1"/>
      <c r="AB336" s="1"/>
      <c r="AC336" s="1"/>
      <c r="AD336" s="1"/>
      <c r="AE336" s="1"/>
      <c r="AF336" s="1"/>
      <c r="AG336" s="1"/>
      <c r="AH336" s="1"/>
      <c r="AI336" s="1"/>
      <c r="AJ336" s="1"/>
      <c r="AK336" s="1"/>
      <c r="AL336" s="1"/>
      <c r="AM336" s="1"/>
      <c r="AN336" s="1"/>
      <c r="AO336" s="1"/>
      <c r="AP336" s="1"/>
      <c r="AQ336" s="1"/>
      <c r="AR336" s="1"/>
    </row>
    <row r="337" spans="1:44" ht="25.5" hidden="1" outlineLevel="1">
      <c r="A337" s="27" t="s">
        <v>114</v>
      </c>
      <c r="B337" s="6" t="s">
        <v>702</v>
      </c>
      <c r="C337" s="30">
        <f t="shared" ref="C337:U337" si="83">SUM(C338:C347)</f>
        <v>0</v>
      </c>
      <c r="D337" s="30">
        <f>SUM(D338:D347)</f>
        <v>0</v>
      </c>
      <c r="E337" s="30">
        <f>SUM(E338:E347)</f>
        <v>0</v>
      </c>
      <c r="F337" s="30">
        <f t="shared" si="83"/>
        <v>0</v>
      </c>
      <c r="G337" s="30">
        <f t="shared" si="83"/>
        <v>0</v>
      </c>
      <c r="H337" s="30">
        <f t="shared" si="83"/>
        <v>0</v>
      </c>
      <c r="I337" s="30">
        <f t="shared" si="83"/>
        <v>0</v>
      </c>
      <c r="J337" s="30">
        <f t="shared" si="83"/>
        <v>0</v>
      </c>
      <c r="K337" s="30">
        <f t="shared" si="83"/>
        <v>0</v>
      </c>
      <c r="L337" s="30">
        <f t="shared" si="83"/>
        <v>0</v>
      </c>
      <c r="M337" s="30">
        <f t="shared" si="83"/>
        <v>0</v>
      </c>
      <c r="N337" s="30">
        <f t="shared" si="83"/>
        <v>0</v>
      </c>
      <c r="O337" s="30">
        <f t="shared" si="83"/>
        <v>0</v>
      </c>
      <c r="P337" s="30">
        <f t="shared" si="83"/>
        <v>0</v>
      </c>
      <c r="Q337" s="30">
        <f t="shared" si="83"/>
        <v>0</v>
      </c>
      <c r="R337" s="30">
        <f>SUM(R338:R347)</f>
        <v>0</v>
      </c>
      <c r="S337" s="30">
        <f>SUM(S338:S347)</f>
        <v>0</v>
      </c>
      <c r="T337" s="30">
        <f>SUM(T338:T347)</f>
        <v>0</v>
      </c>
      <c r="U337" s="30">
        <f t="shared" si="83"/>
        <v>0</v>
      </c>
      <c r="V337" s="30"/>
      <c r="W337" s="30"/>
      <c r="X337" s="1"/>
      <c r="Y337" s="1"/>
      <c r="Z337" s="1"/>
      <c r="AA337" s="1"/>
      <c r="AB337" s="1"/>
      <c r="AC337" s="1"/>
      <c r="AD337" s="1"/>
      <c r="AE337" s="1"/>
      <c r="AF337" s="1"/>
      <c r="AG337" s="1"/>
      <c r="AH337" s="1"/>
      <c r="AI337" s="1"/>
      <c r="AJ337" s="1"/>
      <c r="AK337" s="1"/>
      <c r="AL337" s="1"/>
      <c r="AM337" s="1"/>
      <c r="AN337" s="1"/>
      <c r="AO337" s="1"/>
      <c r="AP337" s="1"/>
      <c r="AQ337" s="1"/>
      <c r="AR337" s="1"/>
    </row>
    <row r="338" spans="1:44" hidden="1" outlineLevel="1">
      <c r="A338" s="27" t="s">
        <v>116</v>
      </c>
      <c r="B338" s="6" t="s">
        <v>703</v>
      </c>
      <c r="C338" s="30">
        <f t="shared" ref="C338:C347" si="84">SUM(F338:U338)</f>
        <v>0</v>
      </c>
      <c r="D338" s="30">
        <f t="shared" ref="D338:D347" si="85">SUM(I338:X338)</f>
        <v>0</v>
      </c>
      <c r="E338" s="30">
        <f t="shared" ref="E338:E347" si="86">SUM(J338:Y338)</f>
        <v>0</v>
      </c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  <c r="S338" s="30"/>
      <c r="T338" s="30"/>
      <c r="U338" s="30">
        <f t="shared" ref="U338:U347" si="87">SUM(V338:W338)</f>
        <v>0</v>
      </c>
      <c r="V338" s="30"/>
      <c r="W338" s="30"/>
      <c r="X338" s="1"/>
      <c r="Y338" s="1"/>
      <c r="Z338" s="1"/>
      <c r="AA338" s="1"/>
      <c r="AB338" s="1"/>
      <c r="AC338" s="1"/>
      <c r="AD338" s="1"/>
      <c r="AE338" s="1"/>
      <c r="AF338" s="1"/>
      <c r="AG338" s="1"/>
      <c r="AH338" s="1"/>
      <c r="AI338" s="1"/>
      <c r="AJ338" s="1"/>
      <c r="AK338" s="1"/>
      <c r="AL338" s="1"/>
      <c r="AM338" s="1"/>
      <c r="AN338" s="1"/>
      <c r="AO338" s="1"/>
      <c r="AP338" s="1"/>
      <c r="AQ338" s="1"/>
      <c r="AR338" s="1"/>
    </row>
    <row r="339" spans="1:44" hidden="1" outlineLevel="1">
      <c r="A339" s="27" t="s">
        <v>118</v>
      </c>
      <c r="B339" s="6" t="s">
        <v>704</v>
      </c>
      <c r="C339" s="30">
        <f t="shared" si="84"/>
        <v>0</v>
      </c>
      <c r="D339" s="30">
        <f t="shared" si="85"/>
        <v>0</v>
      </c>
      <c r="E339" s="30">
        <f t="shared" si="86"/>
        <v>0</v>
      </c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  <c r="S339" s="30"/>
      <c r="T339" s="30"/>
      <c r="U339" s="30">
        <f t="shared" si="87"/>
        <v>0</v>
      </c>
      <c r="V339" s="30"/>
      <c r="W339" s="30"/>
      <c r="X339" s="1"/>
      <c r="Y339" s="1"/>
      <c r="Z339" s="1"/>
      <c r="AA339" s="1"/>
      <c r="AB339" s="1"/>
      <c r="AC339" s="1"/>
      <c r="AD339" s="1"/>
      <c r="AE339" s="1"/>
      <c r="AF339" s="1"/>
      <c r="AG339" s="1"/>
      <c r="AH339" s="1"/>
      <c r="AI339" s="1"/>
      <c r="AJ339" s="1"/>
      <c r="AK339" s="1"/>
      <c r="AL339" s="1"/>
      <c r="AM339" s="1"/>
      <c r="AN339" s="1"/>
      <c r="AO339" s="1"/>
      <c r="AP339" s="1"/>
      <c r="AQ339" s="1"/>
      <c r="AR339" s="1"/>
    </row>
    <row r="340" spans="1:44" ht="25.5" hidden="1" outlineLevel="1">
      <c r="A340" s="27" t="s">
        <v>120</v>
      </c>
      <c r="B340" s="6" t="s">
        <v>705</v>
      </c>
      <c r="C340" s="30">
        <f t="shared" si="84"/>
        <v>0</v>
      </c>
      <c r="D340" s="30">
        <f t="shared" si="85"/>
        <v>0</v>
      </c>
      <c r="E340" s="30">
        <f t="shared" si="86"/>
        <v>0</v>
      </c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  <c r="S340" s="30"/>
      <c r="T340" s="30"/>
      <c r="U340" s="30">
        <f t="shared" si="87"/>
        <v>0</v>
      </c>
      <c r="V340" s="30"/>
      <c r="W340" s="30"/>
      <c r="X340" s="1"/>
      <c r="Y340" s="1"/>
      <c r="Z340" s="1"/>
      <c r="AA340" s="1"/>
      <c r="AB340" s="1"/>
      <c r="AC340" s="1"/>
      <c r="AD340" s="1"/>
      <c r="AE340" s="1"/>
      <c r="AF340" s="1"/>
      <c r="AG340" s="1"/>
      <c r="AH340" s="1"/>
      <c r="AI340" s="1"/>
      <c r="AJ340" s="1"/>
      <c r="AK340" s="1"/>
      <c r="AL340" s="1"/>
      <c r="AM340" s="1"/>
      <c r="AN340" s="1"/>
      <c r="AO340" s="1"/>
      <c r="AP340" s="1"/>
      <c r="AQ340" s="1"/>
      <c r="AR340" s="1"/>
    </row>
    <row r="341" spans="1:44" hidden="1" outlineLevel="1">
      <c r="A341" s="27" t="s">
        <v>122</v>
      </c>
      <c r="B341" s="6" t="s">
        <v>706</v>
      </c>
      <c r="C341" s="30">
        <f t="shared" si="84"/>
        <v>0</v>
      </c>
      <c r="D341" s="30">
        <f t="shared" si="85"/>
        <v>0</v>
      </c>
      <c r="E341" s="30">
        <f t="shared" si="86"/>
        <v>0</v>
      </c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  <c r="S341" s="30"/>
      <c r="T341" s="30"/>
      <c r="U341" s="30">
        <f t="shared" si="87"/>
        <v>0</v>
      </c>
      <c r="V341" s="30"/>
      <c r="W341" s="30"/>
      <c r="X341" s="1"/>
      <c r="Y341" s="1"/>
      <c r="Z341" s="1"/>
      <c r="AA341" s="1"/>
      <c r="AB341" s="1"/>
      <c r="AC341" s="1"/>
      <c r="AD341" s="1"/>
      <c r="AE341" s="1"/>
      <c r="AF341" s="1"/>
      <c r="AG341" s="1"/>
      <c r="AH341" s="1"/>
      <c r="AI341" s="1"/>
      <c r="AJ341" s="1"/>
      <c r="AK341" s="1"/>
      <c r="AL341" s="1"/>
      <c r="AM341" s="1"/>
      <c r="AN341" s="1"/>
      <c r="AO341" s="1"/>
      <c r="AP341" s="1"/>
      <c r="AQ341" s="1"/>
      <c r="AR341" s="1"/>
    </row>
    <row r="342" spans="1:44" hidden="1" outlineLevel="1">
      <c r="A342" s="27" t="s">
        <v>124</v>
      </c>
      <c r="B342" s="6" t="s">
        <v>707</v>
      </c>
      <c r="C342" s="30">
        <f t="shared" si="84"/>
        <v>0</v>
      </c>
      <c r="D342" s="30">
        <f t="shared" si="85"/>
        <v>0</v>
      </c>
      <c r="E342" s="30">
        <f t="shared" si="86"/>
        <v>0</v>
      </c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  <c r="S342" s="30"/>
      <c r="T342" s="30"/>
      <c r="U342" s="30">
        <f t="shared" si="87"/>
        <v>0</v>
      </c>
      <c r="V342" s="30"/>
      <c r="W342" s="30"/>
      <c r="X342" s="1"/>
      <c r="Y342" s="1"/>
      <c r="Z342" s="1"/>
      <c r="AA342" s="1"/>
      <c r="AB342" s="1"/>
      <c r="AC342" s="1"/>
      <c r="AD342" s="1"/>
      <c r="AE342" s="1"/>
      <c r="AF342" s="1"/>
      <c r="AG342" s="1"/>
      <c r="AH342" s="1"/>
      <c r="AI342" s="1"/>
      <c r="AJ342" s="1"/>
      <c r="AK342" s="1"/>
      <c r="AL342" s="1"/>
      <c r="AM342" s="1"/>
      <c r="AN342" s="1"/>
      <c r="AO342" s="1"/>
      <c r="AP342" s="1"/>
      <c r="AQ342" s="1"/>
      <c r="AR342" s="1"/>
    </row>
    <row r="343" spans="1:44" hidden="1" outlineLevel="1">
      <c r="A343" s="27" t="s">
        <v>126</v>
      </c>
      <c r="B343" s="6" t="s">
        <v>708</v>
      </c>
      <c r="C343" s="30">
        <f t="shared" si="84"/>
        <v>0</v>
      </c>
      <c r="D343" s="30">
        <f t="shared" si="85"/>
        <v>0</v>
      </c>
      <c r="E343" s="30">
        <f t="shared" si="86"/>
        <v>0</v>
      </c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  <c r="S343" s="30"/>
      <c r="T343" s="30"/>
      <c r="U343" s="30">
        <f t="shared" si="87"/>
        <v>0</v>
      </c>
      <c r="V343" s="30"/>
      <c r="W343" s="30"/>
      <c r="X343" s="1"/>
      <c r="Y343" s="1"/>
      <c r="Z343" s="1"/>
      <c r="AA343" s="1"/>
      <c r="AB343" s="1"/>
      <c r="AC343" s="1"/>
      <c r="AD343" s="1"/>
      <c r="AE343" s="1"/>
      <c r="AF343" s="1"/>
      <c r="AG343" s="1"/>
      <c r="AH343" s="1"/>
      <c r="AI343" s="1"/>
      <c r="AJ343" s="1"/>
      <c r="AK343" s="1"/>
      <c r="AL343" s="1"/>
      <c r="AM343" s="1"/>
      <c r="AN343" s="1"/>
      <c r="AO343" s="1"/>
      <c r="AP343" s="1"/>
      <c r="AQ343" s="1"/>
      <c r="AR343" s="1"/>
    </row>
    <row r="344" spans="1:44" hidden="1" outlineLevel="1">
      <c r="A344" s="27" t="s">
        <v>128</v>
      </c>
      <c r="B344" s="6" t="s">
        <v>709</v>
      </c>
      <c r="C344" s="30">
        <f t="shared" si="84"/>
        <v>0</v>
      </c>
      <c r="D344" s="30">
        <f t="shared" si="85"/>
        <v>0</v>
      </c>
      <c r="E344" s="30">
        <f t="shared" si="86"/>
        <v>0</v>
      </c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  <c r="S344" s="30"/>
      <c r="T344" s="30"/>
      <c r="U344" s="30">
        <f t="shared" si="87"/>
        <v>0</v>
      </c>
      <c r="V344" s="30"/>
      <c r="W344" s="30"/>
      <c r="X344" s="1"/>
      <c r="Y344" s="1"/>
      <c r="Z344" s="1"/>
      <c r="AA344" s="1"/>
      <c r="AB344" s="1"/>
      <c r="AC344" s="1"/>
      <c r="AD344" s="1"/>
      <c r="AE344" s="1"/>
      <c r="AF344" s="1"/>
      <c r="AG344" s="1"/>
      <c r="AH344" s="1"/>
      <c r="AI344" s="1"/>
      <c r="AJ344" s="1"/>
      <c r="AK344" s="1"/>
      <c r="AL344" s="1"/>
      <c r="AM344" s="1"/>
      <c r="AN344" s="1"/>
      <c r="AO344" s="1"/>
      <c r="AP344" s="1"/>
      <c r="AQ344" s="1"/>
      <c r="AR344" s="1"/>
    </row>
    <row r="345" spans="1:44" hidden="1" outlineLevel="1">
      <c r="A345" s="27" t="s">
        <v>130</v>
      </c>
      <c r="B345" s="6" t="s">
        <v>710</v>
      </c>
      <c r="C345" s="30">
        <f t="shared" si="84"/>
        <v>0</v>
      </c>
      <c r="D345" s="30">
        <f t="shared" si="85"/>
        <v>0</v>
      </c>
      <c r="E345" s="30">
        <f t="shared" si="86"/>
        <v>0</v>
      </c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  <c r="S345" s="30"/>
      <c r="T345" s="30"/>
      <c r="U345" s="30">
        <f t="shared" si="87"/>
        <v>0</v>
      </c>
      <c r="V345" s="30"/>
      <c r="W345" s="30"/>
      <c r="X345" s="1"/>
      <c r="Y345" s="1"/>
      <c r="Z345" s="1"/>
      <c r="AA345" s="1"/>
      <c r="AB345" s="1"/>
      <c r="AC345" s="1"/>
      <c r="AD345" s="1"/>
      <c r="AE345" s="1"/>
      <c r="AF345" s="1"/>
      <c r="AG345" s="1"/>
      <c r="AH345" s="1"/>
      <c r="AI345" s="1"/>
      <c r="AJ345" s="1"/>
      <c r="AK345" s="1"/>
      <c r="AL345" s="1"/>
      <c r="AM345" s="1"/>
      <c r="AN345" s="1"/>
      <c r="AO345" s="1"/>
      <c r="AP345" s="1"/>
      <c r="AQ345" s="1"/>
      <c r="AR345" s="1"/>
    </row>
    <row r="346" spans="1:44" hidden="1" outlineLevel="1">
      <c r="A346" s="27" t="s">
        <v>132</v>
      </c>
      <c r="B346" s="6" t="s">
        <v>711</v>
      </c>
      <c r="C346" s="30">
        <f t="shared" si="84"/>
        <v>0</v>
      </c>
      <c r="D346" s="30">
        <f t="shared" si="85"/>
        <v>0</v>
      </c>
      <c r="E346" s="30">
        <f t="shared" si="86"/>
        <v>0</v>
      </c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  <c r="S346" s="30"/>
      <c r="T346" s="30"/>
      <c r="U346" s="30">
        <f t="shared" si="87"/>
        <v>0</v>
      </c>
      <c r="V346" s="30"/>
      <c r="W346" s="30"/>
      <c r="X346" s="1"/>
      <c r="Y346" s="1"/>
      <c r="Z346" s="1"/>
      <c r="AA346" s="1"/>
      <c r="AB346" s="1"/>
      <c r="AC346" s="1"/>
      <c r="AD346" s="1"/>
      <c r="AE346" s="1"/>
      <c r="AF346" s="1"/>
      <c r="AG346" s="1"/>
      <c r="AH346" s="1"/>
      <c r="AI346" s="1"/>
      <c r="AJ346" s="1"/>
      <c r="AK346" s="1"/>
      <c r="AL346" s="1"/>
      <c r="AM346" s="1"/>
      <c r="AN346" s="1"/>
      <c r="AO346" s="1"/>
      <c r="AP346" s="1"/>
      <c r="AQ346" s="1"/>
      <c r="AR346" s="1"/>
    </row>
    <row r="347" spans="1:44" hidden="1" outlineLevel="1">
      <c r="A347" s="27" t="s">
        <v>134</v>
      </c>
      <c r="B347" s="6" t="s">
        <v>712</v>
      </c>
      <c r="C347" s="30">
        <f t="shared" si="84"/>
        <v>0</v>
      </c>
      <c r="D347" s="30">
        <f t="shared" si="85"/>
        <v>0</v>
      </c>
      <c r="E347" s="30">
        <f t="shared" si="86"/>
        <v>0</v>
      </c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  <c r="S347" s="30"/>
      <c r="T347" s="30"/>
      <c r="U347" s="30">
        <f t="shared" si="87"/>
        <v>0</v>
      </c>
      <c r="V347" s="30"/>
      <c r="W347" s="30"/>
      <c r="X347" s="1"/>
      <c r="Y347" s="1"/>
      <c r="Z347" s="1"/>
      <c r="AA347" s="1"/>
      <c r="AB347" s="1"/>
      <c r="AC347" s="1"/>
      <c r="AD347" s="1"/>
      <c r="AE347" s="1"/>
      <c r="AF347" s="1"/>
      <c r="AG347" s="1"/>
      <c r="AH347" s="1"/>
      <c r="AI347" s="1"/>
      <c r="AJ347" s="1"/>
      <c r="AK347" s="1"/>
      <c r="AL347" s="1"/>
      <c r="AM347" s="1"/>
      <c r="AN347" s="1"/>
      <c r="AO347" s="1"/>
      <c r="AP347" s="1"/>
      <c r="AQ347" s="1"/>
      <c r="AR347" s="1"/>
    </row>
    <row r="348" spans="1:44" outlineLevel="1">
      <c r="A348" s="27" t="s">
        <v>136</v>
      </c>
      <c r="B348" s="6" t="s">
        <v>713</v>
      </c>
      <c r="C348" s="30">
        <v>0</v>
      </c>
      <c r="D348" s="30">
        <v>2960</v>
      </c>
      <c r="E348" s="30">
        <v>3248</v>
      </c>
      <c r="F348" s="30">
        <f t="shared" ref="F348:O348" si="88">SUM(F349:F358)</f>
        <v>0</v>
      </c>
      <c r="G348" s="30">
        <f t="shared" si="88"/>
        <v>0</v>
      </c>
      <c r="H348" s="30">
        <f t="shared" si="88"/>
        <v>0</v>
      </c>
      <c r="I348" s="30">
        <f t="shared" si="88"/>
        <v>0</v>
      </c>
      <c r="J348" s="30">
        <f t="shared" si="88"/>
        <v>0</v>
      </c>
      <c r="K348" s="30">
        <f t="shared" si="88"/>
        <v>0</v>
      </c>
      <c r="L348" s="30">
        <f t="shared" si="88"/>
        <v>23408</v>
      </c>
      <c r="M348" s="30">
        <f t="shared" si="88"/>
        <v>0</v>
      </c>
      <c r="N348" s="30">
        <f t="shared" si="88"/>
        <v>0</v>
      </c>
      <c r="O348" s="30">
        <f t="shared" si="88"/>
        <v>0</v>
      </c>
      <c r="P348" s="30"/>
      <c r="Q348" s="30"/>
      <c r="R348" s="30"/>
      <c r="S348" s="30"/>
      <c r="T348" s="30"/>
      <c r="U348" s="30"/>
      <c r="V348" s="30"/>
      <c r="W348" s="30"/>
    </row>
    <row r="349" spans="1:44" outlineLevel="1">
      <c r="A349" s="27" t="s">
        <v>138</v>
      </c>
      <c r="B349" s="6" t="s">
        <v>714</v>
      </c>
      <c r="C349" s="30">
        <v>0</v>
      </c>
      <c r="D349" s="30">
        <v>2960</v>
      </c>
      <c r="E349" s="30">
        <v>3248</v>
      </c>
      <c r="F349" s="30"/>
      <c r="G349" s="30"/>
      <c r="H349" s="30"/>
      <c r="I349" s="30"/>
      <c r="J349" s="30"/>
      <c r="K349" s="30"/>
      <c r="L349" s="30">
        <v>23408</v>
      </c>
      <c r="M349" s="30"/>
      <c r="N349" s="30"/>
      <c r="O349" s="30"/>
      <c r="P349" s="30"/>
      <c r="Q349" s="30"/>
      <c r="R349" s="30"/>
      <c r="S349" s="30"/>
      <c r="T349" s="30"/>
      <c r="U349" s="30"/>
      <c r="V349" s="30"/>
      <c r="W349" s="30"/>
      <c r="X349" s="1"/>
      <c r="Y349" s="1"/>
      <c r="Z349" s="1"/>
      <c r="AA349" s="1"/>
      <c r="AB349" s="1"/>
      <c r="AC349" s="1"/>
      <c r="AD349" s="1"/>
      <c r="AE349" s="1"/>
      <c r="AF349" s="1"/>
      <c r="AG349" s="1"/>
      <c r="AH349" s="1"/>
      <c r="AI349" s="1"/>
      <c r="AJ349" s="1"/>
      <c r="AK349" s="1"/>
      <c r="AL349" s="1"/>
      <c r="AM349" s="1"/>
      <c r="AN349" s="1"/>
      <c r="AO349" s="1"/>
      <c r="AP349" s="1"/>
      <c r="AQ349" s="1"/>
      <c r="AR349" s="1"/>
    </row>
    <row r="350" spans="1:44" hidden="1" outlineLevel="1">
      <c r="A350" s="27" t="s">
        <v>140</v>
      </c>
      <c r="B350" s="6" t="s">
        <v>715</v>
      </c>
      <c r="C350" s="30">
        <f>SUM(F350:U350)</f>
        <v>0</v>
      </c>
      <c r="D350" s="30">
        <f>SUM(I350:X350)</f>
        <v>0</v>
      </c>
      <c r="E350" s="30">
        <f>SUM(J350:Y350)</f>
        <v>0</v>
      </c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  <c r="S350" s="30"/>
      <c r="T350" s="30"/>
      <c r="U350" s="30">
        <f t="shared" ref="U350:U358" si="89">SUM(V350:W350)</f>
        <v>0</v>
      </c>
      <c r="V350" s="30"/>
      <c r="W350" s="30"/>
      <c r="X350" s="1"/>
      <c r="Y350" s="1"/>
      <c r="Z350" s="1"/>
      <c r="AA350" s="1"/>
      <c r="AB350" s="1"/>
      <c r="AC350" s="1"/>
      <c r="AD350" s="1"/>
      <c r="AE350" s="1"/>
      <c r="AF350" s="1"/>
      <c r="AG350" s="1"/>
      <c r="AH350" s="1"/>
      <c r="AI350" s="1"/>
      <c r="AJ350" s="1"/>
      <c r="AK350" s="1"/>
      <c r="AL350" s="1"/>
      <c r="AM350" s="1"/>
      <c r="AN350" s="1"/>
      <c r="AO350" s="1"/>
      <c r="AP350" s="1"/>
      <c r="AQ350" s="1"/>
      <c r="AR350" s="1"/>
    </row>
    <row r="351" spans="1:44" ht="25.5" outlineLevel="1">
      <c r="A351" s="27" t="s">
        <v>142</v>
      </c>
      <c r="B351" s="6" t="s">
        <v>80</v>
      </c>
      <c r="C351" s="30">
        <v>0</v>
      </c>
      <c r="D351" s="30">
        <v>0</v>
      </c>
      <c r="E351" s="30">
        <v>0</v>
      </c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  <c r="S351" s="30"/>
      <c r="T351" s="30"/>
      <c r="U351" s="30"/>
      <c r="V351" s="30"/>
      <c r="W351" s="30"/>
      <c r="X351" s="1"/>
      <c r="Y351" s="1"/>
      <c r="Z351" s="1"/>
      <c r="AA351" s="1"/>
      <c r="AB351" s="1"/>
      <c r="AC351" s="1"/>
      <c r="AD351" s="1"/>
      <c r="AE351" s="1"/>
      <c r="AF351" s="1"/>
      <c r="AG351" s="1"/>
      <c r="AH351" s="1"/>
      <c r="AI351" s="1"/>
      <c r="AJ351" s="1"/>
      <c r="AK351" s="1"/>
      <c r="AL351" s="1"/>
      <c r="AM351" s="1"/>
      <c r="AN351" s="1"/>
      <c r="AO351" s="1"/>
      <c r="AP351" s="1"/>
      <c r="AQ351" s="1"/>
      <c r="AR351" s="1"/>
    </row>
    <row r="352" spans="1:44" outlineLevel="1">
      <c r="A352" s="27" t="s">
        <v>144</v>
      </c>
      <c r="B352" s="6" t="s">
        <v>717</v>
      </c>
      <c r="C352" s="30">
        <f t="shared" ref="C352:C358" si="90">SUM(F352:U352)</f>
        <v>0</v>
      </c>
      <c r="D352" s="30">
        <v>0</v>
      </c>
      <c r="E352" s="30">
        <v>0</v>
      </c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  <c r="S352" s="30"/>
      <c r="T352" s="30"/>
      <c r="U352" s="30">
        <f t="shared" si="89"/>
        <v>0</v>
      </c>
      <c r="V352" s="30"/>
      <c r="W352" s="30"/>
    </row>
    <row r="353" spans="1:44" hidden="1" outlineLevel="1">
      <c r="A353" s="27" t="s">
        <v>146</v>
      </c>
      <c r="B353" s="6" t="s">
        <v>718</v>
      </c>
      <c r="C353" s="30">
        <f t="shared" si="90"/>
        <v>0</v>
      </c>
      <c r="D353" s="30">
        <f t="shared" ref="D353:E358" si="91">SUM(I353:X353)</f>
        <v>0</v>
      </c>
      <c r="E353" s="30">
        <f t="shared" si="91"/>
        <v>0</v>
      </c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  <c r="S353" s="30"/>
      <c r="T353" s="30"/>
      <c r="U353" s="30">
        <f t="shared" si="89"/>
        <v>0</v>
      </c>
      <c r="V353" s="30"/>
      <c r="W353" s="30"/>
      <c r="X353" s="1"/>
      <c r="Y353" s="1"/>
      <c r="Z353" s="1"/>
      <c r="AA353" s="1"/>
      <c r="AB353" s="1"/>
      <c r="AC353" s="1"/>
      <c r="AD353" s="1"/>
      <c r="AE353" s="1"/>
      <c r="AF353" s="1"/>
      <c r="AG353" s="1"/>
      <c r="AH353" s="1"/>
      <c r="AI353" s="1"/>
      <c r="AJ353" s="1"/>
      <c r="AK353" s="1"/>
      <c r="AL353" s="1"/>
      <c r="AM353" s="1"/>
      <c r="AN353" s="1"/>
      <c r="AO353" s="1"/>
      <c r="AP353" s="1"/>
      <c r="AQ353" s="1"/>
      <c r="AR353" s="1"/>
    </row>
    <row r="354" spans="1:44" hidden="1" outlineLevel="1">
      <c r="A354" s="27" t="s">
        <v>147</v>
      </c>
      <c r="B354" s="6" t="s">
        <v>719</v>
      </c>
      <c r="C354" s="30">
        <f t="shared" si="90"/>
        <v>0</v>
      </c>
      <c r="D354" s="30">
        <f t="shared" si="91"/>
        <v>0</v>
      </c>
      <c r="E354" s="30">
        <f t="shared" si="91"/>
        <v>0</v>
      </c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  <c r="S354" s="30"/>
      <c r="T354" s="30"/>
      <c r="U354" s="30">
        <f t="shared" si="89"/>
        <v>0</v>
      </c>
      <c r="V354" s="30"/>
      <c r="W354" s="30"/>
      <c r="X354" s="1"/>
      <c r="Y354" s="1"/>
      <c r="Z354" s="1"/>
      <c r="AA354" s="1"/>
      <c r="AB354" s="1"/>
      <c r="AC354" s="1"/>
      <c r="AD354" s="1"/>
      <c r="AE354" s="1"/>
      <c r="AF354" s="1"/>
      <c r="AG354" s="1"/>
      <c r="AH354" s="1"/>
      <c r="AI354" s="1"/>
      <c r="AJ354" s="1"/>
      <c r="AK354" s="1"/>
      <c r="AL354" s="1"/>
      <c r="AM354" s="1"/>
      <c r="AN354" s="1"/>
      <c r="AO354" s="1"/>
      <c r="AP354" s="1"/>
      <c r="AQ354" s="1"/>
      <c r="AR354" s="1"/>
    </row>
    <row r="355" spans="1:44" hidden="1" outlineLevel="1">
      <c r="A355" s="27" t="s">
        <v>148</v>
      </c>
      <c r="B355" s="6" t="s">
        <v>720</v>
      </c>
      <c r="C355" s="30">
        <f t="shared" si="90"/>
        <v>0</v>
      </c>
      <c r="D355" s="30">
        <f t="shared" si="91"/>
        <v>0</v>
      </c>
      <c r="E355" s="30">
        <f t="shared" si="91"/>
        <v>0</v>
      </c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  <c r="S355" s="30"/>
      <c r="T355" s="30"/>
      <c r="U355" s="30">
        <f t="shared" si="89"/>
        <v>0</v>
      </c>
      <c r="V355" s="30"/>
      <c r="W355" s="30"/>
      <c r="X355" s="1"/>
      <c r="Y355" s="1"/>
      <c r="Z355" s="1"/>
      <c r="AA355" s="1"/>
      <c r="AB355" s="1"/>
      <c r="AC355" s="1"/>
      <c r="AD355" s="1"/>
      <c r="AE355" s="1"/>
      <c r="AF355" s="1"/>
      <c r="AG355" s="1"/>
      <c r="AH355" s="1"/>
      <c r="AI355" s="1"/>
      <c r="AJ355" s="1"/>
      <c r="AK355" s="1"/>
      <c r="AL355" s="1"/>
      <c r="AM355" s="1"/>
      <c r="AN355" s="1"/>
      <c r="AO355" s="1"/>
      <c r="AP355" s="1"/>
      <c r="AQ355" s="1"/>
      <c r="AR355" s="1"/>
    </row>
    <row r="356" spans="1:44" hidden="1" outlineLevel="1">
      <c r="A356" s="27" t="s">
        <v>150</v>
      </c>
      <c r="B356" s="6" t="s">
        <v>721</v>
      </c>
      <c r="C356" s="30">
        <f t="shared" si="90"/>
        <v>0</v>
      </c>
      <c r="D356" s="30">
        <f t="shared" si="91"/>
        <v>0</v>
      </c>
      <c r="E356" s="30">
        <f t="shared" si="91"/>
        <v>0</v>
      </c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  <c r="S356" s="30"/>
      <c r="T356" s="30"/>
      <c r="U356" s="30">
        <f t="shared" si="89"/>
        <v>0</v>
      </c>
      <c r="V356" s="30"/>
      <c r="W356" s="30"/>
      <c r="X356" s="1"/>
      <c r="Y356" s="1"/>
      <c r="Z356" s="1"/>
      <c r="AA356" s="1"/>
      <c r="AB356" s="1"/>
      <c r="AC356" s="1"/>
      <c r="AD356" s="1"/>
      <c r="AE356" s="1"/>
      <c r="AF356" s="1"/>
      <c r="AG356" s="1"/>
      <c r="AH356" s="1"/>
      <c r="AI356" s="1"/>
      <c r="AJ356" s="1"/>
      <c r="AK356" s="1"/>
      <c r="AL356" s="1"/>
      <c r="AM356" s="1"/>
      <c r="AN356" s="1"/>
      <c r="AO356" s="1"/>
      <c r="AP356" s="1"/>
      <c r="AQ356" s="1"/>
      <c r="AR356" s="1"/>
    </row>
    <row r="357" spans="1:44" hidden="1" outlineLevel="1">
      <c r="A357" s="27" t="s">
        <v>152</v>
      </c>
      <c r="B357" s="6" t="s">
        <v>722</v>
      </c>
      <c r="C357" s="30">
        <f t="shared" si="90"/>
        <v>0</v>
      </c>
      <c r="D357" s="30">
        <f t="shared" si="91"/>
        <v>0</v>
      </c>
      <c r="E357" s="30">
        <f t="shared" si="91"/>
        <v>0</v>
      </c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  <c r="S357" s="30"/>
      <c r="T357" s="30"/>
      <c r="U357" s="30">
        <f t="shared" si="89"/>
        <v>0</v>
      </c>
      <c r="V357" s="30"/>
      <c r="W357" s="30"/>
      <c r="X357" s="1"/>
      <c r="Y357" s="1"/>
      <c r="Z357" s="1"/>
      <c r="AA357" s="1"/>
      <c r="AB357" s="1"/>
      <c r="AC357" s="1"/>
      <c r="AD357" s="1"/>
      <c r="AE357" s="1"/>
      <c r="AF357" s="1"/>
      <c r="AG357" s="1"/>
      <c r="AH357" s="1"/>
      <c r="AI357" s="1"/>
      <c r="AJ357" s="1"/>
      <c r="AK357" s="1"/>
      <c r="AL357" s="1"/>
      <c r="AM357" s="1"/>
      <c r="AN357" s="1"/>
      <c r="AO357" s="1"/>
      <c r="AP357" s="1"/>
      <c r="AQ357" s="1"/>
      <c r="AR357" s="1"/>
    </row>
    <row r="358" spans="1:44" hidden="1" outlineLevel="1">
      <c r="A358" s="27" t="s">
        <v>154</v>
      </c>
      <c r="B358" s="6" t="s">
        <v>723</v>
      </c>
      <c r="C358" s="30">
        <f t="shared" si="90"/>
        <v>0</v>
      </c>
      <c r="D358" s="30">
        <f t="shared" si="91"/>
        <v>0</v>
      </c>
      <c r="E358" s="30">
        <f t="shared" si="91"/>
        <v>0</v>
      </c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  <c r="S358" s="30"/>
      <c r="T358" s="30"/>
      <c r="U358" s="30">
        <f t="shared" si="89"/>
        <v>0</v>
      </c>
      <c r="V358" s="30"/>
      <c r="W358" s="30"/>
      <c r="X358" s="1"/>
      <c r="Y358" s="1"/>
      <c r="Z358" s="1"/>
      <c r="AA358" s="1"/>
      <c r="AB358" s="1"/>
      <c r="AC358" s="1"/>
      <c r="AD358" s="1"/>
      <c r="AE358" s="1"/>
      <c r="AF358" s="1"/>
      <c r="AG358" s="1"/>
      <c r="AH358" s="1"/>
      <c r="AI358" s="1"/>
      <c r="AJ358" s="1"/>
      <c r="AK358" s="1"/>
      <c r="AL358" s="1"/>
      <c r="AM358" s="1"/>
      <c r="AN358" s="1"/>
      <c r="AO358" s="1"/>
      <c r="AP358" s="1"/>
      <c r="AQ358" s="1"/>
      <c r="AR358" s="1"/>
    </row>
    <row r="359" spans="1:44" s="25" customFormat="1" ht="22.5" customHeight="1">
      <c r="A359" s="23" t="s">
        <v>156</v>
      </c>
      <c r="B359" s="24" t="s">
        <v>724</v>
      </c>
      <c r="C359" s="35">
        <f>+C323+C324+C325+C326+C337+C348</f>
        <v>33203</v>
      </c>
      <c r="D359" s="35">
        <f>+D323+D324+D325+D326+D337+D348</f>
        <v>48379</v>
      </c>
      <c r="E359" s="35">
        <f>+E323+E324+E325+E326+E337+E348</f>
        <v>47730</v>
      </c>
      <c r="F359" s="35">
        <f t="shared" ref="F359:O359" si="92">+F323+F324+F325+F326+F337+F348</f>
        <v>0</v>
      </c>
      <c r="G359" s="35">
        <f t="shared" si="92"/>
        <v>0</v>
      </c>
      <c r="H359" s="35">
        <f t="shared" si="92"/>
        <v>0</v>
      </c>
      <c r="I359" s="35">
        <f t="shared" si="92"/>
        <v>0</v>
      </c>
      <c r="J359" s="35">
        <f t="shared" si="92"/>
        <v>0</v>
      </c>
      <c r="K359" s="35">
        <f t="shared" si="92"/>
        <v>0</v>
      </c>
      <c r="L359" s="35">
        <f t="shared" si="92"/>
        <v>23408</v>
      </c>
      <c r="M359" s="35">
        <f t="shared" si="92"/>
        <v>0</v>
      </c>
      <c r="N359" s="35">
        <f t="shared" si="92"/>
        <v>0</v>
      </c>
      <c r="O359" s="35">
        <f t="shared" si="92"/>
        <v>0</v>
      </c>
      <c r="P359" s="35"/>
      <c r="Q359" s="35"/>
      <c r="R359" s="35"/>
      <c r="S359" s="35"/>
      <c r="T359" s="35"/>
      <c r="U359" s="35"/>
      <c r="V359" s="35"/>
      <c r="W359" s="35"/>
    </row>
    <row r="360" spans="1:44" ht="18" customHeight="1" outlineLevel="1">
      <c r="A360" s="27" t="s">
        <v>158</v>
      </c>
      <c r="B360" s="6" t="s">
        <v>725</v>
      </c>
      <c r="C360" s="30">
        <f>SUM(F360:U360)</f>
        <v>0</v>
      </c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  <c r="S360" s="30"/>
      <c r="T360" s="30"/>
      <c r="U360" s="30">
        <f>SUM(V360:W360)</f>
        <v>0</v>
      </c>
      <c r="V360" s="30"/>
      <c r="W360" s="30"/>
      <c r="X360" s="1"/>
      <c r="Y360" s="1"/>
      <c r="Z360" s="1"/>
      <c r="AA360" s="1"/>
      <c r="AB360" s="1"/>
      <c r="AC360" s="1"/>
      <c r="AD360" s="1"/>
      <c r="AE360" s="1"/>
      <c r="AF360" s="1"/>
      <c r="AG360" s="1"/>
      <c r="AH360" s="1"/>
      <c r="AI360" s="1"/>
      <c r="AJ360" s="1"/>
      <c r="AK360" s="1"/>
      <c r="AL360" s="1"/>
      <c r="AM360" s="1"/>
      <c r="AN360" s="1"/>
      <c r="AO360" s="1"/>
      <c r="AP360" s="1"/>
      <c r="AQ360" s="1"/>
      <c r="AR360" s="1"/>
    </row>
    <row r="361" spans="1:44" ht="25.5" hidden="1" outlineLevel="1">
      <c r="A361" s="27" t="s">
        <v>160</v>
      </c>
      <c r="B361" s="6" t="s">
        <v>726</v>
      </c>
      <c r="C361" s="30">
        <f>SUM(F361:U361)</f>
        <v>0</v>
      </c>
      <c r="D361" s="30">
        <f>SUM(I361:X361)</f>
        <v>0</v>
      </c>
      <c r="E361" s="30">
        <f>SUM(J361:Y361)</f>
        <v>0</v>
      </c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  <c r="S361" s="30"/>
      <c r="T361" s="30"/>
      <c r="U361" s="30">
        <f>SUM(V361:W361)</f>
        <v>0</v>
      </c>
      <c r="V361" s="30"/>
      <c r="W361" s="30"/>
      <c r="X361" s="1"/>
      <c r="Y361" s="1"/>
      <c r="Z361" s="1"/>
      <c r="AA361" s="1"/>
      <c r="AB361" s="1"/>
      <c r="AC361" s="1"/>
      <c r="AD361" s="1"/>
      <c r="AE361" s="1"/>
      <c r="AF361" s="1"/>
      <c r="AG361" s="1"/>
      <c r="AH361" s="1"/>
      <c r="AI361" s="1"/>
      <c r="AJ361" s="1"/>
      <c r="AK361" s="1"/>
      <c r="AL361" s="1"/>
      <c r="AM361" s="1"/>
      <c r="AN361" s="1"/>
      <c r="AO361" s="1"/>
      <c r="AP361" s="1"/>
      <c r="AQ361" s="1"/>
      <c r="AR361" s="1"/>
    </row>
    <row r="362" spans="1:44" ht="25.5" hidden="1" outlineLevel="1">
      <c r="A362" s="27" t="s">
        <v>162</v>
      </c>
      <c r="B362" s="6" t="s">
        <v>727</v>
      </c>
      <c r="C362" s="30">
        <f t="shared" ref="C362:U362" si="93">SUM(C363:C372)</f>
        <v>0</v>
      </c>
      <c r="D362" s="30">
        <f>SUM(D363:D372)</f>
        <v>0</v>
      </c>
      <c r="E362" s="30">
        <f>SUM(E363:E372)</f>
        <v>0</v>
      </c>
      <c r="F362" s="30">
        <f t="shared" si="93"/>
        <v>0</v>
      </c>
      <c r="G362" s="30">
        <f t="shared" si="93"/>
        <v>0</v>
      </c>
      <c r="H362" s="30">
        <f t="shared" si="93"/>
        <v>0</v>
      </c>
      <c r="I362" s="30">
        <f t="shared" si="93"/>
        <v>0</v>
      </c>
      <c r="J362" s="30">
        <f t="shared" si="93"/>
        <v>0</v>
      </c>
      <c r="K362" s="30">
        <f t="shared" si="93"/>
        <v>0</v>
      </c>
      <c r="L362" s="30">
        <f t="shared" si="93"/>
        <v>0</v>
      </c>
      <c r="M362" s="30">
        <f t="shared" si="93"/>
        <v>0</v>
      </c>
      <c r="N362" s="30">
        <f t="shared" si="93"/>
        <v>0</v>
      </c>
      <c r="O362" s="30">
        <f t="shared" si="93"/>
        <v>0</v>
      </c>
      <c r="P362" s="30">
        <f t="shared" si="93"/>
        <v>0</v>
      </c>
      <c r="Q362" s="30">
        <f t="shared" si="93"/>
        <v>0</v>
      </c>
      <c r="R362" s="30">
        <f>SUM(R363:R372)</f>
        <v>0</v>
      </c>
      <c r="S362" s="30">
        <f>SUM(S363:S372)</f>
        <v>0</v>
      </c>
      <c r="T362" s="30">
        <f>SUM(T363:T372)</f>
        <v>0</v>
      </c>
      <c r="U362" s="30">
        <f t="shared" si="93"/>
        <v>0</v>
      </c>
      <c r="V362" s="30"/>
      <c r="W362" s="30"/>
      <c r="X362" s="1"/>
      <c r="Y362" s="1"/>
      <c r="Z362" s="1"/>
      <c r="AA362" s="1"/>
      <c r="AB362" s="1"/>
      <c r="AC362" s="1"/>
      <c r="AD362" s="1"/>
      <c r="AE362" s="1"/>
      <c r="AF362" s="1"/>
      <c r="AG362" s="1"/>
      <c r="AH362" s="1"/>
      <c r="AI362" s="1"/>
      <c r="AJ362" s="1"/>
      <c r="AK362" s="1"/>
      <c r="AL362" s="1"/>
      <c r="AM362" s="1"/>
      <c r="AN362" s="1"/>
      <c r="AO362" s="1"/>
      <c r="AP362" s="1"/>
      <c r="AQ362" s="1"/>
      <c r="AR362" s="1"/>
    </row>
    <row r="363" spans="1:44" hidden="1" outlineLevel="1">
      <c r="A363" s="27" t="s">
        <v>163</v>
      </c>
      <c r="B363" s="6" t="s">
        <v>728</v>
      </c>
      <c r="C363" s="30">
        <f t="shared" ref="C363:C372" si="94">SUM(F363:U363)</f>
        <v>0</v>
      </c>
      <c r="D363" s="30">
        <f t="shared" ref="D363:D372" si="95">SUM(I363:X363)</f>
        <v>0</v>
      </c>
      <c r="E363" s="30">
        <f t="shared" ref="E363:E372" si="96">SUM(J363:Y363)</f>
        <v>0</v>
      </c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  <c r="S363" s="30"/>
      <c r="T363" s="30"/>
      <c r="U363" s="30">
        <f t="shared" ref="U363:U372" si="97">SUM(V363:W363)</f>
        <v>0</v>
      </c>
      <c r="V363" s="30"/>
      <c r="W363" s="30"/>
      <c r="X363" s="1"/>
      <c r="Y363" s="1"/>
      <c r="Z363" s="1"/>
      <c r="AA363" s="1"/>
      <c r="AB363" s="1"/>
      <c r="AC363" s="1"/>
      <c r="AD363" s="1"/>
      <c r="AE363" s="1"/>
      <c r="AF363" s="1"/>
      <c r="AG363" s="1"/>
      <c r="AH363" s="1"/>
      <c r="AI363" s="1"/>
      <c r="AJ363" s="1"/>
      <c r="AK363" s="1"/>
      <c r="AL363" s="1"/>
      <c r="AM363" s="1"/>
      <c r="AN363" s="1"/>
      <c r="AO363" s="1"/>
      <c r="AP363" s="1"/>
      <c r="AQ363" s="1"/>
      <c r="AR363" s="1"/>
    </row>
    <row r="364" spans="1:44" hidden="1" outlineLevel="1">
      <c r="A364" s="27" t="s">
        <v>165</v>
      </c>
      <c r="B364" s="6" t="s">
        <v>729</v>
      </c>
      <c r="C364" s="30">
        <f t="shared" si="94"/>
        <v>0</v>
      </c>
      <c r="D364" s="30">
        <f t="shared" si="95"/>
        <v>0</v>
      </c>
      <c r="E364" s="30">
        <f t="shared" si="96"/>
        <v>0</v>
      </c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  <c r="S364" s="30"/>
      <c r="T364" s="30"/>
      <c r="U364" s="30">
        <f t="shared" si="97"/>
        <v>0</v>
      </c>
      <c r="V364" s="30"/>
      <c r="W364" s="30"/>
      <c r="X364" s="1"/>
      <c r="Y364" s="1"/>
      <c r="Z364" s="1"/>
      <c r="AA364" s="1"/>
      <c r="AB364" s="1"/>
      <c r="AC364" s="1"/>
      <c r="AD364" s="1"/>
      <c r="AE364" s="1"/>
      <c r="AF364" s="1"/>
      <c r="AG364" s="1"/>
      <c r="AH364" s="1"/>
      <c r="AI364" s="1"/>
      <c r="AJ364" s="1"/>
      <c r="AK364" s="1"/>
      <c r="AL364" s="1"/>
      <c r="AM364" s="1"/>
      <c r="AN364" s="1"/>
      <c r="AO364" s="1"/>
      <c r="AP364" s="1"/>
      <c r="AQ364" s="1"/>
      <c r="AR364" s="1"/>
    </row>
    <row r="365" spans="1:44" ht="25.5" hidden="1" outlineLevel="1">
      <c r="A365" s="27" t="s">
        <v>167</v>
      </c>
      <c r="B365" s="6" t="s">
        <v>730</v>
      </c>
      <c r="C365" s="30">
        <f t="shared" si="94"/>
        <v>0</v>
      </c>
      <c r="D365" s="30">
        <f t="shared" si="95"/>
        <v>0</v>
      </c>
      <c r="E365" s="30">
        <f t="shared" si="96"/>
        <v>0</v>
      </c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  <c r="S365" s="30"/>
      <c r="T365" s="30"/>
      <c r="U365" s="30">
        <f t="shared" si="97"/>
        <v>0</v>
      </c>
      <c r="V365" s="30"/>
      <c r="W365" s="30"/>
      <c r="X365" s="1"/>
      <c r="Y365" s="1"/>
      <c r="Z365" s="1"/>
      <c r="AA365" s="1"/>
      <c r="AB365" s="1"/>
      <c r="AC365" s="1"/>
      <c r="AD365" s="1"/>
      <c r="AE365" s="1"/>
      <c r="AF365" s="1"/>
      <c r="AG365" s="1"/>
      <c r="AH365" s="1"/>
      <c r="AI365" s="1"/>
      <c r="AJ365" s="1"/>
      <c r="AK365" s="1"/>
      <c r="AL365" s="1"/>
      <c r="AM365" s="1"/>
      <c r="AN365" s="1"/>
      <c r="AO365" s="1"/>
      <c r="AP365" s="1"/>
      <c r="AQ365" s="1"/>
      <c r="AR365" s="1"/>
    </row>
    <row r="366" spans="1:44" hidden="1" outlineLevel="1">
      <c r="A366" s="27" t="s">
        <v>169</v>
      </c>
      <c r="B366" s="6" t="s">
        <v>731</v>
      </c>
      <c r="C366" s="30">
        <f t="shared" si="94"/>
        <v>0</v>
      </c>
      <c r="D366" s="30">
        <f t="shared" si="95"/>
        <v>0</v>
      </c>
      <c r="E366" s="30">
        <f t="shared" si="96"/>
        <v>0</v>
      </c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  <c r="S366" s="30"/>
      <c r="T366" s="30"/>
      <c r="U366" s="30">
        <f t="shared" si="97"/>
        <v>0</v>
      </c>
      <c r="V366" s="30"/>
      <c r="W366" s="30"/>
      <c r="X366" s="1"/>
      <c r="Y366" s="1"/>
      <c r="Z366" s="1"/>
      <c r="AA366" s="1"/>
      <c r="AB366" s="1"/>
      <c r="AC366" s="1"/>
      <c r="AD366" s="1"/>
      <c r="AE366" s="1"/>
      <c r="AF366" s="1"/>
      <c r="AG366" s="1"/>
      <c r="AH366" s="1"/>
      <c r="AI366" s="1"/>
      <c r="AJ366" s="1"/>
      <c r="AK366" s="1"/>
      <c r="AL366" s="1"/>
      <c r="AM366" s="1"/>
      <c r="AN366" s="1"/>
      <c r="AO366" s="1"/>
      <c r="AP366" s="1"/>
      <c r="AQ366" s="1"/>
      <c r="AR366" s="1"/>
    </row>
    <row r="367" spans="1:44" hidden="1" outlineLevel="1">
      <c r="A367" s="27" t="s">
        <v>171</v>
      </c>
      <c r="B367" s="6" t="s">
        <v>732</v>
      </c>
      <c r="C367" s="30">
        <f t="shared" si="94"/>
        <v>0</v>
      </c>
      <c r="D367" s="30">
        <f t="shared" si="95"/>
        <v>0</v>
      </c>
      <c r="E367" s="30">
        <f t="shared" si="96"/>
        <v>0</v>
      </c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  <c r="S367" s="30"/>
      <c r="T367" s="30"/>
      <c r="U367" s="30">
        <f t="shared" si="97"/>
        <v>0</v>
      </c>
      <c r="V367" s="30"/>
      <c r="W367" s="30"/>
      <c r="X367" s="1"/>
      <c r="Y367" s="1"/>
      <c r="Z367" s="1"/>
      <c r="AA367" s="1"/>
      <c r="AB367" s="1"/>
      <c r="AC367" s="1"/>
      <c r="AD367" s="1"/>
      <c r="AE367" s="1"/>
      <c r="AF367" s="1"/>
      <c r="AG367" s="1"/>
      <c r="AH367" s="1"/>
      <c r="AI367" s="1"/>
      <c r="AJ367" s="1"/>
      <c r="AK367" s="1"/>
      <c r="AL367" s="1"/>
      <c r="AM367" s="1"/>
      <c r="AN367" s="1"/>
      <c r="AO367" s="1"/>
      <c r="AP367" s="1"/>
      <c r="AQ367" s="1"/>
      <c r="AR367" s="1"/>
    </row>
    <row r="368" spans="1:44" hidden="1" outlineLevel="1">
      <c r="A368" s="27" t="s">
        <v>173</v>
      </c>
      <c r="B368" s="6" t="s">
        <v>733</v>
      </c>
      <c r="C368" s="30">
        <f t="shared" si="94"/>
        <v>0</v>
      </c>
      <c r="D368" s="30">
        <f t="shared" si="95"/>
        <v>0</v>
      </c>
      <c r="E368" s="30">
        <f t="shared" si="96"/>
        <v>0</v>
      </c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  <c r="S368" s="30"/>
      <c r="T368" s="30"/>
      <c r="U368" s="30">
        <f t="shared" si="97"/>
        <v>0</v>
      </c>
      <c r="V368" s="30"/>
      <c r="W368" s="30"/>
      <c r="X368" s="1"/>
      <c r="Y368" s="1"/>
      <c r="Z368" s="1"/>
      <c r="AA368" s="1"/>
      <c r="AB368" s="1"/>
      <c r="AC368" s="1"/>
      <c r="AD368" s="1"/>
      <c r="AE368" s="1"/>
      <c r="AF368" s="1"/>
      <c r="AG368" s="1"/>
      <c r="AH368" s="1"/>
      <c r="AI368" s="1"/>
      <c r="AJ368" s="1"/>
      <c r="AK368" s="1"/>
      <c r="AL368" s="1"/>
      <c r="AM368" s="1"/>
      <c r="AN368" s="1"/>
      <c r="AO368" s="1"/>
      <c r="AP368" s="1"/>
      <c r="AQ368" s="1"/>
      <c r="AR368" s="1"/>
    </row>
    <row r="369" spans="1:44" hidden="1" outlineLevel="1">
      <c r="A369" s="27" t="s">
        <v>175</v>
      </c>
      <c r="B369" s="6" t="s">
        <v>734</v>
      </c>
      <c r="C369" s="30">
        <f t="shared" si="94"/>
        <v>0</v>
      </c>
      <c r="D369" s="30">
        <f t="shared" si="95"/>
        <v>0</v>
      </c>
      <c r="E369" s="30">
        <f t="shared" si="96"/>
        <v>0</v>
      </c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  <c r="S369" s="30"/>
      <c r="T369" s="30"/>
      <c r="U369" s="30">
        <f t="shared" si="97"/>
        <v>0</v>
      </c>
      <c r="V369" s="30"/>
      <c r="W369" s="30"/>
      <c r="X369" s="1"/>
      <c r="Y369" s="1"/>
      <c r="Z369" s="1"/>
      <c r="AA369" s="1"/>
      <c r="AB369" s="1"/>
      <c r="AC369" s="1"/>
      <c r="AD369" s="1"/>
      <c r="AE369" s="1"/>
      <c r="AF369" s="1"/>
      <c r="AG369" s="1"/>
      <c r="AH369" s="1"/>
      <c r="AI369" s="1"/>
      <c r="AJ369" s="1"/>
      <c r="AK369" s="1"/>
      <c r="AL369" s="1"/>
      <c r="AM369" s="1"/>
      <c r="AN369" s="1"/>
      <c r="AO369" s="1"/>
      <c r="AP369" s="1"/>
      <c r="AQ369" s="1"/>
      <c r="AR369" s="1"/>
    </row>
    <row r="370" spans="1:44" hidden="1" outlineLevel="1">
      <c r="A370" s="27" t="s">
        <v>177</v>
      </c>
      <c r="B370" s="6" t="s">
        <v>735</v>
      </c>
      <c r="C370" s="30">
        <f t="shared" si="94"/>
        <v>0</v>
      </c>
      <c r="D370" s="30">
        <f t="shared" si="95"/>
        <v>0</v>
      </c>
      <c r="E370" s="30">
        <f t="shared" si="96"/>
        <v>0</v>
      </c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  <c r="S370" s="30"/>
      <c r="T370" s="30"/>
      <c r="U370" s="30">
        <f t="shared" si="97"/>
        <v>0</v>
      </c>
      <c r="V370" s="30"/>
      <c r="W370" s="30"/>
      <c r="X370" s="1"/>
      <c r="Y370" s="1"/>
      <c r="Z370" s="1"/>
      <c r="AA370" s="1"/>
      <c r="AB370" s="1"/>
      <c r="AC370" s="1"/>
      <c r="AD370" s="1"/>
      <c r="AE370" s="1"/>
      <c r="AF370" s="1"/>
      <c r="AG370" s="1"/>
      <c r="AH370" s="1"/>
      <c r="AI370" s="1"/>
      <c r="AJ370" s="1"/>
      <c r="AK370" s="1"/>
      <c r="AL370" s="1"/>
      <c r="AM370" s="1"/>
      <c r="AN370" s="1"/>
      <c r="AO370" s="1"/>
      <c r="AP370" s="1"/>
      <c r="AQ370" s="1"/>
      <c r="AR370" s="1"/>
    </row>
    <row r="371" spans="1:44" hidden="1" outlineLevel="1">
      <c r="A371" s="27" t="s">
        <v>179</v>
      </c>
      <c r="B371" s="6" t="s">
        <v>736</v>
      </c>
      <c r="C371" s="30">
        <f t="shared" si="94"/>
        <v>0</v>
      </c>
      <c r="D371" s="30">
        <f t="shared" si="95"/>
        <v>0</v>
      </c>
      <c r="E371" s="30">
        <f t="shared" si="96"/>
        <v>0</v>
      </c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  <c r="S371" s="30"/>
      <c r="T371" s="30"/>
      <c r="U371" s="30">
        <f t="shared" si="97"/>
        <v>0</v>
      </c>
      <c r="V371" s="30"/>
      <c r="W371" s="30"/>
      <c r="X371" s="1"/>
      <c r="Y371" s="1"/>
      <c r="Z371" s="1"/>
      <c r="AA371" s="1"/>
      <c r="AB371" s="1"/>
      <c r="AC371" s="1"/>
      <c r="AD371" s="1"/>
      <c r="AE371" s="1"/>
      <c r="AF371" s="1"/>
      <c r="AG371" s="1"/>
      <c r="AH371" s="1"/>
      <c r="AI371" s="1"/>
      <c r="AJ371" s="1"/>
      <c r="AK371" s="1"/>
      <c r="AL371" s="1"/>
      <c r="AM371" s="1"/>
      <c r="AN371" s="1"/>
      <c r="AO371" s="1"/>
      <c r="AP371" s="1"/>
      <c r="AQ371" s="1"/>
      <c r="AR371" s="1"/>
    </row>
    <row r="372" spans="1:44" hidden="1" outlineLevel="1">
      <c r="A372" s="27" t="s">
        <v>181</v>
      </c>
      <c r="B372" s="6" t="s">
        <v>737</v>
      </c>
      <c r="C372" s="30">
        <f t="shared" si="94"/>
        <v>0</v>
      </c>
      <c r="D372" s="30">
        <f t="shared" si="95"/>
        <v>0</v>
      </c>
      <c r="E372" s="30">
        <f t="shared" si="96"/>
        <v>0</v>
      </c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  <c r="S372" s="30"/>
      <c r="T372" s="30"/>
      <c r="U372" s="30">
        <f t="shared" si="97"/>
        <v>0</v>
      </c>
      <c r="V372" s="30"/>
      <c r="W372" s="30"/>
      <c r="X372" s="1"/>
      <c r="Y372" s="1"/>
      <c r="Z372" s="1"/>
      <c r="AA372" s="1"/>
      <c r="AB372" s="1"/>
      <c r="AC372" s="1"/>
      <c r="AD372" s="1"/>
      <c r="AE372" s="1"/>
      <c r="AF372" s="1"/>
      <c r="AG372" s="1"/>
      <c r="AH372" s="1"/>
      <c r="AI372" s="1"/>
      <c r="AJ372" s="1"/>
      <c r="AK372" s="1"/>
      <c r="AL372" s="1"/>
      <c r="AM372" s="1"/>
      <c r="AN372" s="1"/>
      <c r="AO372" s="1"/>
      <c r="AP372" s="1"/>
      <c r="AQ372" s="1"/>
      <c r="AR372" s="1"/>
    </row>
    <row r="373" spans="1:44" ht="25.5" hidden="1" outlineLevel="1">
      <c r="A373" s="27" t="s">
        <v>183</v>
      </c>
      <c r="B373" s="6" t="s">
        <v>738</v>
      </c>
      <c r="C373" s="30">
        <f t="shared" ref="C373:U373" si="98">SUM(C374:C383)</f>
        <v>0</v>
      </c>
      <c r="D373" s="30">
        <f>SUM(D374:D383)</f>
        <v>0</v>
      </c>
      <c r="E373" s="30">
        <f>SUM(E374:E383)</f>
        <v>0</v>
      </c>
      <c r="F373" s="30">
        <f t="shared" si="98"/>
        <v>0</v>
      </c>
      <c r="G373" s="30">
        <f t="shared" si="98"/>
        <v>0</v>
      </c>
      <c r="H373" s="30">
        <f t="shared" si="98"/>
        <v>0</v>
      </c>
      <c r="I373" s="30">
        <f t="shared" si="98"/>
        <v>0</v>
      </c>
      <c r="J373" s="30">
        <f t="shared" si="98"/>
        <v>0</v>
      </c>
      <c r="K373" s="30">
        <f t="shared" si="98"/>
        <v>0</v>
      </c>
      <c r="L373" s="30">
        <f t="shared" si="98"/>
        <v>0</v>
      </c>
      <c r="M373" s="30">
        <f t="shared" si="98"/>
        <v>0</v>
      </c>
      <c r="N373" s="30">
        <f t="shared" si="98"/>
        <v>0</v>
      </c>
      <c r="O373" s="30">
        <f t="shared" si="98"/>
        <v>0</v>
      </c>
      <c r="P373" s="30">
        <f t="shared" si="98"/>
        <v>0</v>
      </c>
      <c r="Q373" s="30">
        <f t="shared" si="98"/>
        <v>0</v>
      </c>
      <c r="R373" s="30">
        <f>SUM(R374:R383)</f>
        <v>0</v>
      </c>
      <c r="S373" s="30">
        <f>SUM(S374:S383)</f>
        <v>0</v>
      </c>
      <c r="T373" s="30">
        <f>SUM(T374:T383)</f>
        <v>0</v>
      </c>
      <c r="U373" s="30">
        <f t="shared" si="98"/>
        <v>0</v>
      </c>
      <c r="V373" s="30"/>
      <c r="W373" s="30">
        <f>SUM(W374:W383)</f>
        <v>0</v>
      </c>
      <c r="X373" s="1"/>
      <c r="Y373" s="1"/>
      <c r="Z373" s="1"/>
      <c r="AA373" s="1"/>
      <c r="AB373" s="1"/>
      <c r="AC373" s="1"/>
      <c r="AD373" s="1"/>
      <c r="AE373" s="1"/>
      <c r="AF373" s="1"/>
      <c r="AG373" s="1"/>
      <c r="AH373" s="1"/>
      <c r="AI373" s="1"/>
      <c r="AJ373" s="1"/>
      <c r="AK373" s="1"/>
      <c r="AL373" s="1"/>
      <c r="AM373" s="1"/>
      <c r="AN373" s="1"/>
      <c r="AO373" s="1"/>
      <c r="AP373" s="1"/>
      <c r="AQ373" s="1"/>
      <c r="AR373" s="1"/>
    </row>
    <row r="374" spans="1:44" hidden="1" outlineLevel="1">
      <c r="A374" s="27" t="s">
        <v>185</v>
      </c>
      <c r="B374" s="6" t="s">
        <v>739</v>
      </c>
      <c r="C374" s="30">
        <f t="shared" ref="C374:C383" si="99">SUM(F374:U374)</f>
        <v>0</v>
      </c>
      <c r="D374" s="30">
        <f t="shared" ref="D374:D383" si="100">SUM(I374:X374)</f>
        <v>0</v>
      </c>
      <c r="E374" s="30">
        <f t="shared" ref="E374:E383" si="101">SUM(J374:Y374)</f>
        <v>0</v>
      </c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  <c r="S374" s="30"/>
      <c r="T374" s="30"/>
      <c r="U374" s="30">
        <f t="shared" ref="U374:U383" si="102">SUM(V374:W374)</f>
        <v>0</v>
      </c>
      <c r="V374" s="30"/>
      <c r="W374" s="30"/>
      <c r="X374" s="1"/>
      <c r="Y374" s="1"/>
      <c r="Z374" s="1"/>
      <c r="AA374" s="1"/>
      <c r="AB374" s="1"/>
      <c r="AC374" s="1"/>
      <c r="AD374" s="1"/>
      <c r="AE374" s="1"/>
      <c r="AF374" s="1"/>
      <c r="AG374" s="1"/>
      <c r="AH374" s="1"/>
      <c r="AI374" s="1"/>
      <c r="AJ374" s="1"/>
      <c r="AK374" s="1"/>
      <c r="AL374" s="1"/>
      <c r="AM374" s="1"/>
      <c r="AN374" s="1"/>
      <c r="AO374" s="1"/>
      <c r="AP374" s="1"/>
      <c r="AQ374" s="1"/>
      <c r="AR374" s="1"/>
    </row>
    <row r="375" spans="1:44" hidden="1" outlineLevel="1">
      <c r="A375" s="27" t="s">
        <v>187</v>
      </c>
      <c r="B375" s="6" t="s">
        <v>740</v>
      </c>
      <c r="C375" s="30">
        <f t="shared" si="99"/>
        <v>0</v>
      </c>
      <c r="D375" s="30">
        <f t="shared" si="100"/>
        <v>0</v>
      </c>
      <c r="E375" s="30">
        <f t="shared" si="101"/>
        <v>0</v>
      </c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  <c r="S375" s="30"/>
      <c r="T375" s="30"/>
      <c r="U375" s="30">
        <f t="shared" si="102"/>
        <v>0</v>
      </c>
      <c r="V375" s="30"/>
      <c r="W375" s="30"/>
      <c r="X375" s="1"/>
      <c r="Y375" s="1"/>
      <c r="Z375" s="1"/>
      <c r="AA375" s="1"/>
      <c r="AB375" s="1"/>
      <c r="AC375" s="1"/>
      <c r="AD375" s="1"/>
      <c r="AE375" s="1"/>
      <c r="AF375" s="1"/>
      <c r="AG375" s="1"/>
      <c r="AH375" s="1"/>
      <c r="AI375" s="1"/>
      <c r="AJ375" s="1"/>
      <c r="AK375" s="1"/>
      <c r="AL375" s="1"/>
      <c r="AM375" s="1"/>
      <c r="AN375" s="1"/>
      <c r="AO375" s="1"/>
      <c r="AP375" s="1"/>
      <c r="AQ375" s="1"/>
      <c r="AR375" s="1"/>
    </row>
    <row r="376" spans="1:44" ht="25.5" hidden="1" outlineLevel="1">
      <c r="A376" s="27" t="s">
        <v>189</v>
      </c>
      <c r="B376" s="6" t="s">
        <v>741</v>
      </c>
      <c r="C376" s="30">
        <f t="shared" si="99"/>
        <v>0</v>
      </c>
      <c r="D376" s="30">
        <f t="shared" si="100"/>
        <v>0</v>
      </c>
      <c r="E376" s="30">
        <f t="shared" si="101"/>
        <v>0</v>
      </c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  <c r="S376" s="30"/>
      <c r="T376" s="30"/>
      <c r="U376" s="30">
        <f t="shared" si="102"/>
        <v>0</v>
      </c>
      <c r="V376" s="30"/>
      <c r="W376" s="30"/>
      <c r="X376" s="1"/>
      <c r="Y376" s="1"/>
      <c r="Z376" s="1"/>
      <c r="AA376" s="1"/>
      <c r="AB376" s="1"/>
      <c r="AC376" s="1"/>
      <c r="AD376" s="1"/>
      <c r="AE376" s="1"/>
      <c r="AF376" s="1"/>
      <c r="AG376" s="1"/>
      <c r="AH376" s="1"/>
      <c r="AI376" s="1"/>
      <c r="AJ376" s="1"/>
      <c r="AK376" s="1"/>
      <c r="AL376" s="1"/>
      <c r="AM376" s="1"/>
      <c r="AN376" s="1"/>
      <c r="AO376" s="1"/>
      <c r="AP376" s="1"/>
      <c r="AQ376" s="1"/>
      <c r="AR376" s="1"/>
    </row>
    <row r="377" spans="1:44" hidden="1" outlineLevel="1">
      <c r="A377" s="27" t="s">
        <v>191</v>
      </c>
      <c r="B377" s="6" t="s">
        <v>742</v>
      </c>
      <c r="C377" s="30">
        <f t="shared" si="99"/>
        <v>0</v>
      </c>
      <c r="D377" s="30">
        <f t="shared" si="100"/>
        <v>0</v>
      </c>
      <c r="E377" s="30">
        <f t="shared" si="101"/>
        <v>0</v>
      </c>
      <c r="F377" s="30"/>
      <c r="G377" s="30"/>
      <c r="H377" s="30"/>
      <c r="I377" s="30"/>
      <c r="J377" s="30"/>
      <c r="K377" s="30"/>
      <c r="L377" s="30"/>
      <c r="M377" s="30"/>
      <c r="N377" s="30"/>
      <c r="O377" s="30"/>
      <c r="P377" s="30"/>
      <c r="Q377" s="30"/>
      <c r="R377" s="30"/>
      <c r="S377" s="30"/>
      <c r="T377" s="30"/>
      <c r="U377" s="30">
        <f t="shared" si="102"/>
        <v>0</v>
      </c>
      <c r="V377" s="30"/>
      <c r="W377" s="30"/>
      <c r="X377" s="1"/>
      <c r="Y377" s="1"/>
      <c r="Z377" s="1"/>
      <c r="AA377" s="1"/>
      <c r="AB377" s="1"/>
      <c r="AC377" s="1"/>
      <c r="AD377" s="1"/>
      <c r="AE377" s="1"/>
      <c r="AF377" s="1"/>
      <c r="AG377" s="1"/>
      <c r="AH377" s="1"/>
      <c r="AI377" s="1"/>
      <c r="AJ377" s="1"/>
      <c r="AK377" s="1"/>
      <c r="AL377" s="1"/>
      <c r="AM377" s="1"/>
      <c r="AN377" s="1"/>
      <c r="AO377" s="1"/>
      <c r="AP377" s="1"/>
      <c r="AQ377" s="1"/>
      <c r="AR377" s="1"/>
    </row>
    <row r="378" spans="1:44" hidden="1" outlineLevel="1">
      <c r="A378" s="27" t="s">
        <v>193</v>
      </c>
      <c r="B378" s="6" t="s">
        <v>743</v>
      </c>
      <c r="C378" s="30">
        <f t="shared" si="99"/>
        <v>0</v>
      </c>
      <c r="D378" s="30">
        <f t="shared" si="100"/>
        <v>0</v>
      </c>
      <c r="E378" s="30">
        <f t="shared" si="101"/>
        <v>0</v>
      </c>
      <c r="F378" s="30"/>
      <c r="G378" s="30"/>
      <c r="H378" s="30"/>
      <c r="I378" s="30"/>
      <c r="J378" s="30"/>
      <c r="K378" s="30"/>
      <c r="L378" s="30"/>
      <c r="M378" s="30"/>
      <c r="N378" s="30"/>
      <c r="O378" s="30"/>
      <c r="P378" s="30"/>
      <c r="Q378" s="30"/>
      <c r="R378" s="30"/>
      <c r="S378" s="30"/>
      <c r="T378" s="30"/>
      <c r="U378" s="30">
        <f t="shared" si="102"/>
        <v>0</v>
      </c>
      <c r="V378" s="30"/>
      <c r="W378" s="30"/>
      <c r="X378" s="1"/>
      <c r="Y378" s="1"/>
      <c r="Z378" s="1"/>
      <c r="AA378" s="1"/>
      <c r="AB378" s="1"/>
      <c r="AC378" s="1"/>
      <c r="AD378" s="1"/>
      <c r="AE378" s="1"/>
      <c r="AF378" s="1"/>
      <c r="AG378" s="1"/>
      <c r="AH378" s="1"/>
      <c r="AI378" s="1"/>
      <c r="AJ378" s="1"/>
      <c r="AK378" s="1"/>
      <c r="AL378" s="1"/>
      <c r="AM378" s="1"/>
      <c r="AN378" s="1"/>
      <c r="AO378" s="1"/>
      <c r="AP378" s="1"/>
      <c r="AQ378" s="1"/>
      <c r="AR378" s="1"/>
    </row>
    <row r="379" spans="1:44" hidden="1" outlineLevel="1">
      <c r="A379" s="27" t="s">
        <v>195</v>
      </c>
      <c r="B379" s="6" t="s">
        <v>744</v>
      </c>
      <c r="C379" s="30">
        <f t="shared" si="99"/>
        <v>0</v>
      </c>
      <c r="D379" s="30">
        <f t="shared" si="100"/>
        <v>0</v>
      </c>
      <c r="E379" s="30">
        <f t="shared" si="101"/>
        <v>0</v>
      </c>
      <c r="F379" s="30"/>
      <c r="G379" s="30"/>
      <c r="H379" s="30"/>
      <c r="I379" s="30"/>
      <c r="J379" s="30"/>
      <c r="K379" s="30"/>
      <c r="L379" s="30"/>
      <c r="M379" s="30"/>
      <c r="N379" s="30"/>
      <c r="O379" s="30"/>
      <c r="P379" s="30"/>
      <c r="Q379" s="30"/>
      <c r="R379" s="30"/>
      <c r="S379" s="30"/>
      <c r="T379" s="30"/>
      <c r="U379" s="30">
        <f t="shared" si="102"/>
        <v>0</v>
      </c>
      <c r="V379" s="30"/>
      <c r="W379" s="30"/>
      <c r="X379" s="1"/>
      <c r="Y379" s="1"/>
      <c r="Z379" s="1"/>
      <c r="AA379" s="1"/>
      <c r="AB379" s="1"/>
      <c r="AC379" s="1"/>
      <c r="AD379" s="1"/>
      <c r="AE379" s="1"/>
      <c r="AF379" s="1"/>
      <c r="AG379" s="1"/>
      <c r="AH379" s="1"/>
      <c r="AI379" s="1"/>
      <c r="AJ379" s="1"/>
      <c r="AK379" s="1"/>
      <c r="AL379" s="1"/>
      <c r="AM379" s="1"/>
      <c r="AN379" s="1"/>
      <c r="AO379" s="1"/>
      <c r="AP379" s="1"/>
      <c r="AQ379" s="1"/>
      <c r="AR379" s="1"/>
    </row>
    <row r="380" spans="1:44" hidden="1" outlineLevel="1">
      <c r="A380" s="27" t="s">
        <v>197</v>
      </c>
      <c r="B380" s="6" t="s">
        <v>745</v>
      </c>
      <c r="C380" s="30">
        <f t="shared" si="99"/>
        <v>0</v>
      </c>
      <c r="D380" s="30">
        <f t="shared" si="100"/>
        <v>0</v>
      </c>
      <c r="E380" s="30">
        <f t="shared" si="101"/>
        <v>0</v>
      </c>
      <c r="F380" s="30"/>
      <c r="G380" s="30"/>
      <c r="H380" s="30"/>
      <c r="I380" s="30"/>
      <c r="J380" s="30"/>
      <c r="K380" s="30"/>
      <c r="L380" s="30"/>
      <c r="M380" s="30"/>
      <c r="N380" s="30"/>
      <c r="O380" s="30"/>
      <c r="P380" s="30"/>
      <c r="Q380" s="30"/>
      <c r="R380" s="30"/>
      <c r="S380" s="30"/>
      <c r="T380" s="30"/>
      <c r="U380" s="30">
        <f t="shared" si="102"/>
        <v>0</v>
      </c>
      <c r="V380" s="30"/>
      <c r="W380" s="30"/>
      <c r="X380" s="1"/>
      <c r="Y380" s="1"/>
      <c r="Z380" s="1"/>
      <c r="AA380" s="1"/>
      <c r="AB380" s="1"/>
      <c r="AC380" s="1"/>
      <c r="AD380" s="1"/>
      <c r="AE380" s="1"/>
      <c r="AF380" s="1"/>
      <c r="AG380" s="1"/>
      <c r="AH380" s="1"/>
      <c r="AI380" s="1"/>
      <c r="AJ380" s="1"/>
      <c r="AK380" s="1"/>
      <c r="AL380" s="1"/>
      <c r="AM380" s="1"/>
      <c r="AN380" s="1"/>
      <c r="AO380" s="1"/>
      <c r="AP380" s="1"/>
      <c r="AQ380" s="1"/>
      <c r="AR380" s="1"/>
    </row>
    <row r="381" spans="1:44" hidden="1" outlineLevel="1">
      <c r="A381" s="27" t="s">
        <v>199</v>
      </c>
      <c r="B381" s="6" t="s">
        <v>746</v>
      </c>
      <c r="C381" s="30">
        <f t="shared" si="99"/>
        <v>0</v>
      </c>
      <c r="D381" s="30">
        <f t="shared" si="100"/>
        <v>0</v>
      </c>
      <c r="E381" s="30">
        <f t="shared" si="101"/>
        <v>0</v>
      </c>
      <c r="F381" s="30"/>
      <c r="G381" s="30"/>
      <c r="H381" s="30"/>
      <c r="I381" s="30"/>
      <c r="J381" s="30"/>
      <c r="K381" s="30"/>
      <c r="L381" s="30"/>
      <c r="M381" s="30"/>
      <c r="N381" s="30"/>
      <c r="O381" s="30"/>
      <c r="P381" s="30"/>
      <c r="Q381" s="30"/>
      <c r="R381" s="30"/>
      <c r="S381" s="30"/>
      <c r="T381" s="30"/>
      <c r="U381" s="30">
        <f t="shared" si="102"/>
        <v>0</v>
      </c>
      <c r="V381" s="30"/>
      <c r="W381" s="30"/>
      <c r="X381" s="1"/>
      <c r="Y381" s="1"/>
      <c r="Z381" s="1"/>
      <c r="AA381" s="1"/>
      <c r="AB381" s="1"/>
      <c r="AC381" s="1"/>
      <c r="AD381" s="1"/>
      <c r="AE381" s="1"/>
      <c r="AF381" s="1"/>
      <c r="AG381" s="1"/>
      <c r="AH381" s="1"/>
      <c r="AI381" s="1"/>
      <c r="AJ381" s="1"/>
      <c r="AK381" s="1"/>
      <c r="AL381" s="1"/>
      <c r="AM381" s="1"/>
      <c r="AN381" s="1"/>
      <c r="AO381" s="1"/>
      <c r="AP381" s="1"/>
      <c r="AQ381" s="1"/>
      <c r="AR381" s="1"/>
    </row>
    <row r="382" spans="1:44" hidden="1" outlineLevel="1">
      <c r="A382" s="27" t="s">
        <v>201</v>
      </c>
      <c r="B382" s="6" t="s">
        <v>747</v>
      </c>
      <c r="C382" s="30">
        <f t="shared" si="99"/>
        <v>0</v>
      </c>
      <c r="D382" s="30">
        <f t="shared" si="100"/>
        <v>0</v>
      </c>
      <c r="E382" s="30">
        <f t="shared" si="101"/>
        <v>0</v>
      </c>
      <c r="F382" s="30"/>
      <c r="G382" s="30"/>
      <c r="H382" s="30"/>
      <c r="I382" s="30"/>
      <c r="J382" s="30"/>
      <c r="K382" s="30"/>
      <c r="L382" s="30"/>
      <c r="M382" s="30"/>
      <c r="N382" s="30"/>
      <c r="O382" s="30"/>
      <c r="P382" s="30"/>
      <c r="Q382" s="30"/>
      <c r="R382" s="30"/>
      <c r="S382" s="30"/>
      <c r="T382" s="30"/>
      <c r="U382" s="30">
        <f t="shared" si="102"/>
        <v>0</v>
      </c>
      <c r="V382" s="30"/>
      <c r="W382" s="30"/>
      <c r="X382" s="1"/>
      <c r="Y382" s="1"/>
      <c r="Z382" s="1"/>
      <c r="AA382" s="1"/>
      <c r="AB382" s="1"/>
      <c r="AC382" s="1"/>
      <c r="AD382" s="1"/>
      <c r="AE382" s="1"/>
      <c r="AF382" s="1"/>
      <c r="AG382" s="1"/>
      <c r="AH382" s="1"/>
      <c r="AI382" s="1"/>
      <c r="AJ382" s="1"/>
      <c r="AK382" s="1"/>
      <c r="AL382" s="1"/>
      <c r="AM382" s="1"/>
      <c r="AN382" s="1"/>
      <c r="AO382" s="1"/>
      <c r="AP382" s="1"/>
      <c r="AQ382" s="1"/>
      <c r="AR382" s="1"/>
    </row>
    <row r="383" spans="1:44" hidden="1" outlineLevel="1">
      <c r="A383" s="27" t="s">
        <v>203</v>
      </c>
      <c r="B383" s="6" t="s">
        <v>748</v>
      </c>
      <c r="C383" s="30">
        <f t="shared" si="99"/>
        <v>0</v>
      </c>
      <c r="D383" s="30">
        <f t="shared" si="100"/>
        <v>0</v>
      </c>
      <c r="E383" s="30">
        <f t="shared" si="101"/>
        <v>0</v>
      </c>
      <c r="F383" s="30"/>
      <c r="G383" s="30"/>
      <c r="H383" s="30"/>
      <c r="I383" s="30"/>
      <c r="J383" s="30"/>
      <c r="K383" s="30"/>
      <c r="L383" s="30"/>
      <c r="M383" s="30"/>
      <c r="N383" s="30"/>
      <c r="O383" s="30"/>
      <c r="P383" s="30"/>
      <c r="Q383" s="30"/>
      <c r="R383" s="30"/>
      <c r="S383" s="30"/>
      <c r="T383" s="30"/>
      <c r="U383" s="30">
        <f t="shared" si="102"/>
        <v>0</v>
      </c>
      <c r="V383" s="30"/>
      <c r="W383" s="30"/>
      <c r="X383" s="1"/>
      <c r="Y383" s="1"/>
      <c r="Z383" s="1"/>
      <c r="AA383" s="1"/>
      <c r="AB383" s="1"/>
      <c r="AC383" s="1"/>
      <c r="AD383" s="1"/>
      <c r="AE383" s="1"/>
      <c r="AF383" s="1"/>
      <c r="AG383" s="1"/>
      <c r="AH383" s="1"/>
      <c r="AI383" s="1"/>
      <c r="AJ383" s="1"/>
      <c r="AK383" s="1"/>
      <c r="AL383" s="1"/>
      <c r="AM383" s="1"/>
      <c r="AN383" s="1"/>
      <c r="AO383" s="1"/>
      <c r="AP383" s="1"/>
      <c r="AQ383" s="1"/>
      <c r="AR383" s="1"/>
    </row>
    <row r="384" spans="1:44" ht="25.5" outlineLevel="1">
      <c r="A384" s="27" t="s">
        <v>205</v>
      </c>
      <c r="B384" s="6" t="s">
        <v>749</v>
      </c>
      <c r="C384" s="30">
        <v>0</v>
      </c>
      <c r="D384" s="30">
        <v>0</v>
      </c>
      <c r="E384" s="30">
        <v>0</v>
      </c>
      <c r="F384" s="30">
        <f t="shared" ref="F384:Q384" si="103">SUM(F385:F394)</f>
        <v>0</v>
      </c>
      <c r="G384" s="30">
        <f t="shared" si="103"/>
        <v>0</v>
      </c>
      <c r="H384" s="30">
        <f t="shared" si="103"/>
        <v>0</v>
      </c>
      <c r="I384" s="30">
        <f t="shared" si="103"/>
        <v>160267</v>
      </c>
      <c r="J384" s="30">
        <f t="shared" si="103"/>
        <v>0</v>
      </c>
      <c r="K384" s="30">
        <f t="shared" si="103"/>
        <v>0</v>
      </c>
      <c r="L384" s="30">
        <f t="shared" si="103"/>
        <v>0</v>
      </c>
      <c r="M384" s="30">
        <f t="shared" si="103"/>
        <v>0</v>
      </c>
      <c r="N384" s="30">
        <f t="shared" si="103"/>
        <v>0</v>
      </c>
      <c r="O384" s="30">
        <f t="shared" si="103"/>
        <v>0</v>
      </c>
      <c r="P384" s="30">
        <f t="shared" si="103"/>
        <v>0</v>
      </c>
      <c r="Q384" s="30">
        <f t="shared" si="103"/>
        <v>0</v>
      </c>
      <c r="R384" s="30"/>
      <c r="S384" s="30"/>
      <c r="T384" s="30"/>
      <c r="U384" s="30"/>
      <c r="V384" s="30"/>
      <c r="W384" s="30"/>
      <c r="X384" s="1"/>
      <c r="Y384" s="1"/>
      <c r="Z384" s="1"/>
      <c r="AA384" s="1"/>
      <c r="AB384" s="1"/>
      <c r="AC384" s="1"/>
      <c r="AD384" s="1"/>
      <c r="AE384" s="1"/>
      <c r="AF384" s="1"/>
      <c r="AG384" s="1"/>
      <c r="AH384" s="1"/>
      <c r="AI384" s="1"/>
      <c r="AJ384" s="1"/>
      <c r="AK384" s="1"/>
      <c r="AL384" s="1"/>
      <c r="AM384" s="1"/>
      <c r="AN384" s="1"/>
      <c r="AO384" s="1"/>
      <c r="AP384" s="1"/>
      <c r="AQ384" s="1"/>
      <c r="AR384" s="1"/>
    </row>
    <row r="385" spans="1:44" outlineLevel="1">
      <c r="A385" s="27" t="s">
        <v>207</v>
      </c>
      <c r="B385" s="6" t="s">
        <v>81</v>
      </c>
      <c r="C385" s="30">
        <v>0</v>
      </c>
      <c r="D385" s="30">
        <v>0</v>
      </c>
      <c r="E385" s="30">
        <v>0</v>
      </c>
      <c r="F385" s="30"/>
      <c r="G385" s="30"/>
      <c r="H385" s="30"/>
      <c r="I385" s="30"/>
      <c r="J385" s="30"/>
      <c r="K385" s="30"/>
      <c r="L385" s="30"/>
      <c r="M385" s="30"/>
      <c r="N385" s="30"/>
      <c r="O385" s="30"/>
      <c r="P385" s="30"/>
      <c r="Q385" s="30"/>
      <c r="R385" s="30"/>
      <c r="S385" s="30"/>
      <c r="T385" s="30"/>
      <c r="U385" s="30"/>
      <c r="V385" s="30"/>
      <c r="W385" s="30"/>
      <c r="X385" s="1"/>
      <c r="Y385" s="1"/>
      <c r="Z385" s="1"/>
      <c r="AA385" s="1"/>
      <c r="AB385" s="1"/>
      <c r="AC385" s="1"/>
      <c r="AD385" s="1"/>
      <c r="AE385" s="1"/>
      <c r="AF385" s="1"/>
      <c r="AG385" s="1"/>
      <c r="AH385" s="1"/>
      <c r="AI385" s="1"/>
      <c r="AJ385" s="1"/>
      <c r="AK385" s="1"/>
      <c r="AL385" s="1"/>
      <c r="AM385" s="1"/>
      <c r="AN385" s="1"/>
      <c r="AO385" s="1"/>
      <c r="AP385" s="1"/>
      <c r="AQ385" s="1"/>
      <c r="AR385" s="1"/>
    </row>
    <row r="386" spans="1:44" hidden="1" outlineLevel="1">
      <c r="A386" s="27" t="s">
        <v>209</v>
      </c>
      <c r="B386" s="6" t="s">
        <v>751</v>
      </c>
      <c r="C386" s="30">
        <f t="shared" ref="C386:C394" si="104">SUM(F386:U386)</f>
        <v>0</v>
      </c>
      <c r="D386" s="30"/>
      <c r="E386" s="30"/>
      <c r="F386" s="30"/>
      <c r="G386" s="30"/>
      <c r="H386" s="30"/>
      <c r="I386" s="30"/>
      <c r="J386" s="30"/>
      <c r="K386" s="30"/>
      <c r="L386" s="30"/>
      <c r="M386" s="30"/>
      <c r="N386" s="30"/>
      <c r="O386" s="30"/>
      <c r="P386" s="30"/>
      <c r="Q386" s="30"/>
      <c r="R386" s="30"/>
      <c r="S386" s="30"/>
      <c r="T386" s="30"/>
      <c r="U386" s="30">
        <f t="shared" ref="U386:U394" si="105">SUM(V386:W386)</f>
        <v>0</v>
      </c>
      <c r="V386" s="30"/>
      <c r="W386" s="30"/>
      <c r="X386" s="1"/>
      <c r="Y386" s="1"/>
      <c r="Z386" s="1"/>
      <c r="AA386" s="1"/>
      <c r="AB386" s="1"/>
      <c r="AC386" s="1"/>
      <c r="AD386" s="1"/>
      <c r="AE386" s="1"/>
      <c r="AF386" s="1"/>
      <c r="AG386" s="1"/>
      <c r="AH386" s="1"/>
      <c r="AI386" s="1"/>
      <c r="AJ386" s="1"/>
      <c r="AK386" s="1"/>
      <c r="AL386" s="1"/>
      <c r="AM386" s="1"/>
      <c r="AN386" s="1"/>
      <c r="AO386" s="1"/>
      <c r="AP386" s="1"/>
      <c r="AQ386" s="1"/>
      <c r="AR386" s="1"/>
    </row>
    <row r="387" spans="1:44" ht="25.5" outlineLevel="1">
      <c r="A387" s="27" t="s">
        <v>211</v>
      </c>
      <c r="B387" s="6" t="s">
        <v>415</v>
      </c>
      <c r="C387" s="30">
        <v>0</v>
      </c>
      <c r="D387" s="30">
        <v>0</v>
      </c>
      <c r="E387" s="30">
        <v>0</v>
      </c>
      <c r="F387" s="30"/>
      <c r="G387" s="30"/>
      <c r="H387" s="30"/>
      <c r="I387" s="30">
        <v>160267</v>
      </c>
      <c r="J387" s="30"/>
      <c r="K387" s="30"/>
      <c r="L387" s="30"/>
      <c r="M387" s="30"/>
      <c r="N387" s="30"/>
      <c r="O387" s="30"/>
      <c r="P387" s="30"/>
      <c r="Q387" s="30"/>
      <c r="R387" s="30"/>
      <c r="S387" s="30"/>
      <c r="T387" s="30"/>
      <c r="U387" s="30">
        <f t="shared" si="105"/>
        <v>0</v>
      </c>
      <c r="V387" s="30"/>
      <c r="W387" s="30"/>
      <c r="X387" s="1"/>
      <c r="Y387" s="1"/>
      <c r="Z387" s="1"/>
      <c r="AA387" s="1"/>
      <c r="AB387" s="1"/>
      <c r="AC387" s="1"/>
      <c r="AD387" s="1"/>
      <c r="AE387" s="1"/>
      <c r="AF387" s="1"/>
      <c r="AG387" s="1"/>
      <c r="AH387" s="1"/>
      <c r="AI387" s="1"/>
      <c r="AJ387" s="1"/>
      <c r="AK387" s="1"/>
      <c r="AL387" s="1"/>
      <c r="AM387" s="1"/>
      <c r="AN387" s="1"/>
      <c r="AO387" s="1"/>
      <c r="AP387" s="1"/>
      <c r="AQ387" s="1"/>
      <c r="AR387" s="1"/>
    </row>
    <row r="388" spans="1:44" hidden="1" outlineLevel="1">
      <c r="A388" s="27" t="s">
        <v>213</v>
      </c>
      <c r="B388" s="6" t="s">
        <v>753</v>
      </c>
      <c r="C388" s="30">
        <f t="shared" si="104"/>
        <v>0</v>
      </c>
      <c r="D388" s="30">
        <f t="shared" ref="D388:E394" si="106">SUM(I388:X388)</f>
        <v>0</v>
      </c>
      <c r="E388" s="30">
        <f t="shared" si="106"/>
        <v>0</v>
      </c>
      <c r="F388" s="30"/>
      <c r="G388" s="30"/>
      <c r="H388" s="30"/>
      <c r="I388" s="30"/>
      <c r="J388" s="30"/>
      <c r="K388" s="30"/>
      <c r="L388" s="30"/>
      <c r="M388" s="30"/>
      <c r="N388" s="30"/>
      <c r="O388" s="30"/>
      <c r="P388" s="30"/>
      <c r="Q388" s="30"/>
      <c r="R388" s="30"/>
      <c r="S388" s="30"/>
      <c r="T388" s="30"/>
      <c r="U388" s="30">
        <f t="shared" si="105"/>
        <v>0</v>
      </c>
      <c r="V388" s="30"/>
      <c r="W388" s="30"/>
      <c r="X388" s="1"/>
      <c r="Y388" s="1"/>
      <c r="Z388" s="1"/>
      <c r="AA388" s="1"/>
      <c r="AB388" s="1"/>
      <c r="AC388" s="1"/>
      <c r="AD388" s="1"/>
      <c r="AE388" s="1"/>
      <c r="AF388" s="1"/>
      <c r="AG388" s="1"/>
      <c r="AH388" s="1"/>
      <c r="AI388" s="1"/>
      <c r="AJ388" s="1"/>
      <c r="AK388" s="1"/>
      <c r="AL388" s="1"/>
      <c r="AM388" s="1"/>
      <c r="AN388" s="1"/>
      <c r="AO388" s="1"/>
      <c r="AP388" s="1"/>
      <c r="AQ388" s="1"/>
      <c r="AR388" s="1"/>
    </row>
    <row r="389" spans="1:44" hidden="1" outlineLevel="1">
      <c r="A389" s="27" t="s">
        <v>215</v>
      </c>
      <c r="B389" s="6" t="s">
        <v>754</v>
      </c>
      <c r="C389" s="30">
        <f t="shared" si="104"/>
        <v>0</v>
      </c>
      <c r="D389" s="30">
        <f t="shared" si="106"/>
        <v>0</v>
      </c>
      <c r="E389" s="30">
        <f t="shared" si="106"/>
        <v>0</v>
      </c>
      <c r="F389" s="30"/>
      <c r="G389" s="30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  <c r="S389" s="30"/>
      <c r="T389" s="30"/>
      <c r="U389" s="30">
        <f t="shared" si="105"/>
        <v>0</v>
      </c>
      <c r="V389" s="30"/>
      <c r="W389" s="30"/>
      <c r="X389" s="1"/>
      <c r="Y389" s="1"/>
      <c r="Z389" s="1"/>
      <c r="AA389" s="1"/>
      <c r="AB389" s="1"/>
      <c r="AC389" s="1"/>
      <c r="AD389" s="1"/>
      <c r="AE389" s="1"/>
      <c r="AF389" s="1"/>
      <c r="AG389" s="1"/>
      <c r="AH389" s="1"/>
      <c r="AI389" s="1"/>
      <c r="AJ389" s="1"/>
      <c r="AK389" s="1"/>
      <c r="AL389" s="1"/>
      <c r="AM389" s="1"/>
      <c r="AN389" s="1"/>
      <c r="AO389" s="1"/>
      <c r="AP389" s="1"/>
      <c r="AQ389" s="1"/>
      <c r="AR389" s="1"/>
    </row>
    <row r="390" spans="1:44" hidden="1" outlineLevel="1">
      <c r="A390" s="27" t="s">
        <v>217</v>
      </c>
      <c r="B390" s="6" t="s">
        <v>755</v>
      </c>
      <c r="C390" s="30">
        <f t="shared" si="104"/>
        <v>0</v>
      </c>
      <c r="D390" s="30">
        <f t="shared" si="106"/>
        <v>0</v>
      </c>
      <c r="E390" s="30">
        <f t="shared" si="106"/>
        <v>0</v>
      </c>
      <c r="F390" s="30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  <c r="S390" s="30"/>
      <c r="T390" s="30"/>
      <c r="U390" s="30">
        <f t="shared" si="105"/>
        <v>0</v>
      </c>
      <c r="V390" s="30"/>
      <c r="W390" s="30"/>
      <c r="X390" s="1"/>
      <c r="Y390" s="1"/>
      <c r="Z390" s="1"/>
      <c r="AA390" s="1"/>
      <c r="AB390" s="1"/>
      <c r="AC390" s="1"/>
      <c r="AD390" s="1"/>
      <c r="AE390" s="1"/>
      <c r="AF390" s="1"/>
      <c r="AG390" s="1"/>
      <c r="AH390" s="1"/>
      <c r="AI390" s="1"/>
      <c r="AJ390" s="1"/>
      <c r="AK390" s="1"/>
      <c r="AL390" s="1"/>
      <c r="AM390" s="1"/>
      <c r="AN390" s="1"/>
      <c r="AO390" s="1"/>
      <c r="AP390" s="1"/>
      <c r="AQ390" s="1"/>
      <c r="AR390" s="1"/>
    </row>
    <row r="391" spans="1:44" hidden="1" outlineLevel="1">
      <c r="A391" s="27" t="s">
        <v>219</v>
      </c>
      <c r="B391" s="6" t="s">
        <v>756</v>
      </c>
      <c r="C391" s="30">
        <f t="shared" si="104"/>
        <v>0</v>
      </c>
      <c r="D391" s="30">
        <f t="shared" si="106"/>
        <v>0</v>
      </c>
      <c r="E391" s="30">
        <f t="shared" si="106"/>
        <v>0</v>
      </c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  <c r="S391" s="30"/>
      <c r="T391" s="30"/>
      <c r="U391" s="30">
        <f t="shared" si="105"/>
        <v>0</v>
      </c>
      <c r="V391" s="30"/>
      <c r="W391" s="30"/>
      <c r="X391" s="1"/>
      <c r="Y391" s="1"/>
      <c r="Z391" s="1"/>
      <c r="AA391" s="1"/>
      <c r="AB391" s="1"/>
      <c r="AC391" s="1"/>
      <c r="AD391" s="1"/>
      <c r="AE391" s="1"/>
      <c r="AF391" s="1"/>
      <c r="AG391" s="1"/>
      <c r="AH391" s="1"/>
      <c r="AI391" s="1"/>
      <c r="AJ391" s="1"/>
      <c r="AK391" s="1"/>
      <c r="AL391" s="1"/>
      <c r="AM391" s="1"/>
      <c r="AN391" s="1"/>
      <c r="AO391" s="1"/>
      <c r="AP391" s="1"/>
      <c r="AQ391" s="1"/>
      <c r="AR391" s="1"/>
    </row>
    <row r="392" spans="1:44" hidden="1" outlineLevel="1">
      <c r="A392" s="27" t="s">
        <v>221</v>
      </c>
      <c r="B392" s="6" t="s">
        <v>757</v>
      </c>
      <c r="C392" s="30">
        <f t="shared" si="104"/>
        <v>0</v>
      </c>
      <c r="D392" s="30">
        <f t="shared" si="106"/>
        <v>0</v>
      </c>
      <c r="E392" s="30">
        <f t="shared" si="106"/>
        <v>0</v>
      </c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  <c r="S392" s="30"/>
      <c r="T392" s="30"/>
      <c r="U392" s="30">
        <f t="shared" si="105"/>
        <v>0</v>
      </c>
      <c r="V392" s="30"/>
      <c r="W392" s="30"/>
      <c r="X392" s="1"/>
      <c r="Y392" s="1"/>
      <c r="Z392" s="1"/>
      <c r="AA392" s="1"/>
      <c r="AB392" s="1"/>
      <c r="AC392" s="1"/>
      <c r="AD392" s="1"/>
      <c r="AE392" s="1"/>
      <c r="AF392" s="1"/>
      <c r="AG392" s="1"/>
      <c r="AH392" s="1"/>
      <c r="AI392" s="1"/>
      <c r="AJ392" s="1"/>
      <c r="AK392" s="1"/>
      <c r="AL392" s="1"/>
      <c r="AM392" s="1"/>
      <c r="AN392" s="1"/>
      <c r="AO392" s="1"/>
      <c r="AP392" s="1"/>
      <c r="AQ392" s="1"/>
      <c r="AR392" s="1"/>
    </row>
    <row r="393" spans="1:44" hidden="1" outlineLevel="1">
      <c r="A393" s="27" t="s">
        <v>223</v>
      </c>
      <c r="B393" s="6" t="s">
        <v>758</v>
      </c>
      <c r="C393" s="30">
        <f t="shared" si="104"/>
        <v>0</v>
      </c>
      <c r="D393" s="30">
        <f t="shared" si="106"/>
        <v>0</v>
      </c>
      <c r="E393" s="30">
        <f t="shared" si="106"/>
        <v>0</v>
      </c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  <c r="S393" s="30"/>
      <c r="T393" s="30"/>
      <c r="U393" s="30">
        <f t="shared" si="105"/>
        <v>0</v>
      </c>
      <c r="V393" s="30"/>
      <c r="W393" s="30"/>
      <c r="X393" s="1"/>
      <c r="Y393" s="1"/>
      <c r="Z393" s="1"/>
      <c r="AA393" s="1"/>
      <c r="AB393" s="1"/>
      <c r="AC393" s="1"/>
      <c r="AD393" s="1"/>
      <c r="AE393" s="1"/>
      <c r="AF393" s="1"/>
      <c r="AG393" s="1"/>
      <c r="AH393" s="1"/>
      <c r="AI393" s="1"/>
      <c r="AJ393" s="1"/>
      <c r="AK393" s="1"/>
      <c r="AL393" s="1"/>
      <c r="AM393" s="1"/>
      <c r="AN393" s="1"/>
      <c r="AO393" s="1"/>
      <c r="AP393" s="1"/>
      <c r="AQ393" s="1"/>
      <c r="AR393" s="1"/>
    </row>
    <row r="394" spans="1:44" hidden="1" outlineLevel="1">
      <c r="A394" s="27" t="s">
        <v>225</v>
      </c>
      <c r="B394" s="6" t="s">
        <v>759</v>
      </c>
      <c r="C394" s="30">
        <f t="shared" si="104"/>
        <v>0</v>
      </c>
      <c r="D394" s="30">
        <f t="shared" si="106"/>
        <v>0</v>
      </c>
      <c r="E394" s="30">
        <f t="shared" si="106"/>
        <v>0</v>
      </c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  <c r="S394" s="30"/>
      <c r="T394" s="30"/>
      <c r="U394" s="30">
        <f t="shared" si="105"/>
        <v>0</v>
      </c>
      <c r="V394" s="30"/>
      <c r="W394" s="30"/>
      <c r="X394" s="1"/>
      <c r="Y394" s="1"/>
      <c r="Z394" s="1"/>
      <c r="AA394" s="1"/>
      <c r="AB394" s="1"/>
      <c r="AC394" s="1"/>
      <c r="AD394" s="1"/>
      <c r="AE394" s="1"/>
      <c r="AF394" s="1"/>
      <c r="AG394" s="1"/>
      <c r="AH394" s="1"/>
      <c r="AI394" s="1"/>
      <c r="AJ394" s="1"/>
      <c r="AK394" s="1"/>
      <c r="AL394" s="1"/>
      <c r="AM394" s="1"/>
      <c r="AN394" s="1"/>
      <c r="AO394" s="1"/>
      <c r="AP394" s="1"/>
      <c r="AQ394" s="1"/>
      <c r="AR394" s="1"/>
    </row>
    <row r="395" spans="1:44" s="22" customFormat="1" ht="22.5" customHeight="1">
      <c r="A395" s="20" t="s">
        <v>227</v>
      </c>
      <c r="B395" s="21" t="s">
        <v>760</v>
      </c>
      <c r="C395" s="36">
        <f>+C360+C361+C362+C373+C384</f>
        <v>0</v>
      </c>
      <c r="D395" s="36">
        <f>+D360+D361+D362+D373+D384</f>
        <v>0</v>
      </c>
      <c r="E395" s="36">
        <f>+E360+E361+E362+E373+E384</f>
        <v>0</v>
      </c>
      <c r="F395" s="36">
        <f t="shared" ref="F395:O395" si="107">+F360+F361+F362+F373+F384</f>
        <v>0</v>
      </c>
      <c r="G395" s="36">
        <f t="shared" si="107"/>
        <v>0</v>
      </c>
      <c r="H395" s="36">
        <f t="shared" si="107"/>
        <v>0</v>
      </c>
      <c r="I395" s="36">
        <f t="shared" si="107"/>
        <v>160267</v>
      </c>
      <c r="J395" s="36">
        <f t="shared" si="107"/>
        <v>0</v>
      </c>
      <c r="K395" s="36">
        <f t="shared" si="107"/>
        <v>0</v>
      </c>
      <c r="L395" s="36">
        <f t="shared" si="107"/>
        <v>0</v>
      </c>
      <c r="M395" s="36">
        <f t="shared" si="107"/>
        <v>0</v>
      </c>
      <c r="N395" s="36">
        <f t="shared" si="107"/>
        <v>0</v>
      </c>
      <c r="O395" s="36">
        <f t="shared" si="107"/>
        <v>0</v>
      </c>
      <c r="P395" s="36"/>
      <c r="Q395" s="36"/>
      <c r="R395" s="36"/>
      <c r="S395" s="36"/>
      <c r="T395" s="36"/>
      <c r="U395" s="36"/>
      <c r="V395" s="36"/>
      <c r="W395" s="36"/>
    </row>
    <row r="396" spans="1:44" hidden="1">
      <c r="A396" s="27" t="s">
        <v>229</v>
      </c>
      <c r="B396" s="6" t="s">
        <v>761</v>
      </c>
      <c r="C396" s="30">
        <f t="shared" ref="C396:C408" si="108">SUM(F396:U396)</f>
        <v>0</v>
      </c>
      <c r="D396" s="30">
        <f t="shared" ref="D396:D408" si="109">SUM(I396:X396)</f>
        <v>0</v>
      </c>
      <c r="E396" s="30">
        <f t="shared" ref="E396:E408" si="110">SUM(J396:Y396)</f>
        <v>0</v>
      </c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  <c r="S396" s="30"/>
      <c r="T396" s="30"/>
      <c r="U396" s="30">
        <f t="shared" ref="U396:U408" si="111">SUM(V396:W396)</f>
        <v>0</v>
      </c>
      <c r="V396" s="30"/>
      <c r="W396" s="30"/>
      <c r="X396" s="1"/>
      <c r="Y396" s="1"/>
      <c r="Z396" s="1"/>
      <c r="AA396" s="1"/>
      <c r="AB396" s="1"/>
      <c r="AC396" s="1"/>
      <c r="AD396" s="1"/>
      <c r="AE396" s="1"/>
      <c r="AF396" s="1"/>
      <c r="AG396" s="1"/>
      <c r="AH396" s="1"/>
      <c r="AI396" s="1"/>
      <c r="AJ396" s="1"/>
      <c r="AK396" s="1"/>
      <c r="AL396" s="1"/>
      <c r="AM396" s="1"/>
      <c r="AN396" s="1"/>
      <c r="AO396" s="1"/>
      <c r="AP396" s="1"/>
      <c r="AQ396" s="1"/>
      <c r="AR396" s="1"/>
    </row>
    <row r="397" spans="1:44" hidden="1">
      <c r="A397" s="27" t="s">
        <v>231</v>
      </c>
      <c r="B397" s="6" t="s">
        <v>762</v>
      </c>
      <c r="C397" s="30">
        <f t="shared" si="108"/>
        <v>0</v>
      </c>
      <c r="D397" s="30">
        <f t="shared" si="109"/>
        <v>0</v>
      </c>
      <c r="E397" s="30">
        <f t="shared" si="110"/>
        <v>0</v>
      </c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  <c r="S397" s="30"/>
      <c r="T397" s="30"/>
      <c r="U397" s="30">
        <f t="shared" si="111"/>
        <v>0</v>
      </c>
      <c r="V397" s="30"/>
      <c r="W397" s="30"/>
      <c r="X397" s="1"/>
      <c r="Y397" s="1"/>
      <c r="Z397" s="1"/>
      <c r="AA397" s="1"/>
      <c r="AB397" s="1"/>
      <c r="AC397" s="1"/>
      <c r="AD397" s="1"/>
      <c r="AE397" s="1"/>
      <c r="AF397" s="1"/>
      <c r="AG397" s="1"/>
      <c r="AH397" s="1"/>
      <c r="AI397" s="1"/>
      <c r="AJ397" s="1"/>
      <c r="AK397" s="1"/>
      <c r="AL397" s="1"/>
      <c r="AM397" s="1"/>
      <c r="AN397" s="1"/>
      <c r="AO397" s="1"/>
      <c r="AP397" s="1"/>
      <c r="AQ397" s="1"/>
      <c r="AR397" s="1"/>
    </row>
    <row r="398" spans="1:44" ht="25.5" hidden="1">
      <c r="A398" s="27" t="s">
        <v>233</v>
      </c>
      <c r="B398" s="6" t="s">
        <v>763</v>
      </c>
      <c r="C398" s="30">
        <f t="shared" si="108"/>
        <v>0</v>
      </c>
      <c r="D398" s="30">
        <f t="shared" si="109"/>
        <v>0</v>
      </c>
      <c r="E398" s="30">
        <f t="shared" si="110"/>
        <v>0</v>
      </c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  <c r="S398" s="30"/>
      <c r="T398" s="30"/>
      <c r="U398" s="30">
        <f t="shared" si="111"/>
        <v>0</v>
      </c>
      <c r="V398" s="30"/>
      <c r="W398" s="30"/>
      <c r="X398" s="1"/>
      <c r="Y398" s="1"/>
      <c r="Z398" s="1"/>
      <c r="AA398" s="1"/>
      <c r="AB398" s="1"/>
      <c r="AC398" s="1"/>
      <c r="AD398" s="1"/>
      <c r="AE398" s="1"/>
      <c r="AF398" s="1"/>
      <c r="AG398" s="1"/>
      <c r="AH398" s="1"/>
      <c r="AI398" s="1"/>
      <c r="AJ398" s="1"/>
      <c r="AK398" s="1"/>
      <c r="AL398" s="1"/>
      <c r="AM398" s="1"/>
      <c r="AN398" s="1"/>
      <c r="AO398" s="1"/>
      <c r="AP398" s="1"/>
      <c r="AQ398" s="1"/>
      <c r="AR398" s="1"/>
    </row>
    <row r="399" spans="1:44" hidden="1">
      <c r="A399" s="27" t="s">
        <v>235</v>
      </c>
      <c r="B399" s="6" t="s">
        <v>764</v>
      </c>
      <c r="C399" s="30">
        <f t="shared" si="108"/>
        <v>0</v>
      </c>
      <c r="D399" s="30">
        <f t="shared" si="109"/>
        <v>0</v>
      </c>
      <c r="E399" s="30">
        <f t="shared" si="110"/>
        <v>0</v>
      </c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  <c r="S399" s="30"/>
      <c r="T399" s="30"/>
      <c r="U399" s="30">
        <f t="shared" si="111"/>
        <v>0</v>
      </c>
      <c r="V399" s="30"/>
      <c r="W399" s="30"/>
      <c r="X399" s="1"/>
      <c r="Y399" s="1"/>
      <c r="Z399" s="1"/>
      <c r="AA399" s="1"/>
      <c r="AB399" s="1"/>
      <c r="AC399" s="1"/>
      <c r="AD399" s="1"/>
      <c r="AE399" s="1"/>
      <c r="AF399" s="1"/>
      <c r="AG399" s="1"/>
      <c r="AH399" s="1"/>
      <c r="AI399" s="1"/>
      <c r="AJ399" s="1"/>
      <c r="AK399" s="1"/>
      <c r="AL399" s="1"/>
      <c r="AM399" s="1"/>
      <c r="AN399" s="1"/>
      <c r="AO399" s="1"/>
      <c r="AP399" s="1"/>
      <c r="AQ399" s="1"/>
      <c r="AR399" s="1"/>
    </row>
    <row r="400" spans="1:44" hidden="1">
      <c r="A400" s="27" t="s">
        <v>237</v>
      </c>
      <c r="B400" s="6" t="s">
        <v>765</v>
      </c>
      <c r="C400" s="30">
        <f t="shared" si="108"/>
        <v>0</v>
      </c>
      <c r="D400" s="30">
        <f t="shared" si="109"/>
        <v>0</v>
      </c>
      <c r="E400" s="30">
        <f t="shared" si="110"/>
        <v>0</v>
      </c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  <c r="S400" s="30"/>
      <c r="T400" s="30"/>
      <c r="U400" s="30">
        <f t="shared" si="111"/>
        <v>0</v>
      </c>
      <c r="V400" s="30"/>
      <c r="W400" s="30"/>
      <c r="X400" s="1"/>
      <c r="Y400" s="1"/>
      <c r="Z400" s="1"/>
      <c r="AA400" s="1"/>
      <c r="AB400" s="1"/>
      <c r="AC400" s="1"/>
      <c r="AD400" s="1"/>
      <c r="AE400" s="1"/>
      <c r="AF400" s="1"/>
      <c r="AG400" s="1"/>
      <c r="AH400" s="1"/>
      <c r="AI400" s="1"/>
      <c r="AJ400" s="1"/>
      <c r="AK400" s="1"/>
      <c r="AL400" s="1"/>
      <c r="AM400" s="1"/>
      <c r="AN400" s="1"/>
      <c r="AO400" s="1"/>
      <c r="AP400" s="1"/>
      <c r="AQ400" s="1"/>
      <c r="AR400" s="1"/>
    </row>
    <row r="401" spans="1:44" hidden="1">
      <c r="A401" s="27" t="s">
        <v>239</v>
      </c>
      <c r="B401" s="6" t="s">
        <v>766</v>
      </c>
      <c r="C401" s="30">
        <f t="shared" si="108"/>
        <v>0</v>
      </c>
      <c r="D401" s="30">
        <f t="shared" si="109"/>
        <v>0</v>
      </c>
      <c r="E401" s="30">
        <f t="shared" si="110"/>
        <v>0</v>
      </c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  <c r="S401" s="30"/>
      <c r="T401" s="30"/>
      <c r="U401" s="30">
        <f t="shared" si="111"/>
        <v>0</v>
      </c>
      <c r="V401" s="30"/>
      <c r="W401" s="30"/>
      <c r="X401" s="1"/>
      <c r="Y401" s="1"/>
      <c r="Z401" s="1"/>
      <c r="AA401" s="1"/>
      <c r="AB401" s="1"/>
      <c r="AC401" s="1"/>
      <c r="AD401" s="1"/>
      <c r="AE401" s="1"/>
      <c r="AF401" s="1"/>
      <c r="AG401" s="1"/>
      <c r="AH401" s="1"/>
      <c r="AI401" s="1"/>
      <c r="AJ401" s="1"/>
      <c r="AK401" s="1"/>
      <c r="AL401" s="1"/>
      <c r="AM401" s="1"/>
      <c r="AN401" s="1"/>
      <c r="AO401" s="1"/>
      <c r="AP401" s="1"/>
      <c r="AQ401" s="1"/>
      <c r="AR401" s="1"/>
    </row>
    <row r="402" spans="1:44" hidden="1">
      <c r="A402" s="27" t="s">
        <v>241</v>
      </c>
      <c r="B402" s="6" t="s">
        <v>767</v>
      </c>
      <c r="C402" s="30">
        <f t="shared" si="108"/>
        <v>0</v>
      </c>
      <c r="D402" s="30">
        <f t="shared" si="109"/>
        <v>0</v>
      </c>
      <c r="E402" s="30">
        <f t="shared" si="110"/>
        <v>0</v>
      </c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  <c r="S402" s="30"/>
      <c r="T402" s="30"/>
      <c r="U402" s="30">
        <f t="shared" si="111"/>
        <v>0</v>
      </c>
      <c r="V402" s="30"/>
      <c r="W402" s="30"/>
      <c r="X402" s="1"/>
      <c r="Y402" s="1"/>
      <c r="Z402" s="1"/>
      <c r="AA402" s="1"/>
      <c r="AB402" s="1"/>
      <c r="AC402" s="1"/>
      <c r="AD402" s="1"/>
      <c r="AE402" s="1"/>
      <c r="AF402" s="1"/>
      <c r="AG402" s="1"/>
      <c r="AH402" s="1"/>
      <c r="AI402" s="1"/>
      <c r="AJ402" s="1"/>
      <c r="AK402" s="1"/>
      <c r="AL402" s="1"/>
      <c r="AM402" s="1"/>
      <c r="AN402" s="1"/>
      <c r="AO402" s="1"/>
      <c r="AP402" s="1"/>
      <c r="AQ402" s="1"/>
      <c r="AR402" s="1"/>
    </row>
    <row r="403" spans="1:44" hidden="1">
      <c r="A403" s="27" t="s">
        <v>243</v>
      </c>
      <c r="B403" s="6" t="s">
        <v>768</v>
      </c>
      <c r="C403" s="30">
        <f t="shared" si="108"/>
        <v>0</v>
      </c>
      <c r="D403" s="30">
        <f t="shared" si="109"/>
        <v>0</v>
      </c>
      <c r="E403" s="30">
        <f t="shared" si="110"/>
        <v>0</v>
      </c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  <c r="S403" s="30"/>
      <c r="T403" s="30"/>
      <c r="U403" s="30">
        <f t="shared" si="111"/>
        <v>0</v>
      </c>
      <c r="V403" s="30"/>
      <c r="W403" s="30"/>
      <c r="X403" s="1"/>
      <c r="Y403" s="1"/>
      <c r="Z403" s="1"/>
      <c r="AA403" s="1"/>
      <c r="AB403" s="1"/>
      <c r="AC403" s="1"/>
      <c r="AD403" s="1"/>
      <c r="AE403" s="1"/>
      <c r="AF403" s="1"/>
      <c r="AG403" s="1"/>
      <c r="AH403" s="1"/>
      <c r="AI403" s="1"/>
      <c r="AJ403" s="1"/>
      <c r="AK403" s="1"/>
      <c r="AL403" s="1"/>
      <c r="AM403" s="1"/>
      <c r="AN403" s="1"/>
      <c r="AO403" s="1"/>
      <c r="AP403" s="1"/>
      <c r="AQ403" s="1"/>
      <c r="AR403" s="1"/>
    </row>
    <row r="404" spans="1:44" hidden="1">
      <c r="A404" s="27" t="s">
        <v>245</v>
      </c>
      <c r="B404" s="6" t="s">
        <v>769</v>
      </c>
      <c r="C404" s="30">
        <f t="shared" si="108"/>
        <v>0</v>
      </c>
      <c r="D404" s="30">
        <f t="shared" si="109"/>
        <v>0</v>
      </c>
      <c r="E404" s="30">
        <f t="shared" si="110"/>
        <v>0</v>
      </c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  <c r="S404" s="30"/>
      <c r="T404" s="30"/>
      <c r="U404" s="30">
        <f t="shared" si="111"/>
        <v>0</v>
      </c>
      <c r="V404" s="30"/>
      <c r="W404" s="30"/>
      <c r="X404" s="1"/>
      <c r="Y404" s="1"/>
      <c r="Z404" s="1"/>
      <c r="AA404" s="1"/>
      <c r="AB404" s="1"/>
      <c r="AC404" s="1"/>
      <c r="AD404" s="1"/>
      <c r="AE404" s="1"/>
      <c r="AF404" s="1"/>
      <c r="AG404" s="1"/>
      <c r="AH404" s="1"/>
      <c r="AI404" s="1"/>
      <c r="AJ404" s="1"/>
      <c r="AK404" s="1"/>
      <c r="AL404" s="1"/>
      <c r="AM404" s="1"/>
      <c r="AN404" s="1"/>
      <c r="AO404" s="1"/>
      <c r="AP404" s="1"/>
      <c r="AQ404" s="1"/>
      <c r="AR404" s="1"/>
    </row>
    <row r="405" spans="1:44" hidden="1">
      <c r="A405" s="27" t="s">
        <v>247</v>
      </c>
      <c r="B405" s="6" t="s">
        <v>770</v>
      </c>
      <c r="C405" s="30">
        <f t="shared" si="108"/>
        <v>0</v>
      </c>
      <c r="D405" s="30">
        <f t="shared" si="109"/>
        <v>0</v>
      </c>
      <c r="E405" s="30">
        <f t="shared" si="110"/>
        <v>0</v>
      </c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  <c r="S405" s="30"/>
      <c r="T405" s="30"/>
      <c r="U405" s="30">
        <f t="shared" si="111"/>
        <v>0</v>
      </c>
      <c r="V405" s="30"/>
      <c r="W405" s="30"/>
      <c r="X405" s="1"/>
      <c r="Y405" s="1"/>
      <c r="Z405" s="1"/>
      <c r="AA405" s="1"/>
      <c r="AB405" s="1"/>
      <c r="AC405" s="1"/>
      <c r="AD405" s="1"/>
      <c r="AE405" s="1"/>
      <c r="AF405" s="1"/>
      <c r="AG405" s="1"/>
      <c r="AH405" s="1"/>
      <c r="AI405" s="1"/>
      <c r="AJ405" s="1"/>
      <c r="AK405" s="1"/>
      <c r="AL405" s="1"/>
      <c r="AM405" s="1"/>
      <c r="AN405" s="1"/>
      <c r="AO405" s="1"/>
      <c r="AP405" s="1"/>
      <c r="AQ405" s="1"/>
      <c r="AR405" s="1"/>
    </row>
    <row r="406" spans="1:44" hidden="1">
      <c r="A406" s="27" t="s">
        <v>249</v>
      </c>
      <c r="B406" s="6" t="s">
        <v>771</v>
      </c>
      <c r="C406" s="30">
        <f t="shared" si="108"/>
        <v>0</v>
      </c>
      <c r="D406" s="30">
        <f t="shared" si="109"/>
        <v>0</v>
      </c>
      <c r="E406" s="30">
        <f t="shared" si="110"/>
        <v>0</v>
      </c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  <c r="S406" s="30"/>
      <c r="T406" s="30"/>
      <c r="U406" s="30">
        <f t="shared" si="111"/>
        <v>0</v>
      </c>
      <c r="V406" s="30"/>
      <c r="W406" s="30"/>
      <c r="X406" s="1"/>
      <c r="Y406" s="1"/>
      <c r="Z406" s="1"/>
      <c r="AA406" s="1"/>
      <c r="AB406" s="1"/>
      <c r="AC406" s="1"/>
      <c r="AD406" s="1"/>
      <c r="AE406" s="1"/>
      <c r="AF406" s="1"/>
      <c r="AG406" s="1"/>
      <c r="AH406" s="1"/>
      <c r="AI406" s="1"/>
      <c r="AJ406" s="1"/>
      <c r="AK406" s="1"/>
      <c r="AL406" s="1"/>
      <c r="AM406" s="1"/>
      <c r="AN406" s="1"/>
      <c r="AO406" s="1"/>
      <c r="AP406" s="1"/>
      <c r="AQ406" s="1"/>
      <c r="AR406" s="1"/>
    </row>
    <row r="407" spans="1:44" hidden="1">
      <c r="A407" s="27" t="s">
        <v>251</v>
      </c>
      <c r="B407" s="6" t="s">
        <v>772</v>
      </c>
      <c r="C407" s="30">
        <f t="shared" si="108"/>
        <v>0</v>
      </c>
      <c r="D407" s="30">
        <f t="shared" si="109"/>
        <v>0</v>
      </c>
      <c r="E407" s="30">
        <f t="shared" si="110"/>
        <v>0</v>
      </c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  <c r="S407" s="30"/>
      <c r="T407" s="30"/>
      <c r="U407" s="30">
        <f t="shared" si="111"/>
        <v>0</v>
      </c>
      <c r="V407" s="30"/>
      <c r="W407" s="30"/>
      <c r="X407" s="1"/>
      <c r="Y407" s="1"/>
      <c r="Z407" s="1"/>
      <c r="AA407" s="1"/>
      <c r="AB407" s="1"/>
      <c r="AC407" s="1"/>
      <c r="AD407" s="1"/>
      <c r="AE407" s="1"/>
      <c r="AF407" s="1"/>
      <c r="AG407" s="1"/>
      <c r="AH407" s="1"/>
      <c r="AI407" s="1"/>
      <c r="AJ407" s="1"/>
      <c r="AK407" s="1"/>
      <c r="AL407" s="1"/>
      <c r="AM407" s="1"/>
      <c r="AN407" s="1"/>
      <c r="AO407" s="1"/>
      <c r="AP407" s="1"/>
      <c r="AQ407" s="1"/>
      <c r="AR407" s="1"/>
    </row>
    <row r="408" spans="1:44" hidden="1">
      <c r="A408" s="27" t="s">
        <v>253</v>
      </c>
      <c r="B408" s="6" t="s">
        <v>773</v>
      </c>
      <c r="C408" s="30">
        <f t="shared" si="108"/>
        <v>0</v>
      </c>
      <c r="D408" s="30">
        <f t="shared" si="109"/>
        <v>0</v>
      </c>
      <c r="E408" s="30">
        <f t="shared" si="110"/>
        <v>0</v>
      </c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  <c r="S408" s="30"/>
      <c r="T408" s="30"/>
      <c r="U408" s="30">
        <f t="shared" si="111"/>
        <v>0</v>
      </c>
      <c r="V408" s="30"/>
      <c r="W408" s="30"/>
      <c r="X408" s="1"/>
      <c r="Y408" s="1"/>
      <c r="Z408" s="1"/>
      <c r="AA408" s="1"/>
      <c r="AB408" s="1"/>
      <c r="AC408" s="1"/>
      <c r="AD408" s="1"/>
      <c r="AE408" s="1"/>
      <c r="AF408" s="1"/>
      <c r="AG408" s="1"/>
      <c r="AH408" s="1"/>
      <c r="AI408" s="1"/>
      <c r="AJ408" s="1"/>
      <c r="AK408" s="1"/>
      <c r="AL408" s="1"/>
      <c r="AM408" s="1"/>
      <c r="AN408" s="1"/>
      <c r="AO408" s="1"/>
      <c r="AP408" s="1"/>
      <c r="AQ408" s="1"/>
      <c r="AR408" s="1"/>
    </row>
    <row r="409" spans="1:44" ht="15.75" hidden="1" customHeight="1">
      <c r="A409" s="7" t="s">
        <v>255</v>
      </c>
      <c r="B409" s="9" t="s">
        <v>774</v>
      </c>
      <c r="C409" s="31">
        <f t="shared" ref="C409:U409" si="112">+C396+C400</f>
        <v>0</v>
      </c>
      <c r="D409" s="31">
        <f>+D396+D400</f>
        <v>0</v>
      </c>
      <c r="E409" s="31">
        <f>+E396+E400</f>
        <v>0</v>
      </c>
      <c r="F409" s="31">
        <f t="shared" si="112"/>
        <v>0</v>
      </c>
      <c r="G409" s="31">
        <f t="shared" si="112"/>
        <v>0</v>
      </c>
      <c r="H409" s="31">
        <f t="shared" si="112"/>
        <v>0</v>
      </c>
      <c r="I409" s="31">
        <f t="shared" si="112"/>
        <v>0</v>
      </c>
      <c r="J409" s="31">
        <f t="shared" si="112"/>
        <v>0</v>
      </c>
      <c r="K409" s="31">
        <f t="shared" si="112"/>
        <v>0</v>
      </c>
      <c r="L409" s="31">
        <f t="shared" si="112"/>
        <v>0</v>
      </c>
      <c r="M409" s="31">
        <f t="shared" si="112"/>
        <v>0</v>
      </c>
      <c r="N409" s="31">
        <f t="shared" si="112"/>
        <v>0</v>
      </c>
      <c r="O409" s="31">
        <f t="shared" si="112"/>
        <v>0</v>
      </c>
      <c r="P409" s="31">
        <f t="shared" si="112"/>
        <v>0</v>
      </c>
      <c r="Q409" s="31">
        <f t="shared" si="112"/>
        <v>0</v>
      </c>
      <c r="R409" s="31">
        <f>+R396+R400</f>
        <v>0</v>
      </c>
      <c r="S409" s="31">
        <f>+S396+S400</f>
        <v>0</v>
      </c>
      <c r="T409" s="31">
        <f>+T396+T400</f>
        <v>0</v>
      </c>
      <c r="U409" s="31">
        <f t="shared" si="112"/>
        <v>0</v>
      </c>
      <c r="V409" s="31"/>
      <c r="W409" s="31">
        <f>+W396+W400</f>
        <v>0</v>
      </c>
      <c r="X409" s="1"/>
      <c r="Y409" s="1"/>
      <c r="Z409" s="1"/>
      <c r="AA409" s="1"/>
      <c r="AB409" s="1"/>
      <c r="AC409" s="1"/>
      <c r="AD409" s="1"/>
      <c r="AE409" s="1"/>
      <c r="AF409" s="1"/>
      <c r="AG409" s="1"/>
      <c r="AH409" s="1"/>
      <c r="AI409" s="1"/>
      <c r="AJ409" s="1"/>
      <c r="AK409" s="1"/>
      <c r="AL409" s="1"/>
      <c r="AM409" s="1"/>
      <c r="AN409" s="1"/>
      <c r="AO409" s="1"/>
      <c r="AP409" s="1"/>
      <c r="AQ409" s="1"/>
      <c r="AR409" s="1"/>
    </row>
    <row r="410" spans="1:44" s="4" customFormat="1" ht="18" hidden="1" customHeight="1">
      <c r="A410" s="7" t="s">
        <v>257</v>
      </c>
      <c r="B410" s="9" t="s">
        <v>775</v>
      </c>
      <c r="C410" s="31">
        <f t="shared" ref="C410:U410" si="113">SUM(C411:C419)</f>
        <v>0</v>
      </c>
      <c r="D410" s="31">
        <f>SUM(D411:D419)</f>
        <v>0</v>
      </c>
      <c r="E410" s="31">
        <f>SUM(E411:E419)</f>
        <v>0</v>
      </c>
      <c r="F410" s="31">
        <f t="shared" si="113"/>
        <v>0</v>
      </c>
      <c r="G410" s="31">
        <f t="shared" si="113"/>
        <v>0</v>
      </c>
      <c r="H410" s="31">
        <f t="shared" si="113"/>
        <v>0</v>
      </c>
      <c r="I410" s="31">
        <f t="shared" si="113"/>
        <v>0</v>
      </c>
      <c r="J410" s="31">
        <f t="shared" si="113"/>
        <v>0</v>
      </c>
      <c r="K410" s="31">
        <f t="shared" si="113"/>
        <v>0</v>
      </c>
      <c r="L410" s="31">
        <f t="shared" si="113"/>
        <v>0</v>
      </c>
      <c r="M410" s="31">
        <f t="shared" si="113"/>
        <v>0</v>
      </c>
      <c r="N410" s="31">
        <f t="shared" si="113"/>
        <v>0</v>
      </c>
      <c r="O410" s="31">
        <f t="shared" si="113"/>
        <v>0</v>
      </c>
      <c r="P410" s="31">
        <f t="shared" si="113"/>
        <v>0</v>
      </c>
      <c r="Q410" s="31">
        <f t="shared" si="113"/>
        <v>0</v>
      </c>
      <c r="R410" s="31">
        <f>SUM(R411:R419)</f>
        <v>0</v>
      </c>
      <c r="S410" s="31">
        <f>SUM(S411:S419)</f>
        <v>0</v>
      </c>
      <c r="T410" s="31">
        <f>SUM(T411:T419)</f>
        <v>0</v>
      </c>
      <c r="U410" s="31">
        <f t="shared" si="113"/>
        <v>0</v>
      </c>
      <c r="V410" s="31"/>
      <c r="W410" s="31">
        <f>SUM(W411:W419)</f>
        <v>0</v>
      </c>
    </row>
    <row r="411" spans="1:44" hidden="1">
      <c r="A411" s="27" t="s">
        <v>259</v>
      </c>
      <c r="B411" s="6" t="s">
        <v>776</v>
      </c>
      <c r="C411" s="30">
        <f t="shared" ref="C411:C419" si="114">SUM(F411:U411)</f>
        <v>0</v>
      </c>
      <c r="D411" s="30">
        <f t="shared" ref="D411:D419" si="115">SUM(I411:X411)</f>
        <v>0</v>
      </c>
      <c r="E411" s="30">
        <f t="shared" ref="E411:E419" si="116">SUM(J411:Y411)</f>
        <v>0</v>
      </c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  <c r="S411" s="30"/>
      <c r="T411" s="30"/>
      <c r="U411" s="30">
        <f t="shared" ref="U411:U419" si="117">SUM(V411:W411)</f>
        <v>0</v>
      </c>
      <c r="V411" s="30"/>
      <c r="W411" s="30"/>
      <c r="X411" s="1"/>
      <c r="Y411" s="1"/>
      <c r="Z411" s="1"/>
      <c r="AA411" s="1"/>
      <c r="AB411" s="1"/>
      <c r="AC411" s="1"/>
      <c r="AD411" s="1"/>
      <c r="AE411" s="1"/>
      <c r="AF411" s="1"/>
      <c r="AG411" s="1"/>
      <c r="AH411" s="1"/>
      <c r="AI411" s="1"/>
      <c r="AJ411" s="1"/>
      <c r="AK411" s="1"/>
      <c r="AL411" s="1"/>
      <c r="AM411" s="1"/>
      <c r="AN411" s="1"/>
      <c r="AO411" s="1"/>
      <c r="AP411" s="1"/>
      <c r="AQ411" s="1"/>
      <c r="AR411" s="1"/>
    </row>
    <row r="412" spans="1:44" ht="25.5" hidden="1">
      <c r="A412" s="27" t="s">
        <v>261</v>
      </c>
      <c r="B412" s="6" t="s">
        <v>777</v>
      </c>
      <c r="C412" s="30">
        <f t="shared" si="114"/>
        <v>0</v>
      </c>
      <c r="D412" s="30">
        <f t="shared" si="115"/>
        <v>0</v>
      </c>
      <c r="E412" s="30">
        <f t="shared" si="116"/>
        <v>0</v>
      </c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  <c r="S412" s="30"/>
      <c r="T412" s="30"/>
      <c r="U412" s="30">
        <f t="shared" si="117"/>
        <v>0</v>
      </c>
      <c r="V412" s="30"/>
      <c r="W412" s="30"/>
      <c r="X412" s="1"/>
      <c r="Y412" s="1"/>
      <c r="Z412" s="1"/>
      <c r="AA412" s="1"/>
      <c r="AB412" s="1"/>
      <c r="AC412" s="1"/>
      <c r="AD412" s="1"/>
      <c r="AE412" s="1"/>
      <c r="AF412" s="1"/>
      <c r="AG412" s="1"/>
      <c r="AH412" s="1"/>
      <c r="AI412" s="1"/>
      <c r="AJ412" s="1"/>
      <c r="AK412" s="1"/>
      <c r="AL412" s="1"/>
      <c r="AM412" s="1"/>
      <c r="AN412" s="1"/>
      <c r="AO412" s="1"/>
      <c r="AP412" s="1"/>
      <c r="AQ412" s="1"/>
      <c r="AR412" s="1"/>
    </row>
    <row r="413" spans="1:44" hidden="1">
      <c r="A413" s="27" t="s">
        <v>263</v>
      </c>
      <c r="B413" s="6" t="s">
        <v>778</v>
      </c>
      <c r="C413" s="30">
        <f t="shared" si="114"/>
        <v>0</v>
      </c>
      <c r="D413" s="30">
        <f t="shared" si="115"/>
        <v>0</v>
      </c>
      <c r="E413" s="30">
        <f t="shared" si="116"/>
        <v>0</v>
      </c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  <c r="S413" s="30"/>
      <c r="T413" s="30"/>
      <c r="U413" s="30">
        <f t="shared" si="117"/>
        <v>0</v>
      </c>
      <c r="V413" s="30"/>
      <c r="W413" s="30"/>
      <c r="X413" s="1"/>
      <c r="Y413" s="1"/>
      <c r="Z413" s="1"/>
      <c r="AA413" s="1"/>
      <c r="AB413" s="1"/>
      <c r="AC413" s="1"/>
      <c r="AD413" s="1"/>
      <c r="AE413" s="1"/>
      <c r="AF413" s="1"/>
      <c r="AG413" s="1"/>
      <c r="AH413" s="1"/>
      <c r="AI413" s="1"/>
      <c r="AJ413" s="1"/>
      <c r="AK413" s="1"/>
      <c r="AL413" s="1"/>
      <c r="AM413" s="1"/>
      <c r="AN413" s="1"/>
      <c r="AO413" s="1"/>
      <c r="AP413" s="1"/>
      <c r="AQ413" s="1"/>
      <c r="AR413" s="1"/>
    </row>
    <row r="414" spans="1:44" hidden="1">
      <c r="A414" s="27" t="s">
        <v>265</v>
      </c>
      <c r="B414" s="6" t="s">
        <v>779</v>
      </c>
      <c r="C414" s="30">
        <f t="shared" si="114"/>
        <v>0</v>
      </c>
      <c r="D414" s="30">
        <f t="shared" si="115"/>
        <v>0</v>
      </c>
      <c r="E414" s="30">
        <f t="shared" si="116"/>
        <v>0</v>
      </c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  <c r="S414" s="30"/>
      <c r="T414" s="30"/>
      <c r="U414" s="30">
        <f t="shared" si="117"/>
        <v>0</v>
      </c>
      <c r="V414" s="30"/>
      <c r="W414" s="30"/>
      <c r="X414" s="1"/>
      <c r="Y414" s="1"/>
      <c r="Z414" s="1"/>
      <c r="AA414" s="1"/>
      <c r="AB414" s="1"/>
      <c r="AC414" s="1"/>
      <c r="AD414" s="1"/>
      <c r="AE414" s="1"/>
      <c r="AF414" s="1"/>
      <c r="AG414" s="1"/>
      <c r="AH414" s="1"/>
      <c r="AI414" s="1"/>
      <c r="AJ414" s="1"/>
      <c r="AK414" s="1"/>
      <c r="AL414" s="1"/>
      <c r="AM414" s="1"/>
      <c r="AN414" s="1"/>
      <c r="AO414" s="1"/>
      <c r="AP414" s="1"/>
      <c r="AQ414" s="1"/>
      <c r="AR414" s="1"/>
    </row>
    <row r="415" spans="1:44" hidden="1">
      <c r="A415" s="27" t="s">
        <v>267</v>
      </c>
      <c r="B415" s="6" t="s">
        <v>780</v>
      </c>
      <c r="C415" s="30">
        <f t="shared" si="114"/>
        <v>0</v>
      </c>
      <c r="D415" s="30">
        <f t="shared" si="115"/>
        <v>0</v>
      </c>
      <c r="E415" s="30">
        <f t="shared" si="116"/>
        <v>0</v>
      </c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  <c r="S415" s="30"/>
      <c r="T415" s="30"/>
      <c r="U415" s="30">
        <f t="shared" si="117"/>
        <v>0</v>
      </c>
      <c r="V415" s="30"/>
      <c r="W415" s="30"/>
      <c r="X415" s="1"/>
      <c r="Y415" s="1"/>
      <c r="Z415" s="1"/>
      <c r="AA415" s="1"/>
      <c r="AB415" s="1"/>
      <c r="AC415" s="1"/>
      <c r="AD415" s="1"/>
      <c r="AE415" s="1"/>
      <c r="AF415" s="1"/>
      <c r="AG415" s="1"/>
      <c r="AH415" s="1"/>
      <c r="AI415" s="1"/>
      <c r="AJ415" s="1"/>
      <c r="AK415" s="1"/>
      <c r="AL415" s="1"/>
      <c r="AM415" s="1"/>
      <c r="AN415" s="1"/>
      <c r="AO415" s="1"/>
      <c r="AP415" s="1"/>
      <c r="AQ415" s="1"/>
      <c r="AR415" s="1"/>
    </row>
    <row r="416" spans="1:44" hidden="1">
      <c r="A416" s="27" t="s">
        <v>269</v>
      </c>
      <c r="B416" s="6" t="s">
        <v>781</v>
      </c>
      <c r="C416" s="30">
        <f t="shared" si="114"/>
        <v>0</v>
      </c>
      <c r="D416" s="30">
        <f t="shared" si="115"/>
        <v>0</v>
      </c>
      <c r="E416" s="30">
        <f t="shared" si="116"/>
        <v>0</v>
      </c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  <c r="S416" s="30"/>
      <c r="T416" s="30"/>
      <c r="U416" s="30">
        <f t="shared" si="117"/>
        <v>0</v>
      </c>
      <c r="V416" s="30"/>
      <c r="W416" s="30"/>
      <c r="X416" s="1"/>
      <c r="Y416" s="1"/>
      <c r="Z416" s="1"/>
      <c r="AA416" s="1"/>
      <c r="AB416" s="1"/>
      <c r="AC416" s="1"/>
      <c r="AD416" s="1"/>
      <c r="AE416" s="1"/>
      <c r="AF416" s="1"/>
      <c r="AG416" s="1"/>
      <c r="AH416" s="1"/>
      <c r="AI416" s="1"/>
      <c r="AJ416" s="1"/>
      <c r="AK416" s="1"/>
      <c r="AL416" s="1"/>
      <c r="AM416" s="1"/>
      <c r="AN416" s="1"/>
      <c r="AO416" s="1"/>
      <c r="AP416" s="1"/>
      <c r="AQ416" s="1"/>
      <c r="AR416" s="1"/>
    </row>
    <row r="417" spans="1:44" hidden="1">
      <c r="A417" s="27" t="s">
        <v>271</v>
      </c>
      <c r="B417" s="6" t="s">
        <v>782</v>
      </c>
      <c r="C417" s="30">
        <f t="shared" si="114"/>
        <v>0</v>
      </c>
      <c r="D417" s="30">
        <f t="shared" si="115"/>
        <v>0</v>
      </c>
      <c r="E417" s="30">
        <f t="shared" si="116"/>
        <v>0</v>
      </c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  <c r="S417" s="30"/>
      <c r="T417" s="30"/>
      <c r="U417" s="30">
        <f t="shared" si="117"/>
        <v>0</v>
      </c>
      <c r="V417" s="30"/>
      <c r="W417" s="30"/>
      <c r="X417" s="1"/>
      <c r="Y417" s="1"/>
      <c r="Z417" s="1"/>
      <c r="AA417" s="1"/>
      <c r="AB417" s="1"/>
      <c r="AC417" s="1"/>
      <c r="AD417" s="1"/>
      <c r="AE417" s="1"/>
      <c r="AF417" s="1"/>
      <c r="AG417" s="1"/>
      <c r="AH417" s="1"/>
      <c r="AI417" s="1"/>
      <c r="AJ417" s="1"/>
      <c r="AK417" s="1"/>
      <c r="AL417" s="1"/>
      <c r="AM417" s="1"/>
      <c r="AN417" s="1"/>
      <c r="AO417" s="1"/>
      <c r="AP417" s="1"/>
      <c r="AQ417" s="1"/>
      <c r="AR417" s="1"/>
    </row>
    <row r="418" spans="1:44" hidden="1">
      <c r="A418" s="27" t="s">
        <v>273</v>
      </c>
      <c r="B418" s="6" t="s">
        <v>783</v>
      </c>
      <c r="C418" s="30">
        <f t="shared" si="114"/>
        <v>0</v>
      </c>
      <c r="D418" s="30">
        <f t="shared" si="115"/>
        <v>0</v>
      </c>
      <c r="E418" s="30">
        <f t="shared" si="116"/>
        <v>0</v>
      </c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  <c r="S418" s="30"/>
      <c r="T418" s="30"/>
      <c r="U418" s="30">
        <f t="shared" si="117"/>
        <v>0</v>
      </c>
      <c r="V418" s="30"/>
      <c r="W418" s="30"/>
      <c r="X418" s="1"/>
      <c r="Y418" s="1"/>
      <c r="Z418" s="1"/>
      <c r="AA418" s="1"/>
      <c r="AB418" s="1"/>
      <c r="AC418" s="1"/>
      <c r="AD418" s="1"/>
      <c r="AE418" s="1"/>
      <c r="AF418" s="1"/>
      <c r="AG418" s="1"/>
      <c r="AH418" s="1"/>
      <c r="AI418" s="1"/>
      <c r="AJ418" s="1"/>
      <c r="AK418" s="1"/>
      <c r="AL418" s="1"/>
      <c r="AM418" s="1"/>
      <c r="AN418" s="1"/>
      <c r="AO418" s="1"/>
      <c r="AP418" s="1"/>
      <c r="AQ418" s="1"/>
      <c r="AR418" s="1"/>
    </row>
    <row r="419" spans="1:44" hidden="1">
      <c r="A419" s="27" t="s">
        <v>275</v>
      </c>
      <c r="B419" s="6" t="s">
        <v>784</v>
      </c>
      <c r="C419" s="30">
        <f t="shared" si="114"/>
        <v>0</v>
      </c>
      <c r="D419" s="30">
        <f t="shared" si="115"/>
        <v>0</v>
      </c>
      <c r="E419" s="30">
        <f t="shared" si="116"/>
        <v>0</v>
      </c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  <c r="S419" s="30"/>
      <c r="T419" s="30"/>
      <c r="U419" s="30">
        <f t="shared" si="117"/>
        <v>0</v>
      </c>
      <c r="V419" s="30"/>
      <c r="W419" s="30"/>
      <c r="X419" s="1"/>
      <c r="Y419" s="1"/>
      <c r="Z419" s="1"/>
      <c r="AA419" s="1"/>
      <c r="AB419" s="1"/>
      <c r="AC419" s="1"/>
      <c r="AD419" s="1"/>
      <c r="AE419" s="1"/>
      <c r="AF419" s="1"/>
      <c r="AG419" s="1"/>
      <c r="AH419" s="1"/>
      <c r="AI419" s="1"/>
      <c r="AJ419" s="1"/>
      <c r="AK419" s="1"/>
      <c r="AL419" s="1"/>
      <c r="AM419" s="1"/>
      <c r="AN419" s="1"/>
      <c r="AO419" s="1"/>
      <c r="AP419" s="1"/>
      <c r="AQ419" s="1"/>
      <c r="AR419" s="1"/>
    </row>
    <row r="420" spans="1:44" s="4" customFormat="1" ht="15.75" hidden="1" customHeight="1">
      <c r="A420" s="7" t="s">
        <v>277</v>
      </c>
      <c r="B420" s="9" t="s">
        <v>785</v>
      </c>
      <c r="C420" s="31">
        <f t="shared" ref="C420:U420" si="118">SUM(C421:C424)</f>
        <v>0</v>
      </c>
      <c r="D420" s="31">
        <f>SUM(D421:D424)</f>
        <v>0</v>
      </c>
      <c r="E420" s="31">
        <f>SUM(E421:E424)</f>
        <v>0</v>
      </c>
      <c r="F420" s="31">
        <f t="shared" si="118"/>
        <v>0</v>
      </c>
      <c r="G420" s="31">
        <f t="shared" si="118"/>
        <v>0</v>
      </c>
      <c r="H420" s="31">
        <f t="shared" si="118"/>
        <v>0</v>
      </c>
      <c r="I420" s="31">
        <f t="shared" si="118"/>
        <v>0</v>
      </c>
      <c r="J420" s="31">
        <f t="shared" si="118"/>
        <v>0</v>
      </c>
      <c r="K420" s="31">
        <f t="shared" si="118"/>
        <v>0</v>
      </c>
      <c r="L420" s="31">
        <f t="shared" si="118"/>
        <v>0</v>
      </c>
      <c r="M420" s="31">
        <f t="shared" si="118"/>
        <v>0</v>
      </c>
      <c r="N420" s="31">
        <f t="shared" si="118"/>
        <v>0</v>
      </c>
      <c r="O420" s="31">
        <f t="shared" si="118"/>
        <v>0</v>
      </c>
      <c r="P420" s="31">
        <f t="shared" si="118"/>
        <v>0</v>
      </c>
      <c r="Q420" s="31">
        <f t="shared" si="118"/>
        <v>0</v>
      </c>
      <c r="R420" s="31">
        <f>SUM(R421:R424)</f>
        <v>0</v>
      </c>
      <c r="S420" s="31">
        <f>SUM(S421:S424)</f>
        <v>0</v>
      </c>
      <c r="T420" s="31">
        <f>SUM(T421:T424)</f>
        <v>0</v>
      </c>
      <c r="U420" s="31">
        <f t="shared" si="118"/>
        <v>0</v>
      </c>
      <c r="V420" s="31"/>
      <c r="W420" s="31">
        <f>SUM(W421:W424)</f>
        <v>0</v>
      </c>
    </row>
    <row r="421" spans="1:44" hidden="1">
      <c r="A421" s="27" t="s">
        <v>279</v>
      </c>
      <c r="B421" s="6" t="s">
        <v>786</v>
      </c>
      <c r="C421" s="30">
        <f>SUM(F421:U421)</f>
        <v>0</v>
      </c>
      <c r="D421" s="30">
        <f t="shared" ref="D421:E424" si="119">SUM(I421:X421)</f>
        <v>0</v>
      </c>
      <c r="E421" s="30">
        <f t="shared" si="119"/>
        <v>0</v>
      </c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  <c r="S421" s="30"/>
      <c r="T421" s="30"/>
      <c r="U421" s="30">
        <f>SUM(V421:W421)</f>
        <v>0</v>
      </c>
      <c r="V421" s="30"/>
      <c r="W421" s="30"/>
      <c r="X421" s="1"/>
      <c r="Y421" s="1"/>
      <c r="Z421" s="1"/>
      <c r="AA421" s="1"/>
      <c r="AB421" s="1"/>
      <c r="AC421" s="1"/>
      <c r="AD421" s="1"/>
      <c r="AE421" s="1"/>
      <c r="AF421" s="1"/>
      <c r="AG421" s="1"/>
      <c r="AH421" s="1"/>
      <c r="AI421" s="1"/>
      <c r="AJ421" s="1"/>
      <c r="AK421" s="1"/>
      <c r="AL421" s="1"/>
      <c r="AM421" s="1"/>
      <c r="AN421" s="1"/>
      <c r="AO421" s="1"/>
      <c r="AP421" s="1"/>
      <c r="AQ421" s="1"/>
      <c r="AR421" s="1"/>
    </row>
    <row r="422" spans="1:44" hidden="1">
      <c r="A422" s="27" t="s">
        <v>281</v>
      </c>
      <c r="B422" s="6" t="s">
        <v>787</v>
      </c>
      <c r="C422" s="30">
        <f>SUM(F422:U422)</f>
        <v>0</v>
      </c>
      <c r="D422" s="30">
        <f t="shared" si="119"/>
        <v>0</v>
      </c>
      <c r="E422" s="30">
        <f t="shared" si="119"/>
        <v>0</v>
      </c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  <c r="S422" s="30"/>
      <c r="T422" s="30"/>
      <c r="U422" s="30">
        <f>SUM(V422:W422)</f>
        <v>0</v>
      </c>
      <c r="V422" s="30"/>
      <c r="W422" s="30"/>
      <c r="X422" s="1"/>
      <c r="Y422" s="1"/>
      <c r="Z422" s="1"/>
      <c r="AA422" s="1"/>
      <c r="AB422" s="1"/>
      <c r="AC422" s="1"/>
      <c r="AD422" s="1"/>
      <c r="AE422" s="1"/>
      <c r="AF422" s="1"/>
      <c r="AG422" s="1"/>
      <c r="AH422" s="1"/>
      <c r="AI422" s="1"/>
      <c r="AJ422" s="1"/>
      <c r="AK422" s="1"/>
      <c r="AL422" s="1"/>
      <c r="AM422" s="1"/>
      <c r="AN422" s="1"/>
      <c r="AO422" s="1"/>
      <c r="AP422" s="1"/>
      <c r="AQ422" s="1"/>
      <c r="AR422" s="1"/>
    </row>
    <row r="423" spans="1:44" hidden="1">
      <c r="A423" s="27" t="s">
        <v>283</v>
      </c>
      <c r="B423" s="6" t="s">
        <v>788</v>
      </c>
      <c r="C423" s="30">
        <f>SUM(F423:U423)</f>
        <v>0</v>
      </c>
      <c r="D423" s="30">
        <f t="shared" si="119"/>
        <v>0</v>
      </c>
      <c r="E423" s="30">
        <f t="shared" si="119"/>
        <v>0</v>
      </c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  <c r="S423" s="30"/>
      <c r="T423" s="30"/>
      <c r="U423" s="30">
        <f>SUM(V423:W423)</f>
        <v>0</v>
      </c>
      <c r="V423" s="30"/>
      <c r="W423" s="30"/>
      <c r="X423" s="1"/>
      <c r="Y423" s="1"/>
      <c r="Z423" s="1"/>
      <c r="AA423" s="1"/>
      <c r="AB423" s="1"/>
      <c r="AC423" s="1"/>
      <c r="AD423" s="1"/>
      <c r="AE423" s="1"/>
      <c r="AF423" s="1"/>
      <c r="AG423" s="1"/>
      <c r="AH423" s="1"/>
      <c r="AI423" s="1"/>
      <c r="AJ423" s="1"/>
      <c r="AK423" s="1"/>
      <c r="AL423" s="1"/>
      <c r="AM423" s="1"/>
      <c r="AN423" s="1"/>
      <c r="AO423" s="1"/>
      <c r="AP423" s="1"/>
      <c r="AQ423" s="1"/>
      <c r="AR423" s="1"/>
    </row>
    <row r="424" spans="1:44" hidden="1">
      <c r="A424" s="27" t="s">
        <v>285</v>
      </c>
      <c r="B424" s="6" t="s">
        <v>789</v>
      </c>
      <c r="C424" s="30">
        <f>SUM(F424:U424)</f>
        <v>0</v>
      </c>
      <c r="D424" s="30">
        <f t="shared" si="119"/>
        <v>0</v>
      </c>
      <c r="E424" s="30">
        <f t="shared" si="119"/>
        <v>0</v>
      </c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  <c r="S424" s="30"/>
      <c r="T424" s="30"/>
      <c r="U424" s="30">
        <f>SUM(V424:W424)</f>
        <v>0</v>
      </c>
      <c r="V424" s="30"/>
      <c r="W424" s="30"/>
      <c r="X424" s="1"/>
      <c r="Y424" s="1"/>
      <c r="Z424" s="1"/>
      <c r="AA424" s="1"/>
      <c r="AB424" s="1"/>
      <c r="AC424" s="1"/>
      <c r="AD424" s="1"/>
      <c r="AE424" s="1"/>
      <c r="AF424" s="1"/>
      <c r="AG424" s="1"/>
      <c r="AH424" s="1"/>
      <c r="AI424" s="1"/>
      <c r="AJ424" s="1"/>
      <c r="AK424" s="1"/>
      <c r="AL424" s="1"/>
      <c r="AM424" s="1"/>
      <c r="AN424" s="1"/>
      <c r="AO424" s="1"/>
      <c r="AP424" s="1"/>
      <c r="AQ424" s="1"/>
      <c r="AR424" s="1"/>
    </row>
    <row r="425" spans="1:44" s="4" customFormat="1" ht="15.75" customHeight="1">
      <c r="A425" s="7" t="s">
        <v>287</v>
      </c>
      <c r="B425" s="9" t="s">
        <v>790</v>
      </c>
      <c r="C425" s="31">
        <f>SUM(C426:C432)</f>
        <v>14600</v>
      </c>
      <c r="D425" s="31">
        <f>SUM(D426:D432)</f>
        <v>14600</v>
      </c>
      <c r="E425" s="31">
        <f>SUM(E426:E432)</f>
        <v>12073</v>
      </c>
      <c r="F425" s="31">
        <f t="shared" ref="F425:O425" si="120">SUM(F426:F432)</f>
        <v>0</v>
      </c>
      <c r="G425" s="31">
        <f t="shared" si="120"/>
        <v>0</v>
      </c>
      <c r="H425" s="31">
        <f t="shared" si="120"/>
        <v>0</v>
      </c>
      <c r="I425" s="31">
        <f t="shared" si="120"/>
        <v>0</v>
      </c>
      <c r="J425" s="31">
        <f t="shared" si="120"/>
        <v>0</v>
      </c>
      <c r="K425" s="31">
        <f t="shared" si="120"/>
        <v>0</v>
      </c>
      <c r="L425" s="31">
        <f t="shared" si="120"/>
        <v>0</v>
      </c>
      <c r="M425" s="31">
        <f t="shared" si="120"/>
        <v>0</v>
      </c>
      <c r="N425" s="31">
        <f t="shared" si="120"/>
        <v>0</v>
      </c>
      <c r="O425" s="31">
        <f t="shared" si="120"/>
        <v>0</v>
      </c>
      <c r="P425" s="31"/>
      <c r="Q425" s="31"/>
      <c r="R425" s="31"/>
      <c r="S425" s="31"/>
      <c r="T425" s="31"/>
      <c r="U425" s="31"/>
      <c r="V425" s="31"/>
      <c r="W425" s="31"/>
    </row>
    <row r="426" spans="1:44">
      <c r="A426" s="27" t="s">
        <v>289</v>
      </c>
      <c r="B426" s="6" t="s">
        <v>791</v>
      </c>
      <c r="C426" s="30">
        <v>7600</v>
      </c>
      <c r="D426" s="30">
        <v>7600</v>
      </c>
      <c r="E426" s="30">
        <v>7995</v>
      </c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  <c r="S426" s="30"/>
      <c r="T426" s="30"/>
      <c r="U426" s="30"/>
      <c r="V426" s="30"/>
      <c r="W426" s="30"/>
      <c r="X426" s="1"/>
      <c r="Y426" s="1"/>
      <c r="Z426" s="1"/>
      <c r="AA426" s="1"/>
      <c r="AB426" s="1"/>
      <c r="AC426" s="1"/>
      <c r="AD426" s="1"/>
      <c r="AE426" s="1"/>
      <c r="AF426" s="1"/>
      <c r="AG426" s="1"/>
      <c r="AH426" s="1"/>
      <c r="AI426" s="1"/>
      <c r="AJ426" s="1"/>
      <c r="AK426" s="1"/>
      <c r="AL426" s="1"/>
      <c r="AM426" s="1"/>
      <c r="AN426" s="1"/>
      <c r="AO426" s="1"/>
      <c r="AP426" s="1"/>
      <c r="AQ426" s="1"/>
      <c r="AR426" s="1"/>
    </row>
    <row r="427" spans="1:44">
      <c r="A427" s="27" t="s">
        <v>291</v>
      </c>
      <c r="B427" s="6" t="s">
        <v>792</v>
      </c>
      <c r="C427" s="30">
        <v>0</v>
      </c>
      <c r="D427" s="30">
        <v>0</v>
      </c>
      <c r="E427" s="30">
        <v>0</v>
      </c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  <c r="S427" s="30"/>
      <c r="T427" s="30"/>
      <c r="U427" s="30"/>
      <c r="V427" s="30"/>
      <c r="W427" s="30"/>
      <c r="X427" s="1"/>
      <c r="Y427" s="1"/>
      <c r="Z427" s="1"/>
      <c r="AA427" s="1"/>
      <c r="AB427" s="1"/>
      <c r="AC427" s="1"/>
      <c r="AD427" s="1"/>
      <c r="AE427" s="1"/>
      <c r="AF427" s="1"/>
      <c r="AG427" s="1"/>
      <c r="AH427" s="1"/>
      <c r="AI427" s="1"/>
      <c r="AJ427" s="1"/>
      <c r="AK427" s="1"/>
      <c r="AL427" s="1"/>
      <c r="AM427" s="1"/>
      <c r="AN427" s="1"/>
      <c r="AO427" s="1"/>
      <c r="AP427" s="1"/>
      <c r="AQ427" s="1"/>
      <c r="AR427" s="1"/>
    </row>
    <row r="428" spans="1:44">
      <c r="A428" s="27" t="s">
        <v>297</v>
      </c>
      <c r="B428" s="6" t="s">
        <v>793</v>
      </c>
      <c r="C428" s="30">
        <f>SUM(F428:U428)</f>
        <v>0</v>
      </c>
      <c r="D428" s="30">
        <f>SUM(I428:X428)</f>
        <v>0</v>
      </c>
      <c r="E428" s="30">
        <v>0</v>
      </c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  <c r="S428" s="30"/>
      <c r="T428" s="30"/>
      <c r="U428" s="30">
        <f>SUM(V428:W428)</f>
        <v>0</v>
      </c>
      <c r="V428" s="30"/>
      <c r="W428" s="30"/>
      <c r="X428" s="1"/>
      <c r="Y428" s="1"/>
      <c r="Z428" s="1"/>
      <c r="AA428" s="1"/>
      <c r="AB428" s="1"/>
      <c r="AC428" s="1"/>
      <c r="AD428" s="1"/>
      <c r="AE428" s="1"/>
      <c r="AF428" s="1"/>
      <c r="AG428" s="1"/>
      <c r="AH428" s="1"/>
      <c r="AI428" s="1"/>
      <c r="AJ428" s="1"/>
      <c r="AK428" s="1"/>
      <c r="AL428" s="1"/>
      <c r="AM428" s="1"/>
      <c r="AN428" s="1"/>
      <c r="AO428" s="1"/>
      <c r="AP428" s="1"/>
      <c r="AQ428" s="1"/>
      <c r="AR428" s="1"/>
    </row>
    <row r="429" spans="1:44">
      <c r="A429" s="27" t="s">
        <v>299</v>
      </c>
      <c r="B429" s="6" t="s">
        <v>794</v>
      </c>
      <c r="C429" s="30">
        <v>7000</v>
      </c>
      <c r="D429" s="30">
        <v>7000</v>
      </c>
      <c r="E429" s="30">
        <v>4078</v>
      </c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  <c r="S429" s="30"/>
      <c r="T429" s="30"/>
      <c r="U429" s="30"/>
      <c r="V429" s="30"/>
      <c r="W429" s="30"/>
      <c r="X429" s="1"/>
      <c r="Y429" s="1"/>
      <c r="Z429" s="1"/>
      <c r="AA429" s="1"/>
      <c r="AB429" s="1"/>
      <c r="AC429" s="1"/>
      <c r="AD429" s="1"/>
      <c r="AE429" s="1"/>
      <c r="AF429" s="1"/>
      <c r="AG429" s="1"/>
      <c r="AH429" s="1"/>
      <c r="AI429" s="1"/>
      <c r="AJ429" s="1"/>
      <c r="AK429" s="1"/>
      <c r="AL429" s="1"/>
      <c r="AM429" s="1"/>
      <c r="AN429" s="1"/>
      <c r="AO429" s="1"/>
      <c r="AP429" s="1"/>
      <c r="AQ429" s="1"/>
      <c r="AR429" s="1"/>
    </row>
    <row r="430" spans="1:44" hidden="1">
      <c r="A430" s="27" t="s">
        <v>301</v>
      </c>
      <c r="B430" s="6" t="s">
        <v>795</v>
      </c>
      <c r="C430" s="30">
        <f>SUM(F430:U430)</f>
        <v>0</v>
      </c>
      <c r="D430" s="30">
        <f t="shared" ref="D430:E432" si="121">SUM(I430:X430)</f>
        <v>0</v>
      </c>
      <c r="E430" s="30">
        <f t="shared" si="121"/>
        <v>0</v>
      </c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  <c r="S430" s="30"/>
      <c r="T430" s="30"/>
      <c r="U430" s="30">
        <f>SUM(V430:W430)</f>
        <v>0</v>
      </c>
      <c r="V430" s="30"/>
      <c r="W430" s="30"/>
      <c r="X430" s="1"/>
      <c r="Y430" s="1"/>
      <c r="Z430" s="1"/>
      <c r="AA430" s="1"/>
      <c r="AB430" s="1"/>
      <c r="AC430" s="1"/>
      <c r="AD430" s="1"/>
      <c r="AE430" s="1"/>
      <c r="AF430" s="1"/>
      <c r="AG430" s="1"/>
      <c r="AH430" s="1"/>
      <c r="AI430" s="1"/>
      <c r="AJ430" s="1"/>
      <c r="AK430" s="1"/>
      <c r="AL430" s="1"/>
      <c r="AM430" s="1"/>
      <c r="AN430" s="1"/>
      <c r="AO430" s="1"/>
      <c r="AP430" s="1"/>
      <c r="AQ430" s="1"/>
      <c r="AR430" s="1"/>
    </row>
    <row r="431" spans="1:44" hidden="1">
      <c r="A431" s="27" t="s">
        <v>303</v>
      </c>
      <c r="B431" s="6" t="s">
        <v>796</v>
      </c>
      <c r="C431" s="30">
        <f>SUM(F431:U431)</f>
        <v>0</v>
      </c>
      <c r="D431" s="30">
        <f t="shared" si="121"/>
        <v>0</v>
      </c>
      <c r="E431" s="30">
        <f t="shared" si="121"/>
        <v>0</v>
      </c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  <c r="S431" s="30"/>
      <c r="T431" s="30"/>
      <c r="U431" s="30">
        <f>SUM(V431:W431)</f>
        <v>0</v>
      </c>
      <c r="V431" s="30"/>
      <c r="W431" s="30"/>
      <c r="X431" s="1"/>
      <c r="Y431" s="1"/>
      <c r="Z431" s="1"/>
      <c r="AA431" s="1"/>
      <c r="AB431" s="1"/>
      <c r="AC431" s="1"/>
      <c r="AD431" s="1"/>
      <c r="AE431" s="1"/>
      <c r="AF431" s="1"/>
      <c r="AG431" s="1"/>
      <c r="AH431" s="1"/>
      <c r="AI431" s="1"/>
      <c r="AJ431" s="1"/>
      <c r="AK431" s="1"/>
      <c r="AL431" s="1"/>
      <c r="AM431" s="1"/>
      <c r="AN431" s="1"/>
      <c r="AO431" s="1"/>
      <c r="AP431" s="1"/>
      <c r="AQ431" s="1"/>
      <c r="AR431" s="1"/>
    </row>
    <row r="432" spans="1:44" hidden="1">
      <c r="A432" s="27" t="s">
        <v>305</v>
      </c>
      <c r="B432" s="6" t="s">
        <v>797</v>
      </c>
      <c r="C432" s="30">
        <f>SUM(F432:U432)</f>
        <v>0</v>
      </c>
      <c r="D432" s="30">
        <f t="shared" si="121"/>
        <v>0</v>
      </c>
      <c r="E432" s="30">
        <f t="shared" si="121"/>
        <v>0</v>
      </c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  <c r="S432" s="30"/>
      <c r="T432" s="30"/>
      <c r="U432" s="30">
        <f>SUM(V432:W432)</f>
        <v>0</v>
      </c>
      <c r="V432" s="30"/>
      <c r="W432" s="30"/>
      <c r="X432" s="1"/>
      <c r="Y432" s="1"/>
      <c r="Z432" s="1"/>
      <c r="AA432" s="1"/>
      <c r="AB432" s="1"/>
      <c r="AC432" s="1"/>
      <c r="AD432" s="1"/>
      <c r="AE432" s="1"/>
      <c r="AF432" s="1"/>
      <c r="AG432" s="1"/>
      <c r="AH432" s="1"/>
      <c r="AI432" s="1"/>
      <c r="AJ432" s="1"/>
      <c r="AK432" s="1"/>
      <c r="AL432" s="1"/>
      <c r="AM432" s="1"/>
      <c r="AN432" s="1"/>
      <c r="AO432" s="1"/>
      <c r="AP432" s="1"/>
      <c r="AQ432" s="1"/>
      <c r="AR432" s="1"/>
    </row>
    <row r="433" spans="1:44" ht="15.75" customHeight="1">
      <c r="A433" s="27" t="s">
        <v>307</v>
      </c>
      <c r="B433" s="6" t="s">
        <v>798</v>
      </c>
      <c r="C433" s="30">
        <f>SUM(C434:C453)</f>
        <v>14000</v>
      </c>
      <c r="D433" s="30">
        <f>SUM(D434:D453)</f>
        <v>14000</v>
      </c>
      <c r="E433" s="30">
        <f>SUM(E434:E453)</f>
        <v>18337</v>
      </c>
      <c r="F433" s="30">
        <f t="shared" ref="F433:O433" si="122">SUM(F434:F453)</f>
        <v>0</v>
      </c>
      <c r="G433" s="30">
        <f t="shared" si="122"/>
        <v>0</v>
      </c>
      <c r="H433" s="30">
        <f t="shared" si="122"/>
        <v>0</v>
      </c>
      <c r="I433" s="30">
        <f t="shared" si="122"/>
        <v>0</v>
      </c>
      <c r="J433" s="30">
        <f t="shared" si="122"/>
        <v>0</v>
      </c>
      <c r="K433" s="30">
        <f t="shared" si="122"/>
        <v>0</v>
      </c>
      <c r="L433" s="30">
        <f t="shared" si="122"/>
        <v>0</v>
      </c>
      <c r="M433" s="30">
        <f t="shared" si="122"/>
        <v>0</v>
      </c>
      <c r="N433" s="30">
        <f t="shared" si="122"/>
        <v>0</v>
      </c>
      <c r="O433" s="30">
        <f t="shared" si="122"/>
        <v>0</v>
      </c>
      <c r="P433" s="30"/>
      <c r="Q433" s="30"/>
      <c r="R433" s="30"/>
      <c r="S433" s="30"/>
      <c r="T433" s="30"/>
      <c r="U433" s="30"/>
      <c r="V433" s="30"/>
      <c r="W433" s="30"/>
      <c r="X433" s="1"/>
      <c r="Y433" s="1"/>
      <c r="Z433" s="1"/>
      <c r="AA433" s="1"/>
      <c r="AB433" s="1"/>
      <c r="AC433" s="1"/>
      <c r="AD433" s="1"/>
      <c r="AE433" s="1"/>
      <c r="AF433" s="1"/>
      <c r="AG433" s="1"/>
      <c r="AH433" s="1"/>
      <c r="AI433" s="1"/>
      <c r="AJ433" s="1"/>
      <c r="AK433" s="1"/>
      <c r="AL433" s="1"/>
      <c r="AM433" s="1"/>
      <c r="AN433" s="1"/>
      <c r="AO433" s="1"/>
      <c r="AP433" s="1"/>
      <c r="AQ433" s="1"/>
      <c r="AR433" s="1"/>
    </row>
    <row r="434" spans="1:44" hidden="1">
      <c r="A434" s="27" t="s">
        <v>309</v>
      </c>
      <c r="B434" s="6" t="s">
        <v>799</v>
      </c>
      <c r="C434" s="30">
        <f t="shared" ref="C434:C439" si="123">SUM(F434:U434)</f>
        <v>0</v>
      </c>
      <c r="D434" s="30">
        <f t="shared" ref="D434:E439" si="124">SUM(I434:X434)</f>
        <v>0</v>
      </c>
      <c r="E434" s="30">
        <f t="shared" si="124"/>
        <v>0</v>
      </c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  <c r="S434" s="30"/>
      <c r="T434" s="30"/>
      <c r="U434" s="30">
        <f t="shared" ref="U434:U453" si="125">SUM(V434:W434)</f>
        <v>0</v>
      </c>
      <c r="V434" s="30"/>
      <c r="W434" s="30"/>
      <c r="X434" s="1"/>
      <c r="Y434" s="1"/>
      <c r="Z434" s="1"/>
      <c r="AA434" s="1"/>
      <c r="AB434" s="1"/>
      <c r="AC434" s="1"/>
      <c r="AD434" s="1"/>
      <c r="AE434" s="1"/>
      <c r="AF434" s="1"/>
      <c r="AG434" s="1"/>
      <c r="AH434" s="1"/>
      <c r="AI434" s="1"/>
      <c r="AJ434" s="1"/>
      <c r="AK434" s="1"/>
      <c r="AL434" s="1"/>
      <c r="AM434" s="1"/>
      <c r="AN434" s="1"/>
      <c r="AO434" s="1"/>
      <c r="AP434" s="1"/>
      <c r="AQ434" s="1"/>
      <c r="AR434" s="1"/>
    </row>
    <row r="435" spans="1:44" hidden="1">
      <c r="A435" s="27" t="s">
        <v>311</v>
      </c>
      <c r="B435" s="6" t="s">
        <v>800</v>
      </c>
      <c r="C435" s="30">
        <f t="shared" si="123"/>
        <v>0</v>
      </c>
      <c r="D435" s="30">
        <f t="shared" si="124"/>
        <v>0</v>
      </c>
      <c r="E435" s="30">
        <f t="shared" si="124"/>
        <v>0</v>
      </c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  <c r="S435" s="30"/>
      <c r="T435" s="30"/>
      <c r="U435" s="30">
        <f t="shared" si="125"/>
        <v>0</v>
      </c>
      <c r="V435" s="30"/>
      <c r="W435" s="30"/>
      <c r="X435" s="1"/>
      <c r="Y435" s="1"/>
      <c r="Z435" s="1"/>
      <c r="AA435" s="1"/>
      <c r="AB435" s="1"/>
      <c r="AC435" s="1"/>
      <c r="AD435" s="1"/>
      <c r="AE435" s="1"/>
      <c r="AF435" s="1"/>
      <c r="AG435" s="1"/>
      <c r="AH435" s="1"/>
      <c r="AI435" s="1"/>
      <c r="AJ435" s="1"/>
      <c r="AK435" s="1"/>
      <c r="AL435" s="1"/>
      <c r="AM435" s="1"/>
      <c r="AN435" s="1"/>
      <c r="AO435" s="1"/>
      <c r="AP435" s="1"/>
      <c r="AQ435" s="1"/>
      <c r="AR435" s="1"/>
    </row>
    <row r="436" spans="1:44" hidden="1">
      <c r="A436" s="27" t="s">
        <v>313</v>
      </c>
      <c r="B436" s="6" t="s">
        <v>801</v>
      </c>
      <c r="C436" s="30">
        <f t="shared" si="123"/>
        <v>0</v>
      </c>
      <c r="D436" s="30">
        <f t="shared" si="124"/>
        <v>0</v>
      </c>
      <c r="E436" s="30">
        <f t="shared" si="124"/>
        <v>0</v>
      </c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  <c r="S436" s="30"/>
      <c r="T436" s="30"/>
      <c r="U436" s="30">
        <f t="shared" si="125"/>
        <v>0</v>
      </c>
      <c r="V436" s="30"/>
      <c r="W436" s="30"/>
      <c r="X436" s="1"/>
      <c r="Y436" s="1"/>
      <c r="Z436" s="1"/>
      <c r="AA436" s="1"/>
      <c r="AB436" s="1"/>
      <c r="AC436" s="1"/>
      <c r="AD436" s="1"/>
      <c r="AE436" s="1"/>
      <c r="AF436" s="1"/>
      <c r="AG436" s="1"/>
      <c r="AH436" s="1"/>
      <c r="AI436" s="1"/>
      <c r="AJ436" s="1"/>
      <c r="AK436" s="1"/>
      <c r="AL436" s="1"/>
      <c r="AM436" s="1"/>
      <c r="AN436" s="1"/>
      <c r="AO436" s="1"/>
      <c r="AP436" s="1"/>
      <c r="AQ436" s="1"/>
      <c r="AR436" s="1"/>
    </row>
    <row r="437" spans="1:44" hidden="1">
      <c r="A437" s="27" t="s">
        <v>315</v>
      </c>
      <c r="B437" s="6" t="s">
        <v>802</v>
      </c>
      <c r="C437" s="30">
        <f t="shared" si="123"/>
        <v>0</v>
      </c>
      <c r="D437" s="30">
        <f t="shared" si="124"/>
        <v>0</v>
      </c>
      <c r="E437" s="30">
        <f t="shared" si="124"/>
        <v>0</v>
      </c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  <c r="S437" s="30"/>
      <c r="T437" s="30"/>
      <c r="U437" s="30">
        <f t="shared" si="125"/>
        <v>0</v>
      </c>
      <c r="V437" s="30"/>
      <c r="W437" s="30"/>
      <c r="X437" s="1"/>
      <c r="Y437" s="1"/>
      <c r="Z437" s="1"/>
      <c r="AA437" s="1"/>
      <c r="AB437" s="1"/>
      <c r="AC437" s="1"/>
      <c r="AD437" s="1"/>
      <c r="AE437" s="1"/>
      <c r="AF437" s="1"/>
      <c r="AG437" s="1"/>
      <c r="AH437" s="1"/>
      <c r="AI437" s="1"/>
      <c r="AJ437" s="1"/>
      <c r="AK437" s="1"/>
      <c r="AL437" s="1"/>
      <c r="AM437" s="1"/>
      <c r="AN437" s="1"/>
      <c r="AO437" s="1"/>
      <c r="AP437" s="1"/>
      <c r="AQ437" s="1"/>
      <c r="AR437" s="1"/>
    </row>
    <row r="438" spans="1:44" hidden="1">
      <c r="A438" s="27" t="s">
        <v>317</v>
      </c>
      <c r="B438" s="6" t="s">
        <v>803</v>
      </c>
      <c r="C438" s="30">
        <f t="shared" si="123"/>
        <v>0</v>
      </c>
      <c r="D438" s="30">
        <f t="shared" si="124"/>
        <v>0</v>
      </c>
      <c r="E438" s="30">
        <f t="shared" si="124"/>
        <v>0</v>
      </c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  <c r="S438" s="30"/>
      <c r="T438" s="30"/>
      <c r="U438" s="30">
        <f t="shared" si="125"/>
        <v>0</v>
      </c>
      <c r="V438" s="30"/>
      <c r="W438" s="30"/>
      <c r="X438" s="1"/>
      <c r="Y438" s="1"/>
      <c r="Z438" s="1"/>
      <c r="AA438" s="1"/>
      <c r="AB438" s="1"/>
      <c r="AC438" s="1"/>
      <c r="AD438" s="1"/>
      <c r="AE438" s="1"/>
      <c r="AF438" s="1"/>
      <c r="AG438" s="1"/>
      <c r="AH438" s="1"/>
      <c r="AI438" s="1"/>
      <c r="AJ438" s="1"/>
      <c r="AK438" s="1"/>
      <c r="AL438" s="1"/>
      <c r="AM438" s="1"/>
      <c r="AN438" s="1"/>
      <c r="AO438" s="1"/>
      <c r="AP438" s="1"/>
      <c r="AQ438" s="1"/>
      <c r="AR438" s="1"/>
    </row>
    <row r="439" spans="1:44" hidden="1">
      <c r="A439" s="27" t="s">
        <v>319</v>
      </c>
      <c r="B439" s="6" t="s">
        <v>804</v>
      </c>
      <c r="C439" s="30">
        <f t="shared" si="123"/>
        <v>0</v>
      </c>
      <c r="D439" s="30">
        <f t="shared" si="124"/>
        <v>0</v>
      </c>
      <c r="E439" s="30">
        <f t="shared" si="124"/>
        <v>0</v>
      </c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  <c r="S439" s="30"/>
      <c r="T439" s="30"/>
      <c r="U439" s="30">
        <f t="shared" si="125"/>
        <v>0</v>
      </c>
      <c r="V439" s="30"/>
      <c r="W439" s="30"/>
      <c r="X439" s="1"/>
      <c r="Y439" s="1"/>
      <c r="Z439" s="1"/>
      <c r="AA439" s="1"/>
      <c r="AB439" s="1"/>
      <c r="AC439" s="1"/>
      <c r="AD439" s="1"/>
      <c r="AE439" s="1"/>
      <c r="AF439" s="1"/>
      <c r="AG439" s="1"/>
      <c r="AH439" s="1"/>
      <c r="AI439" s="1"/>
      <c r="AJ439" s="1"/>
      <c r="AK439" s="1"/>
      <c r="AL439" s="1"/>
      <c r="AM439" s="1"/>
      <c r="AN439" s="1"/>
      <c r="AO439" s="1"/>
      <c r="AP439" s="1"/>
      <c r="AQ439" s="1"/>
      <c r="AR439" s="1"/>
    </row>
    <row r="440" spans="1:44" ht="25.5">
      <c r="A440" s="27" t="s">
        <v>321</v>
      </c>
      <c r="B440" s="6" t="s">
        <v>805</v>
      </c>
      <c r="C440" s="30">
        <v>14000</v>
      </c>
      <c r="D440" s="30">
        <v>14000</v>
      </c>
      <c r="E440" s="30">
        <v>18337</v>
      </c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  <c r="S440" s="30"/>
      <c r="T440" s="30"/>
      <c r="U440" s="30"/>
      <c r="V440" s="30"/>
      <c r="W440" s="30"/>
      <c r="X440" s="1"/>
      <c r="Y440" s="1"/>
      <c r="Z440" s="1"/>
      <c r="AA440" s="1"/>
      <c r="AB440" s="1"/>
      <c r="AC440" s="1"/>
      <c r="AD440" s="1"/>
      <c r="AE440" s="1"/>
      <c r="AF440" s="1"/>
      <c r="AG440" s="1"/>
      <c r="AH440" s="1"/>
      <c r="AI440" s="1"/>
      <c r="AJ440" s="1"/>
      <c r="AK440" s="1"/>
      <c r="AL440" s="1"/>
      <c r="AM440" s="1"/>
      <c r="AN440" s="1"/>
      <c r="AO440" s="1"/>
      <c r="AP440" s="1"/>
      <c r="AQ440" s="1"/>
      <c r="AR440" s="1"/>
    </row>
    <row r="441" spans="1:44" hidden="1">
      <c r="A441" s="27" t="s">
        <v>323</v>
      </c>
      <c r="B441" s="6" t="s">
        <v>806</v>
      </c>
      <c r="C441" s="30">
        <f t="shared" ref="C441:C453" si="126">SUM(F441:U441)</f>
        <v>0</v>
      </c>
      <c r="D441" s="30">
        <f t="shared" ref="D441:D453" si="127">SUM(I441:X441)</f>
        <v>0</v>
      </c>
      <c r="E441" s="30">
        <f t="shared" ref="E441:E453" si="128">SUM(J441:Y441)</f>
        <v>0</v>
      </c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  <c r="S441" s="30"/>
      <c r="T441" s="30"/>
      <c r="U441" s="30">
        <f t="shared" si="125"/>
        <v>0</v>
      </c>
      <c r="V441" s="30"/>
      <c r="W441" s="30"/>
      <c r="X441" s="1"/>
      <c r="Y441" s="1"/>
      <c r="Z441" s="1"/>
      <c r="AA441" s="1"/>
      <c r="AB441" s="1"/>
      <c r="AC441" s="1"/>
      <c r="AD441" s="1"/>
      <c r="AE441" s="1"/>
      <c r="AF441" s="1"/>
      <c r="AG441" s="1"/>
      <c r="AH441" s="1"/>
      <c r="AI441" s="1"/>
      <c r="AJ441" s="1"/>
      <c r="AK441" s="1"/>
      <c r="AL441" s="1"/>
      <c r="AM441" s="1"/>
      <c r="AN441" s="1"/>
      <c r="AO441" s="1"/>
      <c r="AP441" s="1"/>
      <c r="AQ441" s="1"/>
      <c r="AR441" s="1"/>
    </row>
    <row r="442" spans="1:44" hidden="1">
      <c r="A442" s="27" t="s">
        <v>325</v>
      </c>
      <c r="B442" s="6" t="s">
        <v>807</v>
      </c>
      <c r="C442" s="30">
        <f t="shared" si="126"/>
        <v>0</v>
      </c>
      <c r="D442" s="30">
        <f t="shared" si="127"/>
        <v>0</v>
      </c>
      <c r="E442" s="30">
        <f t="shared" si="128"/>
        <v>0</v>
      </c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  <c r="S442" s="30"/>
      <c r="T442" s="30"/>
      <c r="U442" s="30">
        <f t="shared" si="125"/>
        <v>0</v>
      </c>
      <c r="V442" s="30"/>
      <c r="W442" s="30"/>
      <c r="X442" s="1"/>
      <c r="Y442" s="1"/>
      <c r="Z442" s="1"/>
      <c r="AA442" s="1"/>
      <c r="AB442" s="1"/>
      <c r="AC442" s="1"/>
      <c r="AD442" s="1"/>
      <c r="AE442" s="1"/>
      <c r="AF442" s="1"/>
      <c r="AG442" s="1"/>
      <c r="AH442" s="1"/>
      <c r="AI442" s="1"/>
      <c r="AJ442" s="1"/>
      <c r="AK442" s="1"/>
      <c r="AL442" s="1"/>
      <c r="AM442" s="1"/>
      <c r="AN442" s="1"/>
      <c r="AO442" s="1"/>
      <c r="AP442" s="1"/>
      <c r="AQ442" s="1"/>
      <c r="AR442" s="1"/>
    </row>
    <row r="443" spans="1:44" hidden="1">
      <c r="A443" s="27" t="s">
        <v>327</v>
      </c>
      <c r="B443" s="6" t="s">
        <v>808</v>
      </c>
      <c r="C443" s="30">
        <f t="shared" si="126"/>
        <v>0</v>
      </c>
      <c r="D443" s="30">
        <f t="shared" si="127"/>
        <v>0</v>
      </c>
      <c r="E443" s="30">
        <f t="shared" si="128"/>
        <v>0</v>
      </c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  <c r="S443" s="30"/>
      <c r="T443" s="30"/>
      <c r="U443" s="30">
        <f t="shared" si="125"/>
        <v>0</v>
      </c>
      <c r="V443" s="30"/>
      <c r="W443" s="30"/>
      <c r="X443" s="1"/>
      <c r="Y443" s="1"/>
      <c r="Z443" s="1"/>
      <c r="AA443" s="1"/>
      <c r="AB443" s="1"/>
      <c r="AC443" s="1"/>
      <c r="AD443" s="1"/>
      <c r="AE443" s="1"/>
      <c r="AF443" s="1"/>
      <c r="AG443" s="1"/>
      <c r="AH443" s="1"/>
      <c r="AI443" s="1"/>
      <c r="AJ443" s="1"/>
      <c r="AK443" s="1"/>
      <c r="AL443" s="1"/>
      <c r="AM443" s="1"/>
      <c r="AN443" s="1"/>
      <c r="AO443" s="1"/>
      <c r="AP443" s="1"/>
      <c r="AQ443" s="1"/>
      <c r="AR443" s="1"/>
    </row>
    <row r="444" spans="1:44" ht="25.5" hidden="1">
      <c r="A444" s="27" t="s">
        <v>329</v>
      </c>
      <c r="B444" s="6" t="s">
        <v>809</v>
      </c>
      <c r="C444" s="30">
        <f t="shared" si="126"/>
        <v>0</v>
      </c>
      <c r="D444" s="30">
        <f t="shared" si="127"/>
        <v>0</v>
      </c>
      <c r="E444" s="30">
        <f t="shared" si="128"/>
        <v>0</v>
      </c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  <c r="S444" s="30"/>
      <c r="T444" s="30"/>
      <c r="U444" s="30">
        <f t="shared" si="125"/>
        <v>0</v>
      </c>
      <c r="V444" s="30"/>
      <c r="W444" s="30"/>
      <c r="X444" s="1"/>
      <c r="Y444" s="1"/>
      <c r="Z444" s="1"/>
      <c r="AA444" s="1"/>
      <c r="AB444" s="1"/>
      <c r="AC444" s="1"/>
      <c r="AD444" s="1"/>
      <c r="AE444" s="1"/>
      <c r="AF444" s="1"/>
      <c r="AG444" s="1"/>
      <c r="AH444" s="1"/>
      <c r="AI444" s="1"/>
      <c r="AJ444" s="1"/>
      <c r="AK444" s="1"/>
      <c r="AL444" s="1"/>
      <c r="AM444" s="1"/>
      <c r="AN444" s="1"/>
      <c r="AO444" s="1"/>
      <c r="AP444" s="1"/>
      <c r="AQ444" s="1"/>
      <c r="AR444" s="1"/>
    </row>
    <row r="445" spans="1:44" ht="25.5" hidden="1">
      <c r="A445" s="27" t="s">
        <v>331</v>
      </c>
      <c r="B445" s="6" t="s">
        <v>810</v>
      </c>
      <c r="C445" s="30">
        <f t="shared" si="126"/>
        <v>0</v>
      </c>
      <c r="D445" s="30">
        <f t="shared" si="127"/>
        <v>0</v>
      </c>
      <c r="E445" s="30">
        <f t="shared" si="128"/>
        <v>0</v>
      </c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  <c r="S445" s="30"/>
      <c r="T445" s="30"/>
      <c r="U445" s="30">
        <f t="shared" si="125"/>
        <v>0</v>
      </c>
      <c r="V445" s="30"/>
      <c r="W445" s="30"/>
      <c r="X445" s="1"/>
      <c r="Y445" s="1"/>
      <c r="Z445" s="1"/>
      <c r="AA445" s="1"/>
      <c r="AB445" s="1"/>
      <c r="AC445" s="1"/>
      <c r="AD445" s="1"/>
      <c r="AE445" s="1"/>
      <c r="AF445" s="1"/>
      <c r="AG445" s="1"/>
      <c r="AH445" s="1"/>
      <c r="AI445" s="1"/>
      <c r="AJ445" s="1"/>
      <c r="AK445" s="1"/>
      <c r="AL445" s="1"/>
      <c r="AM445" s="1"/>
      <c r="AN445" s="1"/>
      <c r="AO445" s="1"/>
      <c r="AP445" s="1"/>
      <c r="AQ445" s="1"/>
      <c r="AR445" s="1"/>
    </row>
    <row r="446" spans="1:44" hidden="1">
      <c r="A446" s="27" t="s">
        <v>333</v>
      </c>
      <c r="B446" s="6" t="s">
        <v>811</v>
      </c>
      <c r="C446" s="30">
        <f t="shared" si="126"/>
        <v>0</v>
      </c>
      <c r="D446" s="30">
        <f t="shared" si="127"/>
        <v>0</v>
      </c>
      <c r="E446" s="30">
        <f t="shared" si="128"/>
        <v>0</v>
      </c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  <c r="S446" s="30"/>
      <c r="T446" s="30"/>
      <c r="U446" s="30">
        <f t="shared" si="125"/>
        <v>0</v>
      </c>
      <c r="V446" s="30"/>
      <c r="W446" s="30"/>
      <c r="X446" s="1"/>
      <c r="Y446" s="1"/>
      <c r="Z446" s="1"/>
      <c r="AA446" s="1"/>
      <c r="AB446" s="1"/>
      <c r="AC446" s="1"/>
      <c r="AD446" s="1"/>
      <c r="AE446" s="1"/>
      <c r="AF446" s="1"/>
      <c r="AG446" s="1"/>
      <c r="AH446" s="1"/>
      <c r="AI446" s="1"/>
      <c r="AJ446" s="1"/>
      <c r="AK446" s="1"/>
      <c r="AL446" s="1"/>
      <c r="AM446" s="1"/>
      <c r="AN446" s="1"/>
      <c r="AO446" s="1"/>
      <c r="AP446" s="1"/>
      <c r="AQ446" s="1"/>
      <c r="AR446" s="1"/>
    </row>
    <row r="447" spans="1:44" ht="25.5" hidden="1">
      <c r="A447" s="27" t="s">
        <v>335</v>
      </c>
      <c r="B447" s="6" t="s">
        <v>812</v>
      </c>
      <c r="C447" s="30">
        <f t="shared" si="126"/>
        <v>0</v>
      </c>
      <c r="D447" s="30">
        <f t="shared" si="127"/>
        <v>0</v>
      </c>
      <c r="E447" s="30">
        <f t="shared" si="128"/>
        <v>0</v>
      </c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  <c r="S447" s="30"/>
      <c r="T447" s="30"/>
      <c r="U447" s="30">
        <f t="shared" si="125"/>
        <v>0</v>
      </c>
      <c r="V447" s="30"/>
      <c r="W447" s="30"/>
      <c r="X447" s="1"/>
      <c r="Y447" s="1"/>
      <c r="Z447" s="1"/>
      <c r="AA447" s="1"/>
      <c r="AB447" s="1"/>
      <c r="AC447" s="1"/>
      <c r="AD447" s="1"/>
      <c r="AE447" s="1"/>
      <c r="AF447" s="1"/>
      <c r="AG447" s="1"/>
      <c r="AH447" s="1"/>
      <c r="AI447" s="1"/>
      <c r="AJ447" s="1"/>
      <c r="AK447" s="1"/>
      <c r="AL447" s="1"/>
      <c r="AM447" s="1"/>
      <c r="AN447" s="1"/>
      <c r="AO447" s="1"/>
      <c r="AP447" s="1"/>
      <c r="AQ447" s="1"/>
      <c r="AR447" s="1"/>
    </row>
    <row r="448" spans="1:44" ht="25.5" hidden="1">
      <c r="A448" s="27" t="s">
        <v>337</v>
      </c>
      <c r="B448" s="6" t="s">
        <v>813</v>
      </c>
      <c r="C448" s="30">
        <f t="shared" si="126"/>
        <v>0</v>
      </c>
      <c r="D448" s="30">
        <f t="shared" si="127"/>
        <v>0</v>
      </c>
      <c r="E448" s="30">
        <f t="shared" si="128"/>
        <v>0</v>
      </c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  <c r="S448" s="30"/>
      <c r="T448" s="30"/>
      <c r="U448" s="30">
        <f t="shared" si="125"/>
        <v>0</v>
      </c>
      <c r="V448" s="30"/>
      <c r="W448" s="30"/>
      <c r="X448" s="1"/>
      <c r="Y448" s="1"/>
      <c r="Z448" s="1"/>
      <c r="AA448" s="1"/>
      <c r="AB448" s="1"/>
      <c r="AC448" s="1"/>
      <c r="AD448" s="1"/>
      <c r="AE448" s="1"/>
      <c r="AF448" s="1"/>
      <c r="AG448" s="1"/>
      <c r="AH448" s="1"/>
      <c r="AI448" s="1"/>
      <c r="AJ448" s="1"/>
      <c r="AK448" s="1"/>
      <c r="AL448" s="1"/>
      <c r="AM448" s="1"/>
      <c r="AN448" s="1"/>
      <c r="AO448" s="1"/>
      <c r="AP448" s="1"/>
      <c r="AQ448" s="1"/>
      <c r="AR448" s="1"/>
    </row>
    <row r="449" spans="1:44" hidden="1">
      <c r="A449" s="27" t="s">
        <v>339</v>
      </c>
      <c r="B449" s="6" t="s">
        <v>814</v>
      </c>
      <c r="C449" s="30">
        <f t="shared" si="126"/>
        <v>0</v>
      </c>
      <c r="D449" s="30">
        <f t="shared" si="127"/>
        <v>0</v>
      </c>
      <c r="E449" s="30">
        <f t="shared" si="128"/>
        <v>0</v>
      </c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  <c r="S449" s="30"/>
      <c r="T449" s="30"/>
      <c r="U449" s="30">
        <f t="shared" si="125"/>
        <v>0</v>
      </c>
      <c r="V449" s="30"/>
      <c r="W449" s="30"/>
      <c r="X449" s="1"/>
      <c r="Y449" s="1"/>
      <c r="Z449" s="1"/>
      <c r="AA449" s="1"/>
      <c r="AB449" s="1"/>
      <c r="AC449" s="1"/>
      <c r="AD449" s="1"/>
      <c r="AE449" s="1"/>
      <c r="AF449" s="1"/>
      <c r="AG449" s="1"/>
      <c r="AH449" s="1"/>
      <c r="AI449" s="1"/>
      <c r="AJ449" s="1"/>
      <c r="AK449" s="1"/>
      <c r="AL449" s="1"/>
      <c r="AM449" s="1"/>
      <c r="AN449" s="1"/>
      <c r="AO449" s="1"/>
      <c r="AP449" s="1"/>
      <c r="AQ449" s="1"/>
      <c r="AR449" s="1"/>
    </row>
    <row r="450" spans="1:44" hidden="1">
      <c r="A450" s="27" t="s">
        <v>341</v>
      </c>
      <c r="B450" s="6" t="s">
        <v>815</v>
      </c>
      <c r="C450" s="30">
        <f t="shared" si="126"/>
        <v>0</v>
      </c>
      <c r="D450" s="30">
        <f t="shared" si="127"/>
        <v>0</v>
      </c>
      <c r="E450" s="30">
        <f t="shared" si="128"/>
        <v>0</v>
      </c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  <c r="S450" s="30"/>
      <c r="T450" s="30"/>
      <c r="U450" s="30">
        <f t="shared" si="125"/>
        <v>0</v>
      </c>
      <c r="V450" s="30"/>
      <c r="W450" s="30"/>
      <c r="X450" s="1"/>
      <c r="Y450" s="1"/>
      <c r="Z450" s="1"/>
      <c r="AA450" s="1"/>
      <c r="AB450" s="1"/>
      <c r="AC450" s="1"/>
      <c r="AD450" s="1"/>
      <c r="AE450" s="1"/>
      <c r="AF450" s="1"/>
      <c r="AG450" s="1"/>
      <c r="AH450" s="1"/>
      <c r="AI450" s="1"/>
      <c r="AJ450" s="1"/>
      <c r="AK450" s="1"/>
      <c r="AL450" s="1"/>
      <c r="AM450" s="1"/>
      <c r="AN450" s="1"/>
      <c r="AO450" s="1"/>
      <c r="AP450" s="1"/>
      <c r="AQ450" s="1"/>
      <c r="AR450" s="1"/>
    </row>
    <row r="451" spans="1:44" hidden="1">
      <c r="A451" s="27" t="s">
        <v>343</v>
      </c>
      <c r="B451" s="6" t="s">
        <v>816</v>
      </c>
      <c r="C451" s="30">
        <f t="shared" si="126"/>
        <v>0</v>
      </c>
      <c r="D451" s="30">
        <f t="shared" si="127"/>
        <v>0</v>
      </c>
      <c r="E451" s="30">
        <f t="shared" si="128"/>
        <v>0</v>
      </c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  <c r="S451" s="30"/>
      <c r="T451" s="30"/>
      <c r="U451" s="30">
        <f t="shared" si="125"/>
        <v>0</v>
      </c>
      <c r="V451" s="30"/>
      <c r="W451" s="30"/>
      <c r="X451" s="1"/>
      <c r="Y451" s="1"/>
      <c r="Z451" s="1"/>
      <c r="AA451" s="1"/>
      <c r="AB451" s="1"/>
      <c r="AC451" s="1"/>
      <c r="AD451" s="1"/>
      <c r="AE451" s="1"/>
      <c r="AF451" s="1"/>
      <c r="AG451" s="1"/>
      <c r="AH451" s="1"/>
      <c r="AI451" s="1"/>
      <c r="AJ451" s="1"/>
      <c r="AK451" s="1"/>
      <c r="AL451" s="1"/>
      <c r="AM451" s="1"/>
      <c r="AN451" s="1"/>
      <c r="AO451" s="1"/>
      <c r="AP451" s="1"/>
      <c r="AQ451" s="1"/>
      <c r="AR451" s="1"/>
    </row>
    <row r="452" spans="1:44" hidden="1">
      <c r="A452" s="27" t="s">
        <v>345</v>
      </c>
      <c r="B452" s="6" t="s">
        <v>817</v>
      </c>
      <c r="C452" s="30">
        <f t="shared" si="126"/>
        <v>0</v>
      </c>
      <c r="D452" s="30">
        <f t="shared" si="127"/>
        <v>0</v>
      </c>
      <c r="E452" s="30">
        <f t="shared" si="128"/>
        <v>0</v>
      </c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  <c r="S452" s="30"/>
      <c r="T452" s="30"/>
      <c r="U452" s="30">
        <f t="shared" si="125"/>
        <v>0</v>
      </c>
      <c r="V452" s="30"/>
      <c r="W452" s="30"/>
      <c r="X452" s="1"/>
      <c r="Y452" s="1"/>
      <c r="Z452" s="1"/>
      <c r="AA452" s="1"/>
      <c r="AB452" s="1"/>
      <c r="AC452" s="1"/>
      <c r="AD452" s="1"/>
      <c r="AE452" s="1"/>
      <c r="AF452" s="1"/>
      <c r="AG452" s="1"/>
      <c r="AH452" s="1"/>
      <c r="AI452" s="1"/>
      <c r="AJ452" s="1"/>
      <c r="AK452" s="1"/>
      <c r="AL452" s="1"/>
      <c r="AM452" s="1"/>
      <c r="AN452" s="1"/>
      <c r="AO452" s="1"/>
      <c r="AP452" s="1"/>
      <c r="AQ452" s="1"/>
      <c r="AR452" s="1"/>
    </row>
    <row r="453" spans="1:44" hidden="1">
      <c r="A453" s="27" t="s">
        <v>347</v>
      </c>
      <c r="B453" s="6" t="s">
        <v>818</v>
      </c>
      <c r="C453" s="30">
        <f t="shared" si="126"/>
        <v>0</v>
      </c>
      <c r="D453" s="30">
        <f t="shared" si="127"/>
        <v>0</v>
      </c>
      <c r="E453" s="30">
        <f t="shared" si="128"/>
        <v>0</v>
      </c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  <c r="S453" s="30"/>
      <c r="T453" s="30"/>
      <c r="U453" s="30">
        <f t="shared" si="125"/>
        <v>0</v>
      </c>
      <c r="V453" s="30"/>
      <c r="W453" s="30"/>
      <c r="X453" s="1"/>
      <c r="Y453" s="1"/>
      <c r="Z453" s="1"/>
      <c r="AA453" s="1"/>
      <c r="AB453" s="1"/>
      <c r="AC453" s="1"/>
      <c r="AD453" s="1"/>
      <c r="AE453" s="1"/>
      <c r="AF453" s="1"/>
      <c r="AG453" s="1"/>
      <c r="AH453" s="1"/>
      <c r="AI453" s="1"/>
      <c r="AJ453" s="1"/>
      <c r="AK453" s="1"/>
      <c r="AL453" s="1"/>
      <c r="AM453" s="1"/>
      <c r="AN453" s="1"/>
      <c r="AO453" s="1"/>
      <c r="AP453" s="1"/>
      <c r="AQ453" s="1"/>
      <c r="AR453" s="1"/>
    </row>
    <row r="454" spans="1:44" hidden="1">
      <c r="A454" s="27" t="s">
        <v>349</v>
      </c>
      <c r="B454" s="6" t="s">
        <v>819</v>
      </c>
      <c r="C454" s="30">
        <f t="shared" ref="C454:U454" si="129">SUM(C455:C457)</f>
        <v>0</v>
      </c>
      <c r="D454" s="30">
        <f>SUM(D455:D457)</f>
        <v>0</v>
      </c>
      <c r="E454" s="30">
        <f>SUM(E455:E457)</f>
        <v>0</v>
      </c>
      <c r="F454" s="30">
        <f t="shared" si="129"/>
        <v>0</v>
      </c>
      <c r="G454" s="30">
        <f t="shared" si="129"/>
        <v>0</v>
      </c>
      <c r="H454" s="30">
        <f t="shared" si="129"/>
        <v>0</v>
      </c>
      <c r="I454" s="30">
        <f t="shared" si="129"/>
        <v>0</v>
      </c>
      <c r="J454" s="30">
        <f t="shared" si="129"/>
        <v>0</v>
      </c>
      <c r="K454" s="30">
        <f t="shared" si="129"/>
        <v>0</v>
      </c>
      <c r="L454" s="30">
        <f t="shared" si="129"/>
        <v>0</v>
      </c>
      <c r="M454" s="30">
        <f t="shared" si="129"/>
        <v>0</v>
      </c>
      <c r="N454" s="30">
        <f t="shared" si="129"/>
        <v>0</v>
      </c>
      <c r="O454" s="30">
        <f t="shared" si="129"/>
        <v>0</v>
      </c>
      <c r="P454" s="30">
        <f t="shared" si="129"/>
        <v>0</v>
      </c>
      <c r="Q454" s="30">
        <f t="shared" si="129"/>
        <v>0</v>
      </c>
      <c r="R454" s="30">
        <f>SUM(R455:R457)</f>
        <v>0</v>
      </c>
      <c r="S454" s="30">
        <f>SUM(S455:S457)</f>
        <v>0</v>
      </c>
      <c r="T454" s="30">
        <f>SUM(T455:T457)</f>
        <v>0</v>
      </c>
      <c r="U454" s="30">
        <f t="shared" si="129"/>
        <v>0</v>
      </c>
      <c r="V454" s="30"/>
      <c r="W454" s="30">
        <f>SUM(W455:W457)</f>
        <v>0</v>
      </c>
      <c r="X454" s="1"/>
      <c r="Y454" s="1"/>
      <c r="Z454" s="1"/>
      <c r="AA454" s="1"/>
      <c r="AB454" s="1"/>
      <c r="AC454" s="1"/>
      <c r="AD454" s="1"/>
      <c r="AE454" s="1"/>
      <c r="AF454" s="1"/>
      <c r="AG454" s="1"/>
      <c r="AH454" s="1"/>
      <c r="AI454" s="1"/>
      <c r="AJ454" s="1"/>
      <c r="AK454" s="1"/>
      <c r="AL454" s="1"/>
      <c r="AM454" s="1"/>
      <c r="AN454" s="1"/>
      <c r="AO454" s="1"/>
      <c r="AP454" s="1"/>
      <c r="AQ454" s="1"/>
      <c r="AR454" s="1"/>
    </row>
    <row r="455" spans="1:44" hidden="1">
      <c r="A455" s="27" t="s">
        <v>351</v>
      </c>
      <c r="B455" s="6" t="s">
        <v>820</v>
      </c>
      <c r="C455" s="30">
        <f>SUM(F455:U455)</f>
        <v>0</v>
      </c>
      <c r="D455" s="30">
        <f t="shared" ref="D455:E458" si="130">SUM(I455:X455)</f>
        <v>0</v>
      </c>
      <c r="E455" s="30">
        <f t="shared" si="130"/>
        <v>0</v>
      </c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  <c r="S455" s="30"/>
      <c r="T455" s="30"/>
      <c r="U455" s="30">
        <f>SUM(V455:W455)</f>
        <v>0</v>
      </c>
      <c r="V455" s="30"/>
      <c r="W455" s="30"/>
      <c r="X455" s="1"/>
      <c r="Y455" s="1"/>
      <c r="Z455" s="1"/>
      <c r="AA455" s="1"/>
      <c r="AB455" s="1"/>
      <c r="AC455" s="1"/>
      <c r="AD455" s="1"/>
      <c r="AE455" s="1"/>
      <c r="AF455" s="1"/>
      <c r="AG455" s="1"/>
      <c r="AH455" s="1"/>
      <c r="AI455" s="1"/>
      <c r="AJ455" s="1"/>
      <c r="AK455" s="1"/>
      <c r="AL455" s="1"/>
      <c r="AM455" s="1"/>
      <c r="AN455" s="1"/>
      <c r="AO455" s="1"/>
      <c r="AP455" s="1"/>
      <c r="AQ455" s="1"/>
      <c r="AR455" s="1"/>
    </row>
    <row r="456" spans="1:44" hidden="1">
      <c r="A456" s="27" t="s">
        <v>353</v>
      </c>
      <c r="B456" s="6" t="s">
        <v>821</v>
      </c>
      <c r="C456" s="30">
        <f>SUM(F456:U456)</f>
        <v>0</v>
      </c>
      <c r="D456" s="30">
        <f t="shared" si="130"/>
        <v>0</v>
      </c>
      <c r="E456" s="30">
        <f t="shared" si="130"/>
        <v>0</v>
      </c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  <c r="S456" s="30"/>
      <c r="T456" s="30"/>
      <c r="U456" s="30">
        <f>SUM(V456:W456)</f>
        <v>0</v>
      </c>
      <c r="V456" s="30"/>
      <c r="W456" s="30"/>
      <c r="X456" s="1"/>
      <c r="Y456" s="1"/>
      <c r="Z456" s="1"/>
      <c r="AA456" s="1"/>
      <c r="AB456" s="1"/>
      <c r="AC456" s="1"/>
      <c r="AD456" s="1"/>
      <c r="AE456" s="1"/>
      <c r="AF456" s="1"/>
      <c r="AG456" s="1"/>
      <c r="AH456" s="1"/>
      <c r="AI456" s="1"/>
      <c r="AJ456" s="1"/>
      <c r="AK456" s="1"/>
      <c r="AL456" s="1"/>
      <c r="AM456" s="1"/>
      <c r="AN456" s="1"/>
      <c r="AO456" s="1"/>
      <c r="AP456" s="1"/>
      <c r="AQ456" s="1"/>
      <c r="AR456" s="1"/>
    </row>
    <row r="457" spans="1:44" hidden="1">
      <c r="A457" s="27" t="s">
        <v>355</v>
      </c>
      <c r="B457" s="6" t="s">
        <v>822</v>
      </c>
      <c r="C457" s="30">
        <f>SUM(F457:U457)</f>
        <v>0</v>
      </c>
      <c r="D457" s="30">
        <f t="shared" si="130"/>
        <v>0</v>
      </c>
      <c r="E457" s="30">
        <f t="shared" si="130"/>
        <v>0</v>
      </c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  <c r="S457" s="30"/>
      <c r="T457" s="30"/>
      <c r="U457" s="30">
        <f>SUM(V457:W457)</f>
        <v>0</v>
      </c>
      <c r="V457" s="30"/>
      <c r="W457" s="30"/>
      <c r="X457" s="1"/>
      <c r="Y457" s="1"/>
      <c r="Z457" s="1"/>
      <c r="AA457" s="1"/>
      <c r="AB457" s="1"/>
      <c r="AC457" s="1"/>
      <c r="AD457" s="1"/>
      <c r="AE457" s="1"/>
      <c r="AF457" s="1"/>
      <c r="AG457" s="1"/>
      <c r="AH457" s="1"/>
      <c r="AI457" s="1"/>
      <c r="AJ457" s="1"/>
      <c r="AK457" s="1"/>
      <c r="AL457" s="1"/>
      <c r="AM457" s="1"/>
      <c r="AN457" s="1"/>
      <c r="AO457" s="1"/>
      <c r="AP457" s="1"/>
      <c r="AQ457" s="1"/>
      <c r="AR457" s="1"/>
    </row>
    <row r="458" spans="1:44" hidden="1">
      <c r="A458" s="27" t="s">
        <v>357</v>
      </c>
      <c r="B458" s="6" t="s">
        <v>823</v>
      </c>
      <c r="C458" s="30">
        <f>SUM(F458:U458)</f>
        <v>0</v>
      </c>
      <c r="D458" s="30">
        <f t="shared" si="130"/>
        <v>0</v>
      </c>
      <c r="E458" s="30">
        <f t="shared" si="130"/>
        <v>0</v>
      </c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  <c r="S458" s="30"/>
      <c r="T458" s="30"/>
      <c r="U458" s="30">
        <f>SUM(V458:W458)</f>
        <v>0</v>
      </c>
      <c r="V458" s="30"/>
      <c r="W458" s="30"/>
      <c r="X458" s="1"/>
      <c r="Y458" s="1"/>
      <c r="Z458" s="1"/>
      <c r="AA458" s="1"/>
      <c r="AB458" s="1"/>
      <c r="AC458" s="1"/>
      <c r="AD458" s="1"/>
      <c r="AE458" s="1"/>
      <c r="AF458" s="1"/>
      <c r="AG458" s="1"/>
      <c r="AH458" s="1"/>
      <c r="AI458" s="1"/>
      <c r="AJ458" s="1"/>
      <c r="AK458" s="1"/>
      <c r="AL458" s="1"/>
      <c r="AM458" s="1"/>
      <c r="AN458" s="1"/>
      <c r="AO458" s="1"/>
      <c r="AP458" s="1"/>
      <c r="AQ458" s="1"/>
      <c r="AR458" s="1"/>
    </row>
    <row r="459" spans="1:44" ht="15.75" customHeight="1">
      <c r="A459" s="27" t="s">
        <v>359</v>
      </c>
      <c r="B459" s="6" t="s">
        <v>824</v>
      </c>
      <c r="C459" s="30">
        <f>SUM(C460:C463)</f>
        <v>3400</v>
      </c>
      <c r="D459" s="30">
        <f>SUM(D460:D463)</f>
        <v>3400</v>
      </c>
      <c r="E459" s="30">
        <f>SUM(E460:E463)</f>
        <v>3647</v>
      </c>
      <c r="F459" s="30">
        <f t="shared" ref="F459:O459" si="131">SUM(F460:F463)</f>
        <v>0</v>
      </c>
      <c r="G459" s="30">
        <f t="shared" si="131"/>
        <v>0</v>
      </c>
      <c r="H459" s="30">
        <f t="shared" si="131"/>
        <v>0</v>
      </c>
      <c r="I459" s="30">
        <f t="shared" si="131"/>
        <v>0</v>
      </c>
      <c r="J459" s="30">
        <f t="shared" si="131"/>
        <v>0</v>
      </c>
      <c r="K459" s="30">
        <f t="shared" si="131"/>
        <v>0</v>
      </c>
      <c r="L459" s="30">
        <f t="shared" si="131"/>
        <v>0</v>
      </c>
      <c r="M459" s="30">
        <f t="shared" si="131"/>
        <v>0</v>
      </c>
      <c r="N459" s="30">
        <f t="shared" si="131"/>
        <v>0</v>
      </c>
      <c r="O459" s="30">
        <f t="shared" si="131"/>
        <v>0</v>
      </c>
      <c r="P459" s="30"/>
      <c r="Q459" s="30"/>
      <c r="R459" s="30"/>
      <c r="S459" s="30"/>
      <c r="T459" s="30"/>
      <c r="U459" s="30"/>
      <c r="V459" s="30"/>
      <c r="W459" s="30"/>
      <c r="X459" s="1"/>
      <c r="Y459" s="1"/>
      <c r="Z459" s="1"/>
      <c r="AA459" s="1"/>
      <c r="AB459" s="1"/>
      <c r="AC459" s="1"/>
      <c r="AD459" s="1"/>
      <c r="AE459" s="1"/>
      <c r="AF459" s="1"/>
      <c r="AG459" s="1"/>
      <c r="AH459" s="1"/>
      <c r="AI459" s="1"/>
      <c r="AJ459" s="1"/>
      <c r="AK459" s="1"/>
      <c r="AL459" s="1"/>
      <c r="AM459" s="1"/>
      <c r="AN459" s="1"/>
      <c r="AO459" s="1"/>
      <c r="AP459" s="1"/>
      <c r="AQ459" s="1"/>
      <c r="AR459" s="1"/>
    </row>
    <row r="460" spans="1:44" hidden="1">
      <c r="A460" s="27" t="s">
        <v>365</v>
      </c>
      <c r="B460" s="6" t="s">
        <v>825</v>
      </c>
      <c r="C460" s="30">
        <f>SUM(F460:U460)</f>
        <v>0</v>
      </c>
      <c r="D460" s="30">
        <f>SUM(I460:X460)</f>
        <v>0</v>
      </c>
      <c r="E460" s="30">
        <f>SUM(J460:Y460)</f>
        <v>0</v>
      </c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  <c r="S460" s="30"/>
      <c r="T460" s="30"/>
      <c r="U460" s="30">
        <f>SUM(V460:W460)</f>
        <v>0</v>
      </c>
      <c r="V460" s="30"/>
      <c r="W460" s="30"/>
      <c r="X460" s="1"/>
      <c r="Y460" s="1"/>
      <c r="Z460" s="1"/>
      <c r="AA460" s="1"/>
      <c r="AB460" s="1"/>
      <c r="AC460" s="1"/>
      <c r="AD460" s="1"/>
      <c r="AE460" s="1"/>
      <c r="AF460" s="1"/>
      <c r="AG460" s="1"/>
      <c r="AH460" s="1"/>
      <c r="AI460" s="1"/>
      <c r="AJ460" s="1"/>
      <c r="AK460" s="1"/>
      <c r="AL460" s="1"/>
      <c r="AM460" s="1"/>
      <c r="AN460" s="1"/>
      <c r="AO460" s="1"/>
      <c r="AP460" s="1"/>
      <c r="AQ460" s="1"/>
      <c r="AR460" s="1"/>
    </row>
    <row r="461" spans="1:44">
      <c r="A461" s="27" t="s">
        <v>367</v>
      </c>
      <c r="B461" s="6" t="s">
        <v>826</v>
      </c>
      <c r="C461" s="30">
        <v>3400</v>
      </c>
      <c r="D461" s="30">
        <v>3400</v>
      </c>
      <c r="E461" s="30">
        <v>3647</v>
      </c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  <c r="S461" s="30"/>
      <c r="T461" s="30"/>
      <c r="U461" s="30"/>
      <c r="V461" s="30"/>
      <c r="W461" s="30"/>
      <c r="X461" s="1"/>
      <c r="Y461" s="1"/>
      <c r="Z461" s="1"/>
      <c r="AA461" s="1"/>
      <c r="AB461" s="1"/>
      <c r="AC461" s="1"/>
      <c r="AD461" s="1"/>
      <c r="AE461" s="1"/>
      <c r="AF461" s="1"/>
      <c r="AG461" s="1"/>
      <c r="AH461" s="1"/>
      <c r="AI461" s="1"/>
      <c r="AJ461" s="1"/>
      <c r="AK461" s="1"/>
      <c r="AL461" s="1"/>
      <c r="AM461" s="1"/>
      <c r="AN461" s="1"/>
      <c r="AO461" s="1"/>
      <c r="AP461" s="1"/>
      <c r="AQ461" s="1"/>
      <c r="AR461" s="1"/>
    </row>
    <row r="462" spans="1:44" hidden="1">
      <c r="A462" s="27" t="s">
        <v>369</v>
      </c>
      <c r="B462" s="6" t="s">
        <v>827</v>
      </c>
      <c r="C462" s="30">
        <f>SUM(F462:U462)</f>
        <v>0</v>
      </c>
      <c r="D462" s="30">
        <f>SUM(I462:X462)</f>
        <v>0</v>
      </c>
      <c r="E462" s="30">
        <f>SUM(J462:Y462)</f>
        <v>0</v>
      </c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  <c r="S462" s="30"/>
      <c r="T462" s="30"/>
      <c r="U462" s="30">
        <f>SUM(V462:W462)</f>
        <v>0</v>
      </c>
      <c r="V462" s="30"/>
      <c r="W462" s="30"/>
      <c r="X462" s="1"/>
      <c r="Y462" s="1"/>
      <c r="Z462" s="1"/>
      <c r="AA462" s="1"/>
      <c r="AB462" s="1"/>
      <c r="AC462" s="1"/>
      <c r="AD462" s="1"/>
      <c r="AE462" s="1"/>
      <c r="AF462" s="1"/>
      <c r="AG462" s="1"/>
      <c r="AH462" s="1"/>
      <c r="AI462" s="1"/>
      <c r="AJ462" s="1"/>
      <c r="AK462" s="1"/>
      <c r="AL462" s="1"/>
      <c r="AM462" s="1"/>
      <c r="AN462" s="1"/>
      <c r="AO462" s="1"/>
      <c r="AP462" s="1"/>
      <c r="AQ462" s="1"/>
      <c r="AR462" s="1"/>
    </row>
    <row r="463" spans="1:44" hidden="1">
      <c r="A463" s="27" t="s">
        <v>371</v>
      </c>
      <c r="B463" s="6" t="s">
        <v>828</v>
      </c>
      <c r="C463" s="30">
        <f>SUM(F463:U463)</f>
        <v>0</v>
      </c>
      <c r="D463" s="30">
        <f>SUM(I463:X463)</f>
        <v>0</v>
      </c>
      <c r="E463" s="30">
        <f>SUM(J463:Y463)</f>
        <v>0</v>
      </c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  <c r="S463" s="30"/>
      <c r="T463" s="30"/>
      <c r="U463" s="30">
        <f>SUM(V463:W463)</f>
        <v>0</v>
      </c>
      <c r="V463" s="30"/>
      <c r="W463" s="30"/>
      <c r="X463" s="1"/>
      <c r="Y463" s="1"/>
      <c r="Z463" s="1"/>
      <c r="AA463" s="1"/>
      <c r="AB463" s="1"/>
      <c r="AC463" s="1"/>
      <c r="AD463" s="1"/>
      <c r="AE463" s="1"/>
      <c r="AF463" s="1"/>
      <c r="AG463" s="1"/>
      <c r="AH463" s="1"/>
      <c r="AI463" s="1"/>
      <c r="AJ463" s="1"/>
      <c r="AK463" s="1"/>
      <c r="AL463" s="1"/>
      <c r="AM463" s="1"/>
      <c r="AN463" s="1"/>
      <c r="AO463" s="1"/>
      <c r="AP463" s="1"/>
      <c r="AQ463" s="1"/>
      <c r="AR463" s="1"/>
    </row>
    <row r="464" spans="1:44" ht="15.75" customHeight="1">
      <c r="A464" s="27" t="s">
        <v>373</v>
      </c>
      <c r="B464" s="6" t="s">
        <v>829</v>
      </c>
      <c r="C464" s="30">
        <f>SUM(C465:C480)</f>
        <v>100</v>
      </c>
      <c r="D464" s="30">
        <f>SUM(D465:D480)</f>
        <v>100</v>
      </c>
      <c r="E464" s="30">
        <f>SUM(E465:E480)</f>
        <v>158</v>
      </c>
      <c r="F464" s="30">
        <f t="shared" ref="F464:O464" si="132">SUM(F465:F480)</f>
        <v>0</v>
      </c>
      <c r="G464" s="30">
        <f t="shared" si="132"/>
        <v>0</v>
      </c>
      <c r="H464" s="30">
        <f t="shared" si="132"/>
        <v>0</v>
      </c>
      <c r="I464" s="30">
        <f t="shared" si="132"/>
        <v>0</v>
      </c>
      <c r="J464" s="30">
        <f t="shared" si="132"/>
        <v>0</v>
      </c>
      <c r="K464" s="30">
        <f t="shared" si="132"/>
        <v>0</v>
      </c>
      <c r="L464" s="30">
        <f t="shared" si="132"/>
        <v>0</v>
      </c>
      <c r="M464" s="30">
        <f t="shared" si="132"/>
        <v>0</v>
      </c>
      <c r="N464" s="30">
        <f t="shared" si="132"/>
        <v>0</v>
      </c>
      <c r="O464" s="30">
        <f t="shared" si="132"/>
        <v>0</v>
      </c>
      <c r="P464" s="30"/>
      <c r="Q464" s="30"/>
      <c r="R464" s="30"/>
      <c r="S464" s="30"/>
      <c r="T464" s="30"/>
      <c r="U464" s="30"/>
      <c r="V464" s="30"/>
      <c r="W464" s="30"/>
      <c r="X464" s="1"/>
      <c r="Y464" s="1"/>
      <c r="Z464" s="1"/>
      <c r="AA464" s="1"/>
      <c r="AB464" s="1"/>
      <c r="AC464" s="1"/>
      <c r="AD464" s="1"/>
      <c r="AE464" s="1"/>
      <c r="AF464" s="1"/>
      <c r="AG464" s="1"/>
      <c r="AH464" s="1"/>
      <c r="AI464" s="1"/>
      <c r="AJ464" s="1"/>
      <c r="AK464" s="1"/>
      <c r="AL464" s="1"/>
      <c r="AM464" s="1"/>
      <c r="AN464" s="1"/>
      <c r="AO464" s="1"/>
      <c r="AP464" s="1"/>
      <c r="AQ464" s="1"/>
      <c r="AR464" s="1"/>
    </row>
    <row r="465" spans="1:44" hidden="1">
      <c r="A465" s="27" t="s">
        <v>375</v>
      </c>
      <c r="B465" s="6" t="s">
        <v>830</v>
      </c>
      <c r="C465" s="30">
        <f t="shared" ref="C465:C471" si="133">SUM(F465:U465)</f>
        <v>0</v>
      </c>
      <c r="D465" s="30">
        <f t="shared" ref="D465:E471" si="134">SUM(I465:X465)</f>
        <v>0</v>
      </c>
      <c r="E465" s="30">
        <f t="shared" si="134"/>
        <v>0</v>
      </c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  <c r="S465" s="30"/>
      <c r="T465" s="30"/>
      <c r="U465" s="30">
        <f t="shared" ref="U465:U480" si="135">SUM(V465:W465)</f>
        <v>0</v>
      </c>
      <c r="V465" s="30"/>
      <c r="W465" s="30"/>
      <c r="X465" s="1"/>
      <c r="Y465" s="1"/>
      <c r="Z465" s="1"/>
      <c r="AA465" s="1"/>
      <c r="AB465" s="1"/>
      <c r="AC465" s="1"/>
      <c r="AD465" s="1"/>
      <c r="AE465" s="1"/>
      <c r="AF465" s="1"/>
      <c r="AG465" s="1"/>
      <c r="AH465" s="1"/>
      <c r="AI465" s="1"/>
      <c r="AJ465" s="1"/>
      <c r="AK465" s="1"/>
      <c r="AL465" s="1"/>
      <c r="AM465" s="1"/>
      <c r="AN465" s="1"/>
      <c r="AO465" s="1"/>
      <c r="AP465" s="1"/>
      <c r="AQ465" s="1"/>
      <c r="AR465" s="1"/>
    </row>
    <row r="466" spans="1:44" hidden="1">
      <c r="A466" s="27" t="s">
        <v>377</v>
      </c>
      <c r="B466" s="6" t="s">
        <v>831</v>
      </c>
      <c r="C466" s="30">
        <f t="shared" si="133"/>
        <v>0</v>
      </c>
      <c r="D466" s="30">
        <f t="shared" si="134"/>
        <v>0</v>
      </c>
      <c r="E466" s="30">
        <f t="shared" si="134"/>
        <v>0</v>
      </c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  <c r="S466" s="30"/>
      <c r="T466" s="30"/>
      <c r="U466" s="30">
        <f t="shared" si="135"/>
        <v>0</v>
      </c>
      <c r="V466" s="30"/>
      <c r="W466" s="30"/>
      <c r="X466" s="1"/>
      <c r="Y466" s="1"/>
      <c r="Z466" s="1"/>
      <c r="AA466" s="1"/>
      <c r="AB466" s="1"/>
      <c r="AC466" s="1"/>
      <c r="AD466" s="1"/>
      <c r="AE466" s="1"/>
      <c r="AF466" s="1"/>
      <c r="AG466" s="1"/>
      <c r="AH466" s="1"/>
      <c r="AI466" s="1"/>
      <c r="AJ466" s="1"/>
      <c r="AK466" s="1"/>
      <c r="AL466" s="1"/>
      <c r="AM466" s="1"/>
      <c r="AN466" s="1"/>
      <c r="AO466" s="1"/>
      <c r="AP466" s="1"/>
      <c r="AQ466" s="1"/>
      <c r="AR466" s="1"/>
    </row>
    <row r="467" spans="1:44" ht="25.5" hidden="1">
      <c r="A467" s="27" t="s">
        <v>379</v>
      </c>
      <c r="B467" s="6" t="s">
        <v>832</v>
      </c>
      <c r="C467" s="30">
        <f t="shared" si="133"/>
        <v>0</v>
      </c>
      <c r="D467" s="30">
        <f t="shared" si="134"/>
        <v>0</v>
      </c>
      <c r="E467" s="30">
        <f t="shared" si="134"/>
        <v>0</v>
      </c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  <c r="S467" s="30"/>
      <c r="T467" s="30"/>
      <c r="U467" s="30">
        <f t="shared" si="135"/>
        <v>0</v>
      </c>
      <c r="V467" s="30"/>
      <c r="W467" s="30"/>
      <c r="X467" s="1"/>
      <c r="Y467" s="1"/>
      <c r="Z467" s="1"/>
      <c r="AA467" s="1"/>
      <c r="AB467" s="1"/>
      <c r="AC467" s="1"/>
      <c r="AD467" s="1"/>
      <c r="AE467" s="1"/>
      <c r="AF467" s="1"/>
      <c r="AG467" s="1"/>
      <c r="AH467" s="1"/>
      <c r="AI467" s="1"/>
      <c r="AJ467" s="1"/>
      <c r="AK467" s="1"/>
      <c r="AL467" s="1"/>
      <c r="AM467" s="1"/>
      <c r="AN467" s="1"/>
      <c r="AO467" s="1"/>
      <c r="AP467" s="1"/>
      <c r="AQ467" s="1"/>
      <c r="AR467" s="1"/>
    </row>
    <row r="468" spans="1:44" hidden="1">
      <c r="A468" s="27" t="s">
        <v>381</v>
      </c>
      <c r="B468" s="6" t="s">
        <v>833</v>
      </c>
      <c r="C468" s="30">
        <f t="shared" si="133"/>
        <v>0</v>
      </c>
      <c r="D468" s="30">
        <f t="shared" si="134"/>
        <v>0</v>
      </c>
      <c r="E468" s="30">
        <f t="shared" si="134"/>
        <v>0</v>
      </c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  <c r="S468" s="30"/>
      <c r="T468" s="30"/>
      <c r="U468" s="30">
        <f t="shared" si="135"/>
        <v>0</v>
      </c>
      <c r="V468" s="30"/>
      <c r="W468" s="30"/>
      <c r="X468" s="1"/>
      <c r="Y468" s="1"/>
      <c r="Z468" s="1"/>
      <c r="AA468" s="1"/>
      <c r="AB468" s="1"/>
      <c r="AC468" s="1"/>
      <c r="AD468" s="1"/>
      <c r="AE468" s="1"/>
      <c r="AF468" s="1"/>
      <c r="AG468" s="1"/>
      <c r="AH468" s="1"/>
      <c r="AI468" s="1"/>
      <c r="AJ468" s="1"/>
      <c r="AK468" s="1"/>
      <c r="AL468" s="1"/>
      <c r="AM468" s="1"/>
      <c r="AN468" s="1"/>
      <c r="AO468" s="1"/>
      <c r="AP468" s="1"/>
      <c r="AQ468" s="1"/>
      <c r="AR468" s="1"/>
    </row>
    <row r="469" spans="1:44" hidden="1">
      <c r="A469" s="27" t="s">
        <v>383</v>
      </c>
      <c r="B469" s="6" t="s">
        <v>834</v>
      </c>
      <c r="C469" s="30">
        <f t="shared" si="133"/>
        <v>0</v>
      </c>
      <c r="D469" s="30">
        <f t="shared" si="134"/>
        <v>0</v>
      </c>
      <c r="E469" s="30">
        <f t="shared" si="134"/>
        <v>0</v>
      </c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  <c r="S469" s="30"/>
      <c r="T469" s="30"/>
      <c r="U469" s="30">
        <f t="shared" si="135"/>
        <v>0</v>
      </c>
      <c r="V469" s="30"/>
      <c r="W469" s="30"/>
      <c r="X469" s="1"/>
      <c r="Y469" s="1"/>
      <c r="Z469" s="1"/>
      <c r="AA469" s="1"/>
      <c r="AB469" s="1"/>
      <c r="AC469" s="1"/>
      <c r="AD469" s="1"/>
      <c r="AE469" s="1"/>
      <c r="AF469" s="1"/>
      <c r="AG469" s="1"/>
      <c r="AH469" s="1"/>
      <c r="AI469" s="1"/>
      <c r="AJ469" s="1"/>
      <c r="AK469" s="1"/>
      <c r="AL469" s="1"/>
      <c r="AM469" s="1"/>
      <c r="AN469" s="1"/>
      <c r="AO469" s="1"/>
      <c r="AP469" s="1"/>
      <c r="AQ469" s="1"/>
      <c r="AR469" s="1"/>
    </row>
    <row r="470" spans="1:44" hidden="1">
      <c r="A470" s="27" t="s">
        <v>385</v>
      </c>
      <c r="B470" s="6" t="s">
        <v>835</v>
      </c>
      <c r="C470" s="30">
        <f t="shared" si="133"/>
        <v>0</v>
      </c>
      <c r="D470" s="30">
        <f t="shared" si="134"/>
        <v>0</v>
      </c>
      <c r="E470" s="30">
        <f t="shared" si="134"/>
        <v>0</v>
      </c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  <c r="S470" s="30"/>
      <c r="T470" s="30"/>
      <c r="U470" s="30">
        <f t="shared" si="135"/>
        <v>0</v>
      </c>
      <c r="V470" s="30"/>
      <c r="W470" s="30"/>
      <c r="X470" s="1"/>
      <c r="Y470" s="1"/>
      <c r="Z470" s="1"/>
      <c r="AA470" s="1"/>
      <c r="AB470" s="1"/>
      <c r="AC470" s="1"/>
      <c r="AD470" s="1"/>
      <c r="AE470" s="1"/>
      <c r="AF470" s="1"/>
      <c r="AG470" s="1"/>
      <c r="AH470" s="1"/>
      <c r="AI470" s="1"/>
      <c r="AJ470" s="1"/>
      <c r="AK470" s="1"/>
      <c r="AL470" s="1"/>
      <c r="AM470" s="1"/>
      <c r="AN470" s="1"/>
      <c r="AO470" s="1"/>
      <c r="AP470" s="1"/>
      <c r="AQ470" s="1"/>
      <c r="AR470" s="1"/>
    </row>
    <row r="471" spans="1:44" hidden="1">
      <c r="A471" s="27" t="s">
        <v>387</v>
      </c>
      <c r="B471" s="6" t="s">
        <v>836</v>
      </c>
      <c r="C471" s="30">
        <f t="shared" si="133"/>
        <v>0</v>
      </c>
      <c r="D471" s="30">
        <f t="shared" si="134"/>
        <v>0</v>
      </c>
      <c r="E471" s="30">
        <f t="shared" si="134"/>
        <v>0</v>
      </c>
      <c r="F471" s="30"/>
      <c r="G471" s="30"/>
      <c r="H471" s="30"/>
      <c r="I471" s="30"/>
      <c r="J471" s="30"/>
      <c r="K471" s="30"/>
      <c r="L471" s="30"/>
      <c r="M471" s="30"/>
      <c r="N471" s="30"/>
      <c r="O471" s="30"/>
      <c r="P471" s="30"/>
      <c r="Q471" s="30"/>
      <c r="R471" s="30"/>
      <c r="S471" s="30"/>
      <c r="T471" s="30"/>
      <c r="U471" s="30">
        <f t="shared" si="135"/>
        <v>0</v>
      </c>
      <c r="V471" s="30"/>
      <c r="W471" s="30"/>
      <c r="X471" s="1"/>
      <c r="Y471" s="1"/>
      <c r="Z471" s="1"/>
      <c r="AA471" s="1"/>
      <c r="AB471" s="1"/>
      <c r="AC471" s="1"/>
      <c r="AD471" s="1"/>
      <c r="AE471" s="1"/>
      <c r="AF471" s="1"/>
      <c r="AG471" s="1"/>
      <c r="AH471" s="1"/>
      <c r="AI471" s="1"/>
      <c r="AJ471" s="1"/>
      <c r="AK471" s="1"/>
      <c r="AL471" s="1"/>
      <c r="AM471" s="1"/>
      <c r="AN471" s="1"/>
      <c r="AO471" s="1"/>
      <c r="AP471" s="1"/>
      <c r="AQ471" s="1"/>
      <c r="AR471" s="1"/>
    </row>
    <row r="472" spans="1:44">
      <c r="A472" s="27" t="s">
        <v>389</v>
      </c>
      <c r="B472" s="6" t="s">
        <v>837</v>
      </c>
      <c r="C472" s="30">
        <v>100</v>
      </c>
      <c r="D472" s="30">
        <v>100</v>
      </c>
      <c r="E472" s="30">
        <v>158</v>
      </c>
      <c r="F472" s="30"/>
      <c r="G472" s="30"/>
      <c r="H472" s="30"/>
      <c r="I472" s="30"/>
      <c r="J472" s="30"/>
      <c r="K472" s="30"/>
      <c r="L472" s="30"/>
      <c r="M472" s="30"/>
      <c r="N472" s="30"/>
      <c r="O472" s="30"/>
      <c r="P472" s="30"/>
      <c r="Q472" s="30"/>
      <c r="R472" s="30"/>
      <c r="S472" s="30"/>
      <c r="T472" s="30"/>
      <c r="U472" s="30"/>
      <c r="V472" s="30"/>
      <c r="W472" s="30"/>
      <c r="X472" s="1"/>
      <c r="Y472" s="1"/>
      <c r="Z472" s="1"/>
      <c r="AA472" s="1"/>
      <c r="AB472" s="1"/>
      <c r="AC472" s="1"/>
      <c r="AD472" s="1"/>
      <c r="AE472" s="1"/>
      <c r="AF472" s="1"/>
      <c r="AG472" s="1"/>
      <c r="AH472" s="1"/>
      <c r="AI472" s="1"/>
      <c r="AJ472" s="1"/>
      <c r="AK472" s="1"/>
      <c r="AL472" s="1"/>
      <c r="AM472" s="1"/>
      <c r="AN472" s="1"/>
      <c r="AO472" s="1"/>
      <c r="AP472" s="1"/>
      <c r="AQ472" s="1"/>
      <c r="AR472" s="1"/>
    </row>
    <row r="473" spans="1:44">
      <c r="A473" s="27" t="s">
        <v>391</v>
      </c>
      <c r="B473" s="6" t="s">
        <v>838</v>
      </c>
      <c r="C473" s="30">
        <v>0</v>
      </c>
      <c r="D473" s="30">
        <v>0</v>
      </c>
      <c r="E473" s="30">
        <v>0</v>
      </c>
      <c r="F473" s="30"/>
      <c r="G473" s="30"/>
      <c r="H473" s="30"/>
      <c r="I473" s="30"/>
      <c r="J473" s="30"/>
      <c r="K473" s="30"/>
      <c r="L473" s="30"/>
      <c r="M473" s="30"/>
      <c r="N473" s="30"/>
      <c r="O473" s="30"/>
      <c r="P473" s="30"/>
      <c r="Q473" s="30"/>
      <c r="R473" s="30"/>
      <c r="S473" s="30"/>
      <c r="T473" s="30"/>
      <c r="U473" s="30"/>
      <c r="V473" s="30"/>
      <c r="W473" s="30"/>
      <c r="X473" s="1"/>
      <c r="Y473" s="1"/>
      <c r="Z473" s="1"/>
      <c r="AA473" s="1"/>
      <c r="AB473" s="1"/>
      <c r="AC473" s="1"/>
      <c r="AD473" s="1"/>
      <c r="AE473" s="1"/>
      <c r="AF473" s="1"/>
      <c r="AG473" s="1"/>
      <c r="AH473" s="1"/>
      <c r="AI473" s="1"/>
      <c r="AJ473" s="1"/>
      <c r="AK473" s="1"/>
      <c r="AL473" s="1"/>
      <c r="AM473" s="1"/>
      <c r="AN473" s="1"/>
      <c r="AO473" s="1"/>
      <c r="AP473" s="1"/>
      <c r="AQ473" s="1"/>
      <c r="AR473" s="1"/>
    </row>
    <row r="474" spans="1:44">
      <c r="A474" s="27" t="s">
        <v>393</v>
      </c>
      <c r="B474" s="6" t="s">
        <v>839</v>
      </c>
      <c r="C474" s="30">
        <v>0</v>
      </c>
      <c r="D474" s="30">
        <f t="shared" ref="D474:D480" si="136">SUM(I474:X474)</f>
        <v>0</v>
      </c>
      <c r="E474" s="30">
        <v>0</v>
      </c>
      <c r="F474" s="30"/>
      <c r="G474" s="30"/>
      <c r="H474" s="30"/>
      <c r="I474" s="30"/>
      <c r="J474" s="30"/>
      <c r="K474" s="30"/>
      <c r="L474" s="30"/>
      <c r="M474" s="30"/>
      <c r="N474" s="30"/>
      <c r="O474" s="30"/>
      <c r="P474" s="30"/>
      <c r="Q474" s="30"/>
      <c r="R474" s="30"/>
      <c r="S474" s="30"/>
      <c r="T474" s="30"/>
      <c r="U474" s="30">
        <f t="shared" si="135"/>
        <v>0</v>
      </c>
      <c r="V474" s="30"/>
      <c r="W474" s="30"/>
      <c r="X474" s="1"/>
      <c r="Y474" s="1"/>
      <c r="Z474" s="1"/>
      <c r="AA474" s="1"/>
      <c r="AB474" s="1"/>
      <c r="AC474" s="1"/>
      <c r="AD474" s="1"/>
      <c r="AE474" s="1"/>
      <c r="AF474" s="1"/>
      <c r="AG474" s="1"/>
      <c r="AH474" s="1"/>
      <c r="AI474" s="1"/>
      <c r="AJ474" s="1"/>
      <c r="AK474" s="1"/>
      <c r="AL474" s="1"/>
      <c r="AM474" s="1"/>
      <c r="AN474" s="1"/>
      <c r="AO474" s="1"/>
      <c r="AP474" s="1"/>
      <c r="AQ474" s="1"/>
      <c r="AR474" s="1"/>
    </row>
    <row r="475" spans="1:44" hidden="1">
      <c r="A475" s="27" t="s">
        <v>395</v>
      </c>
      <c r="B475" s="6" t="s">
        <v>840</v>
      </c>
      <c r="C475" s="30">
        <f t="shared" ref="C475:C480" si="137">SUM(F475:U475)</f>
        <v>0</v>
      </c>
      <c r="D475" s="30">
        <f t="shared" si="136"/>
        <v>0</v>
      </c>
      <c r="E475" s="30">
        <f t="shared" ref="E475:E480" si="138">SUM(J475:Y475)</f>
        <v>0</v>
      </c>
      <c r="F475" s="30"/>
      <c r="G475" s="30"/>
      <c r="H475" s="30"/>
      <c r="I475" s="30"/>
      <c r="J475" s="30"/>
      <c r="K475" s="30"/>
      <c r="L475" s="30"/>
      <c r="M475" s="30"/>
      <c r="N475" s="30"/>
      <c r="O475" s="30"/>
      <c r="P475" s="30"/>
      <c r="Q475" s="30"/>
      <c r="R475" s="30"/>
      <c r="S475" s="30"/>
      <c r="T475" s="30"/>
      <c r="U475" s="30">
        <f t="shared" si="135"/>
        <v>0</v>
      </c>
      <c r="V475" s="30"/>
      <c r="W475" s="30"/>
      <c r="X475" s="1"/>
      <c r="Y475" s="1"/>
      <c r="Z475" s="1"/>
      <c r="AA475" s="1"/>
      <c r="AB475" s="1"/>
      <c r="AC475" s="1"/>
      <c r="AD475" s="1"/>
      <c r="AE475" s="1"/>
      <c r="AF475" s="1"/>
      <c r="AG475" s="1"/>
      <c r="AH475" s="1"/>
      <c r="AI475" s="1"/>
      <c r="AJ475" s="1"/>
      <c r="AK475" s="1"/>
      <c r="AL475" s="1"/>
      <c r="AM475" s="1"/>
      <c r="AN475" s="1"/>
      <c r="AO475" s="1"/>
      <c r="AP475" s="1"/>
      <c r="AQ475" s="1"/>
      <c r="AR475" s="1"/>
    </row>
    <row r="476" spans="1:44" hidden="1">
      <c r="A476" s="27" t="s">
        <v>397</v>
      </c>
      <c r="B476" s="6" t="s">
        <v>841</v>
      </c>
      <c r="C476" s="30">
        <f t="shared" si="137"/>
        <v>0</v>
      </c>
      <c r="D476" s="30">
        <f t="shared" si="136"/>
        <v>0</v>
      </c>
      <c r="E476" s="30">
        <f t="shared" si="138"/>
        <v>0</v>
      </c>
      <c r="F476" s="30"/>
      <c r="G476" s="30"/>
      <c r="H476" s="30"/>
      <c r="I476" s="30"/>
      <c r="J476" s="30"/>
      <c r="K476" s="30"/>
      <c r="L476" s="30"/>
      <c r="M476" s="30"/>
      <c r="N476" s="30"/>
      <c r="O476" s="30"/>
      <c r="P476" s="30"/>
      <c r="Q476" s="30"/>
      <c r="R476" s="30"/>
      <c r="S476" s="30"/>
      <c r="T476" s="30"/>
      <c r="U476" s="30">
        <f t="shared" si="135"/>
        <v>0</v>
      </c>
      <c r="V476" s="30"/>
      <c r="W476" s="30"/>
      <c r="X476" s="1"/>
      <c r="Y476" s="1"/>
      <c r="Z476" s="1"/>
      <c r="AA476" s="1"/>
      <c r="AB476" s="1"/>
      <c r="AC476" s="1"/>
      <c r="AD476" s="1"/>
      <c r="AE476" s="1"/>
      <c r="AF476" s="1"/>
      <c r="AG476" s="1"/>
      <c r="AH476" s="1"/>
      <c r="AI476" s="1"/>
      <c r="AJ476" s="1"/>
      <c r="AK476" s="1"/>
      <c r="AL476" s="1"/>
      <c r="AM476" s="1"/>
      <c r="AN476" s="1"/>
      <c r="AO476" s="1"/>
      <c r="AP476" s="1"/>
      <c r="AQ476" s="1"/>
      <c r="AR476" s="1"/>
    </row>
    <row r="477" spans="1:44" hidden="1">
      <c r="A477" s="27" t="s">
        <v>399</v>
      </c>
      <c r="B477" s="6" t="s">
        <v>842</v>
      </c>
      <c r="C477" s="30">
        <f t="shared" si="137"/>
        <v>0</v>
      </c>
      <c r="D477" s="30">
        <f t="shared" si="136"/>
        <v>0</v>
      </c>
      <c r="E477" s="30">
        <f t="shared" si="138"/>
        <v>0</v>
      </c>
      <c r="F477" s="30"/>
      <c r="G477" s="30"/>
      <c r="H477" s="30"/>
      <c r="I477" s="30"/>
      <c r="J477" s="30"/>
      <c r="K477" s="30"/>
      <c r="L477" s="30"/>
      <c r="M477" s="30"/>
      <c r="N477" s="30"/>
      <c r="O477" s="30"/>
      <c r="P477" s="30"/>
      <c r="Q477" s="30"/>
      <c r="R477" s="30"/>
      <c r="S477" s="30"/>
      <c r="T477" s="30"/>
      <c r="U477" s="30">
        <f t="shared" si="135"/>
        <v>0</v>
      </c>
      <c r="V477" s="30"/>
      <c r="W477" s="30"/>
      <c r="X477" s="1"/>
      <c r="Y477" s="1"/>
      <c r="Z477" s="1"/>
      <c r="AA477" s="1"/>
      <c r="AB477" s="1"/>
      <c r="AC477" s="1"/>
      <c r="AD477" s="1"/>
      <c r="AE477" s="1"/>
      <c r="AF477" s="1"/>
      <c r="AG477" s="1"/>
      <c r="AH477" s="1"/>
      <c r="AI477" s="1"/>
      <c r="AJ477" s="1"/>
      <c r="AK477" s="1"/>
      <c r="AL477" s="1"/>
      <c r="AM477" s="1"/>
      <c r="AN477" s="1"/>
      <c r="AO477" s="1"/>
      <c r="AP477" s="1"/>
      <c r="AQ477" s="1"/>
      <c r="AR477" s="1"/>
    </row>
    <row r="478" spans="1:44" hidden="1">
      <c r="A478" s="27" t="s">
        <v>401</v>
      </c>
      <c r="B478" s="6" t="s">
        <v>843</v>
      </c>
      <c r="C478" s="30">
        <f t="shared" si="137"/>
        <v>0</v>
      </c>
      <c r="D478" s="30">
        <f t="shared" si="136"/>
        <v>0</v>
      </c>
      <c r="E478" s="30">
        <f t="shared" si="138"/>
        <v>0</v>
      </c>
      <c r="F478" s="30"/>
      <c r="G478" s="30"/>
      <c r="H478" s="30"/>
      <c r="I478" s="30"/>
      <c r="J478" s="30"/>
      <c r="K478" s="30"/>
      <c r="L478" s="30"/>
      <c r="M478" s="30"/>
      <c r="N478" s="30"/>
      <c r="O478" s="30"/>
      <c r="P478" s="30"/>
      <c r="Q478" s="30"/>
      <c r="R478" s="30"/>
      <c r="S478" s="30"/>
      <c r="T478" s="30"/>
      <c r="U478" s="30">
        <f t="shared" si="135"/>
        <v>0</v>
      </c>
      <c r="V478" s="30"/>
      <c r="W478" s="30"/>
      <c r="X478" s="1"/>
      <c r="Y478" s="1"/>
      <c r="Z478" s="1"/>
      <c r="AA478" s="1"/>
      <c r="AB478" s="1"/>
      <c r="AC478" s="1"/>
      <c r="AD478" s="1"/>
      <c r="AE478" s="1"/>
      <c r="AF478" s="1"/>
      <c r="AG478" s="1"/>
      <c r="AH478" s="1"/>
      <c r="AI478" s="1"/>
      <c r="AJ478" s="1"/>
      <c r="AK478" s="1"/>
      <c r="AL478" s="1"/>
      <c r="AM478" s="1"/>
      <c r="AN478" s="1"/>
      <c r="AO478" s="1"/>
      <c r="AP478" s="1"/>
      <c r="AQ478" s="1"/>
      <c r="AR478" s="1"/>
    </row>
    <row r="479" spans="1:44" hidden="1">
      <c r="A479" s="27" t="s">
        <v>403</v>
      </c>
      <c r="B479" s="6" t="s">
        <v>844</v>
      </c>
      <c r="C479" s="30">
        <f t="shared" si="137"/>
        <v>0</v>
      </c>
      <c r="D479" s="30">
        <f t="shared" si="136"/>
        <v>0</v>
      </c>
      <c r="E479" s="30">
        <f t="shared" si="138"/>
        <v>0</v>
      </c>
      <c r="F479" s="30"/>
      <c r="G479" s="30"/>
      <c r="H479" s="30"/>
      <c r="I479" s="30"/>
      <c r="J479" s="30"/>
      <c r="K479" s="30"/>
      <c r="L479" s="30"/>
      <c r="M479" s="30"/>
      <c r="N479" s="30"/>
      <c r="O479" s="30"/>
      <c r="P479" s="30"/>
      <c r="Q479" s="30"/>
      <c r="R479" s="30"/>
      <c r="S479" s="30"/>
      <c r="T479" s="30"/>
      <c r="U479" s="30">
        <f t="shared" si="135"/>
        <v>0</v>
      </c>
      <c r="V479" s="30"/>
      <c r="W479" s="30"/>
      <c r="X479" s="1"/>
      <c r="Y479" s="1"/>
      <c r="Z479" s="1"/>
      <c r="AA479" s="1"/>
      <c r="AB479" s="1"/>
      <c r="AC479" s="1"/>
      <c r="AD479" s="1"/>
      <c r="AE479" s="1"/>
      <c r="AF479" s="1"/>
      <c r="AG479" s="1"/>
      <c r="AH479" s="1"/>
      <c r="AI479" s="1"/>
      <c r="AJ479" s="1"/>
      <c r="AK479" s="1"/>
      <c r="AL479" s="1"/>
      <c r="AM479" s="1"/>
      <c r="AN479" s="1"/>
      <c r="AO479" s="1"/>
      <c r="AP479" s="1"/>
      <c r="AQ479" s="1"/>
      <c r="AR479" s="1"/>
    </row>
    <row r="480" spans="1:44" hidden="1">
      <c r="A480" s="27" t="s">
        <v>405</v>
      </c>
      <c r="B480" s="6" t="s">
        <v>845</v>
      </c>
      <c r="C480" s="30">
        <f t="shared" si="137"/>
        <v>0</v>
      </c>
      <c r="D480" s="30">
        <f t="shared" si="136"/>
        <v>0</v>
      </c>
      <c r="E480" s="30">
        <f t="shared" si="138"/>
        <v>0</v>
      </c>
      <c r="F480" s="30"/>
      <c r="G480" s="30"/>
      <c r="H480" s="30"/>
      <c r="I480" s="30"/>
      <c r="J480" s="30"/>
      <c r="K480" s="30"/>
      <c r="L480" s="30"/>
      <c r="M480" s="30"/>
      <c r="N480" s="30"/>
      <c r="O480" s="30"/>
      <c r="P480" s="30"/>
      <c r="Q480" s="30"/>
      <c r="R480" s="30"/>
      <c r="S480" s="30"/>
      <c r="T480" s="30"/>
      <c r="U480" s="30">
        <f t="shared" si="135"/>
        <v>0</v>
      </c>
      <c r="V480" s="30"/>
      <c r="W480" s="30"/>
      <c r="X480" s="1"/>
      <c r="Y480" s="1"/>
      <c r="Z480" s="1"/>
      <c r="AA480" s="1"/>
      <c r="AB480" s="1"/>
      <c r="AC480" s="1"/>
      <c r="AD480" s="1"/>
      <c r="AE480" s="1"/>
      <c r="AF480" s="1"/>
      <c r="AG480" s="1"/>
      <c r="AH480" s="1"/>
      <c r="AI480" s="1"/>
      <c r="AJ480" s="1"/>
      <c r="AK480" s="1"/>
      <c r="AL480" s="1"/>
      <c r="AM480" s="1"/>
      <c r="AN480" s="1"/>
      <c r="AO480" s="1"/>
      <c r="AP480" s="1"/>
      <c r="AQ480" s="1"/>
      <c r="AR480" s="1"/>
    </row>
    <row r="481" spans="1:44" ht="15.75" customHeight="1">
      <c r="A481" s="7" t="s">
        <v>407</v>
      </c>
      <c r="B481" s="9" t="s">
        <v>846</v>
      </c>
      <c r="C481" s="31">
        <f>+C433+C454+C458+C459+C464</f>
        <v>17500</v>
      </c>
      <c r="D481" s="31">
        <f>+D433+D454+D458+D459+D464</f>
        <v>17500</v>
      </c>
      <c r="E481" s="31">
        <f>+E433+E454+E458+E459+E464</f>
        <v>22142</v>
      </c>
      <c r="F481" s="31">
        <f t="shared" ref="F481:O481" si="139">+F433+F454+F458+F459+F464</f>
        <v>0</v>
      </c>
      <c r="G481" s="31">
        <f t="shared" si="139"/>
        <v>0</v>
      </c>
      <c r="H481" s="31">
        <f t="shared" si="139"/>
        <v>0</v>
      </c>
      <c r="I481" s="31">
        <f t="shared" si="139"/>
        <v>0</v>
      </c>
      <c r="J481" s="31">
        <f t="shared" si="139"/>
        <v>0</v>
      </c>
      <c r="K481" s="31">
        <f t="shared" si="139"/>
        <v>0</v>
      </c>
      <c r="L481" s="31">
        <f t="shared" si="139"/>
        <v>0</v>
      </c>
      <c r="M481" s="31">
        <f t="shared" si="139"/>
        <v>0</v>
      </c>
      <c r="N481" s="31">
        <f t="shared" si="139"/>
        <v>0</v>
      </c>
      <c r="O481" s="31">
        <f t="shared" si="139"/>
        <v>0</v>
      </c>
      <c r="P481" s="31"/>
      <c r="Q481" s="31"/>
      <c r="R481" s="31"/>
      <c r="S481" s="31"/>
      <c r="T481" s="31"/>
      <c r="U481" s="31"/>
      <c r="V481" s="31"/>
      <c r="W481" s="31"/>
      <c r="X481" s="1"/>
      <c r="Y481" s="1"/>
      <c r="Z481" s="1"/>
      <c r="AA481" s="1"/>
      <c r="AB481" s="1"/>
      <c r="AC481" s="1"/>
      <c r="AD481" s="1"/>
      <c r="AE481" s="1"/>
      <c r="AF481" s="1"/>
      <c r="AG481" s="1"/>
      <c r="AH481" s="1"/>
      <c r="AI481" s="1"/>
      <c r="AJ481" s="1"/>
      <c r="AK481" s="1"/>
      <c r="AL481" s="1"/>
      <c r="AM481" s="1"/>
      <c r="AN481" s="1"/>
      <c r="AO481" s="1"/>
      <c r="AP481" s="1"/>
      <c r="AQ481" s="1"/>
      <c r="AR481" s="1"/>
    </row>
    <row r="482" spans="1:44" s="4" customFormat="1" ht="15.75" customHeight="1">
      <c r="A482" s="7" t="s">
        <v>409</v>
      </c>
      <c r="B482" s="9" t="s">
        <v>847</v>
      </c>
      <c r="C482" s="31">
        <f>SUM(C483:C494)</f>
        <v>100</v>
      </c>
      <c r="D482" s="31">
        <v>100</v>
      </c>
      <c r="E482" s="31">
        <f>SUM(E483:E494)</f>
        <v>164</v>
      </c>
      <c r="F482" s="31">
        <f t="shared" ref="F482:O482" si="140">SUM(F483:F494)</f>
        <v>0</v>
      </c>
      <c r="G482" s="31">
        <f t="shared" si="140"/>
        <v>0</v>
      </c>
      <c r="H482" s="31">
        <f t="shared" si="140"/>
        <v>0</v>
      </c>
      <c r="I482" s="31">
        <f t="shared" si="140"/>
        <v>0</v>
      </c>
      <c r="J482" s="31">
        <f t="shared" si="140"/>
        <v>0</v>
      </c>
      <c r="K482" s="31">
        <f t="shared" si="140"/>
        <v>0</v>
      </c>
      <c r="L482" s="31">
        <f t="shared" si="140"/>
        <v>0</v>
      </c>
      <c r="M482" s="31">
        <f t="shared" si="140"/>
        <v>0</v>
      </c>
      <c r="N482" s="31">
        <f t="shared" si="140"/>
        <v>0</v>
      </c>
      <c r="O482" s="31">
        <f t="shared" si="140"/>
        <v>0</v>
      </c>
      <c r="P482" s="31"/>
      <c r="Q482" s="31"/>
      <c r="R482" s="31"/>
      <c r="S482" s="31"/>
      <c r="T482" s="31"/>
      <c r="U482" s="31"/>
      <c r="V482" s="31"/>
      <c r="W482" s="31"/>
    </row>
    <row r="483" spans="1:44" hidden="1">
      <c r="A483" s="27" t="s">
        <v>411</v>
      </c>
      <c r="B483" s="6" t="s">
        <v>848</v>
      </c>
      <c r="C483" s="30">
        <f t="shared" ref="C483:C493" si="141">SUM(F483:U483)</f>
        <v>0</v>
      </c>
      <c r="D483" s="30">
        <f t="shared" ref="D483:D493" si="142">SUM(I483:X483)</f>
        <v>0</v>
      </c>
      <c r="E483" s="30">
        <f t="shared" ref="E483:E493" si="143">SUM(J483:Y483)</f>
        <v>0</v>
      </c>
      <c r="F483" s="30"/>
      <c r="G483" s="30"/>
      <c r="H483" s="30"/>
      <c r="I483" s="30"/>
      <c r="J483" s="30"/>
      <c r="K483" s="30"/>
      <c r="L483" s="30"/>
      <c r="M483" s="30"/>
      <c r="N483" s="30"/>
      <c r="O483" s="30"/>
      <c r="P483" s="30"/>
      <c r="Q483" s="30"/>
      <c r="R483" s="30"/>
      <c r="S483" s="30"/>
      <c r="T483" s="30"/>
      <c r="U483" s="30">
        <f>SUM(V483:W483)</f>
        <v>0</v>
      </c>
      <c r="V483" s="30"/>
      <c r="W483" s="30"/>
      <c r="X483" s="1"/>
      <c r="Y483" s="1"/>
      <c r="Z483" s="1"/>
      <c r="AA483" s="1"/>
      <c r="AB483" s="1"/>
      <c r="AC483" s="1"/>
      <c r="AD483" s="1"/>
      <c r="AE483" s="1"/>
      <c r="AF483" s="1"/>
      <c r="AG483" s="1"/>
      <c r="AH483" s="1"/>
      <c r="AI483" s="1"/>
      <c r="AJ483" s="1"/>
      <c r="AK483" s="1"/>
      <c r="AL483" s="1"/>
      <c r="AM483" s="1"/>
      <c r="AN483" s="1"/>
      <c r="AO483" s="1"/>
      <c r="AP483" s="1"/>
      <c r="AQ483" s="1"/>
      <c r="AR483" s="1"/>
    </row>
    <row r="484" spans="1:44" hidden="1">
      <c r="A484" s="27" t="s">
        <v>413</v>
      </c>
      <c r="B484" s="6" t="s">
        <v>849</v>
      </c>
      <c r="C484" s="30">
        <f t="shared" si="141"/>
        <v>0</v>
      </c>
      <c r="D484" s="30">
        <f t="shared" si="142"/>
        <v>0</v>
      </c>
      <c r="E484" s="30">
        <f t="shared" si="143"/>
        <v>0</v>
      </c>
      <c r="F484" s="30"/>
      <c r="G484" s="30"/>
      <c r="H484" s="30"/>
      <c r="I484" s="30"/>
      <c r="J484" s="30"/>
      <c r="K484" s="30"/>
      <c r="L484" s="30"/>
      <c r="M484" s="30"/>
      <c r="N484" s="30"/>
      <c r="O484" s="30"/>
      <c r="P484" s="30"/>
      <c r="Q484" s="30"/>
      <c r="R484" s="30"/>
      <c r="S484" s="30"/>
      <c r="T484" s="30"/>
      <c r="U484" s="30">
        <f>SUM(V484:W484)</f>
        <v>0</v>
      </c>
      <c r="V484" s="30"/>
      <c r="W484" s="30"/>
      <c r="X484" s="1"/>
      <c r="Y484" s="1"/>
      <c r="Z484" s="1"/>
      <c r="AA484" s="1"/>
      <c r="AB484" s="1"/>
      <c r="AC484" s="1"/>
      <c r="AD484" s="1"/>
      <c r="AE484" s="1"/>
      <c r="AF484" s="1"/>
      <c r="AG484" s="1"/>
      <c r="AH484" s="1"/>
      <c r="AI484" s="1"/>
      <c r="AJ484" s="1"/>
      <c r="AK484" s="1"/>
      <c r="AL484" s="1"/>
      <c r="AM484" s="1"/>
      <c r="AN484" s="1"/>
      <c r="AO484" s="1"/>
      <c r="AP484" s="1"/>
      <c r="AQ484" s="1"/>
      <c r="AR484" s="1"/>
    </row>
    <row r="485" spans="1:44" hidden="1">
      <c r="A485" s="27" t="s">
        <v>423</v>
      </c>
      <c r="B485" s="6" t="s">
        <v>850</v>
      </c>
      <c r="C485" s="30">
        <f t="shared" si="141"/>
        <v>0</v>
      </c>
      <c r="D485" s="30">
        <f t="shared" si="142"/>
        <v>0</v>
      </c>
      <c r="E485" s="30">
        <f t="shared" si="143"/>
        <v>0</v>
      </c>
      <c r="F485" s="30"/>
      <c r="G485" s="30"/>
      <c r="H485" s="30"/>
      <c r="I485" s="30"/>
      <c r="J485" s="30"/>
      <c r="K485" s="30"/>
      <c r="L485" s="30"/>
      <c r="M485" s="30"/>
      <c r="N485" s="30"/>
      <c r="O485" s="30"/>
      <c r="P485" s="30"/>
      <c r="Q485" s="30"/>
      <c r="R485" s="30"/>
      <c r="S485" s="30"/>
      <c r="T485" s="30"/>
      <c r="U485" s="30"/>
      <c r="V485" s="30"/>
      <c r="W485" s="30"/>
      <c r="X485" s="1"/>
      <c r="Y485" s="1"/>
      <c r="Z485" s="1"/>
      <c r="AA485" s="1"/>
      <c r="AB485" s="1"/>
      <c r="AC485" s="1"/>
      <c r="AD485" s="1"/>
      <c r="AE485" s="1"/>
      <c r="AF485" s="1"/>
      <c r="AG485" s="1"/>
      <c r="AH485" s="1"/>
      <c r="AI485" s="1"/>
      <c r="AJ485" s="1"/>
      <c r="AK485" s="1"/>
      <c r="AL485" s="1"/>
      <c r="AM485" s="1"/>
      <c r="AN485" s="1"/>
      <c r="AO485" s="1"/>
      <c r="AP485" s="1"/>
      <c r="AQ485" s="1"/>
      <c r="AR485" s="1"/>
    </row>
    <row r="486" spans="1:44" hidden="1">
      <c r="A486" s="27" t="s">
        <v>424</v>
      </c>
      <c r="B486" s="6" t="s">
        <v>851</v>
      </c>
      <c r="C486" s="30">
        <f t="shared" si="141"/>
        <v>0</v>
      </c>
      <c r="D486" s="30">
        <f t="shared" si="142"/>
        <v>0</v>
      </c>
      <c r="E486" s="30">
        <f t="shared" si="143"/>
        <v>0</v>
      </c>
      <c r="F486" s="30"/>
      <c r="G486" s="30"/>
      <c r="H486" s="30"/>
      <c r="I486" s="30"/>
      <c r="J486" s="30"/>
      <c r="K486" s="30"/>
      <c r="L486" s="30"/>
      <c r="M486" s="30"/>
      <c r="N486" s="30"/>
      <c r="O486" s="30"/>
      <c r="P486" s="30"/>
      <c r="Q486" s="30"/>
      <c r="R486" s="30"/>
      <c r="S486" s="30"/>
      <c r="T486" s="30"/>
      <c r="U486" s="30">
        <f t="shared" ref="U486:U493" si="144">SUM(V486:W486)</f>
        <v>0</v>
      </c>
      <c r="V486" s="30"/>
      <c r="W486" s="30"/>
      <c r="X486" s="1"/>
      <c r="Y486" s="1"/>
      <c r="Z486" s="1"/>
      <c r="AA486" s="1"/>
      <c r="AB486" s="1"/>
      <c r="AC486" s="1"/>
      <c r="AD486" s="1"/>
      <c r="AE486" s="1"/>
      <c r="AF486" s="1"/>
      <c r="AG486" s="1"/>
      <c r="AH486" s="1"/>
      <c r="AI486" s="1"/>
      <c r="AJ486" s="1"/>
      <c r="AK486" s="1"/>
      <c r="AL486" s="1"/>
      <c r="AM486" s="1"/>
      <c r="AN486" s="1"/>
      <c r="AO486" s="1"/>
      <c r="AP486" s="1"/>
      <c r="AQ486" s="1"/>
      <c r="AR486" s="1"/>
    </row>
    <row r="487" spans="1:44" hidden="1">
      <c r="A487" s="27" t="s">
        <v>426</v>
      </c>
      <c r="B487" s="6" t="s">
        <v>852</v>
      </c>
      <c r="C487" s="30">
        <f t="shared" si="141"/>
        <v>0</v>
      </c>
      <c r="D487" s="30">
        <f t="shared" si="142"/>
        <v>0</v>
      </c>
      <c r="E487" s="30">
        <f t="shared" si="143"/>
        <v>0</v>
      </c>
      <c r="F487" s="30"/>
      <c r="G487" s="30"/>
      <c r="H487" s="30"/>
      <c r="I487" s="30"/>
      <c r="J487" s="30"/>
      <c r="K487" s="30"/>
      <c r="L487" s="30"/>
      <c r="M487" s="30"/>
      <c r="N487" s="30"/>
      <c r="O487" s="30"/>
      <c r="P487" s="30"/>
      <c r="Q487" s="30"/>
      <c r="R487" s="30"/>
      <c r="S487" s="30"/>
      <c r="T487" s="30"/>
      <c r="U487" s="30">
        <f t="shared" si="144"/>
        <v>0</v>
      </c>
      <c r="V487" s="30"/>
      <c r="W487" s="30"/>
      <c r="X487" s="1"/>
      <c r="Y487" s="1"/>
      <c r="Z487" s="1"/>
      <c r="AA487" s="1"/>
      <c r="AB487" s="1"/>
      <c r="AC487" s="1"/>
      <c r="AD487" s="1"/>
      <c r="AE487" s="1"/>
      <c r="AF487" s="1"/>
      <c r="AG487" s="1"/>
      <c r="AH487" s="1"/>
      <c r="AI487" s="1"/>
      <c r="AJ487" s="1"/>
      <c r="AK487" s="1"/>
      <c r="AL487" s="1"/>
      <c r="AM487" s="1"/>
      <c r="AN487" s="1"/>
      <c r="AO487" s="1"/>
      <c r="AP487" s="1"/>
      <c r="AQ487" s="1"/>
      <c r="AR487" s="1"/>
    </row>
    <row r="488" spans="1:44" ht="25.5" hidden="1">
      <c r="A488" s="27" t="s">
        <v>428</v>
      </c>
      <c r="B488" s="6" t="s">
        <v>853</v>
      </c>
      <c r="C488" s="30">
        <f t="shared" si="141"/>
        <v>0</v>
      </c>
      <c r="D488" s="30">
        <f t="shared" si="142"/>
        <v>0</v>
      </c>
      <c r="E488" s="30">
        <f t="shared" si="143"/>
        <v>0</v>
      </c>
      <c r="F488" s="30"/>
      <c r="G488" s="30"/>
      <c r="H488" s="30"/>
      <c r="I488" s="30"/>
      <c r="J488" s="30"/>
      <c r="K488" s="30"/>
      <c r="L488" s="30"/>
      <c r="M488" s="30"/>
      <c r="N488" s="30"/>
      <c r="O488" s="30"/>
      <c r="P488" s="30"/>
      <c r="Q488" s="30"/>
      <c r="R488" s="30"/>
      <c r="S488" s="30"/>
      <c r="T488" s="30"/>
      <c r="U488" s="30">
        <f t="shared" si="144"/>
        <v>0</v>
      </c>
      <c r="V488" s="30"/>
      <c r="W488" s="30"/>
      <c r="X488" s="1"/>
      <c r="Y488" s="1"/>
      <c r="Z488" s="1"/>
      <c r="AA488" s="1"/>
      <c r="AB488" s="1"/>
      <c r="AC488" s="1"/>
      <c r="AD488" s="1"/>
      <c r="AE488" s="1"/>
      <c r="AF488" s="1"/>
      <c r="AG488" s="1"/>
      <c r="AH488" s="1"/>
      <c r="AI488" s="1"/>
      <c r="AJ488" s="1"/>
      <c r="AK488" s="1"/>
      <c r="AL488" s="1"/>
      <c r="AM488" s="1"/>
      <c r="AN488" s="1"/>
      <c r="AO488" s="1"/>
      <c r="AP488" s="1"/>
      <c r="AQ488" s="1"/>
      <c r="AR488" s="1"/>
    </row>
    <row r="489" spans="1:44" hidden="1">
      <c r="A489" s="27" t="s">
        <v>430</v>
      </c>
      <c r="B489" s="6" t="s">
        <v>854</v>
      </c>
      <c r="C489" s="30">
        <f t="shared" si="141"/>
        <v>0</v>
      </c>
      <c r="D489" s="30">
        <f t="shared" si="142"/>
        <v>0</v>
      </c>
      <c r="E489" s="30">
        <f t="shared" si="143"/>
        <v>0</v>
      </c>
      <c r="F489" s="30"/>
      <c r="G489" s="30"/>
      <c r="H489" s="30"/>
      <c r="I489" s="30"/>
      <c r="J489" s="30"/>
      <c r="K489" s="30"/>
      <c r="L489" s="30"/>
      <c r="M489" s="30"/>
      <c r="N489" s="30"/>
      <c r="O489" s="30"/>
      <c r="P489" s="30"/>
      <c r="Q489" s="30"/>
      <c r="R489" s="30"/>
      <c r="S489" s="30"/>
      <c r="T489" s="30"/>
      <c r="U489" s="30">
        <f t="shared" si="144"/>
        <v>0</v>
      </c>
      <c r="V489" s="30"/>
      <c r="W489" s="30"/>
      <c r="X489" s="1"/>
      <c r="Y489" s="1"/>
      <c r="Z489" s="1"/>
      <c r="AA489" s="1"/>
      <c r="AB489" s="1"/>
      <c r="AC489" s="1"/>
      <c r="AD489" s="1"/>
      <c r="AE489" s="1"/>
      <c r="AF489" s="1"/>
      <c r="AG489" s="1"/>
      <c r="AH489" s="1"/>
      <c r="AI489" s="1"/>
      <c r="AJ489" s="1"/>
      <c r="AK489" s="1"/>
      <c r="AL489" s="1"/>
      <c r="AM489" s="1"/>
      <c r="AN489" s="1"/>
      <c r="AO489" s="1"/>
      <c r="AP489" s="1"/>
      <c r="AQ489" s="1"/>
      <c r="AR489" s="1"/>
    </row>
    <row r="490" spans="1:44" hidden="1">
      <c r="A490" s="27" t="s">
        <v>432</v>
      </c>
      <c r="B490" s="6" t="s">
        <v>855</v>
      </c>
      <c r="C490" s="30">
        <f t="shared" si="141"/>
        <v>0</v>
      </c>
      <c r="D490" s="30">
        <f t="shared" si="142"/>
        <v>0</v>
      </c>
      <c r="E490" s="30">
        <f t="shared" si="143"/>
        <v>0</v>
      </c>
      <c r="F490" s="30"/>
      <c r="G490" s="30"/>
      <c r="H490" s="30"/>
      <c r="I490" s="30"/>
      <c r="J490" s="30"/>
      <c r="K490" s="30"/>
      <c r="L490" s="30"/>
      <c r="M490" s="30"/>
      <c r="N490" s="30"/>
      <c r="O490" s="30"/>
      <c r="P490" s="30"/>
      <c r="Q490" s="30"/>
      <c r="R490" s="30"/>
      <c r="S490" s="30"/>
      <c r="T490" s="30"/>
      <c r="U490" s="30">
        <f t="shared" si="144"/>
        <v>0</v>
      </c>
      <c r="V490" s="30"/>
      <c r="W490" s="30"/>
      <c r="X490" s="1"/>
      <c r="Y490" s="1"/>
      <c r="Z490" s="1"/>
      <c r="AA490" s="1"/>
      <c r="AB490" s="1"/>
      <c r="AC490" s="1"/>
      <c r="AD490" s="1"/>
      <c r="AE490" s="1"/>
      <c r="AF490" s="1"/>
      <c r="AG490" s="1"/>
      <c r="AH490" s="1"/>
      <c r="AI490" s="1"/>
      <c r="AJ490" s="1"/>
      <c r="AK490" s="1"/>
      <c r="AL490" s="1"/>
      <c r="AM490" s="1"/>
      <c r="AN490" s="1"/>
      <c r="AO490" s="1"/>
      <c r="AP490" s="1"/>
      <c r="AQ490" s="1"/>
      <c r="AR490" s="1"/>
    </row>
    <row r="491" spans="1:44" hidden="1">
      <c r="A491" s="27" t="s">
        <v>434</v>
      </c>
      <c r="B491" s="6" t="s">
        <v>856</v>
      </c>
      <c r="C491" s="30">
        <f t="shared" si="141"/>
        <v>0</v>
      </c>
      <c r="D491" s="30">
        <f t="shared" si="142"/>
        <v>0</v>
      </c>
      <c r="E491" s="30">
        <f t="shared" si="143"/>
        <v>0</v>
      </c>
      <c r="F491" s="30"/>
      <c r="G491" s="30"/>
      <c r="H491" s="30"/>
      <c r="I491" s="30"/>
      <c r="J491" s="30"/>
      <c r="K491" s="30"/>
      <c r="L491" s="30"/>
      <c r="M491" s="30"/>
      <c r="N491" s="30"/>
      <c r="O491" s="30"/>
      <c r="P491" s="30"/>
      <c r="Q491" s="30"/>
      <c r="R491" s="30"/>
      <c r="S491" s="30"/>
      <c r="T491" s="30"/>
      <c r="U491" s="30">
        <f t="shared" si="144"/>
        <v>0</v>
      </c>
      <c r="V491" s="30"/>
      <c r="W491" s="30"/>
      <c r="X491" s="1"/>
      <c r="Y491" s="1"/>
      <c r="Z491" s="1"/>
      <c r="AA491" s="1"/>
      <c r="AB491" s="1"/>
      <c r="AC491" s="1"/>
      <c r="AD491" s="1"/>
      <c r="AE491" s="1"/>
      <c r="AF491" s="1"/>
      <c r="AG491" s="1"/>
      <c r="AH491" s="1"/>
      <c r="AI491" s="1"/>
      <c r="AJ491" s="1"/>
      <c r="AK491" s="1"/>
      <c r="AL491" s="1"/>
      <c r="AM491" s="1"/>
      <c r="AN491" s="1"/>
      <c r="AO491" s="1"/>
      <c r="AP491" s="1"/>
      <c r="AQ491" s="1"/>
      <c r="AR491" s="1"/>
    </row>
    <row r="492" spans="1:44" hidden="1">
      <c r="A492" s="27" t="s">
        <v>436</v>
      </c>
      <c r="B492" s="6" t="s">
        <v>857</v>
      </c>
      <c r="C492" s="30">
        <f t="shared" si="141"/>
        <v>0</v>
      </c>
      <c r="D492" s="30">
        <f t="shared" si="142"/>
        <v>0</v>
      </c>
      <c r="E492" s="30">
        <f t="shared" si="143"/>
        <v>0</v>
      </c>
      <c r="F492" s="30"/>
      <c r="G492" s="30"/>
      <c r="H492" s="30"/>
      <c r="I492" s="30"/>
      <c r="J492" s="30"/>
      <c r="K492" s="30"/>
      <c r="L492" s="30"/>
      <c r="M492" s="30"/>
      <c r="N492" s="30"/>
      <c r="O492" s="30"/>
      <c r="P492" s="30"/>
      <c r="Q492" s="30"/>
      <c r="R492" s="30"/>
      <c r="S492" s="30"/>
      <c r="T492" s="30"/>
      <c r="U492" s="30">
        <f t="shared" si="144"/>
        <v>0</v>
      </c>
      <c r="V492" s="30"/>
      <c r="W492" s="30"/>
      <c r="X492" s="1"/>
      <c r="Y492" s="1"/>
      <c r="Z492" s="1"/>
      <c r="AA492" s="1"/>
      <c r="AB492" s="1"/>
      <c r="AC492" s="1"/>
      <c r="AD492" s="1"/>
      <c r="AE492" s="1"/>
      <c r="AF492" s="1"/>
      <c r="AG492" s="1"/>
      <c r="AH492" s="1"/>
      <c r="AI492" s="1"/>
      <c r="AJ492" s="1"/>
      <c r="AK492" s="1"/>
      <c r="AL492" s="1"/>
      <c r="AM492" s="1"/>
      <c r="AN492" s="1"/>
      <c r="AO492" s="1"/>
      <c r="AP492" s="1"/>
      <c r="AQ492" s="1"/>
      <c r="AR492" s="1"/>
    </row>
    <row r="493" spans="1:44" ht="25.5" hidden="1">
      <c r="A493" s="27" t="s">
        <v>438</v>
      </c>
      <c r="B493" s="6" t="s">
        <v>858</v>
      </c>
      <c r="C493" s="30">
        <f t="shared" si="141"/>
        <v>0</v>
      </c>
      <c r="D493" s="30">
        <f t="shared" si="142"/>
        <v>0</v>
      </c>
      <c r="E493" s="30">
        <f t="shared" si="143"/>
        <v>0</v>
      </c>
      <c r="F493" s="30"/>
      <c r="G493" s="30"/>
      <c r="H493" s="30"/>
      <c r="I493" s="30"/>
      <c r="J493" s="30"/>
      <c r="K493" s="30"/>
      <c r="L493" s="30"/>
      <c r="M493" s="30"/>
      <c r="N493" s="30"/>
      <c r="O493" s="30"/>
      <c r="P493" s="30"/>
      <c r="Q493" s="30"/>
      <c r="R493" s="30"/>
      <c r="S493" s="30"/>
      <c r="T493" s="30"/>
      <c r="U493" s="30">
        <f t="shared" si="144"/>
        <v>0</v>
      </c>
      <c r="V493" s="30"/>
      <c r="W493" s="30"/>
      <c r="X493" s="1"/>
      <c r="Y493" s="1"/>
      <c r="Z493" s="1"/>
      <c r="AA493" s="1"/>
      <c r="AB493" s="1"/>
      <c r="AC493" s="1"/>
      <c r="AD493" s="1"/>
      <c r="AE493" s="1"/>
      <c r="AF493" s="1"/>
      <c r="AG493" s="1"/>
      <c r="AH493" s="1"/>
      <c r="AI493" s="1"/>
      <c r="AJ493" s="1"/>
      <c r="AK493" s="1"/>
      <c r="AL493" s="1"/>
      <c r="AM493" s="1"/>
      <c r="AN493" s="1"/>
      <c r="AO493" s="1"/>
      <c r="AP493" s="1"/>
      <c r="AQ493" s="1"/>
      <c r="AR493" s="1"/>
    </row>
    <row r="494" spans="1:44">
      <c r="A494" s="27" t="s">
        <v>440</v>
      </c>
      <c r="B494" s="6" t="s">
        <v>859</v>
      </c>
      <c r="C494" s="30">
        <v>100</v>
      </c>
      <c r="D494" s="30">
        <v>100</v>
      </c>
      <c r="E494" s="30">
        <v>164</v>
      </c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  <c r="S494" s="30"/>
      <c r="T494" s="30"/>
      <c r="U494" s="30"/>
      <c r="V494" s="30"/>
      <c r="W494" s="30"/>
      <c r="X494" s="1"/>
      <c r="Y494" s="1"/>
      <c r="Z494" s="1"/>
      <c r="AA494" s="1"/>
      <c r="AB494" s="1"/>
      <c r="AC494" s="1"/>
      <c r="AD494" s="1"/>
      <c r="AE494" s="1"/>
      <c r="AF494" s="1"/>
      <c r="AG494" s="1"/>
      <c r="AH494" s="1"/>
      <c r="AI494" s="1"/>
      <c r="AJ494" s="1"/>
      <c r="AK494" s="1"/>
      <c r="AL494" s="1"/>
      <c r="AM494" s="1"/>
      <c r="AN494" s="1"/>
      <c r="AO494" s="1"/>
      <c r="AP494" s="1"/>
      <c r="AQ494" s="1"/>
      <c r="AR494" s="1"/>
    </row>
    <row r="495" spans="1:44" s="22" customFormat="1" ht="22.5" customHeight="1" collapsed="1">
      <c r="A495" s="20" t="s">
        <v>442</v>
      </c>
      <c r="B495" s="21" t="s">
        <v>860</v>
      </c>
      <c r="C495" s="36">
        <f>+C409+C410+C420+C425+C481+C482</f>
        <v>32200</v>
      </c>
      <c r="D495" s="36">
        <f>+D409+D410+D420+D425+D481+D482</f>
        <v>32200</v>
      </c>
      <c r="E495" s="36">
        <f>+E409+E410+E420+E425+E481+E482</f>
        <v>34379</v>
      </c>
      <c r="F495" s="36">
        <f t="shared" ref="F495:Q495" si="145">+F409+F410+F420+F425+F481+F482</f>
        <v>0</v>
      </c>
      <c r="G495" s="36">
        <f t="shared" si="145"/>
        <v>0</v>
      </c>
      <c r="H495" s="36">
        <f t="shared" si="145"/>
        <v>0</v>
      </c>
      <c r="I495" s="36">
        <f t="shared" si="145"/>
        <v>0</v>
      </c>
      <c r="J495" s="36">
        <f t="shared" si="145"/>
        <v>0</v>
      </c>
      <c r="K495" s="36">
        <f t="shared" si="145"/>
        <v>0</v>
      </c>
      <c r="L495" s="36">
        <f t="shared" si="145"/>
        <v>0</v>
      </c>
      <c r="M495" s="36">
        <f t="shared" si="145"/>
        <v>0</v>
      </c>
      <c r="N495" s="36">
        <f t="shared" si="145"/>
        <v>0</v>
      </c>
      <c r="O495" s="36">
        <f t="shared" si="145"/>
        <v>0</v>
      </c>
      <c r="P495" s="36">
        <f t="shared" si="145"/>
        <v>0</v>
      </c>
      <c r="Q495" s="36">
        <f t="shared" si="145"/>
        <v>0</v>
      </c>
      <c r="R495" s="36"/>
      <c r="S495" s="36"/>
      <c r="T495" s="36"/>
      <c r="U495" s="36"/>
      <c r="V495" s="36"/>
      <c r="W495" s="36"/>
    </row>
    <row r="496" spans="1:44" hidden="1" outlineLevel="1">
      <c r="A496" s="27" t="s">
        <v>444</v>
      </c>
      <c r="B496" s="6" t="s">
        <v>861</v>
      </c>
      <c r="C496" s="30">
        <f>SUM(F496:U496)</f>
        <v>0</v>
      </c>
      <c r="D496" s="30">
        <f>SUM(I496:X496)</f>
        <v>0</v>
      </c>
      <c r="E496" s="30">
        <f>SUM(J496:Y496)</f>
        <v>0</v>
      </c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  <c r="S496" s="30"/>
      <c r="T496" s="30"/>
      <c r="U496" s="30"/>
      <c r="V496" s="30"/>
      <c r="W496" s="30"/>
    </row>
    <row r="497" spans="1:44" outlineLevel="1">
      <c r="A497" s="27" t="s">
        <v>446</v>
      </c>
      <c r="B497" s="6" t="s">
        <v>862</v>
      </c>
      <c r="C497" s="30">
        <v>2826</v>
      </c>
      <c r="D497" s="30">
        <v>826</v>
      </c>
      <c r="E497" s="30">
        <v>1074</v>
      </c>
      <c r="F497" s="30"/>
      <c r="G497" s="30">
        <v>14621</v>
      </c>
      <c r="H497" s="30">
        <v>45234</v>
      </c>
      <c r="I497" s="30">
        <v>3515</v>
      </c>
      <c r="J497" s="30"/>
      <c r="K497" s="30">
        <v>20</v>
      </c>
      <c r="L497" s="30"/>
      <c r="M497" s="30">
        <v>1475</v>
      </c>
      <c r="N497" s="30"/>
      <c r="O497" s="30"/>
      <c r="P497" s="30"/>
      <c r="Q497" s="30"/>
      <c r="R497" s="30"/>
      <c r="S497" s="30"/>
      <c r="T497" s="30"/>
      <c r="U497" s="30"/>
      <c r="V497" s="30"/>
      <c r="W497" s="30"/>
    </row>
    <row r="498" spans="1:44" outlineLevel="1">
      <c r="A498" s="27" t="s">
        <v>448</v>
      </c>
      <c r="B498" s="6" t="s">
        <v>863</v>
      </c>
      <c r="C498" s="30">
        <v>2000</v>
      </c>
      <c r="D498" s="30">
        <v>826</v>
      </c>
      <c r="E498" s="30">
        <v>1074</v>
      </c>
      <c r="F498" s="30"/>
      <c r="G498" s="30"/>
      <c r="H498" s="30">
        <v>7874</v>
      </c>
      <c r="I498" s="30">
        <v>2247</v>
      </c>
      <c r="J498" s="30"/>
      <c r="K498" s="30">
        <v>20</v>
      </c>
      <c r="L498" s="30"/>
      <c r="M498" s="30"/>
      <c r="N498" s="30"/>
      <c r="O498" s="30"/>
      <c r="P498" s="30"/>
      <c r="Q498" s="30"/>
      <c r="R498" s="30"/>
      <c r="S498" s="30"/>
      <c r="T498" s="30"/>
      <c r="U498" s="30"/>
      <c r="V498" s="30"/>
      <c r="W498" s="30"/>
    </row>
    <row r="499" spans="1:44" hidden="1" outlineLevel="1">
      <c r="A499" s="27" t="s">
        <v>450</v>
      </c>
      <c r="B499" s="6" t="s">
        <v>864</v>
      </c>
      <c r="C499" s="30">
        <f>SUM(F499:U499)</f>
        <v>0</v>
      </c>
      <c r="D499" s="30">
        <f>SUM(I499:X499)</f>
        <v>0</v>
      </c>
      <c r="E499" s="30">
        <f>SUM(J499:Y499)</f>
        <v>0</v>
      </c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  <c r="S499" s="30"/>
      <c r="T499" s="30"/>
      <c r="U499" s="30"/>
      <c r="V499" s="30"/>
      <c r="W499" s="30"/>
      <c r="X499" s="1"/>
      <c r="Y499" s="1"/>
      <c r="Z499" s="1"/>
      <c r="AA499" s="1"/>
      <c r="AB499" s="1"/>
      <c r="AC499" s="1"/>
      <c r="AD499" s="1"/>
      <c r="AE499" s="1"/>
      <c r="AF499" s="1"/>
      <c r="AG499" s="1"/>
      <c r="AH499" s="1"/>
      <c r="AI499" s="1"/>
      <c r="AJ499" s="1"/>
      <c r="AK499" s="1"/>
      <c r="AL499" s="1"/>
      <c r="AM499" s="1"/>
      <c r="AN499" s="1"/>
      <c r="AO499" s="1"/>
      <c r="AP499" s="1"/>
      <c r="AQ499" s="1"/>
      <c r="AR499" s="1"/>
    </row>
    <row r="500" spans="1:44" outlineLevel="1">
      <c r="A500" s="27" t="s">
        <v>452</v>
      </c>
      <c r="B500" s="6" t="s">
        <v>865</v>
      </c>
      <c r="C500" s="30">
        <v>0</v>
      </c>
      <c r="D500" s="30">
        <v>1055</v>
      </c>
      <c r="E500" s="30">
        <v>1386</v>
      </c>
      <c r="F500" s="30">
        <v>831</v>
      </c>
      <c r="G500" s="30"/>
      <c r="H500" s="30">
        <v>2600</v>
      </c>
      <c r="I500" s="30">
        <v>223</v>
      </c>
      <c r="J500" s="30"/>
      <c r="K500" s="30"/>
      <c r="L500" s="30"/>
      <c r="M500" s="30"/>
      <c r="N500" s="30"/>
      <c r="O500" s="30"/>
      <c r="P500" s="30"/>
      <c r="Q500" s="30"/>
      <c r="R500" s="30"/>
      <c r="S500" s="30"/>
      <c r="T500" s="30"/>
      <c r="U500" s="30"/>
      <c r="V500" s="30"/>
      <c r="W500" s="30"/>
    </row>
    <row r="501" spans="1:44" hidden="1" outlineLevel="1">
      <c r="A501" s="27" t="s">
        <v>454</v>
      </c>
      <c r="B501" s="6" t="s">
        <v>866</v>
      </c>
      <c r="C501" s="30">
        <f>SUM(F501:U501)</f>
        <v>0</v>
      </c>
      <c r="D501" s="30">
        <f>SUM(I501:X501)</f>
        <v>0</v>
      </c>
      <c r="E501" s="30">
        <f>SUM(J501:Y501)</f>
        <v>0</v>
      </c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  <c r="S501" s="30"/>
      <c r="T501" s="30"/>
      <c r="U501" s="30">
        <f>SUM(V501:W501)</f>
        <v>0</v>
      </c>
      <c r="V501" s="30"/>
      <c r="W501" s="30"/>
      <c r="X501" s="1"/>
      <c r="Y501" s="1"/>
      <c r="Z501" s="1"/>
      <c r="AA501" s="1"/>
      <c r="AB501" s="1"/>
      <c r="AC501" s="1"/>
      <c r="AD501" s="1"/>
      <c r="AE501" s="1"/>
      <c r="AF501" s="1"/>
      <c r="AG501" s="1"/>
      <c r="AH501" s="1"/>
      <c r="AI501" s="1"/>
      <c r="AJ501" s="1"/>
      <c r="AK501" s="1"/>
      <c r="AL501" s="1"/>
      <c r="AM501" s="1"/>
      <c r="AN501" s="1"/>
      <c r="AO501" s="1"/>
      <c r="AP501" s="1"/>
      <c r="AQ501" s="1"/>
      <c r="AR501" s="1"/>
    </row>
    <row r="502" spans="1:44" outlineLevel="1">
      <c r="A502" s="27" t="s">
        <v>455</v>
      </c>
      <c r="B502" s="6" t="s">
        <v>867</v>
      </c>
      <c r="C502" s="30">
        <v>5000</v>
      </c>
      <c r="D502" s="30">
        <v>1200</v>
      </c>
      <c r="E502" s="30">
        <v>4875</v>
      </c>
      <c r="F502" s="30">
        <f t="shared" ref="F502:Q502" si="146">SUM(F503:F508)</f>
        <v>38197</v>
      </c>
      <c r="G502" s="30">
        <f t="shared" si="146"/>
        <v>0</v>
      </c>
      <c r="H502" s="30">
        <f t="shared" si="146"/>
        <v>0</v>
      </c>
      <c r="I502" s="30">
        <f t="shared" si="146"/>
        <v>0</v>
      </c>
      <c r="J502" s="30">
        <f t="shared" si="146"/>
        <v>0</v>
      </c>
      <c r="K502" s="30">
        <f t="shared" si="146"/>
        <v>0</v>
      </c>
      <c r="L502" s="30">
        <f t="shared" si="146"/>
        <v>0</v>
      </c>
      <c r="M502" s="30">
        <f t="shared" si="146"/>
        <v>0</v>
      </c>
      <c r="N502" s="30">
        <f t="shared" si="146"/>
        <v>0</v>
      </c>
      <c r="O502" s="30">
        <f t="shared" si="146"/>
        <v>0</v>
      </c>
      <c r="P502" s="30">
        <f t="shared" si="146"/>
        <v>0</v>
      </c>
      <c r="Q502" s="30">
        <f t="shared" si="146"/>
        <v>0</v>
      </c>
      <c r="R502" s="30"/>
      <c r="S502" s="30"/>
      <c r="T502" s="30"/>
      <c r="U502" s="30"/>
      <c r="V502" s="30"/>
      <c r="W502" s="30"/>
      <c r="X502" s="1"/>
      <c r="Y502" s="1"/>
      <c r="Z502" s="1"/>
      <c r="AA502" s="1"/>
      <c r="AB502" s="1"/>
      <c r="AC502" s="1"/>
      <c r="AD502" s="1"/>
      <c r="AE502" s="1"/>
      <c r="AF502" s="1"/>
      <c r="AG502" s="1"/>
      <c r="AH502" s="1"/>
      <c r="AI502" s="1"/>
      <c r="AJ502" s="1"/>
      <c r="AK502" s="1"/>
      <c r="AL502" s="1"/>
      <c r="AM502" s="1"/>
      <c r="AN502" s="1"/>
      <c r="AO502" s="1"/>
      <c r="AP502" s="1"/>
      <c r="AQ502" s="1"/>
      <c r="AR502" s="1"/>
    </row>
    <row r="503" spans="1:44" hidden="1" outlineLevel="1">
      <c r="A503" s="27" t="s">
        <v>457</v>
      </c>
      <c r="B503" s="6" t="s">
        <v>868</v>
      </c>
      <c r="C503" s="30">
        <f>SUM(F503:U503)</f>
        <v>0</v>
      </c>
      <c r="D503" s="30">
        <f>SUM(I503:X503)</f>
        <v>0</v>
      </c>
      <c r="E503" s="30">
        <f>SUM(J503:Y503)</f>
        <v>0</v>
      </c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  <c r="S503" s="30"/>
      <c r="T503" s="30"/>
      <c r="U503" s="30">
        <f>SUM(V503:W503)</f>
        <v>0</v>
      </c>
      <c r="V503" s="30"/>
      <c r="W503" s="30"/>
      <c r="X503" s="1"/>
      <c r="Y503" s="1"/>
      <c r="Z503" s="1"/>
      <c r="AA503" s="1"/>
      <c r="AB503" s="1"/>
      <c r="AC503" s="1"/>
      <c r="AD503" s="1"/>
      <c r="AE503" s="1"/>
      <c r="AF503" s="1"/>
      <c r="AG503" s="1"/>
      <c r="AH503" s="1"/>
      <c r="AI503" s="1"/>
      <c r="AJ503" s="1"/>
      <c r="AK503" s="1"/>
      <c r="AL503" s="1"/>
      <c r="AM503" s="1"/>
      <c r="AN503" s="1"/>
      <c r="AO503" s="1"/>
      <c r="AP503" s="1"/>
      <c r="AQ503" s="1"/>
      <c r="AR503" s="1"/>
    </row>
    <row r="504" spans="1:44" outlineLevel="1">
      <c r="A504" s="27" t="s">
        <v>459</v>
      </c>
      <c r="B504" s="6" t="s">
        <v>977</v>
      </c>
      <c r="C504" s="30">
        <v>4000</v>
      </c>
      <c r="D504" s="30">
        <v>1200</v>
      </c>
      <c r="E504" s="30">
        <v>4875</v>
      </c>
      <c r="F504" s="30">
        <v>38197</v>
      </c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  <c r="S504" s="30"/>
      <c r="T504" s="30"/>
      <c r="U504" s="30"/>
      <c r="V504" s="30"/>
      <c r="W504" s="30"/>
      <c r="X504" s="1"/>
      <c r="Y504" s="1"/>
      <c r="Z504" s="1"/>
      <c r="AA504" s="1"/>
      <c r="AB504" s="1"/>
      <c r="AC504" s="1"/>
      <c r="AD504" s="1"/>
      <c r="AE504" s="1"/>
      <c r="AF504" s="1"/>
      <c r="AG504" s="1"/>
      <c r="AH504" s="1"/>
      <c r="AI504" s="1"/>
      <c r="AJ504" s="1"/>
      <c r="AK504" s="1"/>
      <c r="AL504" s="1"/>
      <c r="AM504" s="1"/>
      <c r="AN504" s="1"/>
      <c r="AO504" s="1"/>
      <c r="AP504" s="1"/>
      <c r="AQ504" s="1"/>
      <c r="AR504" s="1"/>
    </row>
    <row r="505" spans="1:44" hidden="1" outlineLevel="1">
      <c r="A505" s="27" t="s">
        <v>461</v>
      </c>
      <c r="B505" s="6" t="s">
        <v>870</v>
      </c>
      <c r="C505" s="30">
        <f>SUM(F505:U505)</f>
        <v>0</v>
      </c>
      <c r="D505" s="30">
        <f>SUM(I505:X505)</f>
        <v>0</v>
      </c>
      <c r="E505" s="30">
        <f>SUM(J505:Y505)</f>
        <v>0</v>
      </c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  <c r="S505" s="30"/>
      <c r="T505" s="30"/>
      <c r="U505" s="30">
        <f>SUM(V505:W505)</f>
        <v>0</v>
      </c>
      <c r="V505" s="30"/>
      <c r="W505" s="30"/>
      <c r="X505" s="1"/>
      <c r="Y505" s="1"/>
      <c r="Z505" s="1"/>
      <c r="AA505" s="1"/>
      <c r="AB505" s="1"/>
      <c r="AC505" s="1"/>
      <c r="AD505" s="1"/>
      <c r="AE505" s="1"/>
      <c r="AF505" s="1"/>
      <c r="AG505" s="1"/>
      <c r="AH505" s="1"/>
      <c r="AI505" s="1"/>
      <c r="AJ505" s="1"/>
      <c r="AK505" s="1"/>
      <c r="AL505" s="1"/>
      <c r="AM505" s="1"/>
      <c r="AN505" s="1"/>
      <c r="AO505" s="1"/>
      <c r="AP505" s="1"/>
      <c r="AQ505" s="1"/>
      <c r="AR505" s="1"/>
    </row>
    <row r="506" spans="1:44" hidden="1" outlineLevel="1">
      <c r="A506" s="27" t="s">
        <v>463</v>
      </c>
      <c r="B506" s="6" t="s">
        <v>877</v>
      </c>
      <c r="C506" s="30">
        <f>SUM(F506:U506)</f>
        <v>0</v>
      </c>
      <c r="D506" s="30">
        <f>SUM(I506:X506)</f>
        <v>0</v>
      </c>
      <c r="E506" s="30">
        <f>SUM(J506:Y506)</f>
        <v>0</v>
      </c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  <c r="S506" s="30"/>
      <c r="T506" s="30"/>
      <c r="U506" s="30">
        <f>SUM(V506:W506)</f>
        <v>0</v>
      </c>
      <c r="V506" s="30"/>
      <c r="W506" s="30"/>
      <c r="X506" s="1"/>
      <c r="Y506" s="1"/>
      <c r="Z506" s="1"/>
      <c r="AA506" s="1"/>
      <c r="AB506" s="1"/>
      <c r="AC506" s="1"/>
      <c r="AD506" s="1"/>
      <c r="AE506" s="1"/>
      <c r="AF506" s="1"/>
      <c r="AG506" s="1"/>
      <c r="AH506" s="1"/>
      <c r="AI506" s="1"/>
      <c r="AJ506" s="1"/>
      <c r="AK506" s="1"/>
      <c r="AL506" s="1"/>
      <c r="AM506" s="1"/>
      <c r="AN506" s="1"/>
      <c r="AO506" s="1"/>
      <c r="AP506" s="1"/>
      <c r="AQ506" s="1"/>
      <c r="AR506" s="1"/>
    </row>
    <row r="507" spans="1:44" outlineLevel="1">
      <c r="A507" s="27" t="s">
        <v>465</v>
      </c>
      <c r="B507" s="6" t="s">
        <v>878</v>
      </c>
      <c r="C507" s="30">
        <v>0</v>
      </c>
      <c r="D507" s="30">
        <v>0</v>
      </c>
      <c r="E507" s="30">
        <v>0</v>
      </c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  <c r="S507" s="30"/>
      <c r="T507" s="30"/>
      <c r="U507" s="30">
        <f>SUM(V507:W507)</f>
        <v>0</v>
      </c>
      <c r="V507" s="30"/>
      <c r="W507" s="30"/>
      <c r="X507" s="1"/>
      <c r="Y507" s="1"/>
      <c r="Z507" s="1"/>
      <c r="AA507" s="1"/>
      <c r="AB507" s="1"/>
      <c r="AC507" s="1"/>
      <c r="AD507" s="1"/>
      <c r="AE507" s="1"/>
      <c r="AF507" s="1"/>
      <c r="AG507" s="1"/>
      <c r="AH507" s="1"/>
      <c r="AI507" s="1"/>
      <c r="AJ507" s="1"/>
      <c r="AK507" s="1"/>
      <c r="AL507" s="1"/>
      <c r="AM507" s="1"/>
      <c r="AN507" s="1"/>
      <c r="AO507" s="1"/>
      <c r="AP507" s="1"/>
      <c r="AQ507" s="1"/>
      <c r="AR507" s="1"/>
    </row>
    <row r="508" spans="1:44" hidden="1" outlineLevel="1">
      <c r="A508" s="27" t="s">
        <v>467</v>
      </c>
      <c r="B508" s="6" t="s">
        <v>879</v>
      </c>
      <c r="C508" s="30">
        <f>SUM(F508:U508)</f>
        <v>0</v>
      </c>
      <c r="D508" s="30">
        <f>SUM(I508:X508)</f>
        <v>0</v>
      </c>
      <c r="E508" s="30">
        <f>SUM(J508:Y508)</f>
        <v>0</v>
      </c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  <c r="S508" s="30"/>
      <c r="T508" s="30"/>
      <c r="U508" s="30">
        <f>SUM(V508:W508)</f>
        <v>0</v>
      </c>
      <c r="V508" s="30"/>
      <c r="W508" s="30"/>
      <c r="X508" s="1"/>
      <c r="Y508" s="1"/>
      <c r="Z508" s="1"/>
      <c r="AA508" s="1"/>
      <c r="AB508" s="1"/>
      <c r="AC508" s="1"/>
      <c r="AD508" s="1"/>
      <c r="AE508" s="1"/>
      <c r="AF508" s="1"/>
      <c r="AG508" s="1"/>
      <c r="AH508" s="1"/>
      <c r="AI508" s="1"/>
      <c r="AJ508" s="1"/>
      <c r="AK508" s="1"/>
      <c r="AL508" s="1"/>
      <c r="AM508" s="1"/>
      <c r="AN508" s="1"/>
      <c r="AO508" s="1"/>
      <c r="AP508" s="1"/>
      <c r="AQ508" s="1"/>
      <c r="AR508" s="1"/>
    </row>
    <row r="509" spans="1:44" outlineLevel="1">
      <c r="A509" s="27" t="s">
        <v>469</v>
      </c>
      <c r="B509" s="6" t="s">
        <v>880</v>
      </c>
      <c r="C509" s="30">
        <v>385</v>
      </c>
      <c r="D509" s="30">
        <v>385</v>
      </c>
      <c r="E509" s="30">
        <v>196</v>
      </c>
      <c r="F509" s="30"/>
      <c r="G509" s="30"/>
      <c r="H509" s="30">
        <v>21412</v>
      </c>
      <c r="I509" s="30">
        <f>6787+230</f>
        <v>7017</v>
      </c>
      <c r="J509" s="30"/>
      <c r="K509" s="30"/>
      <c r="L509" s="30"/>
      <c r="M509" s="30"/>
      <c r="N509" s="30"/>
      <c r="O509" s="30"/>
      <c r="P509" s="30"/>
      <c r="Q509" s="30"/>
      <c r="R509" s="30"/>
      <c r="S509" s="30"/>
      <c r="T509" s="30"/>
      <c r="U509" s="30"/>
      <c r="V509" s="30"/>
      <c r="W509" s="30"/>
      <c r="X509" s="1"/>
      <c r="Y509" s="1"/>
      <c r="Z509" s="1"/>
      <c r="AA509" s="1"/>
      <c r="AB509" s="1"/>
      <c r="AC509" s="1"/>
      <c r="AD509" s="1"/>
      <c r="AE509" s="1"/>
      <c r="AF509" s="1"/>
      <c r="AG509" s="1"/>
      <c r="AH509" s="1"/>
      <c r="AI509" s="1"/>
      <c r="AJ509" s="1"/>
      <c r="AK509" s="1"/>
      <c r="AL509" s="1"/>
      <c r="AM509" s="1"/>
      <c r="AN509" s="1"/>
      <c r="AO509" s="1"/>
      <c r="AP509" s="1"/>
      <c r="AQ509" s="1"/>
      <c r="AR509" s="1"/>
    </row>
    <row r="510" spans="1:44" outlineLevel="1">
      <c r="A510" s="27" t="s">
        <v>471</v>
      </c>
      <c r="B510" s="6" t="s">
        <v>881</v>
      </c>
      <c r="C510" s="30">
        <v>105</v>
      </c>
      <c r="D510" s="30">
        <v>105</v>
      </c>
      <c r="E510" s="30">
        <v>53</v>
      </c>
      <c r="F510" s="30">
        <v>10537</v>
      </c>
      <c r="G510" s="30"/>
      <c r="H510" s="30"/>
      <c r="I510" s="30"/>
      <c r="J510" s="30"/>
      <c r="K510" s="30"/>
      <c r="L510" s="30"/>
      <c r="M510" s="30">
        <v>398</v>
      </c>
      <c r="N510" s="30"/>
      <c r="O510" s="30"/>
      <c r="P510" s="30"/>
      <c r="Q510" s="30"/>
      <c r="R510" s="30"/>
      <c r="S510" s="30"/>
      <c r="T510" s="30"/>
      <c r="U510" s="30"/>
      <c r="V510" s="30"/>
      <c r="W510" s="30"/>
    </row>
    <row r="511" spans="1:44" outlineLevel="1">
      <c r="A511" s="27" t="s">
        <v>473</v>
      </c>
      <c r="B511" s="6" t="s">
        <v>882</v>
      </c>
      <c r="C511" s="30">
        <v>0</v>
      </c>
      <c r="D511" s="30">
        <v>0</v>
      </c>
      <c r="E511" s="30">
        <v>1E-13</v>
      </c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  <c r="S511" s="30"/>
      <c r="T511" s="30"/>
      <c r="U511" s="30">
        <f>SUM(V511:W511)</f>
        <v>0</v>
      </c>
      <c r="V511" s="30"/>
      <c r="W511" s="30"/>
      <c r="X511" s="1"/>
      <c r="Y511" s="1"/>
      <c r="Z511" s="1"/>
      <c r="AA511" s="1"/>
      <c r="AB511" s="1"/>
      <c r="AC511" s="1"/>
      <c r="AD511" s="1"/>
      <c r="AE511" s="1"/>
      <c r="AF511" s="1"/>
      <c r="AG511" s="1"/>
      <c r="AH511" s="1"/>
      <c r="AI511" s="1"/>
      <c r="AJ511" s="1"/>
      <c r="AK511" s="1"/>
      <c r="AL511" s="1"/>
      <c r="AM511" s="1"/>
      <c r="AN511" s="1"/>
      <c r="AO511" s="1"/>
      <c r="AP511" s="1"/>
      <c r="AQ511" s="1"/>
      <c r="AR511" s="1"/>
    </row>
    <row r="512" spans="1:44" outlineLevel="1">
      <c r="A512" s="27" t="s">
        <v>475</v>
      </c>
      <c r="B512" s="6" t="s">
        <v>883</v>
      </c>
      <c r="C512" s="30">
        <v>0</v>
      </c>
      <c r="D512" s="30">
        <v>0</v>
      </c>
      <c r="E512" s="30">
        <v>3</v>
      </c>
      <c r="F512" s="30"/>
      <c r="G512" s="30">
        <v>3948</v>
      </c>
      <c r="H512" s="30">
        <v>17794</v>
      </c>
      <c r="I512" s="30">
        <f>2718+62</f>
        <v>2780</v>
      </c>
      <c r="J512" s="30"/>
      <c r="K512" s="30">
        <v>5</v>
      </c>
      <c r="L512" s="30"/>
      <c r="M512" s="30"/>
      <c r="N512" s="30"/>
      <c r="O512" s="30"/>
      <c r="P512" s="30"/>
      <c r="Q512" s="30"/>
      <c r="R512" s="30"/>
      <c r="S512" s="30"/>
      <c r="T512" s="30"/>
      <c r="U512" s="30"/>
      <c r="V512" s="30"/>
      <c r="W512" s="30"/>
    </row>
    <row r="513" spans="1:44" hidden="1" outlineLevel="1">
      <c r="A513" s="27" t="s">
        <v>477</v>
      </c>
      <c r="B513" s="6" t="s">
        <v>884</v>
      </c>
      <c r="C513" s="30">
        <f t="shared" ref="C513:C524" si="147">SUM(F513:U513)</f>
        <v>0</v>
      </c>
      <c r="D513" s="30">
        <f t="shared" ref="D513:E515" si="148">SUM(I513:X513)</f>
        <v>0</v>
      </c>
      <c r="E513" s="30">
        <f t="shared" si="148"/>
        <v>0</v>
      </c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  <c r="S513" s="30"/>
      <c r="T513" s="30"/>
      <c r="U513" s="30">
        <f t="shared" ref="U513:U520" si="149">SUM(V513:W513)</f>
        <v>0</v>
      </c>
      <c r="V513" s="30"/>
      <c r="W513" s="30"/>
      <c r="X513" s="1"/>
      <c r="Y513" s="1"/>
      <c r="Z513" s="1"/>
      <c r="AA513" s="1"/>
      <c r="AB513" s="1"/>
      <c r="AC513" s="1"/>
      <c r="AD513" s="1"/>
      <c r="AE513" s="1"/>
      <c r="AF513" s="1"/>
      <c r="AG513" s="1"/>
      <c r="AH513" s="1"/>
      <c r="AI513" s="1"/>
      <c r="AJ513" s="1"/>
      <c r="AK513" s="1"/>
      <c r="AL513" s="1"/>
      <c r="AM513" s="1"/>
      <c r="AN513" s="1"/>
      <c r="AO513" s="1"/>
      <c r="AP513" s="1"/>
      <c r="AQ513" s="1"/>
      <c r="AR513" s="1"/>
    </row>
    <row r="514" spans="1:44" hidden="1" outlineLevel="1">
      <c r="A514" s="27" t="s">
        <v>479</v>
      </c>
      <c r="B514" s="6" t="s">
        <v>885</v>
      </c>
      <c r="C514" s="30">
        <f t="shared" si="147"/>
        <v>0</v>
      </c>
      <c r="D514" s="30">
        <f t="shared" si="148"/>
        <v>0</v>
      </c>
      <c r="E514" s="30">
        <f t="shared" si="148"/>
        <v>0</v>
      </c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  <c r="S514" s="30"/>
      <c r="T514" s="30"/>
      <c r="U514" s="30">
        <f t="shared" si="149"/>
        <v>0</v>
      </c>
      <c r="V514" s="30"/>
      <c r="W514" s="30"/>
      <c r="X514" s="1"/>
      <c r="Y514" s="1"/>
      <c r="Z514" s="1"/>
      <c r="AA514" s="1"/>
      <c r="AB514" s="1"/>
      <c r="AC514" s="1"/>
      <c r="AD514" s="1"/>
      <c r="AE514" s="1"/>
      <c r="AF514" s="1"/>
      <c r="AG514" s="1"/>
      <c r="AH514" s="1"/>
      <c r="AI514" s="1"/>
      <c r="AJ514" s="1"/>
      <c r="AK514" s="1"/>
      <c r="AL514" s="1"/>
      <c r="AM514" s="1"/>
      <c r="AN514" s="1"/>
      <c r="AO514" s="1"/>
      <c r="AP514" s="1"/>
      <c r="AQ514" s="1"/>
      <c r="AR514" s="1"/>
    </row>
    <row r="515" spans="1:44" hidden="1" outlineLevel="1">
      <c r="A515" s="27" t="s">
        <v>481</v>
      </c>
      <c r="B515" s="6" t="s">
        <v>886</v>
      </c>
      <c r="C515" s="30">
        <f t="shared" si="147"/>
        <v>0</v>
      </c>
      <c r="D515" s="30">
        <f t="shared" si="148"/>
        <v>0</v>
      </c>
      <c r="E515" s="30">
        <f t="shared" si="148"/>
        <v>0</v>
      </c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  <c r="S515" s="30"/>
      <c r="T515" s="30"/>
      <c r="U515" s="30">
        <f t="shared" si="149"/>
        <v>0</v>
      </c>
      <c r="V515" s="30"/>
      <c r="W515" s="30"/>
      <c r="X515" s="1"/>
      <c r="Y515" s="1"/>
      <c r="Z515" s="1"/>
      <c r="AA515" s="1"/>
      <c r="AB515" s="1"/>
      <c r="AC515" s="1"/>
      <c r="AD515" s="1"/>
      <c r="AE515" s="1"/>
      <c r="AF515" s="1"/>
      <c r="AG515" s="1"/>
      <c r="AH515" s="1"/>
      <c r="AI515" s="1"/>
      <c r="AJ515" s="1"/>
      <c r="AK515" s="1"/>
      <c r="AL515" s="1"/>
      <c r="AM515" s="1"/>
      <c r="AN515" s="1"/>
      <c r="AO515" s="1"/>
      <c r="AP515" s="1"/>
      <c r="AQ515" s="1"/>
      <c r="AR515" s="1"/>
    </row>
    <row r="516" spans="1:44" outlineLevel="1">
      <c r="A516" s="27" t="s">
        <v>483</v>
      </c>
      <c r="B516" s="6" t="s">
        <v>887</v>
      </c>
      <c r="C516" s="30">
        <v>0</v>
      </c>
      <c r="D516" s="30">
        <f>SUM(I516:X516)</f>
        <v>0</v>
      </c>
      <c r="E516" s="30">
        <v>0</v>
      </c>
      <c r="F516" s="30">
        <f t="shared" ref="F516:Q516" si="150">SUM(F517:F520)</f>
        <v>0</v>
      </c>
      <c r="G516" s="30">
        <f t="shared" si="150"/>
        <v>0</v>
      </c>
      <c r="H516" s="30">
        <f t="shared" si="150"/>
        <v>0</v>
      </c>
      <c r="I516" s="30">
        <f t="shared" si="150"/>
        <v>0</v>
      </c>
      <c r="J516" s="30">
        <f t="shared" si="150"/>
        <v>0</v>
      </c>
      <c r="K516" s="30">
        <f t="shared" si="150"/>
        <v>0</v>
      </c>
      <c r="L516" s="30">
        <f t="shared" si="150"/>
        <v>0</v>
      </c>
      <c r="M516" s="30">
        <f t="shared" si="150"/>
        <v>0</v>
      </c>
      <c r="N516" s="30">
        <f t="shared" si="150"/>
        <v>0</v>
      </c>
      <c r="O516" s="30">
        <f t="shared" si="150"/>
        <v>0</v>
      </c>
      <c r="P516" s="30">
        <f t="shared" si="150"/>
        <v>0</v>
      </c>
      <c r="Q516" s="30">
        <f t="shared" si="150"/>
        <v>0</v>
      </c>
      <c r="R516" s="30"/>
      <c r="S516" s="30"/>
      <c r="T516" s="30"/>
      <c r="U516" s="30">
        <f t="shared" si="149"/>
        <v>0</v>
      </c>
      <c r="V516" s="30"/>
      <c r="W516" s="30"/>
      <c r="X516" s="1"/>
      <c r="Y516" s="1"/>
      <c r="Z516" s="1"/>
      <c r="AA516" s="1"/>
      <c r="AB516" s="1"/>
      <c r="AC516" s="1"/>
      <c r="AD516" s="1"/>
      <c r="AE516" s="1"/>
      <c r="AF516" s="1"/>
      <c r="AG516" s="1"/>
      <c r="AH516" s="1"/>
      <c r="AI516" s="1"/>
      <c r="AJ516" s="1"/>
      <c r="AK516" s="1"/>
      <c r="AL516" s="1"/>
      <c r="AM516" s="1"/>
      <c r="AN516" s="1"/>
      <c r="AO516" s="1"/>
      <c r="AP516" s="1"/>
      <c r="AQ516" s="1"/>
      <c r="AR516" s="1"/>
    </row>
    <row r="517" spans="1:44" hidden="1" outlineLevel="1">
      <c r="A517" s="27" t="s">
        <v>485</v>
      </c>
      <c r="B517" s="6" t="s">
        <v>888</v>
      </c>
      <c r="C517" s="30">
        <f t="shared" si="147"/>
        <v>0</v>
      </c>
      <c r="D517" s="30">
        <f>SUM(I517:X517)</f>
        <v>0</v>
      </c>
      <c r="E517" s="30">
        <f>SUM(J517:Y517)</f>
        <v>0</v>
      </c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  <c r="S517" s="30"/>
      <c r="T517" s="30"/>
      <c r="U517" s="30">
        <f t="shared" si="149"/>
        <v>0</v>
      </c>
      <c r="V517" s="30"/>
      <c r="W517" s="30"/>
      <c r="X517" s="1"/>
      <c r="Y517" s="1"/>
      <c r="Z517" s="1"/>
      <c r="AA517" s="1"/>
      <c r="AB517" s="1"/>
      <c r="AC517" s="1"/>
      <c r="AD517" s="1"/>
      <c r="AE517" s="1"/>
      <c r="AF517" s="1"/>
      <c r="AG517" s="1"/>
      <c r="AH517" s="1"/>
      <c r="AI517" s="1"/>
      <c r="AJ517" s="1"/>
      <c r="AK517" s="1"/>
      <c r="AL517" s="1"/>
      <c r="AM517" s="1"/>
      <c r="AN517" s="1"/>
      <c r="AO517" s="1"/>
      <c r="AP517" s="1"/>
      <c r="AQ517" s="1"/>
      <c r="AR517" s="1"/>
    </row>
    <row r="518" spans="1:44" hidden="1" outlineLevel="1">
      <c r="A518" s="27" t="s">
        <v>536</v>
      </c>
      <c r="B518" s="6" t="s">
        <v>889</v>
      </c>
      <c r="C518" s="30">
        <f t="shared" si="147"/>
        <v>0</v>
      </c>
      <c r="D518" s="30">
        <f>SUM(I518:X518)</f>
        <v>0</v>
      </c>
      <c r="E518" s="30">
        <f>SUM(J518:Y518)</f>
        <v>0</v>
      </c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  <c r="S518" s="30"/>
      <c r="T518" s="30"/>
      <c r="U518" s="30">
        <f t="shared" si="149"/>
        <v>0</v>
      </c>
      <c r="V518" s="30"/>
      <c r="W518" s="30"/>
      <c r="X518" s="1"/>
      <c r="Y518" s="1"/>
      <c r="Z518" s="1"/>
      <c r="AA518" s="1"/>
      <c r="AB518" s="1"/>
      <c r="AC518" s="1"/>
      <c r="AD518" s="1"/>
      <c r="AE518" s="1"/>
      <c r="AF518" s="1"/>
      <c r="AG518" s="1"/>
      <c r="AH518" s="1"/>
      <c r="AI518" s="1"/>
      <c r="AJ518" s="1"/>
      <c r="AK518" s="1"/>
      <c r="AL518" s="1"/>
      <c r="AM518" s="1"/>
      <c r="AN518" s="1"/>
      <c r="AO518" s="1"/>
      <c r="AP518" s="1"/>
      <c r="AQ518" s="1"/>
      <c r="AR518" s="1"/>
    </row>
    <row r="519" spans="1:44" hidden="1" outlineLevel="1">
      <c r="A519" s="27" t="s">
        <v>538</v>
      </c>
      <c r="B519" s="6" t="s">
        <v>890</v>
      </c>
      <c r="C519" s="30">
        <f t="shared" si="147"/>
        <v>0</v>
      </c>
      <c r="D519" s="30">
        <f>SUM(I519:X519)</f>
        <v>0</v>
      </c>
      <c r="E519" s="30">
        <f>SUM(J519:Y519)</f>
        <v>0</v>
      </c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  <c r="S519" s="30"/>
      <c r="T519" s="30"/>
      <c r="U519" s="30">
        <f t="shared" si="149"/>
        <v>0</v>
      </c>
      <c r="V519" s="30"/>
      <c r="W519" s="30"/>
      <c r="X519" s="1"/>
      <c r="Y519" s="1"/>
      <c r="Z519" s="1"/>
      <c r="AA519" s="1"/>
      <c r="AB519" s="1"/>
      <c r="AC519" s="1"/>
      <c r="AD519" s="1"/>
      <c r="AE519" s="1"/>
      <c r="AF519" s="1"/>
      <c r="AG519" s="1"/>
      <c r="AH519" s="1"/>
      <c r="AI519" s="1"/>
      <c r="AJ519" s="1"/>
      <c r="AK519" s="1"/>
      <c r="AL519" s="1"/>
      <c r="AM519" s="1"/>
      <c r="AN519" s="1"/>
      <c r="AO519" s="1"/>
      <c r="AP519" s="1"/>
      <c r="AQ519" s="1"/>
      <c r="AR519" s="1"/>
    </row>
    <row r="520" spans="1:44" outlineLevel="1">
      <c r="A520" s="27" t="s">
        <v>540</v>
      </c>
      <c r="B520" s="6" t="s">
        <v>891</v>
      </c>
      <c r="C520" s="30">
        <v>0</v>
      </c>
      <c r="D520" s="30">
        <f>SUM(I520:X520)</f>
        <v>0</v>
      </c>
      <c r="E520" s="30">
        <v>0</v>
      </c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  <c r="S520" s="30"/>
      <c r="T520" s="30"/>
      <c r="U520" s="30">
        <f t="shared" si="149"/>
        <v>0</v>
      </c>
      <c r="V520" s="30"/>
      <c r="W520" s="30"/>
      <c r="X520" s="1"/>
      <c r="Y520" s="1"/>
      <c r="Z520" s="1"/>
      <c r="AA520" s="1"/>
      <c r="AB520" s="1"/>
      <c r="AC520" s="1"/>
      <c r="AD520" s="1"/>
      <c r="AE520" s="1"/>
      <c r="AF520" s="1"/>
      <c r="AG520" s="1"/>
      <c r="AH520" s="1"/>
      <c r="AI520" s="1"/>
      <c r="AJ520" s="1"/>
      <c r="AK520" s="1"/>
      <c r="AL520" s="1"/>
      <c r="AM520" s="1"/>
      <c r="AN520" s="1"/>
      <c r="AO520" s="1"/>
      <c r="AP520" s="1"/>
      <c r="AQ520" s="1"/>
      <c r="AR520" s="1"/>
    </row>
    <row r="521" spans="1:44" outlineLevel="1">
      <c r="A521" s="27" t="s">
        <v>542</v>
      </c>
      <c r="B521" s="6" t="s">
        <v>892</v>
      </c>
      <c r="C521" s="30">
        <v>0</v>
      </c>
      <c r="D521" s="30">
        <v>850</v>
      </c>
      <c r="E521" s="30">
        <v>1030</v>
      </c>
      <c r="F521" s="30"/>
      <c r="G521" s="30">
        <v>222</v>
      </c>
      <c r="H521" s="30">
        <v>49</v>
      </c>
      <c r="I521" s="30">
        <v>16</v>
      </c>
      <c r="J521" s="30"/>
      <c r="K521" s="30"/>
      <c r="L521" s="30"/>
      <c r="M521" s="30"/>
      <c r="N521" s="30"/>
      <c r="O521" s="30"/>
      <c r="P521" s="30"/>
      <c r="Q521" s="30"/>
      <c r="R521" s="30"/>
      <c r="S521" s="30"/>
      <c r="T521" s="30"/>
      <c r="U521" s="30"/>
      <c r="V521" s="30"/>
      <c r="W521" s="30"/>
      <c r="X521" s="1"/>
      <c r="Y521" s="1"/>
      <c r="Z521" s="1"/>
      <c r="AA521" s="1"/>
      <c r="AB521" s="1"/>
      <c r="AC521" s="1"/>
      <c r="AD521" s="1"/>
      <c r="AE521" s="1"/>
      <c r="AF521" s="1"/>
      <c r="AG521" s="1"/>
      <c r="AH521" s="1"/>
      <c r="AI521" s="1"/>
      <c r="AJ521" s="1"/>
      <c r="AK521" s="1"/>
      <c r="AL521" s="1"/>
      <c r="AM521" s="1"/>
      <c r="AN521" s="1"/>
      <c r="AO521" s="1"/>
      <c r="AP521" s="1"/>
      <c r="AQ521" s="1"/>
      <c r="AR521" s="1"/>
    </row>
    <row r="522" spans="1:44" outlineLevel="1">
      <c r="A522" s="27" t="s">
        <v>544</v>
      </c>
      <c r="B522" s="6" t="s">
        <v>893</v>
      </c>
      <c r="C522" s="30">
        <v>0</v>
      </c>
      <c r="D522" s="30">
        <v>0</v>
      </c>
      <c r="E522" s="30">
        <v>0</v>
      </c>
      <c r="F522" s="30"/>
      <c r="G522" s="30"/>
      <c r="H522" s="30">
        <v>49</v>
      </c>
      <c r="I522" s="30">
        <v>16</v>
      </c>
      <c r="J522" s="30"/>
      <c r="K522" s="30"/>
      <c r="L522" s="30"/>
      <c r="M522" s="30"/>
      <c r="N522" s="30"/>
      <c r="O522" s="30"/>
      <c r="P522" s="30"/>
      <c r="Q522" s="30"/>
      <c r="R522" s="30"/>
      <c r="S522" s="30"/>
      <c r="T522" s="30"/>
      <c r="U522" s="30">
        <f>SUM(V522:W522)</f>
        <v>0</v>
      </c>
      <c r="V522" s="30"/>
      <c r="W522" s="30"/>
      <c r="X522" s="1"/>
      <c r="Y522" s="1"/>
      <c r="Z522" s="1"/>
      <c r="AA522" s="1"/>
      <c r="AB522" s="1"/>
      <c r="AC522" s="1"/>
      <c r="AD522" s="1"/>
      <c r="AE522" s="1"/>
      <c r="AF522" s="1"/>
      <c r="AG522" s="1"/>
      <c r="AH522" s="1"/>
      <c r="AI522" s="1"/>
      <c r="AJ522" s="1"/>
      <c r="AK522" s="1"/>
      <c r="AL522" s="1"/>
      <c r="AM522" s="1"/>
      <c r="AN522" s="1"/>
      <c r="AO522" s="1"/>
      <c r="AP522" s="1"/>
      <c r="AQ522" s="1"/>
      <c r="AR522" s="1"/>
    </row>
    <row r="523" spans="1:44" ht="38.25" hidden="1" outlineLevel="1">
      <c r="A523" s="27" t="s">
        <v>546</v>
      </c>
      <c r="B523" s="6" t="s">
        <v>894</v>
      </c>
      <c r="C523" s="30">
        <f t="shared" si="147"/>
        <v>0</v>
      </c>
      <c r="D523" s="30">
        <f>SUM(I523:X523)</f>
        <v>0</v>
      </c>
      <c r="E523" s="30">
        <f>SUM(J523:Y523)</f>
        <v>0</v>
      </c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  <c r="S523" s="30"/>
      <c r="T523" s="30"/>
      <c r="U523" s="30">
        <f>SUM(V523:W523)</f>
        <v>0</v>
      </c>
      <c r="V523" s="30"/>
      <c r="W523" s="30"/>
      <c r="X523" s="1"/>
      <c r="Y523" s="1"/>
      <c r="Z523" s="1"/>
      <c r="AA523" s="1"/>
      <c r="AB523" s="1"/>
      <c r="AC523" s="1"/>
      <c r="AD523" s="1"/>
      <c r="AE523" s="1"/>
      <c r="AF523" s="1"/>
      <c r="AG523" s="1"/>
      <c r="AH523" s="1"/>
      <c r="AI523" s="1"/>
      <c r="AJ523" s="1"/>
      <c r="AK523" s="1"/>
      <c r="AL523" s="1"/>
      <c r="AM523" s="1"/>
      <c r="AN523" s="1"/>
      <c r="AO523" s="1"/>
      <c r="AP523" s="1"/>
      <c r="AQ523" s="1"/>
      <c r="AR523" s="1"/>
    </row>
    <row r="524" spans="1:44" hidden="1" outlineLevel="1">
      <c r="A524" s="27" t="s">
        <v>548</v>
      </c>
      <c r="B524" s="6" t="s">
        <v>895</v>
      </c>
      <c r="C524" s="30">
        <f t="shared" si="147"/>
        <v>0</v>
      </c>
      <c r="D524" s="30">
        <f>SUM(I524:X524)</f>
        <v>0</v>
      </c>
      <c r="E524" s="30">
        <f>SUM(J524:Y524)</f>
        <v>0</v>
      </c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  <c r="S524" s="30"/>
      <c r="T524" s="30"/>
      <c r="U524" s="30">
        <f>SUM(V524:W524)</f>
        <v>0</v>
      </c>
      <c r="V524" s="30"/>
      <c r="W524" s="30"/>
      <c r="X524" s="1"/>
      <c r="Y524" s="1"/>
      <c r="Z524" s="1"/>
      <c r="AA524" s="1"/>
      <c r="AB524" s="1"/>
      <c r="AC524" s="1"/>
      <c r="AD524" s="1"/>
      <c r="AE524" s="1"/>
      <c r="AF524" s="1"/>
      <c r="AG524" s="1"/>
      <c r="AH524" s="1"/>
      <c r="AI524" s="1"/>
      <c r="AJ524" s="1"/>
      <c r="AK524" s="1"/>
      <c r="AL524" s="1"/>
      <c r="AM524" s="1"/>
      <c r="AN524" s="1"/>
      <c r="AO524" s="1"/>
      <c r="AP524" s="1"/>
      <c r="AQ524" s="1"/>
      <c r="AR524" s="1"/>
    </row>
    <row r="525" spans="1:44" s="22" customFormat="1" ht="22.5" customHeight="1" collapsed="1">
      <c r="A525" s="20" t="s">
        <v>550</v>
      </c>
      <c r="B525" s="21" t="s">
        <v>896</v>
      </c>
      <c r="C525" s="36">
        <f>+C496+C497+C500+C502+C509+C510+C511+C512+C516+C521</f>
        <v>8316</v>
      </c>
      <c r="D525" s="36">
        <f>+D496+D497+D500+D502+D509+D510+D511+D512+D516+D521</f>
        <v>4421</v>
      </c>
      <c r="E525" s="36">
        <f>+E496+E497+E500+E502+E509+E510+E511+E512+E516+E521</f>
        <v>8617</v>
      </c>
      <c r="F525" s="36">
        <f t="shared" ref="F525:S525" si="151">+F496+F497+F500+F502+F509+F510+F511+F512+F516+F521</f>
        <v>49565</v>
      </c>
      <c r="G525" s="36">
        <f t="shared" si="151"/>
        <v>18791</v>
      </c>
      <c r="H525" s="36">
        <f t="shared" si="151"/>
        <v>87089</v>
      </c>
      <c r="I525" s="36">
        <f t="shared" si="151"/>
        <v>13551</v>
      </c>
      <c r="J525" s="36">
        <f t="shared" si="151"/>
        <v>0</v>
      </c>
      <c r="K525" s="36">
        <f t="shared" si="151"/>
        <v>25</v>
      </c>
      <c r="L525" s="36">
        <f t="shared" si="151"/>
        <v>0</v>
      </c>
      <c r="M525" s="36">
        <f t="shared" si="151"/>
        <v>1873</v>
      </c>
      <c r="N525" s="36">
        <f t="shared" si="151"/>
        <v>0</v>
      </c>
      <c r="O525" s="36">
        <f t="shared" si="151"/>
        <v>0</v>
      </c>
      <c r="P525" s="36">
        <f t="shared" si="151"/>
        <v>0</v>
      </c>
      <c r="Q525" s="36">
        <f t="shared" si="151"/>
        <v>0</v>
      </c>
      <c r="R525" s="36">
        <f t="shared" si="151"/>
        <v>0</v>
      </c>
      <c r="S525" s="36">
        <f t="shared" si="151"/>
        <v>0</v>
      </c>
      <c r="T525" s="36"/>
      <c r="U525" s="36"/>
      <c r="V525" s="36"/>
      <c r="W525" s="36"/>
      <c r="X525" s="25"/>
      <c r="Y525" s="25"/>
      <c r="Z525" s="25"/>
      <c r="AA525" s="25"/>
      <c r="AB525" s="25"/>
      <c r="AC525" s="25"/>
      <c r="AD525" s="25"/>
      <c r="AE525" s="25"/>
      <c r="AF525" s="25"/>
      <c r="AG525" s="25"/>
      <c r="AH525" s="25"/>
      <c r="AI525" s="25"/>
      <c r="AJ525" s="25"/>
      <c r="AK525" s="25"/>
      <c r="AL525" s="25"/>
      <c r="AM525" s="25"/>
      <c r="AN525" s="25"/>
      <c r="AO525" s="25"/>
      <c r="AP525" s="25"/>
      <c r="AQ525" s="25"/>
      <c r="AR525" s="25"/>
    </row>
    <row r="526" spans="1:44" hidden="1" outlineLevel="1">
      <c r="A526" s="27" t="s">
        <v>552</v>
      </c>
      <c r="B526" s="6" t="s">
        <v>897</v>
      </c>
      <c r="C526" s="30">
        <f t="shared" ref="C526:C533" si="152">SUM(F526:U526)</f>
        <v>0</v>
      </c>
      <c r="D526" s="30">
        <f>SUM(I526:X526)</f>
        <v>0</v>
      </c>
      <c r="E526" s="30">
        <f>SUM(J526:Y526)</f>
        <v>0</v>
      </c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  <c r="S526" s="30"/>
      <c r="T526" s="30"/>
      <c r="U526" s="30">
        <f t="shared" ref="U526:U533" si="153">SUM(V526:W526)</f>
        <v>0</v>
      </c>
      <c r="V526" s="30"/>
      <c r="W526" s="30"/>
      <c r="X526" s="1"/>
      <c r="Y526" s="1"/>
      <c r="Z526" s="1"/>
      <c r="AA526" s="1"/>
      <c r="AB526" s="1"/>
      <c r="AC526" s="1"/>
      <c r="AD526" s="1"/>
      <c r="AE526" s="1"/>
      <c r="AF526" s="1"/>
      <c r="AG526" s="1"/>
      <c r="AH526" s="1"/>
      <c r="AI526" s="1"/>
      <c r="AJ526" s="1"/>
      <c r="AK526" s="1"/>
      <c r="AL526" s="1"/>
      <c r="AM526" s="1"/>
      <c r="AN526" s="1"/>
      <c r="AO526" s="1"/>
      <c r="AP526" s="1"/>
      <c r="AQ526" s="1"/>
      <c r="AR526" s="1"/>
    </row>
    <row r="527" spans="1:44" hidden="1" outlineLevel="1">
      <c r="A527" s="27" t="s">
        <v>554</v>
      </c>
      <c r="B527" s="6" t="s">
        <v>898</v>
      </c>
      <c r="C527" s="30">
        <f t="shared" si="152"/>
        <v>0</v>
      </c>
      <c r="D527" s="30">
        <f>SUM(I527:X527)</f>
        <v>0</v>
      </c>
      <c r="E527" s="30">
        <f>SUM(J527:Y527)</f>
        <v>0</v>
      </c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  <c r="S527" s="30"/>
      <c r="T527" s="30"/>
      <c r="U527" s="30">
        <f t="shared" si="153"/>
        <v>0</v>
      </c>
      <c r="V527" s="30"/>
      <c r="W527" s="30"/>
      <c r="X527" s="1"/>
      <c r="Y527" s="1"/>
      <c r="Z527" s="1"/>
      <c r="AA527" s="1"/>
      <c r="AB527" s="1"/>
      <c r="AC527" s="1"/>
      <c r="AD527" s="1"/>
      <c r="AE527" s="1"/>
      <c r="AF527" s="1"/>
      <c r="AG527" s="1"/>
      <c r="AH527" s="1"/>
      <c r="AI527" s="1"/>
      <c r="AJ527" s="1"/>
      <c r="AK527" s="1"/>
      <c r="AL527" s="1"/>
      <c r="AM527" s="1"/>
      <c r="AN527" s="1"/>
      <c r="AO527" s="1"/>
      <c r="AP527" s="1"/>
      <c r="AQ527" s="1"/>
      <c r="AR527" s="1"/>
    </row>
    <row r="528" spans="1:44" outlineLevel="1">
      <c r="A528" s="27" t="s">
        <v>556</v>
      </c>
      <c r="B528" s="6" t="s">
        <v>899</v>
      </c>
      <c r="C528" s="30">
        <v>0</v>
      </c>
      <c r="D528" s="30">
        <v>0</v>
      </c>
      <c r="E528" s="30">
        <v>0</v>
      </c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  <c r="S528" s="30"/>
      <c r="T528" s="30"/>
      <c r="U528" s="30">
        <f t="shared" si="153"/>
        <v>0</v>
      </c>
      <c r="V528" s="30"/>
      <c r="W528" s="30"/>
      <c r="X528" s="1"/>
      <c r="Y528" s="1"/>
      <c r="Z528" s="1"/>
      <c r="AA528" s="1"/>
      <c r="AB528" s="1"/>
      <c r="AC528" s="1"/>
      <c r="AD528" s="1"/>
      <c r="AE528" s="1"/>
      <c r="AF528" s="1"/>
      <c r="AG528" s="1"/>
      <c r="AH528" s="1"/>
      <c r="AI528" s="1"/>
      <c r="AJ528" s="1"/>
      <c r="AK528" s="1"/>
      <c r="AL528" s="1"/>
      <c r="AM528" s="1"/>
      <c r="AN528" s="1"/>
      <c r="AO528" s="1"/>
      <c r="AP528" s="1"/>
      <c r="AQ528" s="1"/>
      <c r="AR528" s="1"/>
    </row>
    <row r="529" spans="1:44" hidden="1" outlineLevel="1">
      <c r="A529" s="27" t="s">
        <v>558</v>
      </c>
      <c r="B529" s="6" t="s">
        <v>900</v>
      </c>
      <c r="C529" s="30">
        <f t="shared" si="152"/>
        <v>0</v>
      </c>
      <c r="D529" s="30">
        <f t="shared" ref="D529:E533" si="154">SUM(I529:X529)</f>
        <v>0</v>
      </c>
      <c r="E529" s="30">
        <f t="shared" si="154"/>
        <v>0</v>
      </c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  <c r="S529" s="30"/>
      <c r="T529" s="30"/>
      <c r="U529" s="30">
        <f t="shared" si="153"/>
        <v>0</v>
      </c>
      <c r="V529" s="30"/>
      <c r="W529" s="30"/>
      <c r="X529" s="1"/>
      <c r="Y529" s="1"/>
      <c r="Z529" s="1"/>
      <c r="AA529" s="1"/>
      <c r="AB529" s="1"/>
      <c r="AC529" s="1"/>
      <c r="AD529" s="1"/>
      <c r="AE529" s="1"/>
      <c r="AF529" s="1"/>
      <c r="AG529" s="1"/>
      <c r="AH529" s="1"/>
      <c r="AI529" s="1"/>
      <c r="AJ529" s="1"/>
      <c r="AK529" s="1"/>
      <c r="AL529" s="1"/>
      <c r="AM529" s="1"/>
      <c r="AN529" s="1"/>
      <c r="AO529" s="1"/>
      <c r="AP529" s="1"/>
      <c r="AQ529" s="1"/>
      <c r="AR529" s="1"/>
    </row>
    <row r="530" spans="1:44" hidden="1" outlineLevel="1">
      <c r="A530" s="27" t="s">
        <v>563</v>
      </c>
      <c r="B530" s="6" t="s">
        <v>901</v>
      </c>
      <c r="C530" s="30">
        <f t="shared" si="152"/>
        <v>0</v>
      </c>
      <c r="D530" s="30">
        <f t="shared" si="154"/>
        <v>0</v>
      </c>
      <c r="E530" s="30">
        <f t="shared" si="154"/>
        <v>0</v>
      </c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  <c r="S530" s="30"/>
      <c r="T530" s="30"/>
      <c r="U530" s="30">
        <f t="shared" si="153"/>
        <v>0</v>
      </c>
      <c r="V530" s="30"/>
      <c r="W530" s="30"/>
      <c r="X530" s="1"/>
      <c r="Y530" s="1"/>
      <c r="Z530" s="1"/>
      <c r="AA530" s="1"/>
      <c r="AB530" s="1"/>
      <c r="AC530" s="1"/>
      <c r="AD530" s="1"/>
      <c r="AE530" s="1"/>
      <c r="AF530" s="1"/>
      <c r="AG530" s="1"/>
      <c r="AH530" s="1"/>
      <c r="AI530" s="1"/>
      <c r="AJ530" s="1"/>
      <c r="AK530" s="1"/>
      <c r="AL530" s="1"/>
      <c r="AM530" s="1"/>
      <c r="AN530" s="1"/>
      <c r="AO530" s="1"/>
      <c r="AP530" s="1"/>
      <c r="AQ530" s="1"/>
      <c r="AR530" s="1"/>
    </row>
    <row r="531" spans="1:44" hidden="1" outlineLevel="1">
      <c r="A531" s="27" t="s">
        <v>565</v>
      </c>
      <c r="B531" s="6" t="s">
        <v>902</v>
      </c>
      <c r="C531" s="30">
        <f t="shared" si="152"/>
        <v>0</v>
      </c>
      <c r="D531" s="30">
        <f t="shared" si="154"/>
        <v>0</v>
      </c>
      <c r="E531" s="30">
        <f t="shared" si="154"/>
        <v>0</v>
      </c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  <c r="S531" s="30"/>
      <c r="T531" s="30"/>
      <c r="U531" s="30">
        <f t="shared" si="153"/>
        <v>0</v>
      </c>
      <c r="V531" s="30"/>
      <c r="W531" s="30"/>
      <c r="X531" s="1"/>
      <c r="Y531" s="1"/>
      <c r="Z531" s="1"/>
      <c r="AA531" s="1"/>
      <c r="AB531" s="1"/>
      <c r="AC531" s="1"/>
      <c r="AD531" s="1"/>
      <c r="AE531" s="1"/>
      <c r="AF531" s="1"/>
      <c r="AG531" s="1"/>
      <c r="AH531" s="1"/>
      <c r="AI531" s="1"/>
      <c r="AJ531" s="1"/>
      <c r="AK531" s="1"/>
      <c r="AL531" s="1"/>
      <c r="AM531" s="1"/>
      <c r="AN531" s="1"/>
      <c r="AO531" s="1"/>
      <c r="AP531" s="1"/>
      <c r="AQ531" s="1"/>
      <c r="AR531" s="1"/>
    </row>
    <row r="532" spans="1:44" hidden="1" outlineLevel="1">
      <c r="A532" s="27" t="s">
        <v>567</v>
      </c>
      <c r="B532" s="6" t="s">
        <v>903</v>
      </c>
      <c r="C532" s="30">
        <f t="shared" si="152"/>
        <v>0</v>
      </c>
      <c r="D532" s="30">
        <f t="shared" si="154"/>
        <v>0</v>
      </c>
      <c r="E532" s="30">
        <f t="shared" si="154"/>
        <v>0</v>
      </c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  <c r="S532" s="30"/>
      <c r="T532" s="30"/>
      <c r="U532" s="30">
        <f t="shared" si="153"/>
        <v>0</v>
      </c>
      <c r="V532" s="30"/>
      <c r="W532" s="30"/>
      <c r="X532" s="1"/>
      <c r="Y532" s="1"/>
      <c r="Z532" s="1"/>
      <c r="AA532" s="1"/>
      <c r="AB532" s="1"/>
      <c r="AC532" s="1"/>
      <c r="AD532" s="1"/>
      <c r="AE532" s="1"/>
      <c r="AF532" s="1"/>
      <c r="AG532" s="1"/>
      <c r="AH532" s="1"/>
      <c r="AI532" s="1"/>
      <c r="AJ532" s="1"/>
      <c r="AK532" s="1"/>
      <c r="AL532" s="1"/>
      <c r="AM532" s="1"/>
      <c r="AN532" s="1"/>
      <c r="AO532" s="1"/>
      <c r="AP532" s="1"/>
      <c r="AQ532" s="1"/>
      <c r="AR532" s="1"/>
    </row>
    <row r="533" spans="1:44" hidden="1" outlineLevel="1">
      <c r="A533" s="27" t="s">
        <v>569</v>
      </c>
      <c r="B533" s="6" t="s">
        <v>904</v>
      </c>
      <c r="C533" s="30">
        <f t="shared" si="152"/>
        <v>0</v>
      </c>
      <c r="D533" s="30">
        <f t="shared" si="154"/>
        <v>0</v>
      </c>
      <c r="E533" s="30">
        <f t="shared" si="154"/>
        <v>0</v>
      </c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  <c r="S533" s="30"/>
      <c r="T533" s="30"/>
      <c r="U533" s="30">
        <f t="shared" si="153"/>
        <v>0</v>
      </c>
      <c r="V533" s="30"/>
      <c r="W533" s="30"/>
      <c r="X533" s="1"/>
      <c r="Y533" s="1"/>
      <c r="Z533" s="1"/>
      <c r="AA533" s="1"/>
      <c r="AB533" s="1"/>
      <c r="AC533" s="1"/>
      <c r="AD533" s="1"/>
      <c r="AE533" s="1"/>
      <c r="AF533" s="1"/>
      <c r="AG533" s="1"/>
      <c r="AH533" s="1"/>
      <c r="AI533" s="1"/>
      <c r="AJ533" s="1"/>
      <c r="AK533" s="1"/>
      <c r="AL533" s="1"/>
      <c r="AM533" s="1"/>
      <c r="AN533" s="1"/>
      <c r="AO533" s="1"/>
      <c r="AP533" s="1"/>
      <c r="AQ533" s="1"/>
      <c r="AR533" s="1"/>
    </row>
    <row r="534" spans="1:44" s="22" customFormat="1" ht="22.5" customHeight="1" collapsed="1">
      <c r="A534" s="20" t="s">
        <v>571</v>
      </c>
      <c r="B534" s="21" t="s">
        <v>905</v>
      </c>
      <c r="C534" s="36">
        <f>+C526+C528++C530+C531+C533</f>
        <v>0</v>
      </c>
      <c r="D534" s="36">
        <f>+D526+D528++D530+D531+D533</f>
        <v>0</v>
      </c>
      <c r="E534" s="36">
        <f>+E526+E528++E530+E531+E533</f>
        <v>0</v>
      </c>
      <c r="F534" s="36">
        <f t="shared" ref="F534:Q534" si="155">+F526+F528++F530+F531+F533</f>
        <v>0</v>
      </c>
      <c r="G534" s="36">
        <f t="shared" si="155"/>
        <v>0</v>
      </c>
      <c r="H534" s="36">
        <f t="shared" si="155"/>
        <v>0</v>
      </c>
      <c r="I534" s="36">
        <f t="shared" si="155"/>
        <v>0</v>
      </c>
      <c r="J534" s="36">
        <f t="shared" si="155"/>
        <v>0</v>
      </c>
      <c r="K534" s="36">
        <f t="shared" si="155"/>
        <v>0</v>
      </c>
      <c r="L534" s="36">
        <f t="shared" si="155"/>
        <v>0</v>
      </c>
      <c r="M534" s="36">
        <f t="shared" si="155"/>
        <v>0</v>
      </c>
      <c r="N534" s="36">
        <f t="shared" si="155"/>
        <v>0</v>
      </c>
      <c r="O534" s="36">
        <f t="shared" si="155"/>
        <v>0</v>
      </c>
      <c r="P534" s="36">
        <f t="shared" si="155"/>
        <v>0</v>
      </c>
      <c r="Q534" s="36">
        <f t="shared" si="155"/>
        <v>0</v>
      </c>
      <c r="R534" s="36">
        <f>+R526+R528++R530+R531+R533</f>
        <v>0</v>
      </c>
      <c r="S534" s="36">
        <f>+S526+S528++S530+S531+S533</f>
        <v>0</v>
      </c>
      <c r="T534" s="36">
        <f>+T526+T528++T530+T531+T533</f>
        <v>0</v>
      </c>
      <c r="U534" s="36">
        <f>+U526+U528++U530+U531+U533</f>
        <v>0</v>
      </c>
      <c r="V534" s="36"/>
      <c r="W534" s="36">
        <f>+W526+W528++W530+W531+W533</f>
        <v>0</v>
      </c>
    </row>
    <row r="535" spans="1:44" ht="25.5" hidden="1" outlineLevel="1">
      <c r="A535" s="27" t="s">
        <v>573</v>
      </c>
      <c r="B535" s="6" t="s">
        <v>906</v>
      </c>
      <c r="C535" s="30">
        <f>SUM(F535:U535)</f>
        <v>0</v>
      </c>
      <c r="D535" s="30">
        <f>SUM(I535:X535)</f>
        <v>0</v>
      </c>
      <c r="E535" s="30">
        <f>SUM(J535:Y535)</f>
        <v>0</v>
      </c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  <c r="S535" s="30"/>
      <c r="T535" s="30"/>
      <c r="U535" s="30">
        <f>SUM(V535:W535)</f>
        <v>0</v>
      </c>
      <c r="V535" s="30"/>
      <c r="W535" s="30"/>
      <c r="X535" s="1"/>
      <c r="Y535" s="1"/>
      <c r="Z535" s="1"/>
      <c r="AA535" s="1"/>
      <c r="AB535" s="1"/>
      <c r="AC535" s="1"/>
      <c r="AD535" s="1"/>
      <c r="AE535" s="1"/>
      <c r="AF535" s="1"/>
      <c r="AG535" s="1"/>
      <c r="AH535" s="1"/>
      <c r="AI535" s="1"/>
      <c r="AJ535" s="1"/>
      <c r="AK535" s="1"/>
      <c r="AL535" s="1"/>
      <c r="AM535" s="1"/>
      <c r="AN535" s="1"/>
      <c r="AO535" s="1"/>
      <c r="AP535" s="1"/>
      <c r="AQ535" s="1"/>
      <c r="AR535" s="1"/>
    </row>
    <row r="536" spans="1:44" ht="25.5" hidden="1" outlineLevel="1">
      <c r="A536" s="27" t="s">
        <v>575</v>
      </c>
      <c r="B536" s="6" t="s">
        <v>907</v>
      </c>
      <c r="C536" s="30">
        <f t="shared" ref="C536:U536" si="156">SUM(C537:C547)</f>
        <v>0</v>
      </c>
      <c r="D536" s="30">
        <f>SUM(D537:D547)</f>
        <v>0</v>
      </c>
      <c r="E536" s="30">
        <f>SUM(E537:E547)</f>
        <v>0</v>
      </c>
      <c r="F536" s="30">
        <f t="shared" si="156"/>
        <v>0</v>
      </c>
      <c r="G536" s="30">
        <f t="shared" si="156"/>
        <v>0</v>
      </c>
      <c r="H536" s="30">
        <f t="shared" si="156"/>
        <v>0</v>
      </c>
      <c r="I536" s="30">
        <f t="shared" si="156"/>
        <v>0</v>
      </c>
      <c r="J536" s="30">
        <f t="shared" si="156"/>
        <v>0</v>
      </c>
      <c r="K536" s="30">
        <f t="shared" si="156"/>
        <v>0</v>
      </c>
      <c r="L536" s="30">
        <f t="shared" si="156"/>
        <v>0</v>
      </c>
      <c r="M536" s="30">
        <f t="shared" si="156"/>
        <v>0</v>
      </c>
      <c r="N536" s="30">
        <f t="shared" si="156"/>
        <v>0</v>
      </c>
      <c r="O536" s="30">
        <f t="shared" si="156"/>
        <v>0</v>
      </c>
      <c r="P536" s="30">
        <f t="shared" si="156"/>
        <v>0</v>
      </c>
      <c r="Q536" s="30">
        <f t="shared" si="156"/>
        <v>0</v>
      </c>
      <c r="R536" s="30">
        <f>SUM(R537:R547)</f>
        <v>0</v>
      </c>
      <c r="S536" s="30">
        <f>SUM(S537:S547)</f>
        <v>0</v>
      </c>
      <c r="T536" s="30">
        <f>SUM(T537:T547)</f>
        <v>0</v>
      </c>
      <c r="U536" s="30">
        <f t="shared" si="156"/>
        <v>0</v>
      </c>
      <c r="V536" s="30"/>
      <c r="W536" s="30">
        <f>SUM(W537:W547)</f>
        <v>0</v>
      </c>
      <c r="X536" s="1"/>
      <c r="Y536" s="1"/>
      <c r="Z536" s="1"/>
      <c r="AA536" s="1"/>
      <c r="AB536" s="1"/>
      <c r="AC536" s="1"/>
      <c r="AD536" s="1"/>
      <c r="AE536" s="1"/>
      <c r="AF536" s="1"/>
      <c r="AG536" s="1"/>
      <c r="AH536" s="1"/>
      <c r="AI536" s="1"/>
      <c r="AJ536" s="1"/>
      <c r="AK536" s="1"/>
      <c r="AL536" s="1"/>
      <c r="AM536" s="1"/>
      <c r="AN536" s="1"/>
      <c r="AO536" s="1"/>
      <c r="AP536" s="1"/>
      <c r="AQ536" s="1"/>
      <c r="AR536" s="1"/>
    </row>
    <row r="537" spans="1:44" hidden="1" outlineLevel="1">
      <c r="A537" s="27" t="s">
        <v>580</v>
      </c>
      <c r="B537" s="6" t="s">
        <v>908</v>
      </c>
      <c r="C537" s="30">
        <f t="shared" ref="C537:C547" si="157">SUM(F537:U537)</f>
        <v>0</v>
      </c>
      <c r="D537" s="30">
        <f t="shared" ref="D537:D547" si="158">SUM(I537:X537)</f>
        <v>0</v>
      </c>
      <c r="E537" s="30">
        <f t="shared" ref="E537:E547" si="159">SUM(J537:Y537)</f>
        <v>0</v>
      </c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  <c r="S537" s="30"/>
      <c r="T537" s="30"/>
      <c r="U537" s="30">
        <f t="shared" ref="U537:U547" si="160">SUM(V537:W537)</f>
        <v>0</v>
      </c>
      <c r="V537" s="30"/>
      <c r="W537" s="30"/>
      <c r="X537" s="1"/>
      <c r="Y537" s="1"/>
      <c r="Z537" s="1"/>
      <c r="AA537" s="1"/>
      <c r="AB537" s="1"/>
      <c r="AC537" s="1"/>
      <c r="AD537" s="1"/>
      <c r="AE537" s="1"/>
      <c r="AF537" s="1"/>
      <c r="AG537" s="1"/>
      <c r="AH537" s="1"/>
      <c r="AI537" s="1"/>
      <c r="AJ537" s="1"/>
      <c r="AK537" s="1"/>
      <c r="AL537" s="1"/>
      <c r="AM537" s="1"/>
      <c r="AN537" s="1"/>
      <c r="AO537" s="1"/>
      <c r="AP537" s="1"/>
      <c r="AQ537" s="1"/>
      <c r="AR537" s="1"/>
    </row>
    <row r="538" spans="1:44" hidden="1" outlineLevel="1">
      <c r="A538" s="27" t="s">
        <v>582</v>
      </c>
      <c r="B538" s="6" t="s">
        <v>909</v>
      </c>
      <c r="C538" s="30">
        <f t="shared" si="157"/>
        <v>0</v>
      </c>
      <c r="D538" s="30">
        <f t="shared" si="158"/>
        <v>0</v>
      </c>
      <c r="E538" s="30">
        <f t="shared" si="159"/>
        <v>0</v>
      </c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  <c r="S538" s="30"/>
      <c r="T538" s="30"/>
      <c r="U538" s="30">
        <f t="shared" si="160"/>
        <v>0</v>
      </c>
      <c r="V538" s="30"/>
      <c r="W538" s="30"/>
      <c r="X538" s="1"/>
      <c r="Y538" s="1"/>
      <c r="Z538" s="1"/>
      <c r="AA538" s="1"/>
      <c r="AB538" s="1"/>
      <c r="AC538" s="1"/>
      <c r="AD538" s="1"/>
      <c r="AE538" s="1"/>
      <c r="AF538" s="1"/>
      <c r="AG538" s="1"/>
      <c r="AH538" s="1"/>
      <c r="AI538" s="1"/>
      <c r="AJ538" s="1"/>
      <c r="AK538" s="1"/>
      <c r="AL538" s="1"/>
      <c r="AM538" s="1"/>
      <c r="AN538" s="1"/>
      <c r="AO538" s="1"/>
      <c r="AP538" s="1"/>
      <c r="AQ538" s="1"/>
      <c r="AR538" s="1"/>
    </row>
    <row r="539" spans="1:44" hidden="1" outlineLevel="1">
      <c r="A539" s="27" t="s">
        <v>584</v>
      </c>
      <c r="B539" s="6" t="s">
        <v>910</v>
      </c>
      <c r="C539" s="30">
        <f t="shared" si="157"/>
        <v>0</v>
      </c>
      <c r="D539" s="30">
        <f t="shared" si="158"/>
        <v>0</v>
      </c>
      <c r="E539" s="30">
        <f t="shared" si="159"/>
        <v>0</v>
      </c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  <c r="S539" s="30"/>
      <c r="T539" s="30"/>
      <c r="U539" s="30">
        <f t="shared" si="160"/>
        <v>0</v>
      </c>
      <c r="V539" s="30"/>
      <c r="W539" s="30"/>
      <c r="X539" s="1"/>
      <c r="Y539" s="1"/>
      <c r="Z539" s="1"/>
      <c r="AA539" s="1"/>
      <c r="AB539" s="1"/>
      <c r="AC539" s="1"/>
      <c r="AD539" s="1"/>
      <c r="AE539" s="1"/>
      <c r="AF539" s="1"/>
      <c r="AG539" s="1"/>
      <c r="AH539" s="1"/>
      <c r="AI539" s="1"/>
      <c r="AJ539" s="1"/>
      <c r="AK539" s="1"/>
      <c r="AL539" s="1"/>
      <c r="AM539" s="1"/>
      <c r="AN539" s="1"/>
      <c r="AO539" s="1"/>
      <c r="AP539" s="1"/>
      <c r="AQ539" s="1"/>
      <c r="AR539" s="1"/>
    </row>
    <row r="540" spans="1:44" hidden="1" outlineLevel="1">
      <c r="A540" s="27" t="s">
        <v>586</v>
      </c>
      <c r="B540" s="6" t="s">
        <v>911</v>
      </c>
      <c r="C540" s="30">
        <f t="shared" si="157"/>
        <v>0</v>
      </c>
      <c r="D540" s="30">
        <f t="shared" si="158"/>
        <v>0</v>
      </c>
      <c r="E540" s="30">
        <f t="shared" si="159"/>
        <v>0</v>
      </c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  <c r="S540" s="30"/>
      <c r="T540" s="30"/>
      <c r="U540" s="30">
        <f t="shared" si="160"/>
        <v>0</v>
      </c>
      <c r="V540" s="30"/>
      <c r="W540" s="30"/>
      <c r="X540" s="1"/>
      <c r="Y540" s="1"/>
      <c r="Z540" s="1"/>
      <c r="AA540" s="1"/>
      <c r="AB540" s="1"/>
      <c r="AC540" s="1"/>
      <c r="AD540" s="1"/>
      <c r="AE540" s="1"/>
      <c r="AF540" s="1"/>
      <c r="AG540" s="1"/>
      <c r="AH540" s="1"/>
      <c r="AI540" s="1"/>
      <c r="AJ540" s="1"/>
      <c r="AK540" s="1"/>
      <c r="AL540" s="1"/>
      <c r="AM540" s="1"/>
      <c r="AN540" s="1"/>
      <c r="AO540" s="1"/>
      <c r="AP540" s="1"/>
      <c r="AQ540" s="1"/>
      <c r="AR540" s="1"/>
    </row>
    <row r="541" spans="1:44" hidden="1" outlineLevel="1">
      <c r="A541" s="27" t="s">
        <v>588</v>
      </c>
      <c r="B541" s="6" t="s">
        <v>912</v>
      </c>
      <c r="C541" s="30">
        <f t="shared" si="157"/>
        <v>0</v>
      </c>
      <c r="D541" s="30">
        <f t="shared" si="158"/>
        <v>0</v>
      </c>
      <c r="E541" s="30">
        <f t="shared" si="159"/>
        <v>0</v>
      </c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  <c r="S541" s="30"/>
      <c r="T541" s="30"/>
      <c r="U541" s="30">
        <f t="shared" si="160"/>
        <v>0</v>
      </c>
      <c r="V541" s="30"/>
      <c r="W541" s="30"/>
      <c r="X541" s="1"/>
      <c r="Y541" s="1"/>
      <c r="Z541" s="1"/>
      <c r="AA541" s="1"/>
      <c r="AB541" s="1"/>
      <c r="AC541" s="1"/>
      <c r="AD541" s="1"/>
      <c r="AE541" s="1"/>
      <c r="AF541" s="1"/>
      <c r="AG541" s="1"/>
      <c r="AH541" s="1"/>
      <c r="AI541" s="1"/>
      <c r="AJ541" s="1"/>
      <c r="AK541" s="1"/>
      <c r="AL541" s="1"/>
      <c r="AM541" s="1"/>
      <c r="AN541" s="1"/>
      <c r="AO541" s="1"/>
      <c r="AP541" s="1"/>
      <c r="AQ541" s="1"/>
      <c r="AR541" s="1"/>
    </row>
    <row r="542" spans="1:44" hidden="1" outlineLevel="1">
      <c r="A542" s="27" t="s">
        <v>590</v>
      </c>
      <c r="B542" s="6" t="s">
        <v>913</v>
      </c>
      <c r="C542" s="30">
        <f t="shared" si="157"/>
        <v>0</v>
      </c>
      <c r="D542" s="30">
        <f t="shared" si="158"/>
        <v>0</v>
      </c>
      <c r="E542" s="30">
        <f t="shared" si="159"/>
        <v>0</v>
      </c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  <c r="S542" s="30"/>
      <c r="T542" s="30"/>
      <c r="U542" s="30">
        <f t="shared" si="160"/>
        <v>0</v>
      </c>
      <c r="V542" s="30"/>
      <c r="W542" s="30"/>
      <c r="X542" s="1"/>
      <c r="Y542" s="1"/>
      <c r="Z542" s="1"/>
      <c r="AA542" s="1"/>
      <c r="AB542" s="1"/>
      <c r="AC542" s="1"/>
      <c r="AD542" s="1"/>
      <c r="AE542" s="1"/>
      <c r="AF542" s="1"/>
      <c r="AG542" s="1"/>
      <c r="AH542" s="1"/>
      <c r="AI542" s="1"/>
      <c r="AJ542" s="1"/>
      <c r="AK542" s="1"/>
      <c r="AL542" s="1"/>
      <c r="AM542" s="1"/>
      <c r="AN542" s="1"/>
      <c r="AO542" s="1"/>
      <c r="AP542" s="1"/>
      <c r="AQ542" s="1"/>
      <c r="AR542" s="1"/>
    </row>
    <row r="543" spans="1:44" hidden="1" outlineLevel="1">
      <c r="A543" s="27" t="s">
        <v>592</v>
      </c>
      <c r="B543" s="6" t="s">
        <v>914</v>
      </c>
      <c r="C543" s="30">
        <f t="shared" si="157"/>
        <v>0</v>
      </c>
      <c r="D543" s="30">
        <f t="shared" si="158"/>
        <v>0</v>
      </c>
      <c r="E543" s="30">
        <f t="shared" si="159"/>
        <v>0</v>
      </c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  <c r="S543" s="30"/>
      <c r="T543" s="30"/>
      <c r="U543" s="30">
        <f t="shared" si="160"/>
        <v>0</v>
      </c>
      <c r="V543" s="30"/>
      <c r="W543" s="30"/>
      <c r="X543" s="1"/>
      <c r="Y543" s="1"/>
      <c r="Z543" s="1"/>
      <c r="AA543" s="1"/>
      <c r="AB543" s="1"/>
      <c r="AC543" s="1"/>
      <c r="AD543" s="1"/>
      <c r="AE543" s="1"/>
      <c r="AF543" s="1"/>
      <c r="AG543" s="1"/>
      <c r="AH543" s="1"/>
      <c r="AI543" s="1"/>
      <c r="AJ543" s="1"/>
      <c r="AK543" s="1"/>
      <c r="AL543" s="1"/>
      <c r="AM543" s="1"/>
      <c r="AN543" s="1"/>
      <c r="AO543" s="1"/>
      <c r="AP543" s="1"/>
      <c r="AQ543" s="1"/>
      <c r="AR543" s="1"/>
    </row>
    <row r="544" spans="1:44" hidden="1" outlineLevel="1">
      <c r="A544" s="27" t="s">
        <v>594</v>
      </c>
      <c r="B544" s="6" t="s">
        <v>915</v>
      </c>
      <c r="C544" s="30">
        <f t="shared" si="157"/>
        <v>0</v>
      </c>
      <c r="D544" s="30">
        <f t="shared" si="158"/>
        <v>0</v>
      </c>
      <c r="E544" s="30">
        <f t="shared" si="159"/>
        <v>0</v>
      </c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  <c r="S544" s="30"/>
      <c r="T544" s="30"/>
      <c r="U544" s="30">
        <f t="shared" si="160"/>
        <v>0</v>
      </c>
      <c r="V544" s="30"/>
      <c r="W544" s="30"/>
      <c r="X544" s="1"/>
      <c r="Y544" s="1"/>
      <c r="Z544" s="1"/>
      <c r="AA544" s="1"/>
      <c r="AB544" s="1"/>
      <c r="AC544" s="1"/>
      <c r="AD544" s="1"/>
      <c r="AE544" s="1"/>
      <c r="AF544" s="1"/>
      <c r="AG544" s="1"/>
      <c r="AH544" s="1"/>
      <c r="AI544" s="1"/>
      <c r="AJ544" s="1"/>
      <c r="AK544" s="1"/>
      <c r="AL544" s="1"/>
      <c r="AM544" s="1"/>
      <c r="AN544" s="1"/>
      <c r="AO544" s="1"/>
      <c r="AP544" s="1"/>
      <c r="AQ544" s="1"/>
      <c r="AR544" s="1"/>
    </row>
    <row r="545" spans="1:44" hidden="1" outlineLevel="1">
      <c r="A545" s="27" t="s">
        <v>596</v>
      </c>
      <c r="B545" s="6" t="s">
        <v>916</v>
      </c>
      <c r="C545" s="30">
        <f t="shared" si="157"/>
        <v>0</v>
      </c>
      <c r="D545" s="30">
        <f t="shared" si="158"/>
        <v>0</v>
      </c>
      <c r="E545" s="30">
        <f t="shared" si="159"/>
        <v>0</v>
      </c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  <c r="S545" s="30"/>
      <c r="T545" s="30"/>
      <c r="U545" s="30">
        <f t="shared" si="160"/>
        <v>0</v>
      </c>
      <c r="V545" s="30"/>
      <c r="W545" s="30"/>
      <c r="X545" s="1"/>
      <c r="Y545" s="1"/>
      <c r="Z545" s="1"/>
      <c r="AA545" s="1"/>
      <c r="AB545" s="1"/>
      <c r="AC545" s="1"/>
      <c r="AD545" s="1"/>
      <c r="AE545" s="1"/>
      <c r="AF545" s="1"/>
      <c r="AG545" s="1"/>
      <c r="AH545" s="1"/>
      <c r="AI545" s="1"/>
      <c r="AJ545" s="1"/>
      <c r="AK545" s="1"/>
      <c r="AL545" s="1"/>
      <c r="AM545" s="1"/>
      <c r="AN545" s="1"/>
      <c r="AO545" s="1"/>
      <c r="AP545" s="1"/>
      <c r="AQ545" s="1"/>
      <c r="AR545" s="1"/>
    </row>
    <row r="546" spans="1:44" hidden="1" outlineLevel="1">
      <c r="A546" s="27" t="s">
        <v>598</v>
      </c>
      <c r="B546" s="6" t="s">
        <v>917</v>
      </c>
      <c r="C546" s="30">
        <f t="shared" si="157"/>
        <v>0</v>
      </c>
      <c r="D546" s="30">
        <f t="shared" si="158"/>
        <v>0</v>
      </c>
      <c r="E546" s="30">
        <f t="shared" si="159"/>
        <v>0</v>
      </c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  <c r="S546" s="30"/>
      <c r="T546" s="30"/>
      <c r="U546" s="30">
        <f t="shared" si="160"/>
        <v>0</v>
      </c>
      <c r="V546" s="30"/>
      <c r="W546" s="30"/>
      <c r="X546" s="1"/>
      <c r="Y546" s="1"/>
      <c r="Z546" s="1"/>
      <c r="AA546" s="1"/>
      <c r="AB546" s="1"/>
      <c r="AC546" s="1"/>
      <c r="AD546" s="1"/>
      <c r="AE546" s="1"/>
      <c r="AF546" s="1"/>
      <c r="AG546" s="1"/>
      <c r="AH546" s="1"/>
      <c r="AI546" s="1"/>
      <c r="AJ546" s="1"/>
      <c r="AK546" s="1"/>
      <c r="AL546" s="1"/>
      <c r="AM546" s="1"/>
      <c r="AN546" s="1"/>
      <c r="AO546" s="1"/>
      <c r="AP546" s="1"/>
      <c r="AQ546" s="1"/>
      <c r="AR546" s="1"/>
    </row>
    <row r="547" spans="1:44" hidden="1" outlineLevel="1">
      <c r="A547" s="27" t="s">
        <v>600</v>
      </c>
      <c r="B547" s="6" t="s">
        <v>918</v>
      </c>
      <c r="C547" s="30">
        <f t="shared" si="157"/>
        <v>0</v>
      </c>
      <c r="D547" s="30">
        <f t="shared" si="158"/>
        <v>0</v>
      </c>
      <c r="E547" s="30">
        <f t="shared" si="159"/>
        <v>0</v>
      </c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  <c r="S547" s="30"/>
      <c r="T547" s="30"/>
      <c r="U547" s="30">
        <f t="shared" si="160"/>
        <v>0</v>
      </c>
      <c r="V547" s="30"/>
      <c r="W547" s="30"/>
      <c r="X547" s="1"/>
      <c r="Y547" s="1"/>
      <c r="Z547" s="1"/>
      <c r="AA547" s="1"/>
      <c r="AB547" s="1"/>
      <c r="AC547" s="1"/>
      <c r="AD547" s="1"/>
      <c r="AE547" s="1"/>
      <c r="AF547" s="1"/>
      <c r="AG547" s="1"/>
      <c r="AH547" s="1"/>
      <c r="AI547" s="1"/>
      <c r="AJ547" s="1"/>
      <c r="AK547" s="1"/>
      <c r="AL547" s="1"/>
      <c r="AM547" s="1"/>
      <c r="AN547" s="1"/>
      <c r="AO547" s="1"/>
      <c r="AP547" s="1"/>
      <c r="AQ547" s="1"/>
      <c r="AR547" s="1"/>
    </row>
    <row r="548" spans="1:44" ht="15.75" customHeight="1" outlineLevel="1">
      <c r="A548" s="27" t="s">
        <v>602</v>
      </c>
      <c r="B548" s="6" t="s">
        <v>919</v>
      </c>
      <c r="C548" s="30">
        <f>SUM(C549:C559)</f>
        <v>149</v>
      </c>
      <c r="D548" s="30">
        <v>300</v>
      </c>
      <c r="E548" s="30">
        <v>190</v>
      </c>
      <c r="F548" s="30">
        <f t="shared" ref="F548:Q548" si="161">SUM(F549:F559)</f>
        <v>0</v>
      </c>
      <c r="G548" s="30">
        <f t="shared" si="161"/>
        <v>0</v>
      </c>
      <c r="H548" s="30">
        <f t="shared" si="161"/>
        <v>0</v>
      </c>
      <c r="I548" s="30">
        <f t="shared" si="161"/>
        <v>0</v>
      </c>
      <c r="J548" s="30">
        <f t="shared" si="161"/>
        <v>0</v>
      </c>
      <c r="K548" s="30">
        <f t="shared" si="161"/>
        <v>0</v>
      </c>
      <c r="L548" s="30">
        <f t="shared" si="161"/>
        <v>0</v>
      </c>
      <c r="M548" s="30">
        <f t="shared" si="161"/>
        <v>0</v>
      </c>
      <c r="N548" s="30">
        <f t="shared" si="161"/>
        <v>0</v>
      </c>
      <c r="O548" s="30">
        <f t="shared" si="161"/>
        <v>0</v>
      </c>
      <c r="P548" s="30">
        <f t="shared" si="161"/>
        <v>0</v>
      </c>
      <c r="Q548" s="30">
        <f t="shared" si="161"/>
        <v>0</v>
      </c>
      <c r="R548" s="30">
        <f>SUM(R549:R559)</f>
        <v>0</v>
      </c>
      <c r="S548" s="30">
        <f>SUM(S549:S559)</f>
        <v>0</v>
      </c>
      <c r="T548" s="30">
        <f>SUM(T549:T559)</f>
        <v>0</v>
      </c>
      <c r="U548" s="30">
        <f>SUM(U549:U559)</f>
        <v>0</v>
      </c>
      <c r="V548" s="30"/>
      <c r="W548" s="30">
        <f>SUM(W549:W559)</f>
        <v>0</v>
      </c>
    </row>
    <row r="549" spans="1:44" hidden="1" outlineLevel="1">
      <c r="A549" s="27" t="s">
        <v>604</v>
      </c>
      <c r="B549" s="6" t="s">
        <v>920</v>
      </c>
      <c r="C549" s="30">
        <f t="shared" ref="C549:C559" si="162">SUM(F549:U549)</f>
        <v>0</v>
      </c>
      <c r="D549" s="30">
        <f t="shared" ref="D549:E551" si="163">SUM(I549:X549)</f>
        <v>0</v>
      </c>
      <c r="E549" s="30">
        <f t="shared" si="163"/>
        <v>0</v>
      </c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  <c r="S549" s="30"/>
      <c r="T549" s="30"/>
      <c r="U549" s="30">
        <f>SUM(V549:W549)</f>
        <v>0</v>
      </c>
      <c r="V549" s="30"/>
      <c r="W549" s="30"/>
      <c r="X549" s="1"/>
      <c r="Y549" s="1"/>
      <c r="Z549" s="1"/>
      <c r="AA549" s="1"/>
      <c r="AB549" s="1"/>
      <c r="AC549" s="1"/>
      <c r="AD549" s="1"/>
      <c r="AE549" s="1"/>
      <c r="AF549" s="1"/>
      <c r="AG549" s="1"/>
      <c r="AH549" s="1"/>
      <c r="AI549" s="1"/>
      <c r="AJ549" s="1"/>
      <c r="AK549" s="1"/>
      <c r="AL549" s="1"/>
      <c r="AM549" s="1"/>
      <c r="AN549" s="1"/>
      <c r="AO549" s="1"/>
      <c r="AP549" s="1"/>
      <c r="AQ549" s="1"/>
      <c r="AR549" s="1"/>
    </row>
    <row r="550" spans="1:44" hidden="1" outlineLevel="1">
      <c r="A550" s="27" t="s">
        <v>606</v>
      </c>
      <c r="B550" s="6" t="s">
        <v>0</v>
      </c>
      <c r="C550" s="30">
        <f t="shared" si="162"/>
        <v>0</v>
      </c>
      <c r="D550" s="30">
        <f t="shared" si="163"/>
        <v>0</v>
      </c>
      <c r="E550" s="30">
        <f t="shared" si="163"/>
        <v>0</v>
      </c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  <c r="S550" s="30"/>
      <c r="T550" s="30"/>
      <c r="U550" s="30">
        <f>SUM(V550:W550)</f>
        <v>0</v>
      </c>
      <c r="V550" s="30"/>
      <c r="W550" s="30"/>
      <c r="X550" s="1"/>
      <c r="Y550" s="1"/>
      <c r="Z550" s="1"/>
      <c r="AA550" s="1"/>
      <c r="AB550" s="1"/>
      <c r="AC550" s="1"/>
      <c r="AD550" s="1"/>
      <c r="AE550" s="1"/>
      <c r="AF550" s="1"/>
      <c r="AG550" s="1"/>
      <c r="AH550" s="1"/>
      <c r="AI550" s="1"/>
      <c r="AJ550" s="1"/>
      <c r="AK550" s="1"/>
      <c r="AL550" s="1"/>
      <c r="AM550" s="1"/>
      <c r="AN550" s="1"/>
      <c r="AO550" s="1"/>
      <c r="AP550" s="1"/>
      <c r="AQ550" s="1"/>
      <c r="AR550" s="1"/>
    </row>
    <row r="551" spans="1:44" hidden="1" outlineLevel="1">
      <c r="A551" s="27" t="s">
        <v>608</v>
      </c>
      <c r="B551" s="6" t="s">
        <v>1</v>
      </c>
      <c r="C551" s="30">
        <f t="shared" si="162"/>
        <v>0</v>
      </c>
      <c r="D551" s="30">
        <f t="shared" si="163"/>
        <v>0</v>
      </c>
      <c r="E551" s="30">
        <f t="shared" si="163"/>
        <v>0</v>
      </c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  <c r="S551" s="30"/>
      <c r="T551" s="30"/>
      <c r="U551" s="30"/>
      <c r="V551" s="30"/>
      <c r="W551" s="30"/>
    </row>
    <row r="552" spans="1:44" outlineLevel="1">
      <c r="A552" s="27" t="s">
        <v>610</v>
      </c>
      <c r="B552" s="6" t="s">
        <v>2</v>
      </c>
      <c r="C552" s="30">
        <v>149</v>
      </c>
      <c r="D552" s="30">
        <v>300</v>
      </c>
      <c r="E552" s="30">
        <v>190</v>
      </c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  <c r="S552" s="30"/>
      <c r="T552" s="30"/>
      <c r="U552" s="30">
        <f t="shared" ref="U552:U559" si="164">SUM(V552:W552)</f>
        <v>0</v>
      </c>
      <c r="V552" s="30"/>
      <c r="W552" s="30"/>
      <c r="X552" s="1"/>
      <c r="Y552" s="1"/>
      <c r="Z552" s="1"/>
      <c r="AA552" s="1"/>
      <c r="AB552" s="1"/>
      <c r="AC552" s="1"/>
      <c r="AD552" s="1"/>
      <c r="AE552" s="1"/>
      <c r="AF552" s="1"/>
      <c r="AG552" s="1"/>
      <c r="AH552" s="1"/>
      <c r="AI552" s="1"/>
      <c r="AJ552" s="1"/>
      <c r="AK552" s="1"/>
      <c r="AL552" s="1"/>
      <c r="AM552" s="1"/>
      <c r="AN552" s="1"/>
      <c r="AO552" s="1"/>
      <c r="AP552" s="1"/>
      <c r="AQ552" s="1"/>
      <c r="AR552" s="1"/>
    </row>
    <row r="553" spans="1:44" hidden="1" outlineLevel="1">
      <c r="A553" s="27" t="s">
        <v>612</v>
      </c>
      <c r="B553" s="6" t="s">
        <v>3</v>
      </c>
      <c r="C553" s="30">
        <f t="shared" si="162"/>
        <v>0</v>
      </c>
      <c r="D553" s="30">
        <f t="shared" ref="D553:E559" si="165">SUM(I553:X553)</f>
        <v>0</v>
      </c>
      <c r="E553" s="30">
        <f t="shared" si="165"/>
        <v>0</v>
      </c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  <c r="S553" s="30"/>
      <c r="T553" s="30"/>
      <c r="U553" s="30">
        <f t="shared" si="164"/>
        <v>0</v>
      </c>
      <c r="V553" s="30"/>
      <c r="W553" s="30"/>
      <c r="X553" s="1"/>
      <c r="Y553" s="1"/>
      <c r="Z553" s="1"/>
      <c r="AA553" s="1"/>
      <c r="AB553" s="1"/>
      <c r="AC553" s="1"/>
      <c r="AD553" s="1"/>
      <c r="AE553" s="1"/>
      <c r="AF553" s="1"/>
      <c r="AG553" s="1"/>
      <c r="AH553" s="1"/>
      <c r="AI553" s="1"/>
      <c r="AJ553" s="1"/>
      <c r="AK553" s="1"/>
      <c r="AL553" s="1"/>
      <c r="AM553" s="1"/>
      <c r="AN553" s="1"/>
      <c r="AO553" s="1"/>
      <c r="AP553" s="1"/>
      <c r="AQ553" s="1"/>
      <c r="AR553" s="1"/>
    </row>
    <row r="554" spans="1:44" hidden="1" outlineLevel="1">
      <c r="A554" s="27" t="s">
        <v>614</v>
      </c>
      <c r="B554" s="6" t="s">
        <v>4</v>
      </c>
      <c r="C554" s="30">
        <f t="shared" si="162"/>
        <v>0</v>
      </c>
      <c r="D554" s="30">
        <f t="shared" si="165"/>
        <v>0</v>
      </c>
      <c r="E554" s="30">
        <f t="shared" si="165"/>
        <v>0</v>
      </c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  <c r="S554" s="30"/>
      <c r="T554" s="30"/>
      <c r="U554" s="30">
        <f t="shared" si="164"/>
        <v>0</v>
      </c>
      <c r="V554" s="30"/>
      <c r="W554" s="30"/>
      <c r="X554" s="1"/>
      <c r="Y554" s="1"/>
      <c r="Z554" s="1"/>
      <c r="AA554" s="1"/>
      <c r="AB554" s="1"/>
      <c r="AC554" s="1"/>
      <c r="AD554" s="1"/>
      <c r="AE554" s="1"/>
      <c r="AF554" s="1"/>
      <c r="AG554" s="1"/>
      <c r="AH554" s="1"/>
      <c r="AI554" s="1"/>
      <c r="AJ554" s="1"/>
      <c r="AK554" s="1"/>
      <c r="AL554" s="1"/>
      <c r="AM554" s="1"/>
      <c r="AN554" s="1"/>
      <c r="AO554" s="1"/>
      <c r="AP554" s="1"/>
      <c r="AQ554" s="1"/>
      <c r="AR554" s="1"/>
    </row>
    <row r="555" spans="1:44" hidden="1" outlineLevel="1">
      <c r="A555" s="27" t="s">
        <v>616</v>
      </c>
      <c r="B555" s="6" t="s">
        <v>5</v>
      </c>
      <c r="C555" s="30">
        <f t="shared" si="162"/>
        <v>0</v>
      </c>
      <c r="D555" s="30">
        <f t="shared" si="165"/>
        <v>0</v>
      </c>
      <c r="E555" s="30">
        <f t="shared" si="165"/>
        <v>0</v>
      </c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  <c r="S555" s="30"/>
      <c r="T555" s="30"/>
      <c r="U555" s="30">
        <f t="shared" si="164"/>
        <v>0</v>
      </c>
      <c r="V555" s="30"/>
      <c r="W555" s="30"/>
      <c r="X555" s="1"/>
      <c r="Y555" s="1"/>
      <c r="Z555" s="1"/>
      <c r="AA555" s="1"/>
      <c r="AB555" s="1"/>
      <c r="AC555" s="1"/>
      <c r="AD555" s="1"/>
      <c r="AE555" s="1"/>
      <c r="AF555" s="1"/>
      <c r="AG555" s="1"/>
      <c r="AH555" s="1"/>
      <c r="AI555" s="1"/>
      <c r="AJ555" s="1"/>
      <c r="AK555" s="1"/>
      <c r="AL555" s="1"/>
      <c r="AM555" s="1"/>
      <c r="AN555" s="1"/>
      <c r="AO555" s="1"/>
      <c r="AP555" s="1"/>
      <c r="AQ555" s="1"/>
      <c r="AR555" s="1"/>
    </row>
    <row r="556" spans="1:44" hidden="1" outlineLevel="1">
      <c r="A556" s="27" t="s">
        <v>618</v>
      </c>
      <c r="B556" s="6" t="s">
        <v>6</v>
      </c>
      <c r="C556" s="30">
        <f t="shared" si="162"/>
        <v>0</v>
      </c>
      <c r="D556" s="30">
        <f t="shared" si="165"/>
        <v>0</v>
      </c>
      <c r="E556" s="30">
        <f t="shared" si="165"/>
        <v>0</v>
      </c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  <c r="S556" s="30"/>
      <c r="T556" s="30"/>
      <c r="U556" s="30">
        <f t="shared" si="164"/>
        <v>0</v>
      </c>
      <c r="V556" s="30"/>
      <c r="W556" s="30"/>
      <c r="X556" s="1"/>
      <c r="Y556" s="1"/>
      <c r="Z556" s="1"/>
      <c r="AA556" s="1"/>
      <c r="AB556" s="1"/>
      <c r="AC556" s="1"/>
      <c r="AD556" s="1"/>
      <c r="AE556" s="1"/>
      <c r="AF556" s="1"/>
      <c r="AG556" s="1"/>
      <c r="AH556" s="1"/>
      <c r="AI556" s="1"/>
      <c r="AJ556" s="1"/>
      <c r="AK556" s="1"/>
      <c r="AL556" s="1"/>
      <c r="AM556" s="1"/>
      <c r="AN556" s="1"/>
      <c r="AO556" s="1"/>
      <c r="AP556" s="1"/>
      <c r="AQ556" s="1"/>
      <c r="AR556" s="1"/>
    </row>
    <row r="557" spans="1:44" hidden="1" outlineLevel="1">
      <c r="A557" s="27" t="s">
        <v>620</v>
      </c>
      <c r="B557" s="6" t="s">
        <v>7</v>
      </c>
      <c r="C557" s="30">
        <f t="shared" si="162"/>
        <v>0</v>
      </c>
      <c r="D557" s="30">
        <f t="shared" si="165"/>
        <v>0</v>
      </c>
      <c r="E557" s="30">
        <f t="shared" si="165"/>
        <v>0</v>
      </c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  <c r="S557" s="30"/>
      <c r="T557" s="30"/>
      <c r="U557" s="30">
        <f t="shared" si="164"/>
        <v>0</v>
      </c>
      <c r="V557" s="30"/>
      <c r="W557" s="30"/>
      <c r="X557" s="1"/>
      <c r="Y557" s="1"/>
      <c r="Z557" s="1"/>
      <c r="AA557" s="1"/>
      <c r="AB557" s="1"/>
      <c r="AC557" s="1"/>
      <c r="AD557" s="1"/>
      <c r="AE557" s="1"/>
      <c r="AF557" s="1"/>
      <c r="AG557" s="1"/>
      <c r="AH557" s="1"/>
      <c r="AI557" s="1"/>
      <c r="AJ557" s="1"/>
      <c r="AK557" s="1"/>
      <c r="AL557" s="1"/>
      <c r="AM557" s="1"/>
      <c r="AN557" s="1"/>
      <c r="AO557" s="1"/>
      <c r="AP557" s="1"/>
      <c r="AQ557" s="1"/>
      <c r="AR557" s="1"/>
    </row>
    <row r="558" spans="1:44" hidden="1" outlineLevel="1">
      <c r="A558" s="27" t="s">
        <v>622</v>
      </c>
      <c r="B558" s="6" t="s">
        <v>8</v>
      </c>
      <c r="C558" s="30">
        <f t="shared" si="162"/>
        <v>0</v>
      </c>
      <c r="D558" s="30">
        <f t="shared" si="165"/>
        <v>0</v>
      </c>
      <c r="E558" s="30">
        <f t="shared" si="165"/>
        <v>0</v>
      </c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  <c r="S558" s="30"/>
      <c r="T558" s="30"/>
      <c r="U558" s="30">
        <f t="shared" si="164"/>
        <v>0</v>
      </c>
      <c r="V558" s="30"/>
      <c r="W558" s="30"/>
      <c r="X558" s="1"/>
      <c r="Y558" s="1"/>
      <c r="Z558" s="1"/>
      <c r="AA558" s="1"/>
      <c r="AB558" s="1"/>
      <c r="AC558" s="1"/>
      <c r="AD558" s="1"/>
      <c r="AE558" s="1"/>
      <c r="AF558" s="1"/>
      <c r="AG558" s="1"/>
      <c r="AH558" s="1"/>
      <c r="AI558" s="1"/>
      <c r="AJ558" s="1"/>
      <c r="AK558" s="1"/>
      <c r="AL558" s="1"/>
      <c r="AM558" s="1"/>
      <c r="AN558" s="1"/>
      <c r="AO558" s="1"/>
      <c r="AP558" s="1"/>
      <c r="AQ558" s="1"/>
      <c r="AR558" s="1"/>
    </row>
    <row r="559" spans="1:44" hidden="1" outlineLevel="1">
      <c r="A559" s="27" t="s">
        <v>624</v>
      </c>
      <c r="B559" s="6" t="s">
        <v>9</v>
      </c>
      <c r="C559" s="30">
        <f t="shared" si="162"/>
        <v>0</v>
      </c>
      <c r="D559" s="30">
        <f t="shared" si="165"/>
        <v>0</v>
      </c>
      <c r="E559" s="30">
        <f t="shared" si="165"/>
        <v>0</v>
      </c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  <c r="S559" s="30"/>
      <c r="T559" s="30"/>
      <c r="U559" s="30">
        <f t="shared" si="164"/>
        <v>0</v>
      </c>
      <c r="V559" s="30"/>
      <c r="W559" s="30"/>
      <c r="X559" s="1"/>
      <c r="Y559" s="1"/>
      <c r="Z559" s="1"/>
      <c r="AA559" s="1"/>
      <c r="AB559" s="1"/>
      <c r="AC559" s="1"/>
      <c r="AD559" s="1"/>
      <c r="AE559" s="1"/>
      <c r="AF559" s="1"/>
      <c r="AG559" s="1"/>
      <c r="AH559" s="1"/>
      <c r="AI559" s="1"/>
      <c r="AJ559" s="1"/>
      <c r="AK559" s="1"/>
      <c r="AL559" s="1"/>
      <c r="AM559" s="1"/>
      <c r="AN559" s="1"/>
      <c r="AO559" s="1"/>
      <c r="AP559" s="1"/>
      <c r="AQ559" s="1"/>
      <c r="AR559" s="1"/>
    </row>
    <row r="560" spans="1:44" s="22" customFormat="1" ht="22.5" customHeight="1">
      <c r="A560" s="20" t="s">
        <v>626</v>
      </c>
      <c r="B560" s="21" t="s">
        <v>10</v>
      </c>
      <c r="C560" s="36">
        <f t="shared" ref="C560:U560" si="166">+C535+C536+C548</f>
        <v>149</v>
      </c>
      <c r="D560" s="36">
        <f>+D535+D536+D548</f>
        <v>300</v>
      </c>
      <c r="E560" s="36">
        <f>+E535+E536+E548</f>
        <v>190</v>
      </c>
      <c r="F560" s="5">
        <f t="shared" si="166"/>
        <v>0</v>
      </c>
      <c r="G560" s="55">
        <f t="shared" si="166"/>
        <v>0</v>
      </c>
      <c r="H560" s="70">
        <f t="shared" si="166"/>
        <v>0</v>
      </c>
      <c r="I560" s="70">
        <f t="shared" si="166"/>
        <v>0</v>
      </c>
      <c r="J560" s="70">
        <f t="shared" si="166"/>
        <v>0</v>
      </c>
      <c r="K560" s="36">
        <f t="shared" si="166"/>
        <v>0</v>
      </c>
      <c r="L560" s="36">
        <f t="shared" si="166"/>
        <v>0</v>
      </c>
      <c r="M560" s="36">
        <f t="shared" si="166"/>
        <v>0</v>
      </c>
      <c r="N560" s="36">
        <f t="shared" si="166"/>
        <v>0</v>
      </c>
      <c r="O560" s="36">
        <f t="shared" si="166"/>
        <v>0</v>
      </c>
      <c r="P560" s="36">
        <f t="shared" si="166"/>
        <v>0</v>
      </c>
      <c r="Q560" s="36">
        <f t="shared" si="166"/>
        <v>0</v>
      </c>
      <c r="R560" s="36">
        <f>+R535+R536+R548</f>
        <v>0</v>
      </c>
      <c r="S560" s="36">
        <f>+S535+S536+S548</f>
        <v>0</v>
      </c>
      <c r="T560" s="36">
        <f>+T535+T536+T548</f>
        <v>0</v>
      </c>
      <c r="U560" s="36">
        <f t="shared" si="166"/>
        <v>0</v>
      </c>
      <c r="V560" s="36"/>
      <c r="W560" s="36">
        <f>+W535+W536+W548</f>
        <v>0</v>
      </c>
      <c r="X560" s="25"/>
      <c r="Y560" s="25"/>
      <c r="Z560" s="25"/>
      <c r="AA560" s="25"/>
      <c r="AB560" s="25"/>
      <c r="AC560" s="25"/>
      <c r="AD560" s="25"/>
      <c r="AE560" s="25"/>
      <c r="AF560" s="25"/>
      <c r="AG560" s="25"/>
      <c r="AH560" s="25"/>
      <c r="AI560" s="25"/>
      <c r="AJ560" s="25"/>
      <c r="AK560" s="25"/>
      <c r="AL560" s="25"/>
      <c r="AM560" s="25"/>
      <c r="AN560" s="25"/>
      <c r="AO560" s="25"/>
      <c r="AP560" s="25"/>
      <c r="AQ560" s="25"/>
      <c r="AR560" s="25"/>
    </row>
    <row r="561" spans="1:44" ht="25.5" outlineLevel="1">
      <c r="A561" s="27" t="s">
        <v>628</v>
      </c>
      <c r="B561" s="6" t="s">
        <v>11</v>
      </c>
      <c r="C561" s="30">
        <v>0</v>
      </c>
      <c r="D561" s="30">
        <v>0</v>
      </c>
      <c r="E561" s="30">
        <v>9.9999999999999998E-13</v>
      </c>
      <c r="F561" s="2"/>
      <c r="G561" s="2"/>
      <c r="H561" s="3"/>
      <c r="I561" s="155"/>
      <c r="J561" s="155"/>
      <c r="K561" s="30"/>
      <c r="L561" s="30"/>
      <c r="M561" s="30"/>
      <c r="N561" s="30"/>
      <c r="O561" s="30"/>
      <c r="P561" s="30"/>
      <c r="Q561" s="30"/>
      <c r="R561" s="30"/>
      <c r="S561" s="30"/>
      <c r="T561" s="30"/>
      <c r="U561" s="30">
        <f>SUM(V561:W561)</f>
        <v>0</v>
      </c>
      <c r="V561" s="30"/>
      <c r="W561" s="30"/>
      <c r="X561" s="1"/>
      <c r="Y561" s="1"/>
      <c r="Z561" s="1"/>
      <c r="AA561" s="1"/>
      <c r="AB561" s="1"/>
      <c r="AC561" s="1"/>
      <c r="AD561" s="1"/>
      <c r="AE561" s="1"/>
      <c r="AF561" s="1"/>
      <c r="AG561" s="1"/>
      <c r="AH561" s="1"/>
      <c r="AI561" s="1"/>
      <c r="AJ561" s="1"/>
      <c r="AK561" s="1"/>
      <c r="AL561" s="1"/>
      <c r="AM561" s="1"/>
      <c r="AN561" s="1"/>
      <c r="AO561" s="1"/>
      <c r="AP561" s="1"/>
      <c r="AQ561" s="1"/>
      <c r="AR561" s="1"/>
    </row>
    <row r="562" spans="1:44" ht="25.5" outlineLevel="1">
      <c r="A562" s="27" t="s">
        <v>630</v>
      </c>
      <c r="B562" s="6" t="s">
        <v>12</v>
      </c>
      <c r="C562" s="30">
        <v>0</v>
      </c>
      <c r="D562" s="30">
        <v>0</v>
      </c>
      <c r="E562" s="30"/>
      <c r="F562" s="27">
        <f t="shared" ref="F562:S562" si="167">SUM(F563:F573)</f>
        <v>0</v>
      </c>
      <c r="G562" s="6">
        <f t="shared" si="167"/>
        <v>0</v>
      </c>
      <c r="H562" s="30">
        <f t="shared" si="167"/>
        <v>0</v>
      </c>
      <c r="I562" s="30">
        <f t="shared" si="167"/>
        <v>0</v>
      </c>
      <c r="J562" s="30">
        <f t="shared" si="167"/>
        <v>0</v>
      </c>
      <c r="K562" s="30">
        <f t="shared" si="167"/>
        <v>0</v>
      </c>
      <c r="L562" s="30">
        <f t="shared" si="167"/>
        <v>0</v>
      </c>
      <c r="M562" s="30">
        <f t="shared" si="167"/>
        <v>0</v>
      </c>
      <c r="N562" s="30">
        <f t="shared" si="167"/>
        <v>0</v>
      </c>
      <c r="O562" s="30">
        <f t="shared" si="167"/>
        <v>0</v>
      </c>
      <c r="P562" s="30">
        <f t="shared" si="167"/>
        <v>0</v>
      </c>
      <c r="Q562" s="30">
        <f t="shared" si="167"/>
        <v>0</v>
      </c>
      <c r="R562" s="30">
        <f t="shared" si="167"/>
        <v>0</v>
      </c>
      <c r="S562" s="30">
        <f t="shared" si="167"/>
        <v>0</v>
      </c>
      <c r="T562" s="30"/>
      <c r="U562" s="30"/>
      <c r="V562" s="30"/>
      <c r="W562" s="30"/>
      <c r="X562" s="1"/>
      <c r="Y562" s="1"/>
      <c r="Z562" s="1"/>
      <c r="AA562" s="1"/>
      <c r="AB562" s="1"/>
      <c r="AC562" s="1"/>
      <c r="AD562" s="1"/>
      <c r="AE562" s="1"/>
      <c r="AF562" s="1"/>
      <c r="AG562" s="1"/>
      <c r="AH562" s="1"/>
      <c r="AI562" s="1"/>
      <c r="AJ562" s="1"/>
      <c r="AK562" s="1"/>
      <c r="AL562" s="1"/>
      <c r="AM562" s="1"/>
      <c r="AN562" s="1"/>
      <c r="AO562" s="1"/>
      <c r="AP562" s="1"/>
      <c r="AQ562" s="1"/>
      <c r="AR562" s="1"/>
    </row>
    <row r="563" spans="1:44" hidden="1" outlineLevel="1">
      <c r="A563" s="27" t="s">
        <v>632</v>
      </c>
      <c r="B563" s="6" t="s">
        <v>13</v>
      </c>
      <c r="C563" s="30">
        <f>SUM(F563:U563)</f>
        <v>0</v>
      </c>
      <c r="D563" s="30">
        <f t="shared" ref="D563:E565" si="168">SUM(I563:X563)</f>
        <v>0</v>
      </c>
      <c r="E563" s="30">
        <f t="shared" si="168"/>
        <v>0</v>
      </c>
      <c r="F563" s="27"/>
      <c r="G563" s="6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  <c r="S563" s="30"/>
      <c r="T563" s="30"/>
      <c r="U563" s="30">
        <f t="shared" ref="U563:U573" si="169">SUM(V563:W563)</f>
        <v>0</v>
      </c>
      <c r="V563" s="30"/>
      <c r="W563" s="30"/>
      <c r="X563" s="1"/>
      <c r="Y563" s="1"/>
      <c r="Z563" s="1"/>
      <c r="AA563" s="1"/>
      <c r="AB563" s="1"/>
      <c r="AC563" s="1"/>
      <c r="AD563" s="1"/>
      <c r="AE563" s="1"/>
      <c r="AF563" s="1"/>
      <c r="AG563" s="1"/>
      <c r="AH563" s="1"/>
      <c r="AI563" s="1"/>
      <c r="AJ563" s="1"/>
      <c r="AK563" s="1"/>
      <c r="AL563" s="1"/>
      <c r="AM563" s="1"/>
      <c r="AN563" s="1"/>
      <c r="AO563" s="1"/>
      <c r="AP563" s="1"/>
      <c r="AQ563" s="1"/>
      <c r="AR563" s="1"/>
    </row>
    <row r="564" spans="1:44" hidden="1" outlineLevel="1">
      <c r="A564" s="27" t="s">
        <v>634</v>
      </c>
      <c r="B564" s="6" t="s">
        <v>14</v>
      </c>
      <c r="C564" s="30">
        <f>SUM(F564:U564)</f>
        <v>0</v>
      </c>
      <c r="D564" s="30">
        <f t="shared" si="168"/>
        <v>0</v>
      </c>
      <c r="E564" s="30">
        <f t="shared" si="168"/>
        <v>0</v>
      </c>
      <c r="F564" s="27"/>
      <c r="G564" s="6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  <c r="S564" s="30"/>
      <c r="T564" s="30"/>
      <c r="U564" s="30">
        <f t="shared" si="169"/>
        <v>0</v>
      </c>
      <c r="V564" s="30"/>
      <c r="W564" s="30"/>
      <c r="X564" s="1"/>
      <c r="Y564" s="1"/>
      <c r="Z564" s="1"/>
      <c r="AA564" s="1"/>
      <c r="AB564" s="1"/>
      <c r="AC564" s="1"/>
      <c r="AD564" s="1"/>
      <c r="AE564" s="1"/>
      <c r="AF564" s="1"/>
      <c r="AG564" s="1"/>
      <c r="AH564" s="1"/>
      <c r="AI564" s="1"/>
      <c r="AJ564" s="1"/>
      <c r="AK564" s="1"/>
      <c r="AL564" s="1"/>
      <c r="AM564" s="1"/>
      <c r="AN564" s="1"/>
      <c r="AO564" s="1"/>
      <c r="AP564" s="1"/>
      <c r="AQ564" s="1"/>
      <c r="AR564" s="1"/>
    </row>
    <row r="565" spans="1:44" hidden="1" outlineLevel="1">
      <c r="A565" s="27" t="s">
        <v>636</v>
      </c>
      <c r="B565" s="6" t="s">
        <v>15</v>
      </c>
      <c r="C565" s="30">
        <f>SUM(F565:U565)</f>
        <v>0</v>
      </c>
      <c r="D565" s="30">
        <f t="shared" si="168"/>
        <v>0</v>
      </c>
      <c r="E565" s="30">
        <f t="shared" si="168"/>
        <v>0</v>
      </c>
      <c r="F565" s="27"/>
      <c r="G565" s="6"/>
      <c r="H565" s="30"/>
      <c r="I565" s="30"/>
      <c r="J565" s="30"/>
      <c r="K565" s="30"/>
      <c r="L565" s="30"/>
      <c r="M565" s="30"/>
      <c r="N565" s="30"/>
      <c r="O565" s="30"/>
      <c r="P565" s="30"/>
      <c r="Q565" s="30"/>
      <c r="R565" s="30"/>
      <c r="S565" s="30"/>
      <c r="T565" s="30"/>
      <c r="U565" s="30">
        <f t="shared" si="169"/>
        <v>0</v>
      </c>
      <c r="V565" s="30"/>
      <c r="W565" s="30"/>
      <c r="X565" s="1"/>
      <c r="Y565" s="1"/>
      <c r="Z565" s="1"/>
      <c r="AA565" s="1"/>
      <c r="AB565" s="1"/>
      <c r="AC565" s="1"/>
      <c r="AD565" s="1"/>
      <c r="AE565" s="1"/>
      <c r="AF565" s="1"/>
      <c r="AG565" s="1"/>
      <c r="AH565" s="1"/>
      <c r="AI565" s="1"/>
      <c r="AJ565" s="1"/>
      <c r="AK565" s="1"/>
      <c r="AL565" s="1"/>
      <c r="AM565" s="1"/>
      <c r="AN565" s="1"/>
      <c r="AO565" s="1"/>
      <c r="AP565" s="1"/>
      <c r="AQ565" s="1"/>
      <c r="AR565" s="1"/>
    </row>
    <row r="566" spans="1:44" outlineLevel="1">
      <c r="A566" s="27" t="s">
        <v>638</v>
      </c>
      <c r="B566" s="6" t="s">
        <v>16</v>
      </c>
      <c r="C566" s="30">
        <v>0</v>
      </c>
      <c r="D566" s="30">
        <v>0</v>
      </c>
      <c r="E566" s="30"/>
      <c r="F566" s="27"/>
      <c r="G566" s="6"/>
      <c r="H566" s="30"/>
      <c r="I566" s="30"/>
      <c r="J566" s="30"/>
      <c r="K566" s="30"/>
      <c r="L566" s="30"/>
      <c r="M566" s="30"/>
      <c r="N566" s="30"/>
      <c r="O566" s="30"/>
      <c r="P566" s="30"/>
      <c r="Q566" s="30"/>
      <c r="R566" s="30"/>
      <c r="S566" s="30"/>
      <c r="T566" s="30"/>
      <c r="U566" s="30"/>
      <c r="V566" s="30"/>
      <c r="W566" s="30"/>
      <c r="X566" s="1"/>
      <c r="Y566" s="1"/>
      <c r="Z566" s="1"/>
      <c r="AA566" s="1"/>
      <c r="AB566" s="1"/>
      <c r="AC566" s="1"/>
      <c r="AD566" s="1"/>
      <c r="AE566" s="1"/>
      <c r="AF566" s="1"/>
      <c r="AG566" s="1"/>
      <c r="AH566" s="1"/>
      <c r="AI566" s="1"/>
      <c r="AJ566" s="1"/>
      <c r="AK566" s="1"/>
      <c r="AL566" s="1"/>
      <c r="AM566" s="1"/>
      <c r="AN566" s="1"/>
      <c r="AO566" s="1"/>
      <c r="AP566" s="1"/>
      <c r="AQ566" s="1"/>
      <c r="AR566" s="1"/>
    </row>
    <row r="567" spans="1:44" hidden="1" outlineLevel="1">
      <c r="A567" s="27" t="s">
        <v>640</v>
      </c>
      <c r="B567" s="6" t="s">
        <v>17</v>
      </c>
      <c r="C567" s="30">
        <f t="shared" ref="C567:C573" si="170">SUM(F567:U567)</f>
        <v>0</v>
      </c>
      <c r="D567" s="30">
        <f t="shared" ref="D567:E573" si="171">SUM(I567:X567)</f>
        <v>0</v>
      </c>
      <c r="E567" s="30">
        <f t="shared" si="171"/>
        <v>0</v>
      </c>
      <c r="F567" s="27"/>
      <c r="G567" s="6"/>
      <c r="H567" s="30"/>
      <c r="I567" s="30"/>
      <c r="J567" s="30"/>
      <c r="K567" s="30"/>
      <c r="L567" s="30"/>
      <c r="M567" s="30"/>
      <c r="N567" s="30"/>
      <c r="O567" s="30"/>
      <c r="P567" s="30"/>
      <c r="Q567" s="30"/>
      <c r="R567" s="30"/>
      <c r="S567" s="30"/>
      <c r="T567" s="30"/>
      <c r="U567" s="30">
        <f t="shared" si="169"/>
        <v>0</v>
      </c>
      <c r="V567" s="30"/>
      <c r="W567" s="30"/>
      <c r="X567" s="1"/>
      <c r="Y567" s="1"/>
      <c r="Z567" s="1"/>
      <c r="AA567" s="1"/>
      <c r="AB567" s="1"/>
      <c r="AC567" s="1"/>
      <c r="AD567" s="1"/>
      <c r="AE567" s="1"/>
      <c r="AF567" s="1"/>
      <c r="AG567" s="1"/>
      <c r="AH567" s="1"/>
      <c r="AI567" s="1"/>
      <c r="AJ567" s="1"/>
      <c r="AK567" s="1"/>
      <c r="AL567" s="1"/>
      <c r="AM567" s="1"/>
      <c r="AN567" s="1"/>
      <c r="AO567" s="1"/>
      <c r="AP567" s="1"/>
      <c r="AQ567" s="1"/>
      <c r="AR567" s="1"/>
    </row>
    <row r="568" spans="1:44" hidden="1" outlineLevel="1">
      <c r="A568" s="27" t="s">
        <v>642</v>
      </c>
      <c r="B568" s="6" t="s">
        <v>18</v>
      </c>
      <c r="C568" s="30">
        <f t="shared" si="170"/>
        <v>0</v>
      </c>
      <c r="D568" s="30">
        <f t="shared" si="171"/>
        <v>0</v>
      </c>
      <c r="E568" s="30">
        <f t="shared" si="171"/>
        <v>0</v>
      </c>
      <c r="F568" s="27"/>
      <c r="G568" s="6"/>
      <c r="H568" s="30"/>
      <c r="I568" s="30"/>
      <c r="J568" s="30"/>
      <c r="K568" s="30"/>
      <c r="L568" s="30"/>
      <c r="M568" s="30"/>
      <c r="N568" s="30"/>
      <c r="O568" s="30"/>
      <c r="P568" s="30"/>
      <c r="Q568" s="30"/>
      <c r="R568" s="30"/>
      <c r="S568" s="30"/>
      <c r="T568" s="30"/>
      <c r="U568" s="30">
        <f t="shared" si="169"/>
        <v>0</v>
      </c>
      <c r="V568" s="30"/>
      <c r="W568" s="30"/>
      <c r="X568" s="1"/>
      <c r="Y568" s="1"/>
      <c r="Z568" s="1"/>
      <c r="AA568" s="1"/>
      <c r="AB568" s="1"/>
      <c r="AC568" s="1"/>
      <c r="AD568" s="1"/>
      <c r="AE568" s="1"/>
      <c r="AF568" s="1"/>
      <c r="AG568" s="1"/>
      <c r="AH568" s="1"/>
      <c r="AI568" s="1"/>
      <c r="AJ568" s="1"/>
      <c r="AK568" s="1"/>
      <c r="AL568" s="1"/>
      <c r="AM568" s="1"/>
      <c r="AN568" s="1"/>
      <c r="AO568" s="1"/>
      <c r="AP568" s="1"/>
      <c r="AQ568" s="1"/>
      <c r="AR568" s="1"/>
    </row>
    <row r="569" spans="1:44" hidden="1" outlineLevel="1">
      <c r="A569" s="27" t="s">
        <v>644</v>
      </c>
      <c r="B569" s="6" t="s">
        <v>19</v>
      </c>
      <c r="C569" s="30">
        <f t="shared" si="170"/>
        <v>0</v>
      </c>
      <c r="D569" s="30">
        <f t="shared" si="171"/>
        <v>0</v>
      </c>
      <c r="E569" s="30">
        <f t="shared" si="171"/>
        <v>0</v>
      </c>
      <c r="F569" s="7"/>
      <c r="G569" s="9"/>
      <c r="H569" s="31"/>
      <c r="I569" s="31"/>
      <c r="J569" s="31"/>
      <c r="K569" s="30"/>
      <c r="L569" s="30"/>
      <c r="M569" s="30"/>
      <c r="N569" s="30"/>
      <c r="O569" s="30"/>
      <c r="P569" s="30"/>
      <c r="Q569" s="30"/>
      <c r="R569" s="30"/>
      <c r="S569" s="30"/>
      <c r="T569" s="30"/>
      <c r="U569" s="30">
        <f t="shared" si="169"/>
        <v>0</v>
      </c>
      <c r="V569" s="30"/>
      <c r="W569" s="30"/>
      <c r="X569" s="1"/>
      <c r="Y569" s="1"/>
      <c r="Z569" s="1"/>
      <c r="AA569" s="1"/>
      <c r="AB569" s="1"/>
      <c r="AC569" s="1"/>
      <c r="AD569" s="1"/>
      <c r="AE569" s="1"/>
      <c r="AF569" s="1"/>
      <c r="AG569" s="1"/>
      <c r="AH569" s="1"/>
      <c r="AI569" s="1"/>
      <c r="AJ569" s="1"/>
      <c r="AK569" s="1"/>
      <c r="AL569" s="1"/>
      <c r="AM569" s="1"/>
      <c r="AN569" s="1"/>
      <c r="AO569" s="1"/>
      <c r="AP569" s="1"/>
      <c r="AQ569" s="1"/>
      <c r="AR569" s="1"/>
    </row>
    <row r="570" spans="1:44" hidden="1" outlineLevel="1">
      <c r="A570" s="27" t="s">
        <v>646</v>
      </c>
      <c r="B570" s="6" t="s">
        <v>20</v>
      </c>
      <c r="C570" s="30">
        <f t="shared" si="170"/>
        <v>0</v>
      </c>
      <c r="D570" s="30">
        <f t="shared" si="171"/>
        <v>0</v>
      </c>
      <c r="E570" s="30">
        <f t="shared" si="171"/>
        <v>0</v>
      </c>
      <c r="F570" s="27"/>
      <c r="G570" s="6"/>
      <c r="H570" s="30"/>
      <c r="I570" s="30"/>
      <c r="J570" s="30"/>
      <c r="K570" s="30"/>
      <c r="L570" s="30"/>
      <c r="M570" s="30"/>
      <c r="N570" s="30"/>
      <c r="O570" s="30"/>
      <c r="P570" s="30"/>
      <c r="Q570" s="30"/>
      <c r="R570" s="30"/>
      <c r="S570" s="30"/>
      <c r="T570" s="30"/>
      <c r="U570" s="30">
        <f t="shared" si="169"/>
        <v>0</v>
      </c>
      <c r="V570" s="30"/>
      <c r="W570" s="30"/>
      <c r="X570" s="1"/>
      <c r="Y570" s="1"/>
      <c r="Z570" s="1"/>
      <c r="AA570" s="1"/>
      <c r="AB570" s="1"/>
      <c r="AC570" s="1"/>
      <c r="AD570" s="1"/>
      <c r="AE570" s="1"/>
      <c r="AF570" s="1"/>
      <c r="AG570" s="1"/>
      <c r="AH570" s="1"/>
      <c r="AI570" s="1"/>
      <c r="AJ570" s="1"/>
      <c r="AK570" s="1"/>
      <c r="AL570" s="1"/>
      <c r="AM570" s="1"/>
      <c r="AN570" s="1"/>
      <c r="AO570" s="1"/>
      <c r="AP570" s="1"/>
      <c r="AQ570" s="1"/>
      <c r="AR570" s="1"/>
    </row>
    <row r="571" spans="1:44" hidden="1" outlineLevel="1">
      <c r="A571" s="27" t="s">
        <v>648</v>
      </c>
      <c r="B571" s="6" t="s">
        <v>21</v>
      </c>
      <c r="C571" s="30">
        <f t="shared" si="170"/>
        <v>0</v>
      </c>
      <c r="D571" s="30">
        <f t="shared" si="171"/>
        <v>0</v>
      </c>
      <c r="E571" s="30">
        <f t="shared" si="171"/>
        <v>0</v>
      </c>
      <c r="F571" s="27"/>
      <c r="G571" s="6"/>
      <c r="H571" s="30"/>
      <c r="I571" s="30"/>
      <c r="J571" s="30"/>
      <c r="K571" s="30"/>
      <c r="L571" s="30"/>
      <c r="M571" s="30"/>
      <c r="N571" s="30"/>
      <c r="O571" s="30"/>
      <c r="P571" s="30"/>
      <c r="Q571" s="30"/>
      <c r="R571" s="30"/>
      <c r="S571" s="30"/>
      <c r="T571" s="30"/>
      <c r="U571" s="30">
        <f t="shared" si="169"/>
        <v>0</v>
      </c>
      <c r="V571" s="30"/>
      <c r="W571" s="30"/>
      <c r="X571" s="1"/>
      <c r="Y571" s="1"/>
      <c r="Z571" s="1"/>
      <c r="AA571" s="1"/>
      <c r="AB571" s="1"/>
      <c r="AC571" s="1"/>
      <c r="AD571" s="1"/>
      <c r="AE571" s="1"/>
      <c r="AF571" s="1"/>
      <c r="AG571" s="1"/>
      <c r="AH571" s="1"/>
      <c r="AI571" s="1"/>
      <c r="AJ571" s="1"/>
      <c r="AK571" s="1"/>
      <c r="AL571" s="1"/>
      <c r="AM571" s="1"/>
      <c r="AN571" s="1"/>
      <c r="AO571" s="1"/>
      <c r="AP571" s="1"/>
      <c r="AQ571" s="1"/>
      <c r="AR571" s="1"/>
    </row>
    <row r="572" spans="1:44" hidden="1" outlineLevel="1">
      <c r="A572" s="27" t="s">
        <v>650</v>
      </c>
      <c r="B572" s="6" t="s">
        <v>22</v>
      </c>
      <c r="C572" s="30">
        <f t="shared" si="170"/>
        <v>0</v>
      </c>
      <c r="D572" s="30">
        <f t="shared" si="171"/>
        <v>0</v>
      </c>
      <c r="E572" s="30">
        <f t="shared" si="171"/>
        <v>0</v>
      </c>
      <c r="F572" s="27"/>
      <c r="G572" s="6"/>
      <c r="H572" s="30"/>
      <c r="I572" s="30"/>
      <c r="J572" s="30"/>
      <c r="K572" s="30"/>
      <c r="L572" s="30"/>
      <c r="M572" s="30"/>
      <c r="N572" s="30"/>
      <c r="O572" s="30"/>
      <c r="P572" s="30"/>
      <c r="Q572" s="30"/>
      <c r="R572" s="30"/>
      <c r="S572" s="30"/>
      <c r="T572" s="30"/>
      <c r="U572" s="30">
        <f t="shared" si="169"/>
        <v>0</v>
      </c>
      <c r="V572" s="30"/>
      <c r="W572" s="30"/>
      <c r="X572" s="1"/>
      <c r="Y572" s="1"/>
      <c r="Z572" s="1"/>
      <c r="AA572" s="1"/>
      <c r="AB572" s="1"/>
      <c r="AC572" s="1"/>
      <c r="AD572" s="1"/>
      <c r="AE572" s="1"/>
      <c r="AF572" s="1"/>
      <c r="AG572" s="1"/>
      <c r="AH572" s="1"/>
      <c r="AI572" s="1"/>
      <c r="AJ572" s="1"/>
      <c r="AK572" s="1"/>
      <c r="AL572" s="1"/>
      <c r="AM572" s="1"/>
      <c r="AN572" s="1"/>
      <c r="AO572" s="1"/>
      <c r="AP572" s="1"/>
      <c r="AQ572" s="1"/>
      <c r="AR572" s="1"/>
    </row>
    <row r="573" spans="1:44" hidden="1" outlineLevel="1">
      <c r="A573" s="27" t="s">
        <v>652</v>
      </c>
      <c r="B573" s="6" t="s">
        <v>23</v>
      </c>
      <c r="C573" s="30">
        <f t="shared" si="170"/>
        <v>0</v>
      </c>
      <c r="D573" s="30">
        <f t="shared" si="171"/>
        <v>0</v>
      </c>
      <c r="E573" s="30">
        <f t="shared" si="171"/>
        <v>0</v>
      </c>
      <c r="F573" s="7"/>
      <c r="G573" s="9"/>
      <c r="H573" s="31"/>
      <c r="I573" s="31"/>
      <c r="J573" s="31"/>
      <c r="K573" s="30"/>
      <c r="L573" s="30"/>
      <c r="M573" s="30"/>
      <c r="N573" s="30"/>
      <c r="O573" s="30"/>
      <c r="P573" s="30"/>
      <c r="Q573" s="30"/>
      <c r="R573" s="30"/>
      <c r="S573" s="30"/>
      <c r="T573" s="30"/>
      <c r="U573" s="30">
        <f t="shared" si="169"/>
        <v>0</v>
      </c>
      <c r="V573" s="30"/>
      <c r="W573" s="30"/>
      <c r="X573" s="1"/>
      <c r="Y573" s="1"/>
      <c r="Z573" s="1"/>
      <c r="AA573" s="1"/>
      <c r="AB573" s="1"/>
      <c r="AC573" s="1"/>
      <c r="AD573" s="1"/>
      <c r="AE573" s="1"/>
      <c r="AF573" s="1"/>
      <c r="AG573" s="1"/>
      <c r="AH573" s="1"/>
      <c r="AI573" s="1"/>
      <c r="AJ573" s="1"/>
      <c r="AK573" s="1"/>
      <c r="AL573" s="1"/>
      <c r="AM573" s="1"/>
      <c r="AN573" s="1"/>
      <c r="AO573" s="1"/>
      <c r="AP573" s="1"/>
      <c r="AQ573" s="1"/>
      <c r="AR573" s="1"/>
    </row>
    <row r="574" spans="1:44" hidden="1" outlineLevel="1">
      <c r="A574" s="27" t="s">
        <v>654</v>
      </c>
      <c r="B574" s="6" t="s">
        <v>24</v>
      </c>
      <c r="C574" s="30">
        <f t="shared" ref="C574:U574" si="172">SUM(C575:C585)</f>
        <v>0</v>
      </c>
      <c r="D574" s="30">
        <f>SUM(D575:D585)</f>
        <v>0</v>
      </c>
      <c r="E574" s="30">
        <f>SUM(E575:E585)</f>
        <v>0</v>
      </c>
      <c r="F574" s="11">
        <f t="shared" si="172"/>
        <v>0</v>
      </c>
      <c r="G574" s="12">
        <f t="shared" si="172"/>
        <v>0</v>
      </c>
      <c r="H574" s="32">
        <f t="shared" si="172"/>
        <v>0</v>
      </c>
      <c r="I574" s="32">
        <f t="shared" si="172"/>
        <v>0</v>
      </c>
      <c r="J574" s="32">
        <f t="shared" si="172"/>
        <v>0</v>
      </c>
      <c r="K574" s="30">
        <f t="shared" si="172"/>
        <v>0</v>
      </c>
      <c r="L574" s="30">
        <f t="shared" si="172"/>
        <v>0</v>
      </c>
      <c r="M574" s="30">
        <f t="shared" si="172"/>
        <v>0</v>
      </c>
      <c r="N574" s="30">
        <f t="shared" si="172"/>
        <v>0</v>
      </c>
      <c r="O574" s="30">
        <f t="shared" si="172"/>
        <v>0</v>
      </c>
      <c r="P574" s="30">
        <f t="shared" si="172"/>
        <v>0</v>
      </c>
      <c r="Q574" s="30">
        <f t="shared" si="172"/>
        <v>0</v>
      </c>
      <c r="R574" s="30">
        <f>SUM(R575:R585)</f>
        <v>0</v>
      </c>
      <c r="S574" s="30">
        <f>SUM(S575:S585)</f>
        <v>0</v>
      </c>
      <c r="T574" s="30">
        <f>SUM(T575:T585)</f>
        <v>0</v>
      </c>
      <c r="U574" s="30">
        <f t="shared" si="172"/>
        <v>0</v>
      </c>
      <c r="V574" s="30"/>
      <c r="W574" s="30">
        <f>SUM(W575:W585)</f>
        <v>0</v>
      </c>
      <c r="X574" s="1"/>
      <c r="Y574" s="1"/>
      <c r="Z574" s="1"/>
      <c r="AA574" s="1"/>
      <c r="AB574" s="1"/>
      <c r="AC574" s="1"/>
      <c r="AD574" s="1"/>
      <c r="AE574" s="1"/>
      <c r="AF574" s="1"/>
      <c r="AG574" s="1"/>
      <c r="AH574" s="1"/>
      <c r="AI574" s="1"/>
      <c r="AJ574" s="1"/>
      <c r="AK574" s="1"/>
      <c r="AL574" s="1"/>
      <c r="AM574" s="1"/>
      <c r="AN574" s="1"/>
      <c r="AO574" s="1"/>
      <c r="AP574" s="1"/>
      <c r="AQ574" s="1"/>
      <c r="AR574" s="1"/>
    </row>
    <row r="575" spans="1:44" hidden="1" outlineLevel="1">
      <c r="A575" s="27" t="s">
        <v>656</v>
      </c>
      <c r="B575" s="6" t="s">
        <v>25</v>
      </c>
      <c r="C575" s="30">
        <f t="shared" ref="C575:C585" si="173">SUM(F575:U575)</f>
        <v>0</v>
      </c>
      <c r="D575" s="30">
        <f t="shared" ref="D575:D585" si="174">SUM(I575:X575)</f>
        <v>0</v>
      </c>
      <c r="E575" s="30">
        <f t="shared" ref="E575:E585" si="175">SUM(J575:Y575)</f>
        <v>0</v>
      </c>
      <c r="F575" s="11"/>
      <c r="G575" s="12"/>
      <c r="H575" s="32"/>
      <c r="I575" s="32"/>
      <c r="J575" s="32"/>
      <c r="K575" s="30"/>
      <c r="L575" s="30"/>
      <c r="M575" s="30"/>
      <c r="N575" s="30"/>
      <c r="O575" s="30"/>
      <c r="P575" s="30"/>
      <c r="Q575" s="30"/>
      <c r="R575" s="30"/>
      <c r="S575" s="30"/>
      <c r="T575" s="30"/>
      <c r="U575" s="30">
        <f t="shared" ref="U575:U585" si="176">SUM(V575:W575)</f>
        <v>0</v>
      </c>
      <c r="V575" s="30"/>
      <c r="W575" s="30"/>
      <c r="X575" s="1"/>
      <c r="Y575" s="1"/>
      <c r="Z575" s="1"/>
      <c r="AA575" s="1"/>
      <c r="AB575" s="1"/>
      <c r="AC575" s="1"/>
      <c r="AD575" s="1"/>
      <c r="AE575" s="1"/>
      <c r="AF575" s="1"/>
      <c r="AG575" s="1"/>
      <c r="AH575" s="1"/>
      <c r="AI575" s="1"/>
      <c r="AJ575" s="1"/>
      <c r="AK575" s="1"/>
      <c r="AL575" s="1"/>
      <c r="AM575" s="1"/>
      <c r="AN575" s="1"/>
      <c r="AO575" s="1"/>
      <c r="AP575" s="1"/>
      <c r="AQ575" s="1"/>
      <c r="AR575" s="1"/>
    </row>
    <row r="576" spans="1:44" hidden="1" outlineLevel="1">
      <c r="A576" s="27" t="s">
        <v>658</v>
      </c>
      <c r="B576" s="6" t="s">
        <v>26</v>
      </c>
      <c r="C576" s="30">
        <f t="shared" si="173"/>
        <v>0</v>
      </c>
      <c r="D576" s="30">
        <f t="shared" si="174"/>
        <v>0</v>
      </c>
      <c r="E576" s="30">
        <f t="shared" si="175"/>
        <v>0</v>
      </c>
      <c r="F576" s="27"/>
      <c r="G576" s="6"/>
      <c r="H576" s="30"/>
      <c r="I576" s="30"/>
      <c r="J576" s="30"/>
      <c r="K576" s="30"/>
      <c r="L576" s="30"/>
      <c r="M576" s="30"/>
      <c r="N576" s="30"/>
      <c r="O576" s="30"/>
      <c r="P576" s="30"/>
      <c r="Q576" s="30"/>
      <c r="R576" s="30"/>
      <c r="S576" s="30"/>
      <c r="T576" s="30"/>
      <c r="U576" s="30">
        <f t="shared" si="176"/>
        <v>0</v>
      </c>
      <c r="V576" s="30"/>
      <c r="W576" s="30"/>
      <c r="X576" s="1"/>
      <c r="Y576" s="1"/>
      <c r="Z576" s="1"/>
      <c r="AA576" s="1"/>
      <c r="AB576" s="1"/>
      <c r="AC576" s="1"/>
      <c r="AD576" s="1"/>
      <c r="AE576" s="1"/>
      <c r="AF576" s="1"/>
      <c r="AG576" s="1"/>
      <c r="AH576" s="1"/>
      <c r="AI576" s="1"/>
      <c r="AJ576" s="1"/>
      <c r="AK576" s="1"/>
      <c r="AL576" s="1"/>
      <c r="AM576" s="1"/>
      <c r="AN576" s="1"/>
      <c r="AO576" s="1"/>
      <c r="AP576" s="1"/>
      <c r="AQ576" s="1"/>
      <c r="AR576" s="1"/>
    </row>
    <row r="577" spans="1:44" hidden="1" outlineLevel="1">
      <c r="A577" s="27" t="s">
        <v>660</v>
      </c>
      <c r="B577" s="6" t="s">
        <v>27</v>
      </c>
      <c r="C577" s="30">
        <f t="shared" si="173"/>
        <v>0</v>
      </c>
      <c r="D577" s="30">
        <f t="shared" si="174"/>
        <v>0</v>
      </c>
      <c r="E577" s="30">
        <f t="shared" si="175"/>
        <v>0</v>
      </c>
      <c r="F577" s="27"/>
      <c r="G577" s="6"/>
      <c r="H577" s="30"/>
      <c r="I577" s="30"/>
      <c r="J577" s="30"/>
      <c r="K577" s="30"/>
      <c r="L577" s="30"/>
      <c r="M577" s="30"/>
      <c r="N577" s="30"/>
      <c r="O577" s="30"/>
      <c r="P577" s="30"/>
      <c r="Q577" s="30"/>
      <c r="R577" s="30"/>
      <c r="S577" s="30"/>
      <c r="T577" s="30"/>
      <c r="U577" s="30">
        <f t="shared" si="176"/>
        <v>0</v>
      </c>
      <c r="V577" s="30"/>
      <c r="W577" s="30"/>
      <c r="X577" s="1"/>
      <c r="Y577" s="1"/>
      <c r="Z577" s="1"/>
      <c r="AA577" s="1"/>
      <c r="AB577" s="1"/>
      <c r="AC577" s="1"/>
      <c r="AD577" s="1"/>
      <c r="AE577" s="1"/>
      <c r="AF577" s="1"/>
      <c r="AG577" s="1"/>
      <c r="AH577" s="1"/>
      <c r="AI577" s="1"/>
      <c r="AJ577" s="1"/>
      <c r="AK577" s="1"/>
      <c r="AL577" s="1"/>
      <c r="AM577" s="1"/>
      <c r="AN577" s="1"/>
      <c r="AO577" s="1"/>
      <c r="AP577" s="1"/>
      <c r="AQ577" s="1"/>
      <c r="AR577" s="1"/>
    </row>
    <row r="578" spans="1:44" hidden="1" outlineLevel="1">
      <c r="A578" s="27" t="s">
        <v>662</v>
      </c>
      <c r="B578" s="6" t="s">
        <v>28</v>
      </c>
      <c r="C578" s="30">
        <f t="shared" si="173"/>
        <v>0</v>
      </c>
      <c r="D578" s="30">
        <f t="shared" si="174"/>
        <v>0</v>
      </c>
      <c r="E578" s="30">
        <f t="shared" si="175"/>
        <v>0</v>
      </c>
      <c r="F578" s="27"/>
      <c r="G578" s="6"/>
      <c r="H578" s="30"/>
      <c r="I578" s="30"/>
      <c r="J578" s="30"/>
      <c r="K578" s="30"/>
      <c r="L578" s="30"/>
      <c r="M578" s="30"/>
      <c r="N578" s="30"/>
      <c r="O578" s="30"/>
      <c r="P578" s="30"/>
      <c r="Q578" s="30"/>
      <c r="R578" s="30"/>
      <c r="S578" s="30"/>
      <c r="T578" s="30"/>
      <c r="U578" s="30">
        <f t="shared" si="176"/>
        <v>0</v>
      </c>
      <c r="V578" s="30"/>
      <c r="W578" s="30"/>
      <c r="X578" s="1"/>
      <c r="Y578" s="1"/>
      <c r="Z578" s="1"/>
      <c r="AA578" s="1"/>
      <c r="AB578" s="1"/>
      <c r="AC578" s="1"/>
      <c r="AD578" s="1"/>
      <c r="AE578" s="1"/>
      <c r="AF578" s="1"/>
      <c r="AG578" s="1"/>
      <c r="AH578" s="1"/>
      <c r="AI578" s="1"/>
      <c r="AJ578" s="1"/>
      <c r="AK578" s="1"/>
      <c r="AL578" s="1"/>
      <c r="AM578" s="1"/>
      <c r="AN578" s="1"/>
      <c r="AO578" s="1"/>
      <c r="AP578" s="1"/>
      <c r="AQ578" s="1"/>
      <c r="AR578" s="1"/>
    </row>
    <row r="579" spans="1:44" hidden="1" outlineLevel="1">
      <c r="A579" s="27" t="s">
        <v>664</v>
      </c>
      <c r="B579" s="6" t="s">
        <v>29</v>
      </c>
      <c r="C579" s="30">
        <f t="shared" si="173"/>
        <v>0</v>
      </c>
      <c r="D579" s="30">
        <f t="shared" si="174"/>
        <v>0</v>
      </c>
      <c r="E579" s="30">
        <f t="shared" si="175"/>
        <v>0</v>
      </c>
      <c r="F579" s="27"/>
      <c r="G579" s="6"/>
      <c r="H579" s="30"/>
      <c r="I579" s="30"/>
      <c r="J579" s="30"/>
      <c r="K579" s="30"/>
      <c r="L579" s="30"/>
      <c r="M579" s="30"/>
      <c r="N579" s="30"/>
      <c r="O579" s="30"/>
      <c r="P579" s="30"/>
      <c r="Q579" s="30"/>
      <c r="R579" s="30"/>
      <c r="S579" s="30"/>
      <c r="T579" s="30"/>
      <c r="U579" s="30">
        <f t="shared" si="176"/>
        <v>0</v>
      </c>
      <c r="V579" s="30"/>
      <c r="W579" s="30"/>
      <c r="X579" s="1"/>
      <c r="Y579" s="1"/>
      <c r="Z579" s="1"/>
      <c r="AA579" s="1"/>
      <c r="AB579" s="1"/>
      <c r="AC579" s="1"/>
      <c r="AD579" s="1"/>
      <c r="AE579" s="1"/>
      <c r="AF579" s="1"/>
      <c r="AG579" s="1"/>
      <c r="AH579" s="1"/>
      <c r="AI579" s="1"/>
      <c r="AJ579" s="1"/>
      <c r="AK579" s="1"/>
      <c r="AL579" s="1"/>
      <c r="AM579" s="1"/>
      <c r="AN579" s="1"/>
      <c r="AO579" s="1"/>
      <c r="AP579" s="1"/>
      <c r="AQ579" s="1"/>
      <c r="AR579" s="1"/>
    </row>
    <row r="580" spans="1:44" hidden="1" outlineLevel="1">
      <c r="A580" s="27" t="s">
        <v>666</v>
      </c>
      <c r="B580" s="6" t="s">
        <v>30</v>
      </c>
      <c r="C580" s="30">
        <f t="shared" si="173"/>
        <v>0</v>
      </c>
      <c r="D580" s="30">
        <f t="shared" si="174"/>
        <v>0</v>
      </c>
      <c r="E580" s="30">
        <f t="shared" si="175"/>
        <v>0</v>
      </c>
      <c r="F580" s="27"/>
      <c r="G580" s="6"/>
      <c r="H580" s="30"/>
      <c r="I580" s="30"/>
      <c r="J580" s="30"/>
      <c r="K580" s="30"/>
      <c r="L580" s="30"/>
      <c r="M580" s="30"/>
      <c r="N580" s="30"/>
      <c r="O580" s="30"/>
      <c r="P580" s="30"/>
      <c r="Q580" s="30"/>
      <c r="R580" s="30"/>
      <c r="S580" s="30"/>
      <c r="T580" s="30"/>
      <c r="U580" s="30">
        <f t="shared" si="176"/>
        <v>0</v>
      </c>
      <c r="V580" s="30"/>
      <c r="W580" s="30"/>
      <c r="X580" s="1"/>
      <c r="Y580" s="1"/>
      <c r="Z580" s="1"/>
      <c r="AA580" s="1"/>
      <c r="AB580" s="1"/>
      <c r="AC580" s="1"/>
      <c r="AD580" s="1"/>
      <c r="AE580" s="1"/>
      <c r="AF580" s="1"/>
      <c r="AG580" s="1"/>
      <c r="AH580" s="1"/>
      <c r="AI580" s="1"/>
      <c r="AJ580" s="1"/>
      <c r="AK580" s="1"/>
      <c r="AL580" s="1"/>
      <c r="AM580" s="1"/>
      <c r="AN580" s="1"/>
      <c r="AO580" s="1"/>
      <c r="AP580" s="1"/>
      <c r="AQ580" s="1"/>
      <c r="AR580" s="1"/>
    </row>
    <row r="581" spans="1:44" hidden="1" outlineLevel="1">
      <c r="A581" s="27" t="s">
        <v>668</v>
      </c>
      <c r="B581" s="6" t="s">
        <v>31</v>
      </c>
      <c r="C581" s="30">
        <f t="shared" si="173"/>
        <v>0</v>
      </c>
      <c r="D581" s="30">
        <f t="shared" si="174"/>
        <v>0</v>
      </c>
      <c r="E581" s="30">
        <f t="shared" si="175"/>
        <v>0</v>
      </c>
      <c r="F581" s="27"/>
      <c r="G581" s="6"/>
      <c r="H581" s="30"/>
      <c r="I581" s="30"/>
      <c r="J581" s="30"/>
      <c r="K581" s="30"/>
      <c r="L581" s="30"/>
      <c r="M581" s="30"/>
      <c r="N581" s="30"/>
      <c r="O581" s="30"/>
      <c r="P581" s="30"/>
      <c r="Q581" s="30"/>
      <c r="R581" s="30"/>
      <c r="S581" s="30"/>
      <c r="T581" s="30"/>
      <c r="U581" s="30">
        <f t="shared" si="176"/>
        <v>0</v>
      </c>
      <c r="V581" s="30"/>
      <c r="W581" s="30"/>
      <c r="X581" s="1"/>
      <c r="Y581" s="1"/>
      <c r="Z581" s="1"/>
      <c r="AA581" s="1"/>
      <c r="AB581" s="1"/>
      <c r="AC581" s="1"/>
      <c r="AD581" s="1"/>
      <c r="AE581" s="1"/>
      <c r="AF581" s="1"/>
      <c r="AG581" s="1"/>
      <c r="AH581" s="1"/>
      <c r="AI581" s="1"/>
      <c r="AJ581" s="1"/>
      <c r="AK581" s="1"/>
      <c r="AL581" s="1"/>
      <c r="AM581" s="1"/>
      <c r="AN581" s="1"/>
      <c r="AO581" s="1"/>
      <c r="AP581" s="1"/>
      <c r="AQ581" s="1"/>
      <c r="AR581" s="1"/>
    </row>
    <row r="582" spans="1:44" hidden="1" outlineLevel="1">
      <c r="A582" s="27" t="s">
        <v>670</v>
      </c>
      <c r="B582" s="6" t="s">
        <v>32</v>
      </c>
      <c r="C582" s="30">
        <f t="shared" si="173"/>
        <v>0</v>
      </c>
      <c r="D582" s="30">
        <f t="shared" si="174"/>
        <v>0</v>
      </c>
      <c r="E582" s="30">
        <f t="shared" si="175"/>
        <v>0</v>
      </c>
      <c r="F582" s="72"/>
      <c r="G582" s="61"/>
      <c r="H582" s="30"/>
      <c r="I582" s="30"/>
      <c r="J582" s="30"/>
      <c r="K582" s="30"/>
      <c r="L582" s="30"/>
      <c r="M582" s="30"/>
      <c r="N582" s="30"/>
      <c r="O582" s="30"/>
      <c r="P582" s="30"/>
      <c r="Q582" s="30"/>
      <c r="R582" s="30"/>
      <c r="S582" s="30"/>
      <c r="T582" s="30"/>
      <c r="U582" s="30">
        <f t="shared" si="176"/>
        <v>0</v>
      </c>
      <c r="V582" s="30"/>
      <c r="W582" s="30"/>
      <c r="X582" s="1"/>
      <c r="Y582" s="1"/>
      <c r="Z582" s="1"/>
      <c r="AA582" s="1"/>
      <c r="AB582" s="1"/>
      <c r="AC582" s="1"/>
      <c r="AD582" s="1"/>
      <c r="AE582" s="1"/>
      <c r="AF582" s="1"/>
      <c r="AG582" s="1"/>
      <c r="AH582" s="1"/>
      <c r="AI582" s="1"/>
      <c r="AJ582" s="1"/>
      <c r="AK582" s="1"/>
      <c r="AL582" s="1"/>
      <c r="AM582" s="1"/>
      <c r="AN582" s="1"/>
      <c r="AO582" s="1"/>
      <c r="AP582" s="1"/>
      <c r="AQ582" s="1"/>
      <c r="AR582" s="1"/>
    </row>
    <row r="583" spans="1:44" hidden="1" outlineLevel="1">
      <c r="A583" s="27" t="s">
        <v>672</v>
      </c>
      <c r="B583" s="6" t="s">
        <v>33</v>
      </c>
      <c r="C583" s="30">
        <f t="shared" si="173"/>
        <v>0</v>
      </c>
      <c r="D583" s="30">
        <f t="shared" si="174"/>
        <v>0</v>
      </c>
      <c r="E583" s="30">
        <f t="shared" si="175"/>
        <v>0</v>
      </c>
      <c r="F583" s="72"/>
      <c r="G583" s="61"/>
      <c r="H583" s="30"/>
      <c r="I583" s="30"/>
      <c r="J583" s="30"/>
      <c r="K583" s="30"/>
      <c r="L583" s="30"/>
      <c r="M583" s="30"/>
      <c r="N583" s="30"/>
      <c r="O583" s="30"/>
      <c r="P583" s="30"/>
      <c r="Q583" s="30"/>
      <c r="R583" s="30"/>
      <c r="S583" s="30"/>
      <c r="T583" s="30"/>
      <c r="U583" s="30">
        <f t="shared" si="176"/>
        <v>0</v>
      </c>
      <c r="V583" s="30"/>
      <c r="W583" s="30"/>
      <c r="X583" s="1"/>
      <c r="Y583" s="1"/>
      <c r="Z583" s="1"/>
      <c r="AA583" s="1"/>
      <c r="AB583" s="1"/>
      <c r="AC583" s="1"/>
      <c r="AD583" s="1"/>
      <c r="AE583" s="1"/>
      <c r="AF583" s="1"/>
      <c r="AG583" s="1"/>
      <c r="AH583" s="1"/>
      <c r="AI583" s="1"/>
      <c r="AJ583" s="1"/>
      <c r="AK583" s="1"/>
      <c r="AL583" s="1"/>
      <c r="AM583" s="1"/>
      <c r="AN583" s="1"/>
      <c r="AO583" s="1"/>
      <c r="AP583" s="1"/>
      <c r="AQ583" s="1"/>
      <c r="AR583" s="1"/>
    </row>
    <row r="584" spans="1:44" hidden="1" outlineLevel="1">
      <c r="A584" s="27" t="s">
        <v>674</v>
      </c>
      <c r="B584" s="6" t="s">
        <v>34</v>
      </c>
      <c r="C584" s="30">
        <f t="shared" si="173"/>
        <v>0</v>
      </c>
      <c r="D584" s="30">
        <f t="shared" si="174"/>
        <v>0</v>
      </c>
      <c r="E584" s="30">
        <f t="shared" si="175"/>
        <v>0</v>
      </c>
      <c r="F584" s="72"/>
      <c r="G584" s="61"/>
      <c r="H584" s="30"/>
      <c r="I584" s="30"/>
      <c r="J584" s="30"/>
      <c r="K584" s="30"/>
      <c r="L584" s="30"/>
      <c r="M584" s="30"/>
      <c r="N584" s="30"/>
      <c r="O584" s="30"/>
      <c r="P584" s="30"/>
      <c r="Q584" s="30"/>
      <c r="R584" s="30"/>
      <c r="S584" s="30"/>
      <c r="T584" s="30"/>
      <c r="U584" s="30">
        <f t="shared" si="176"/>
        <v>0</v>
      </c>
      <c r="V584" s="30"/>
      <c r="W584" s="30"/>
      <c r="X584" s="1"/>
      <c r="Y584" s="1"/>
      <c r="Z584" s="1"/>
      <c r="AA584" s="1"/>
      <c r="AB584" s="1"/>
      <c r="AC584" s="1"/>
      <c r="AD584" s="1"/>
      <c r="AE584" s="1"/>
      <c r="AF584" s="1"/>
      <c r="AG584" s="1"/>
      <c r="AH584" s="1"/>
      <c r="AI584" s="1"/>
      <c r="AJ584" s="1"/>
      <c r="AK584" s="1"/>
      <c r="AL584" s="1"/>
      <c r="AM584" s="1"/>
      <c r="AN584" s="1"/>
      <c r="AO584" s="1"/>
      <c r="AP584" s="1"/>
      <c r="AQ584" s="1"/>
      <c r="AR584" s="1"/>
    </row>
    <row r="585" spans="1:44" hidden="1" outlineLevel="1">
      <c r="A585" s="27" t="s">
        <v>676</v>
      </c>
      <c r="B585" s="6" t="s">
        <v>35</v>
      </c>
      <c r="C585" s="30">
        <f t="shared" si="173"/>
        <v>0</v>
      </c>
      <c r="D585" s="30">
        <f t="shared" si="174"/>
        <v>0</v>
      </c>
      <c r="E585" s="30">
        <f t="shared" si="175"/>
        <v>0</v>
      </c>
      <c r="F585" s="27"/>
      <c r="G585" s="6"/>
      <c r="H585" s="30"/>
      <c r="I585" s="30"/>
      <c r="J585" s="30"/>
      <c r="K585" s="30"/>
      <c r="L585" s="30"/>
      <c r="M585" s="30"/>
      <c r="N585" s="30"/>
      <c r="O585" s="30"/>
      <c r="P585" s="30"/>
      <c r="Q585" s="30"/>
      <c r="R585" s="30"/>
      <c r="S585" s="30"/>
      <c r="T585" s="30"/>
      <c r="U585" s="30">
        <f t="shared" si="176"/>
        <v>0</v>
      </c>
      <c r="V585" s="30"/>
      <c r="W585" s="30"/>
      <c r="X585" s="1"/>
      <c r="Y585" s="1"/>
      <c r="Z585" s="1"/>
      <c r="AA585" s="1"/>
      <c r="AB585" s="1"/>
      <c r="AC585" s="1"/>
      <c r="AD585" s="1"/>
      <c r="AE585" s="1"/>
      <c r="AF585" s="1"/>
      <c r="AG585" s="1"/>
      <c r="AH585" s="1"/>
      <c r="AI585" s="1"/>
      <c r="AJ585" s="1"/>
      <c r="AK585" s="1"/>
      <c r="AL585" s="1"/>
      <c r="AM585" s="1"/>
      <c r="AN585" s="1"/>
      <c r="AO585" s="1"/>
      <c r="AP585" s="1"/>
      <c r="AQ585" s="1"/>
      <c r="AR585" s="1"/>
    </row>
    <row r="586" spans="1:44" s="22" customFormat="1" ht="23.25" customHeight="1">
      <c r="A586" s="20" t="s">
        <v>678</v>
      </c>
      <c r="B586" s="21" t="s">
        <v>36</v>
      </c>
      <c r="C586" s="36">
        <f>+C561+C562+C574</f>
        <v>0</v>
      </c>
      <c r="D586" s="36">
        <f>+D561+D562+D574</f>
        <v>0</v>
      </c>
      <c r="E586" s="36">
        <f>+E561+E562+E574</f>
        <v>9.9999999999999998E-13</v>
      </c>
      <c r="F586" s="72">
        <f t="shared" ref="F586:Q586" si="177">+F561+F562+F574</f>
        <v>0</v>
      </c>
      <c r="G586" s="61">
        <f t="shared" si="177"/>
        <v>0</v>
      </c>
      <c r="H586" s="30">
        <f t="shared" si="177"/>
        <v>0</v>
      </c>
      <c r="I586" s="30">
        <f t="shared" si="177"/>
        <v>0</v>
      </c>
      <c r="J586" s="30">
        <f t="shared" si="177"/>
        <v>0</v>
      </c>
      <c r="K586" s="36">
        <f t="shared" si="177"/>
        <v>0</v>
      </c>
      <c r="L586" s="36">
        <f t="shared" si="177"/>
        <v>0</v>
      </c>
      <c r="M586" s="36">
        <f t="shared" si="177"/>
        <v>0</v>
      </c>
      <c r="N586" s="36">
        <f t="shared" si="177"/>
        <v>0</v>
      </c>
      <c r="O586" s="36">
        <f t="shared" si="177"/>
        <v>0</v>
      </c>
      <c r="P586" s="36">
        <f t="shared" si="177"/>
        <v>0</v>
      </c>
      <c r="Q586" s="36">
        <f t="shared" si="177"/>
        <v>0</v>
      </c>
      <c r="R586" s="36"/>
      <c r="S586" s="36"/>
      <c r="T586" s="36"/>
      <c r="U586" s="36"/>
      <c r="V586" s="36"/>
      <c r="W586" s="36"/>
    </row>
    <row r="587" spans="1:44" s="19" customFormat="1" ht="22.5" customHeight="1">
      <c r="A587" s="17" t="s">
        <v>680</v>
      </c>
      <c r="B587" s="18" t="s">
        <v>37</v>
      </c>
      <c r="C587" s="37">
        <f>+C359+C395+C495+C525+C534+C560+C586</f>
        <v>73868</v>
      </c>
      <c r="D587" s="37">
        <f>+D359+D395+D495+D525+D534+D560+D586</f>
        <v>85300</v>
      </c>
      <c r="E587" s="37">
        <f>+E359+E395+E495+E525+E534+E560+E586</f>
        <v>90916</v>
      </c>
      <c r="F587" s="72">
        <f t="shared" ref="F587:Q587" si="178">+F359+F395+F495+F525+F534+F560+F586</f>
        <v>49565</v>
      </c>
      <c r="G587" s="61">
        <f t="shared" si="178"/>
        <v>18791</v>
      </c>
      <c r="H587" s="30">
        <f t="shared" si="178"/>
        <v>87089</v>
      </c>
      <c r="I587" s="30">
        <f t="shared" si="178"/>
        <v>173818</v>
      </c>
      <c r="J587" s="30">
        <f t="shared" si="178"/>
        <v>0</v>
      </c>
      <c r="K587" s="37">
        <f t="shared" si="178"/>
        <v>25</v>
      </c>
      <c r="L587" s="37">
        <f t="shared" si="178"/>
        <v>23408</v>
      </c>
      <c r="M587" s="37">
        <f t="shared" si="178"/>
        <v>1873</v>
      </c>
      <c r="N587" s="37">
        <f t="shared" si="178"/>
        <v>0</v>
      </c>
      <c r="O587" s="37">
        <f t="shared" si="178"/>
        <v>0</v>
      </c>
      <c r="P587" s="37">
        <f t="shared" si="178"/>
        <v>0</v>
      </c>
      <c r="Q587" s="37">
        <f t="shared" si="178"/>
        <v>0</v>
      </c>
      <c r="R587" s="37"/>
      <c r="S587" s="37"/>
      <c r="T587" s="37"/>
      <c r="U587" s="37"/>
      <c r="V587" s="37"/>
      <c r="W587" s="37"/>
      <c r="X587" s="25"/>
      <c r="Y587" s="25"/>
      <c r="Z587" s="25"/>
      <c r="AA587" s="25"/>
      <c r="AB587" s="25"/>
      <c r="AC587" s="25"/>
      <c r="AD587" s="25"/>
      <c r="AE587" s="25"/>
      <c r="AF587" s="25"/>
      <c r="AG587" s="25"/>
      <c r="AH587" s="25"/>
      <c r="AI587" s="25"/>
      <c r="AJ587" s="25"/>
      <c r="AK587" s="25"/>
      <c r="AL587" s="25"/>
      <c r="AM587" s="25"/>
      <c r="AN587" s="25"/>
      <c r="AO587" s="25"/>
      <c r="AP587" s="25"/>
      <c r="AQ587" s="25"/>
      <c r="AR587" s="25"/>
    </row>
    <row r="588" spans="1:44" hidden="1">
      <c r="F588" s="72"/>
      <c r="G588" s="61"/>
      <c r="H588" s="30"/>
      <c r="I588" s="30"/>
      <c r="J588" s="30"/>
      <c r="U588" s="30">
        <f t="shared" ref="U588:U606" si="179">SUM(V588:W588)</f>
        <v>0</v>
      </c>
      <c r="V588" s="8"/>
      <c r="W588" s="8"/>
    </row>
    <row r="589" spans="1:44" hidden="1">
      <c r="A589" s="27" t="s">
        <v>72</v>
      </c>
      <c r="B589" s="6" t="s">
        <v>38</v>
      </c>
      <c r="C589" s="30">
        <f t="shared" ref="C589:C601" si="180">SUM(F589:U589)</f>
        <v>0</v>
      </c>
      <c r="D589" s="30">
        <f t="shared" ref="D589:D601" si="181">SUM(I589:X589)</f>
        <v>0</v>
      </c>
      <c r="E589" s="30">
        <f t="shared" ref="E589:E601" si="182">SUM(J589:Y589)</f>
        <v>0</v>
      </c>
      <c r="F589" s="72"/>
      <c r="G589" s="61"/>
      <c r="H589" s="30"/>
      <c r="I589" s="30"/>
      <c r="J589" s="30"/>
      <c r="K589" s="30"/>
      <c r="L589" s="30"/>
      <c r="M589" s="30"/>
      <c r="N589" s="30"/>
      <c r="O589" s="30"/>
      <c r="P589" s="30"/>
      <c r="Q589" s="30"/>
      <c r="R589" s="30"/>
      <c r="S589" s="30"/>
      <c r="T589" s="30"/>
      <c r="U589" s="30">
        <f t="shared" si="179"/>
        <v>0</v>
      </c>
      <c r="V589" s="30"/>
      <c r="W589" s="30"/>
    </row>
    <row r="590" spans="1:44" hidden="1">
      <c r="A590" s="27" t="s">
        <v>73</v>
      </c>
      <c r="B590" s="6" t="s">
        <v>39</v>
      </c>
      <c r="C590" s="30">
        <f t="shared" si="180"/>
        <v>0</v>
      </c>
      <c r="D590" s="30">
        <f t="shared" si="181"/>
        <v>0</v>
      </c>
      <c r="E590" s="30">
        <f t="shared" si="182"/>
        <v>0</v>
      </c>
      <c r="F590" s="72"/>
      <c r="G590" s="61"/>
      <c r="H590" s="30"/>
      <c r="I590" s="30"/>
      <c r="J590" s="30"/>
      <c r="K590" s="30"/>
      <c r="L590" s="30"/>
      <c r="M590" s="30"/>
      <c r="N590" s="30"/>
      <c r="O590" s="30"/>
      <c r="P590" s="30"/>
      <c r="Q590" s="30"/>
      <c r="R590" s="30"/>
      <c r="S590" s="30"/>
      <c r="T590" s="30"/>
      <c r="U590" s="30">
        <f t="shared" si="179"/>
        <v>0</v>
      </c>
      <c r="V590" s="30"/>
      <c r="W590" s="30"/>
    </row>
    <row r="591" spans="1:44" hidden="1">
      <c r="A591" s="27" t="s">
        <v>75</v>
      </c>
      <c r="B591" s="6" t="s">
        <v>40</v>
      </c>
      <c r="C591" s="30">
        <f t="shared" si="180"/>
        <v>0</v>
      </c>
      <c r="D591" s="30">
        <f t="shared" si="181"/>
        <v>0</v>
      </c>
      <c r="E591" s="30">
        <f t="shared" si="182"/>
        <v>0</v>
      </c>
      <c r="F591" s="72"/>
      <c r="G591" s="61"/>
      <c r="H591" s="30"/>
      <c r="I591" s="30"/>
      <c r="J591" s="30"/>
      <c r="K591" s="30"/>
      <c r="L591" s="30"/>
      <c r="M591" s="30"/>
      <c r="N591" s="30"/>
      <c r="O591" s="30"/>
      <c r="P591" s="30"/>
      <c r="Q591" s="30"/>
      <c r="R591" s="30"/>
      <c r="S591" s="30"/>
      <c r="T591" s="30"/>
      <c r="U591" s="30">
        <f t="shared" si="179"/>
        <v>0</v>
      </c>
      <c r="V591" s="30"/>
      <c r="W591" s="30"/>
    </row>
    <row r="592" spans="1:44" hidden="1">
      <c r="A592" s="27" t="s">
        <v>74</v>
      </c>
      <c r="B592" s="6" t="s">
        <v>41</v>
      </c>
      <c r="C592" s="30">
        <f t="shared" si="180"/>
        <v>0</v>
      </c>
      <c r="D592" s="30">
        <f t="shared" si="181"/>
        <v>0</v>
      </c>
      <c r="E592" s="30">
        <f t="shared" si="182"/>
        <v>0</v>
      </c>
      <c r="F592" s="72"/>
      <c r="G592" s="61"/>
      <c r="H592" s="30"/>
      <c r="I592" s="30"/>
      <c r="J592" s="30"/>
      <c r="K592" s="30"/>
      <c r="L592" s="30"/>
      <c r="M592" s="30"/>
      <c r="N592" s="30"/>
      <c r="O592" s="30"/>
      <c r="P592" s="30"/>
      <c r="Q592" s="30"/>
      <c r="R592" s="30"/>
      <c r="S592" s="30"/>
      <c r="T592" s="30"/>
      <c r="U592" s="30">
        <f t="shared" si="179"/>
        <v>0</v>
      </c>
      <c r="V592" s="30"/>
      <c r="W592" s="30"/>
    </row>
    <row r="593" spans="1:23" hidden="1">
      <c r="A593" s="27" t="s">
        <v>83</v>
      </c>
      <c r="B593" s="6" t="s">
        <v>42</v>
      </c>
      <c r="C593" s="30">
        <f t="shared" si="180"/>
        <v>0</v>
      </c>
      <c r="D593" s="30">
        <f t="shared" si="181"/>
        <v>0</v>
      </c>
      <c r="E593" s="30">
        <f t="shared" si="182"/>
        <v>0</v>
      </c>
      <c r="F593" s="27"/>
      <c r="G593" s="6"/>
      <c r="H593" s="30"/>
      <c r="I593" s="30"/>
      <c r="J593" s="30"/>
      <c r="K593" s="30"/>
      <c r="L593" s="30"/>
      <c r="M593" s="30"/>
      <c r="N593" s="30"/>
      <c r="O593" s="30"/>
      <c r="P593" s="30"/>
      <c r="Q593" s="30"/>
      <c r="R593" s="30"/>
      <c r="S593" s="30"/>
      <c r="T593" s="30"/>
      <c r="U593" s="30">
        <f t="shared" si="179"/>
        <v>0</v>
      </c>
      <c r="V593" s="30"/>
      <c r="W593" s="30"/>
    </row>
    <row r="594" spans="1:23" hidden="1">
      <c r="A594" s="7" t="s">
        <v>85</v>
      </c>
      <c r="B594" s="9" t="s">
        <v>43</v>
      </c>
      <c r="C594" s="30">
        <f t="shared" si="180"/>
        <v>0</v>
      </c>
      <c r="D594" s="30">
        <f t="shared" si="181"/>
        <v>0</v>
      </c>
      <c r="E594" s="30">
        <f t="shared" si="182"/>
        <v>0</v>
      </c>
      <c r="F594" s="7"/>
      <c r="G594" s="9"/>
      <c r="H594" s="31"/>
      <c r="I594" s="31"/>
      <c r="J594" s="31"/>
      <c r="K594" s="31"/>
      <c r="L594" s="31"/>
      <c r="M594" s="31"/>
      <c r="N594" s="31"/>
      <c r="O594" s="31"/>
      <c r="P594" s="31"/>
      <c r="Q594" s="31"/>
      <c r="R594" s="31"/>
      <c r="S594" s="31"/>
      <c r="T594" s="31"/>
      <c r="U594" s="30">
        <f t="shared" si="179"/>
        <v>0</v>
      </c>
      <c r="V594" s="31"/>
      <c r="W594" s="31"/>
    </row>
    <row r="595" spans="1:23" hidden="1">
      <c r="A595" s="27" t="s">
        <v>87</v>
      </c>
      <c r="B595" s="6" t="s">
        <v>44</v>
      </c>
      <c r="C595" s="30">
        <f t="shared" si="180"/>
        <v>0</v>
      </c>
      <c r="D595" s="30">
        <f t="shared" si="181"/>
        <v>0</v>
      </c>
      <c r="E595" s="30">
        <f t="shared" si="182"/>
        <v>0</v>
      </c>
      <c r="F595" s="27"/>
      <c r="G595" s="6"/>
      <c r="H595" s="30"/>
      <c r="I595" s="30"/>
      <c r="J595" s="30"/>
      <c r="K595" s="30"/>
      <c r="L595" s="30"/>
      <c r="M595" s="30"/>
      <c r="N595" s="30"/>
      <c r="O595" s="30"/>
      <c r="P595" s="30"/>
      <c r="Q595" s="30"/>
      <c r="R595" s="30"/>
      <c r="S595" s="30"/>
      <c r="T595" s="30"/>
      <c r="U595" s="30">
        <f t="shared" si="179"/>
        <v>0</v>
      </c>
      <c r="V595" s="30"/>
      <c r="W595" s="30"/>
    </row>
    <row r="596" spans="1:23" hidden="1">
      <c r="A596" s="27" t="s">
        <v>89</v>
      </c>
      <c r="B596" s="6" t="s">
        <v>45</v>
      </c>
      <c r="C596" s="30">
        <f t="shared" si="180"/>
        <v>0</v>
      </c>
      <c r="D596" s="30">
        <f t="shared" si="181"/>
        <v>0</v>
      </c>
      <c r="E596" s="30">
        <f t="shared" si="182"/>
        <v>0</v>
      </c>
      <c r="F596" s="72"/>
      <c r="G596" s="61"/>
      <c r="H596" s="30"/>
      <c r="I596" s="30"/>
      <c r="J596" s="30"/>
      <c r="K596" s="30"/>
      <c r="L596" s="30"/>
      <c r="M596" s="30"/>
      <c r="N596" s="30"/>
      <c r="O596" s="30"/>
      <c r="P596" s="30"/>
      <c r="Q596" s="30"/>
      <c r="R596" s="30"/>
      <c r="S596" s="30"/>
      <c r="T596" s="30"/>
      <c r="U596" s="30">
        <f t="shared" si="179"/>
        <v>0</v>
      </c>
      <c r="V596" s="30"/>
      <c r="W596" s="30"/>
    </row>
    <row r="597" spans="1:23" hidden="1">
      <c r="A597" s="27" t="s">
        <v>91</v>
      </c>
      <c r="B597" s="6" t="s">
        <v>46</v>
      </c>
      <c r="C597" s="30">
        <f t="shared" si="180"/>
        <v>0</v>
      </c>
      <c r="D597" s="30">
        <f t="shared" si="181"/>
        <v>0</v>
      </c>
      <c r="E597" s="30">
        <f t="shared" si="182"/>
        <v>0</v>
      </c>
      <c r="F597" s="72"/>
      <c r="G597" s="61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  <c r="S597" s="30"/>
      <c r="T597" s="30"/>
      <c r="U597" s="30">
        <f t="shared" si="179"/>
        <v>0</v>
      </c>
      <c r="V597" s="30"/>
      <c r="W597" s="30"/>
    </row>
    <row r="598" spans="1:23" hidden="1">
      <c r="A598" s="27" t="s">
        <v>93</v>
      </c>
      <c r="B598" s="6" t="s">
        <v>47</v>
      </c>
      <c r="C598" s="30">
        <f t="shared" si="180"/>
        <v>0</v>
      </c>
      <c r="D598" s="30">
        <f t="shared" si="181"/>
        <v>0</v>
      </c>
      <c r="E598" s="30">
        <f t="shared" si="182"/>
        <v>0</v>
      </c>
      <c r="F598" s="27"/>
      <c r="G598" s="6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  <c r="S598" s="30"/>
      <c r="T598" s="30"/>
      <c r="U598" s="30">
        <f t="shared" si="179"/>
        <v>0</v>
      </c>
      <c r="V598" s="30"/>
      <c r="W598" s="30"/>
    </row>
    <row r="599" spans="1:23" hidden="1">
      <c r="A599" s="27" t="s">
        <v>95</v>
      </c>
      <c r="B599" s="6" t="s">
        <v>48</v>
      </c>
      <c r="C599" s="30">
        <f t="shared" si="180"/>
        <v>0</v>
      </c>
      <c r="D599" s="30">
        <f t="shared" si="181"/>
        <v>0</v>
      </c>
      <c r="E599" s="30">
        <f t="shared" si="182"/>
        <v>0</v>
      </c>
      <c r="F599" s="72"/>
      <c r="G599" s="61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  <c r="S599" s="30"/>
      <c r="T599" s="30"/>
      <c r="U599" s="30">
        <f t="shared" si="179"/>
        <v>0</v>
      </c>
      <c r="V599" s="30"/>
      <c r="W599" s="30"/>
    </row>
    <row r="600" spans="1:23" hidden="1">
      <c r="A600" s="27" t="s">
        <v>97</v>
      </c>
      <c r="B600" s="6" t="s">
        <v>49</v>
      </c>
      <c r="C600" s="30">
        <f t="shared" si="180"/>
        <v>0</v>
      </c>
      <c r="D600" s="30">
        <f t="shared" si="181"/>
        <v>0</v>
      </c>
      <c r="E600" s="30">
        <f t="shared" si="182"/>
        <v>0</v>
      </c>
      <c r="F600" s="7"/>
      <c r="G600" s="9"/>
      <c r="H600" s="31"/>
      <c r="I600" s="31"/>
      <c r="J600" s="31"/>
      <c r="K600" s="30"/>
      <c r="L600" s="30"/>
      <c r="M600" s="30"/>
      <c r="N600" s="30"/>
      <c r="O600" s="30"/>
      <c r="P600" s="30"/>
      <c r="Q600" s="30"/>
      <c r="R600" s="30"/>
      <c r="S600" s="30"/>
      <c r="T600" s="30"/>
      <c r="U600" s="30">
        <f t="shared" si="179"/>
        <v>0</v>
      </c>
      <c r="V600" s="30"/>
      <c r="W600" s="30"/>
    </row>
    <row r="601" spans="1:23" hidden="1">
      <c r="A601" s="7" t="s">
        <v>99</v>
      </c>
      <c r="B601" s="9" t="s">
        <v>50</v>
      </c>
      <c r="C601" s="30">
        <f t="shared" si="180"/>
        <v>0</v>
      </c>
      <c r="D601" s="30">
        <f t="shared" si="181"/>
        <v>0</v>
      </c>
      <c r="E601" s="30">
        <f t="shared" si="182"/>
        <v>0</v>
      </c>
      <c r="F601" s="27"/>
      <c r="G601" s="6"/>
      <c r="H601" s="30"/>
      <c r="I601" s="30"/>
      <c r="J601" s="30"/>
      <c r="K601" s="31"/>
      <c r="L601" s="31"/>
      <c r="M601" s="31"/>
      <c r="N601" s="31"/>
      <c r="O601" s="31"/>
      <c r="P601" s="31"/>
      <c r="Q601" s="31"/>
      <c r="R601" s="31"/>
      <c r="S601" s="31"/>
      <c r="T601" s="31"/>
      <c r="U601" s="30">
        <f t="shared" si="179"/>
        <v>0</v>
      </c>
      <c r="V601" s="31"/>
      <c r="W601" s="31"/>
    </row>
    <row r="602" spans="1:23">
      <c r="A602" s="27" t="s">
        <v>71</v>
      </c>
      <c r="B602" s="6" t="s">
        <v>51</v>
      </c>
      <c r="C602" s="30">
        <v>8000</v>
      </c>
      <c r="D602" s="30">
        <v>13436</v>
      </c>
      <c r="E602" s="30">
        <v>13436</v>
      </c>
      <c r="F602" s="72">
        <f>+D587-C587</f>
        <v>11432</v>
      </c>
      <c r="G602" s="61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  <c r="S602" s="30"/>
      <c r="T602" s="30"/>
      <c r="U602" s="30"/>
      <c r="V602" s="30"/>
      <c r="W602" s="30"/>
    </row>
    <row r="603" spans="1:23" hidden="1">
      <c r="A603" s="27" t="s">
        <v>102</v>
      </c>
      <c r="B603" s="6" t="s">
        <v>52</v>
      </c>
      <c r="C603" s="30">
        <f>SUM(F603:U603)</f>
        <v>0</v>
      </c>
      <c r="D603" s="30">
        <f>SUM(I603:X603)</f>
        <v>0</v>
      </c>
      <c r="E603" s="30">
        <f>SUM(J603:Y603)</f>
        <v>0</v>
      </c>
      <c r="F603" s="72"/>
      <c r="G603" s="61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  <c r="S603" s="30"/>
      <c r="T603" s="30"/>
      <c r="U603" s="30">
        <f t="shared" si="179"/>
        <v>0</v>
      </c>
      <c r="V603" s="30"/>
      <c r="W603" s="30"/>
    </row>
    <row r="604" spans="1:23">
      <c r="A604" s="7" t="s">
        <v>104</v>
      </c>
      <c r="B604" s="9" t="s">
        <v>53</v>
      </c>
      <c r="C604" s="30">
        <f>+C602+C603</f>
        <v>8000</v>
      </c>
      <c r="D604" s="30">
        <f>+D602+D603</f>
        <v>13436</v>
      </c>
      <c r="E604" s="30">
        <f>+E602+E603</f>
        <v>13436</v>
      </c>
      <c r="F604" s="72"/>
      <c r="G604" s="61"/>
      <c r="H604" s="30"/>
      <c r="I604" s="30"/>
      <c r="J604" s="30"/>
      <c r="K604" s="31"/>
      <c r="L604" s="31"/>
      <c r="M604" s="31"/>
      <c r="N604" s="31"/>
      <c r="O604" s="31"/>
      <c r="P604" s="31"/>
      <c r="Q604" s="31"/>
      <c r="R604" s="31"/>
      <c r="S604" s="31"/>
      <c r="T604" s="31"/>
      <c r="U604" s="30">
        <f t="shared" si="179"/>
        <v>0</v>
      </c>
      <c r="V604" s="31"/>
      <c r="W604" s="31"/>
    </row>
    <row r="605" spans="1:23">
      <c r="A605" s="27" t="s">
        <v>106</v>
      </c>
      <c r="B605" s="6" t="s">
        <v>54</v>
      </c>
      <c r="C605" s="30">
        <f t="shared" ref="C605:C610" si="183">SUM(F605:U605)</f>
        <v>0</v>
      </c>
      <c r="D605" s="30"/>
      <c r="E605" s="30">
        <v>1141</v>
      </c>
      <c r="F605" s="27"/>
      <c r="G605" s="6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  <c r="S605" s="30"/>
      <c r="T605" s="30"/>
      <c r="U605" s="30">
        <f t="shared" si="179"/>
        <v>0</v>
      </c>
      <c r="V605" s="30"/>
      <c r="W605" s="30"/>
    </row>
    <row r="606" spans="1:23" hidden="1">
      <c r="A606" s="27" t="s">
        <v>108</v>
      </c>
      <c r="B606" s="6" t="s">
        <v>55</v>
      </c>
      <c r="C606" s="30">
        <f t="shared" si="183"/>
        <v>0</v>
      </c>
      <c r="D606" s="30">
        <f t="shared" ref="D606:E610" si="184">SUM(I606:X606)</f>
        <v>0</v>
      </c>
      <c r="E606" s="30">
        <f t="shared" si="184"/>
        <v>0</v>
      </c>
      <c r="F606" s="27"/>
      <c r="G606" s="6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  <c r="S606" s="30"/>
      <c r="T606" s="30"/>
      <c r="U606" s="30">
        <f t="shared" si="179"/>
        <v>0</v>
      </c>
      <c r="V606" s="30"/>
      <c r="W606" s="30"/>
    </row>
    <row r="607" spans="1:23" hidden="1">
      <c r="A607" s="27" t="s">
        <v>110</v>
      </c>
      <c r="B607" s="6" t="s">
        <v>56</v>
      </c>
      <c r="C607" s="30">
        <f t="shared" si="183"/>
        <v>0</v>
      </c>
      <c r="D607" s="30">
        <f t="shared" si="184"/>
        <v>0</v>
      </c>
      <c r="E607" s="30">
        <f t="shared" si="184"/>
        <v>0</v>
      </c>
      <c r="F607" s="27"/>
      <c r="G607" s="6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  <c r="S607" s="30"/>
      <c r="T607" s="30"/>
      <c r="U607" s="30"/>
      <c r="V607" s="30"/>
      <c r="W607" s="30">
        <f>+W316-W587</f>
        <v>0</v>
      </c>
    </row>
    <row r="608" spans="1:23" hidden="1">
      <c r="A608" s="27" t="s">
        <v>112</v>
      </c>
      <c r="B608" s="6" t="s">
        <v>57</v>
      </c>
      <c r="C608" s="30">
        <f t="shared" si="183"/>
        <v>0</v>
      </c>
      <c r="D608" s="30">
        <f t="shared" si="184"/>
        <v>0</v>
      </c>
      <c r="E608" s="30">
        <f t="shared" si="184"/>
        <v>0</v>
      </c>
      <c r="F608" s="72"/>
      <c r="G608" s="61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  <c r="S608" s="30"/>
      <c r="T608" s="30"/>
      <c r="U608" s="30">
        <f>SUM(V608:W608)</f>
        <v>0</v>
      </c>
      <c r="V608" s="30"/>
      <c r="W608" s="30"/>
    </row>
    <row r="609" spans="1:23" hidden="1">
      <c r="A609" s="27" t="s">
        <v>114</v>
      </c>
      <c r="B609" s="6" t="s">
        <v>58</v>
      </c>
      <c r="C609" s="30">
        <f t="shared" si="183"/>
        <v>0</v>
      </c>
      <c r="D609" s="30">
        <f t="shared" si="184"/>
        <v>0</v>
      </c>
      <c r="E609" s="30">
        <f t="shared" si="184"/>
        <v>0</v>
      </c>
      <c r="F609" s="72"/>
      <c r="G609" s="61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  <c r="S609" s="30"/>
      <c r="T609" s="30"/>
      <c r="U609" s="30">
        <f>SUM(V609:W609)</f>
        <v>0</v>
      </c>
      <c r="V609" s="30"/>
      <c r="W609" s="30"/>
    </row>
    <row r="610" spans="1:23" hidden="1">
      <c r="A610" s="27" t="s">
        <v>116</v>
      </c>
      <c r="B610" s="6" t="s">
        <v>59</v>
      </c>
      <c r="C610" s="30">
        <f t="shared" si="183"/>
        <v>0</v>
      </c>
      <c r="D610" s="30">
        <f t="shared" si="184"/>
        <v>0</v>
      </c>
      <c r="E610" s="30">
        <f t="shared" si="184"/>
        <v>0</v>
      </c>
      <c r="F610" s="72"/>
      <c r="G610" s="61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  <c r="S610" s="30"/>
      <c r="T610" s="30"/>
      <c r="U610" s="30">
        <f>SUM(V610:W610)</f>
        <v>0</v>
      </c>
      <c r="V610" s="30"/>
      <c r="W610" s="30"/>
    </row>
    <row r="611" spans="1:23">
      <c r="A611" s="7" t="s">
        <v>118</v>
      </c>
      <c r="B611" s="9" t="s">
        <v>60</v>
      </c>
      <c r="C611" s="30">
        <f>+C604+C605</f>
        <v>8000</v>
      </c>
      <c r="D611" s="30">
        <f>+D604+D605</f>
        <v>13436</v>
      </c>
      <c r="E611" s="30">
        <f>+E604+E605</f>
        <v>14577</v>
      </c>
      <c r="F611" s="72">
        <f>+D560+D586-C586</f>
        <v>300</v>
      </c>
      <c r="G611" s="61"/>
      <c r="H611" s="30"/>
      <c r="I611" s="30"/>
      <c r="J611" s="30"/>
      <c r="K611" s="31"/>
      <c r="L611" s="31"/>
      <c r="M611" s="31"/>
      <c r="N611" s="31"/>
      <c r="O611" s="31"/>
      <c r="P611" s="31"/>
      <c r="Q611" s="31"/>
      <c r="R611" s="31"/>
      <c r="S611" s="31"/>
      <c r="T611" s="31"/>
      <c r="U611" s="31">
        <f>+U594+U601+U604+U605+U606+U607+U608+U609</f>
        <v>0</v>
      </c>
      <c r="V611" s="31"/>
      <c r="W611" s="31">
        <f>+W594+W601+W604+W605+W606+W607+W608+W609</f>
        <v>0</v>
      </c>
    </row>
    <row r="612" spans="1:23" hidden="1">
      <c r="A612" s="27" t="s">
        <v>120</v>
      </c>
      <c r="B612" s="6" t="s">
        <v>61</v>
      </c>
      <c r="C612" s="30">
        <f t="shared" ref="C612:C620" si="185">SUM(F612:U612)</f>
        <v>0</v>
      </c>
      <c r="D612" s="30">
        <f t="shared" ref="D612:D620" si="186">SUM(I612:X612)</f>
        <v>0</v>
      </c>
      <c r="E612" s="30">
        <f t="shared" ref="E612:E620" si="187">SUM(J612:Y612)</f>
        <v>0</v>
      </c>
      <c r="F612" s="27"/>
      <c r="G612" s="6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  <c r="S612" s="30"/>
      <c r="T612" s="30"/>
      <c r="U612" s="30">
        <f t="shared" ref="U612:U620" si="188">SUM(V612:W612)</f>
        <v>0</v>
      </c>
      <c r="V612" s="30"/>
      <c r="W612" s="30"/>
    </row>
    <row r="613" spans="1:23" hidden="1">
      <c r="A613" s="27" t="s">
        <v>122</v>
      </c>
      <c r="B613" s="6" t="s">
        <v>62</v>
      </c>
      <c r="C613" s="30">
        <f t="shared" si="185"/>
        <v>0</v>
      </c>
      <c r="D613" s="30">
        <f t="shared" si="186"/>
        <v>0</v>
      </c>
      <c r="E613" s="30">
        <f t="shared" si="187"/>
        <v>0</v>
      </c>
      <c r="F613" s="27"/>
      <c r="G613" s="6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  <c r="S613" s="30"/>
      <c r="T613" s="30"/>
      <c r="U613" s="30">
        <f t="shared" si="188"/>
        <v>0</v>
      </c>
      <c r="V613" s="30"/>
      <c r="W613" s="30"/>
    </row>
    <row r="614" spans="1:23" hidden="1">
      <c r="A614" s="27" t="s">
        <v>124</v>
      </c>
      <c r="B614" s="6" t="s">
        <v>63</v>
      </c>
      <c r="C614" s="30">
        <f t="shared" si="185"/>
        <v>0</v>
      </c>
      <c r="D614" s="30">
        <f t="shared" si="186"/>
        <v>0</v>
      </c>
      <c r="E614" s="30">
        <f t="shared" si="187"/>
        <v>0</v>
      </c>
      <c r="F614" s="72"/>
      <c r="G614" s="61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  <c r="S614" s="30"/>
      <c r="T614" s="30"/>
      <c r="U614" s="30">
        <f t="shared" si="188"/>
        <v>0</v>
      </c>
      <c r="V614" s="30"/>
      <c r="W614" s="30"/>
    </row>
    <row r="615" spans="1:23" hidden="1">
      <c r="A615" s="27" t="s">
        <v>126</v>
      </c>
      <c r="B615" s="6" t="s">
        <v>64</v>
      </c>
      <c r="C615" s="30">
        <f t="shared" si="185"/>
        <v>0</v>
      </c>
      <c r="D615" s="30">
        <f t="shared" si="186"/>
        <v>0</v>
      </c>
      <c r="E615" s="30">
        <f t="shared" si="187"/>
        <v>0</v>
      </c>
      <c r="F615" s="72"/>
      <c r="G615" s="61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  <c r="S615" s="30"/>
      <c r="T615" s="30"/>
      <c r="U615" s="30">
        <f t="shared" si="188"/>
        <v>0</v>
      </c>
      <c r="V615" s="30"/>
      <c r="W615" s="30"/>
    </row>
    <row r="616" spans="1:23" hidden="1">
      <c r="A616" s="27" t="s">
        <v>128</v>
      </c>
      <c r="B616" s="6" t="s">
        <v>65</v>
      </c>
      <c r="C616" s="30">
        <f t="shared" si="185"/>
        <v>0</v>
      </c>
      <c r="D616" s="30">
        <f t="shared" si="186"/>
        <v>0</v>
      </c>
      <c r="E616" s="30">
        <f t="shared" si="187"/>
        <v>0</v>
      </c>
      <c r="F616" s="72"/>
      <c r="G616" s="61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  <c r="S616" s="30"/>
      <c r="T616" s="30"/>
      <c r="U616" s="30">
        <f t="shared" si="188"/>
        <v>0</v>
      </c>
      <c r="V616" s="30"/>
      <c r="W616" s="30"/>
    </row>
    <row r="617" spans="1:23" hidden="1">
      <c r="A617" s="27" t="s">
        <v>130</v>
      </c>
      <c r="B617" s="6" t="s">
        <v>66</v>
      </c>
      <c r="C617" s="30">
        <f t="shared" si="185"/>
        <v>0</v>
      </c>
      <c r="D617" s="30">
        <f t="shared" si="186"/>
        <v>0</v>
      </c>
      <c r="E617" s="30">
        <f t="shared" si="187"/>
        <v>0</v>
      </c>
      <c r="F617" s="27"/>
      <c r="G617" s="6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  <c r="S617" s="30"/>
      <c r="T617" s="30"/>
      <c r="U617" s="30">
        <f t="shared" si="188"/>
        <v>0</v>
      </c>
      <c r="V617" s="30"/>
      <c r="W617" s="30"/>
    </row>
    <row r="618" spans="1:23" hidden="1">
      <c r="A618" s="27" t="s">
        <v>132</v>
      </c>
      <c r="B618" s="6" t="s">
        <v>67</v>
      </c>
      <c r="C618" s="30">
        <f t="shared" si="185"/>
        <v>0</v>
      </c>
      <c r="D618" s="30">
        <f t="shared" si="186"/>
        <v>0</v>
      </c>
      <c r="E618" s="30">
        <f t="shared" si="187"/>
        <v>0</v>
      </c>
      <c r="F618" s="72"/>
      <c r="G618" s="61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  <c r="S618" s="30"/>
      <c r="T618" s="30"/>
      <c r="U618" s="30">
        <f t="shared" si="188"/>
        <v>0</v>
      </c>
      <c r="V618" s="30"/>
      <c r="W618" s="30"/>
    </row>
    <row r="619" spans="1:23" hidden="1">
      <c r="A619" s="7" t="s">
        <v>134</v>
      </c>
      <c r="B619" s="9" t="s">
        <v>68</v>
      </c>
      <c r="C619" s="30">
        <f t="shared" si="185"/>
        <v>0</v>
      </c>
      <c r="D619" s="30">
        <f t="shared" si="186"/>
        <v>0</v>
      </c>
      <c r="E619" s="30">
        <f t="shared" si="187"/>
        <v>0</v>
      </c>
      <c r="F619" s="72"/>
      <c r="G619" s="61"/>
      <c r="H619" s="30"/>
      <c r="I619" s="30"/>
      <c r="J619" s="30"/>
      <c r="K619" s="31"/>
      <c r="L619" s="31"/>
      <c r="M619" s="31"/>
      <c r="N619" s="31"/>
      <c r="O619" s="31"/>
      <c r="P619" s="31"/>
      <c r="Q619" s="31"/>
      <c r="R619" s="31"/>
      <c r="S619" s="31"/>
      <c r="T619" s="31"/>
      <c r="U619" s="30">
        <f t="shared" si="188"/>
        <v>0</v>
      </c>
      <c r="V619" s="31"/>
      <c r="W619" s="31"/>
    </row>
    <row r="620" spans="1:23" hidden="1">
      <c r="A620" s="27" t="s">
        <v>136</v>
      </c>
      <c r="B620" s="6" t="s">
        <v>69</v>
      </c>
      <c r="C620" s="30">
        <f t="shared" si="185"/>
        <v>0</v>
      </c>
      <c r="D620" s="30">
        <f t="shared" si="186"/>
        <v>0</v>
      </c>
      <c r="E620" s="30">
        <f t="shared" si="187"/>
        <v>0</v>
      </c>
      <c r="F620" s="72"/>
      <c r="G620" s="61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  <c r="S620" s="30"/>
      <c r="T620" s="30"/>
      <c r="U620" s="30">
        <f t="shared" si="188"/>
        <v>0</v>
      </c>
      <c r="V620" s="30"/>
      <c r="W620" s="30"/>
    </row>
    <row r="621" spans="1:23">
      <c r="A621" s="7" t="s">
        <v>138</v>
      </c>
      <c r="B621" s="9" t="s">
        <v>70</v>
      </c>
      <c r="C621" s="30">
        <f>+C611</f>
        <v>8000</v>
      </c>
      <c r="D621" s="30">
        <f>+D611</f>
        <v>13436</v>
      </c>
      <c r="E621" s="30">
        <f>+E611</f>
        <v>14577</v>
      </c>
      <c r="F621" s="72"/>
      <c r="G621" s="61"/>
      <c r="H621" s="30"/>
      <c r="I621" s="30"/>
      <c r="J621" s="30"/>
      <c r="K621" s="31"/>
      <c r="L621" s="31"/>
      <c r="M621" s="31"/>
      <c r="N621" s="31"/>
      <c r="O621" s="31"/>
      <c r="P621" s="31"/>
      <c r="Q621" s="31"/>
      <c r="R621" s="31"/>
      <c r="S621" s="31"/>
      <c r="T621" s="31"/>
      <c r="U621" s="31">
        <f>+U611+U619+U620</f>
        <v>0</v>
      </c>
      <c r="V621" s="31"/>
      <c r="W621" s="31">
        <f>+W611+W619+W620</f>
        <v>0</v>
      </c>
    </row>
    <row r="622" spans="1:23">
      <c r="F622" s="72"/>
      <c r="G622" s="61"/>
      <c r="H622" s="30"/>
      <c r="I622" s="30"/>
      <c r="J622" s="30"/>
    </row>
    <row r="623" spans="1:23">
      <c r="B623" s="1" t="s">
        <v>926</v>
      </c>
      <c r="E623" s="8">
        <v>1141</v>
      </c>
      <c r="F623" s="72"/>
      <c r="G623" s="61"/>
      <c r="H623" s="30"/>
      <c r="I623" s="30"/>
      <c r="J623" s="30"/>
    </row>
    <row r="624" spans="1:23">
      <c r="A624" s="62" t="s">
        <v>116</v>
      </c>
      <c r="B624" s="63" t="s">
        <v>295</v>
      </c>
      <c r="C624" s="8">
        <v>17046</v>
      </c>
      <c r="D624" s="8">
        <v>18725</v>
      </c>
      <c r="E624" s="8">
        <v>18724</v>
      </c>
      <c r="F624" s="72"/>
      <c r="G624" s="61"/>
      <c r="H624" s="30"/>
      <c r="I624" s="30"/>
      <c r="J624" s="30"/>
    </row>
    <row r="625" spans="1:23">
      <c r="A625" s="64" t="s">
        <v>147</v>
      </c>
      <c r="B625" s="65" t="s">
        <v>533</v>
      </c>
      <c r="C625" s="8">
        <f>+C623+C624</f>
        <v>17046</v>
      </c>
      <c r="D625" s="8">
        <f>+D623+D624</f>
        <v>18725</v>
      </c>
      <c r="E625" s="8">
        <f>+E623+E624</f>
        <v>19865</v>
      </c>
      <c r="F625" s="7"/>
      <c r="G625" s="9"/>
      <c r="H625" s="31"/>
      <c r="I625" s="31"/>
      <c r="J625" s="31"/>
    </row>
    <row r="626" spans="1:23">
      <c r="F626" s="27"/>
      <c r="G626" s="6"/>
      <c r="H626" s="30"/>
      <c r="I626" s="30"/>
      <c r="J626" s="30"/>
    </row>
    <row r="627" spans="1:23">
      <c r="B627" s="26" t="s">
        <v>576</v>
      </c>
      <c r="C627" s="8">
        <f>+C316</f>
        <v>64822</v>
      </c>
      <c r="D627" s="8">
        <f>+D316</f>
        <v>80011</v>
      </c>
      <c r="E627" s="8">
        <f>+E316</f>
        <v>53337</v>
      </c>
      <c r="F627" s="27"/>
      <c r="G627" s="6"/>
      <c r="H627" s="30"/>
      <c r="I627" s="30"/>
      <c r="J627" s="30"/>
      <c r="V627" s="8"/>
      <c r="W627" s="8"/>
    </row>
    <row r="628" spans="1:23">
      <c r="B628" s="26" t="s">
        <v>577</v>
      </c>
      <c r="C628" s="8">
        <f>+C587</f>
        <v>73868</v>
      </c>
      <c r="D628" s="8">
        <f>+D587</f>
        <v>85300</v>
      </c>
      <c r="E628" s="8">
        <f>+E587</f>
        <v>90916</v>
      </c>
      <c r="F628" s="72"/>
      <c r="G628" s="61"/>
      <c r="H628" s="30"/>
      <c r="I628" s="30"/>
      <c r="J628" s="30"/>
      <c r="V628" s="8"/>
      <c r="W628" s="8"/>
    </row>
    <row r="629" spans="1:23">
      <c r="B629" s="26" t="s">
        <v>531</v>
      </c>
      <c r="C629" s="8">
        <f>+C602+C605</f>
        <v>8000</v>
      </c>
      <c r="D629" s="8">
        <f>+D602+D605</f>
        <v>13436</v>
      </c>
      <c r="E629" s="8">
        <f>+E602+E605</f>
        <v>14577</v>
      </c>
      <c r="F629" s="7"/>
      <c r="G629" s="9"/>
      <c r="H629" s="31"/>
      <c r="I629" s="31"/>
      <c r="J629" s="31"/>
      <c r="V629" s="8"/>
      <c r="W629" s="8"/>
    </row>
    <row r="630" spans="1:23">
      <c r="B630" s="26" t="s">
        <v>532</v>
      </c>
      <c r="C630" s="8">
        <f>+C624+C623</f>
        <v>17046</v>
      </c>
      <c r="D630" s="8">
        <f>+D624+D623</f>
        <v>18725</v>
      </c>
      <c r="E630" s="8">
        <f>+E624+E623</f>
        <v>19865</v>
      </c>
      <c r="F630" s="27"/>
      <c r="G630" s="6"/>
      <c r="H630" s="30"/>
      <c r="I630" s="30"/>
      <c r="J630" s="30"/>
    </row>
    <row r="631" spans="1:23">
      <c r="C631" s="8">
        <f>+C627+C630-C628-C629</f>
        <v>0</v>
      </c>
      <c r="D631" s="8">
        <f>+D627+D630-D628-D629</f>
        <v>0</v>
      </c>
      <c r="E631" s="8">
        <f>+E627+E630-E628-E629</f>
        <v>-32291</v>
      </c>
      <c r="F631" s="27"/>
      <c r="G631" s="6"/>
      <c r="H631" s="30"/>
      <c r="I631" s="30"/>
      <c r="J631" s="30"/>
    </row>
    <row r="632" spans="1:23">
      <c r="F632" s="27"/>
      <c r="G632" s="6"/>
      <c r="H632" s="30"/>
      <c r="I632" s="30"/>
      <c r="J632" s="30"/>
    </row>
    <row r="633" spans="1:23">
      <c r="F633" s="27"/>
      <c r="G633" s="6"/>
      <c r="H633" s="30"/>
      <c r="I633" s="30"/>
      <c r="J633" s="30"/>
    </row>
    <row r="634" spans="1:23">
      <c r="F634" s="72"/>
      <c r="G634" s="61"/>
      <c r="H634" s="30"/>
      <c r="I634" s="30"/>
      <c r="J634" s="30"/>
    </row>
    <row r="635" spans="1:23">
      <c r="F635" s="27"/>
      <c r="G635" s="61"/>
      <c r="H635" s="30"/>
      <c r="I635" s="30"/>
      <c r="J635" s="30"/>
    </row>
    <row r="636" spans="1:23">
      <c r="F636" s="27"/>
      <c r="G636" s="61"/>
      <c r="H636" s="30"/>
      <c r="I636" s="30"/>
      <c r="J636" s="30"/>
    </row>
    <row r="637" spans="1:23">
      <c r="F637" s="7"/>
      <c r="G637" s="9"/>
      <c r="H637" s="31"/>
      <c r="I637" s="31"/>
      <c r="J637" s="31"/>
    </row>
    <row r="638" spans="1:23">
      <c r="F638" s="11"/>
      <c r="G638" s="12"/>
      <c r="H638" s="32"/>
      <c r="I638" s="32"/>
      <c r="J638" s="32"/>
    </row>
    <row r="639" spans="1:23">
      <c r="F639" s="27"/>
      <c r="G639" s="6"/>
      <c r="H639" s="30"/>
      <c r="I639" s="30"/>
      <c r="J639" s="30"/>
    </row>
    <row r="640" spans="1:23">
      <c r="F640" s="27"/>
      <c r="G640" s="6"/>
      <c r="H640" s="30"/>
      <c r="I640" s="30"/>
      <c r="J640" s="30"/>
    </row>
    <row r="641" spans="6:10">
      <c r="F641" s="27"/>
      <c r="G641" s="6"/>
      <c r="H641" s="30"/>
      <c r="I641" s="30"/>
      <c r="J641" s="30"/>
    </row>
    <row r="642" spans="6:10">
      <c r="F642" s="27"/>
      <c r="G642" s="6"/>
      <c r="H642" s="30"/>
      <c r="I642" s="30"/>
      <c r="J642" s="30"/>
    </row>
    <row r="643" spans="6:10">
      <c r="F643" s="27"/>
      <c r="G643" s="6"/>
      <c r="H643" s="30"/>
      <c r="I643" s="30"/>
      <c r="J643" s="30"/>
    </row>
    <row r="644" spans="6:10">
      <c r="F644" s="27"/>
      <c r="G644" s="6"/>
      <c r="H644" s="30"/>
      <c r="I644" s="30"/>
      <c r="J644" s="30"/>
    </row>
    <row r="645" spans="6:10">
      <c r="F645" s="27"/>
      <c r="G645" s="6"/>
      <c r="H645" s="30"/>
      <c r="I645" s="30"/>
      <c r="J645" s="30"/>
    </row>
    <row r="646" spans="6:10">
      <c r="F646" s="27"/>
      <c r="G646" s="6"/>
      <c r="H646" s="30"/>
      <c r="I646" s="30"/>
      <c r="J646" s="30"/>
    </row>
    <row r="647" spans="6:10">
      <c r="F647" s="27"/>
      <c r="G647" s="6"/>
      <c r="H647" s="30"/>
      <c r="I647" s="30"/>
      <c r="J647" s="30"/>
    </row>
    <row r="648" spans="6:10">
      <c r="F648" s="11"/>
      <c r="G648" s="12"/>
      <c r="H648" s="32"/>
      <c r="I648" s="32"/>
      <c r="J648" s="32"/>
    </row>
    <row r="649" spans="6:10">
      <c r="F649" s="27"/>
      <c r="G649" s="6"/>
      <c r="H649" s="30"/>
      <c r="I649" s="30"/>
      <c r="J649" s="30"/>
    </row>
    <row r="650" spans="6:10">
      <c r="F650" s="27"/>
      <c r="G650" s="6"/>
      <c r="H650" s="30"/>
      <c r="I650" s="30"/>
      <c r="J650" s="30"/>
    </row>
    <row r="651" spans="6:10">
      <c r="F651" s="27"/>
      <c r="G651" s="6"/>
      <c r="H651" s="30"/>
      <c r="I651" s="30"/>
      <c r="J651" s="30"/>
    </row>
    <row r="652" spans="6:10">
      <c r="F652" s="27"/>
      <c r="G652" s="6"/>
      <c r="H652" s="30"/>
      <c r="I652" s="30"/>
      <c r="J652" s="30"/>
    </row>
    <row r="653" spans="6:10">
      <c r="F653" s="27"/>
      <c r="G653" s="6"/>
      <c r="H653" s="30"/>
      <c r="I653" s="30"/>
      <c r="J653" s="30"/>
    </row>
    <row r="654" spans="6:10">
      <c r="F654" s="27"/>
      <c r="G654" s="6"/>
      <c r="H654" s="30"/>
      <c r="I654" s="30"/>
      <c r="J654" s="30"/>
    </row>
    <row r="655" spans="6:10">
      <c r="F655" s="27"/>
      <c r="G655" s="6"/>
      <c r="H655" s="30"/>
      <c r="I655" s="30"/>
      <c r="J655" s="30"/>
    </row>
    <row r="656" spans="6:10">
      <c r="F656" s="7"/>
      <c r="G656" s="9"/>
      <c r="H656" s="31"/>
      <c r="I656" s="31"/>
      <c r="J656" s="31"/>
    </row>
    <row r="657" spans="6:10">
      <c r="F657" s="27"/>
      <c r="G657" s="6"/>
      <c r="H657" s="30"/>
      <c r="I657" s="30"/>
      <c r="J657" s="30"/>
    </row>
    <row r="658" spans="6:10">
      <c r="F658" s="27"/>
      <c r="G658" s="181"/>
      <c r="H658" s="30"/>
      <c r="I658" s="30"/>
      <c r="J658" s="30"/>
    </row>
    <row r="659" spans="6:10">
      <c r="F659" s="27"/>
      <c r="G659" s="6"/>
      <c r="H659" s="30"/>
      <c r="I659" s="30"/>
      <c r="J659" s="30"/>
    </row>
    <row r="660" spans="6:10">
      <c r="F660" s="27"/>
      <c r="G660" s="6"/>
      <c r="H660" s="30"/>
      <c r="I660" s="30"/>
      <c r="J660" s="30"/>
    </row>
    <row r="661" spans="6:10">
      <c r="F661" s="11"/>
      <c r="G661" s="12"/>
      <c r="H661" s="32"/>
      <c r="I661" s="32"/>
      <c r="J661" s="32"/>
    </row>
    <row r="662" spans="6:10">
      <c r="F662" s="27"/>
      <c r="G662" s="6"/>
      <c r="H662" s="30"/>
      <c r="I662" s="30"/>
      <c r="J662" s="30"/>
    </row>
    <row r="663" spans="6:10">
      <c r="F663" s="27"/>
      <c r="G663" s="6"/>
      <c r="H663" s="30"/>
      <c r="I663" s="30"/>
      <c r="J663" s="30"/>
    </row>
    <row r="664" spans="6:10">
      <c r="F664" s="27"/>
      <c r="G664" s="6"/>
      <c r="H664" s="30"/>
      <c r="I664" s="30"/>
      <c r="J664" s="30"/>
    </row>
    <row r="665" spans="6:10">
      <c r="F665" s="27"/>
      <c r="G665" s="6"/>
      <c r="H665" s="30"/>
      <c r="I665" s="30"/>
      <c r="J665" s="30"/>
    </row>
    <row r="666" spans="6:10">
      <c r="F666" s="27"/>
      <c r="G666" s="6"/>
      <c r="H666" s="30"/>
      <c r="I666" s="30"/>
      <c r="J666" s="30"/>
    </row>
    <row r="667" spans="6:10">
      <c r="F667" s="11"/>
      <c r="G667" s="12"/>
      <c r="H667" s="32"/>
      <c r="I667" s="32"/>
      <c r="J667" s="32"/>
    </row>
    <row r="668" spans="6:10">
      <c r="F668" s="27"/>
      <c r="G668" s="6"/>
      <c r="H668" s="30"/>
      <c r="I668" s="30"/>
      <c r="J668" s="30"/>
    </row>
    <row r="669" spans="6:10">
      <c r="F669" s="27"/>
      <c r="G669" s="6"/>
      <c r="H669" s="30"/>
      <c r="I669" s="30"/>
      <c r="J669" s="30"/>
    </row>
    <row r="670" spans="6:10">
      <c r="F670" s="27"/>
      <c r="G670" s="6"/>
      <c r="H670" s="30"/>
      <c r="I670" s="30"/>
      <c r="J670" s="30"/>
    </row>
    <row r="671" spans="6:10">
      <c r="F671" s="11"/>
      <c r="G671" s="12"/>
      <c r="H671" s="32"/>
      <c r="I671" s="32"/>
      <c r="J671" s="32"/>
    </row>
    <row r="672" spans="6:10">
      <c r="F672" s="11"/>
      <c r="G672" s="12"/>
      <c r="H672" s="32"/>
      <c r="I672" s="32"/>
      <c r="J672" s="32"/>
    </row>
    <row r="673" spans="6:10">
      <c r="F673" s="14"/>
      <c r="G673" s="15"/>
      <c r="H673" s="33"/>
      <c r="I673" s="33"/>
      <c r="J673" s="33"/>
    </row>
    <row r="674" spans="6:10">
      <c r="F674" s="27"/>
      <c r="G674" s="6"/>
      <c r="H674" s="30"/>
      <c r="I674" s="30"/>
      <c r="J674" s="30"/>
    </row>
    <row r="675" spans="6:10">
      <c r="F675" s="27"/>
      <c r="G675" s="6"/>
      <c r="H675" s="30"/>
      <c r="I675" s="30"/>
      <c r="J675" s="30"/>
    </row>
    <row r="676" spans="6:10">
      <c r="F676" s="27"/>
      <c r="G676" s="6"/>
      <c r="H676" s="30"/>
      <c r="I676" s="30"/>
      <c r="J676" s="30"/>
    </row>
    <row r="677" spans="6:10">
      <c r="F677" s="27"/>
      <c r="G677" s="6"/>
      <c r="H677" s="30"/>
      <c r="I677" s="30"/>
      <c r="J677" s="30"/>
    </row>
    <row r="678" spans="6:10">
      <c r="F678" s="27"/>
      <c r="G678" s="6"/>
      <c r="H678" s="30"/>
      <c r="I678" s="30"/>
      <c r="J678" s="30"/>
    </row>
    <row r="679" spans="6:10">
      <c r="F679" s="27"/>
      <c r="G679" s="6"/>
      <c r="H679" s="30"/>
      <c r="I679" s="30"/>
      <c r="J679" s="30"/>
    </row>
    <row r="680" spans="6:10">
      <c r="F680" s="10"/>
      <c r="G680" s="28"/>
      <c r="H680" s="34"/>
      <c r="I680" s="34"/>
      <c r="J680" s="34"/>
    </row>
    <row r="681" spans="6:10">
      <c r="F681" s="27"/>
      <c r="G681" s="6"/>
      <c r="H681" s="30"/>
      <c r="I681" s="30"/>
      <c r="J681" s="30"/>
    </row>
    <row r="682" spans="6:10">
      <c r="F682" s="27"/>
      <c r="G682" s="6"/>
      <c r="H682" s="30"/>
      <c r="I682" s="30"/>
      <c r="J682" s="30"/>
    </row>
    <row r="683" spans="6:10">
      <c r="F683" s="27"/>
      <c r="G683" s="6"/>
      <c r="H683" s="30"/>
      <c r="I683" s="30"/>
      <c r="J683" s="30"/>
    </row>
    <row r="684" spans="6:10">
      <c r="F684" s="27"/>
      <c r="G684" s="6"/>
      <c r="H684" s="30"/>
      <c r="I684" s="30"/>
      <c r="J684" s="30"/>
    </row>
    <row r="685" spans="6:10">
      <c r="F685" s="23"/>
      <c r="G685" s="24"/>
      <c r="H685" s="35"/>
      <c r="I685" s="35"/>
      <c r="J685" s="35"/>
    </row>
    <row r="686" spans="6:10">
      <c r="F686" s="27"/>
      <c r="G686" s="6"/>
      <c r="H686" s="30"/>
      <c r="I686" s="30"/>
      <c r="J686" s="30"/>
    </row>
    <row r="687" spans="6:10">
      <c r="F687" s="27"/>
      <c r="G687" s="6"/>
      <c r="H687" s="30"/>
      <c r="I687" s="30"/>
      <c r="J687" s="30"/>
    </row>
    <row r="688" spans="6:10">
      <c r="F688" s="27"/>
      <c r="G688" s="6"/>
      <c r="H688" s="30"/>
      <c r="I688" s="30"/>
      <c r="J688" s="30"/>
    </row>
    <row r="689" spans="6:10">
      <c r="F689" s="27"/>
      <c r="G689" s="6"/>
      <c r="H689" s="30"/>
      <c r="I689" s="30"/>
      <c r="J689" s="30"/>
    </row>
    <row r="690" spans="6:10">
      <c r="F690" s="20"/>
      <c r="G690" s="21"/>
      <c r="H690" s="36"/>
      <c r="I690" s="36"/>
      <c r="J690" s="36"/>
    </row>
    <row r="691" spans="6:10">
      <c r="F691" s="7"/>
      <c r="G691" s="9"/>
      <c r="H691" s="31"/>
      <c r="I691" s="31"/>
      <c r="J691" s="31"/>
    </row>
    <row r="692" spans="6:10">
      <c r="F692" s="27"/>
      <c r="G692" s="6"/>
      <c r="H692" s="30"/>
      <c r="I692" s="30"/>
      <c r="J692" s="30"/>
    </row>
    <row r="693" spans="6:10">
      <c r="F693" s="27"/>
      <c r="G693" s="6"/>
      <c r="H693" s="30"/>
      <c r="I693" s="30"/>
      <c r="J693" s="30"/>
    </row>
    <row r="694" spans="6:10">
      <c r="F694" s="27"/>
      <c r="G694" s="6"/>
      <c r="H694" s="30"/>
      <c r="I694" s="30"/>
      <c r="J694" s="30"/>
    </row>
    <row r="695" spans="6:10">
      <c r="F695" s="27"/>
      <c r="G695" s="6"/>
      <c r="H695" s="30"/>
      <c r="I695" s="30"/>
      <c r="J695" s="30"/>
    </row>
    <row r="696" spans="6:10">
      <c r="F696" s="27"/>
      <c r="G696" s="6"/>
      <c r="H696" s="30"/>
      <c r="I696" s="30"/>
      <c r="J696" s="30"/>
    </row>
    <row r="697" spans="6:10">
      <c r="F697" s="27"/>
      <c r="G697" s="6"/>
      <c r="H697" s="30"/>
      <c r="I697" s="30"/>
      <c r="J697" s="30"/>
    </row>
    <row r="698" spans="6:10">
      <c r="F698" s="27"/>
      <c r="G698" s="6"/>
      <c r="H698" s="30"/>
      <c r="I698" s="30"/>
      <c r="J698" s="30"/>
    </row>
    <row r="699" spans="6:10">
      <c r="F699" s="27"/>
      <c r="G699" s="6"/>
      <c r="H699" s="30"/>
      <c r="I699" s="30"/>
      <c r="J699" s="30"/>
    </row>
    <row r="700" spans="6:10">
      <c r="F700" s="27"/>
      <c r="G700" s="6"/>
      <c r="H700" s="30"/>
      <c r="I700" s="30"/>
      <c r="J700" s="30"/>
    </row>
    <row r="701" spans="6:10">
      <c r="F701" s="27"/>
      <c r="G701" s="6"/>
      <c r="H701" s="30"/>
      <c r="I701" s="30"/>
      <c r="J701" s="30"/>
    </row>
    <row r="702" spans="6:10">
      <c r="F702" s="27"/>
      <c r="G702" s="6"/>
      <c r="H702" s="30"/>
      <c r="I702" s="30"/>
      <c r="J702" s="30"/>
    </row>
    <row r="703" spans="6:10">
      <c r="F703" s="27"/>
      <c r="G703" s="6"/>
      <c r="H703" s="30"/>
      <c r="I703" s="30"/>
      <c r="J703" s="30"/>
    </row>
    <row r="704" spans="6:10">
      <c r="F704" s="7"/>
      <c r="G704" s="9"/>
      <c r="H704" s="31"/>
      <c r="I704" s="31"/>
      <c r="J704" s="31"/>
    </row>
    <row r="705" spans="6:10">
      <c r="F705" s="7"/>
      <c r="G705" s="9"/>
      <c r="H705" s="31"/>
      <c r="I705" s="31"/>
      <c r="J705" s="31"/>
    </row>
    <row r="706" spans="6:10">
      <c r="F706" s="27"/>
      <c r="G706" s="6"/>
      <c r="H706" s="30"/>
      <c r="I706" s="30"/>
      <c r="J706" s="30"/>
    </row>
    <row r="707" spans="6:10">
      <c r="F707" s="20"/>
      <c r="G707" s="21"/>
      <c r="H707" s="36"/>
      <c r="I707" s="36"/>
      <c r="J707" s="36"/>
    </row>
    <row r="708" spans="6:10">
      <c r="F708" s="27"/>
      <c r="G708" s="6"/>
      <c r="H708" s="30"/>
      <c r="I708" s="30"/>
      <c r="J708" s="30"/>
    </row>
    <row r="709" spans="6:10">
      <c r="F709" s="27"/>
      <c r="G709" s="6"/>
      <c r="H709" s="30"/>
      <c r="I709" s="30"/>
      <c r="J709" s="30"/>
    </row>
    <row r="710" spans="6:10">
      <c r="F710" s="27"/>
      <c r="G710" s="6"/>
      <c r="H710" s="30"/>
      <c r="I710" s="30"/>
      <c r="J710" s="30"/>
    </row>
    <row r="711" spans="6:10">
      <c r="F711" s="27"/>
      <c r="G711" s="6"/>
      <c r="H711" s="30"/>
      <c r="I711" s="30"/>
      <c r="J711" s="30"/>
    </row>
    <row r="712" spans="6:10">
      <c r="F712" s="27"/>
      <c r="G712" s="6"/>
      <c r="H712" s="30"/>
      <c r="I712" s="30"/>
      <c r="J712" s="30"/>
    </row>
    <row r="713" spans="6:10">
      <c r="F713" s="27"/>
      <c r="G713" s="6"/>
      <c r="H713" s="30"/>
      <c r="I713" s="30"/>
      <c r="J713" s="30"/>
    </row>
    <row r="714" spans="6:10">
      <c r="F714" s="27"/>
      <c r="G714" s="6"/>
      <c r="H714" s="30"/>
      <c r="I714" s="30"/>
      <c r="J714" s="30"/>
    </row>
    <row r="715" spans="6:10">
      <c r="F715" s="27"/>
      <c r="G715" s="6"/>
      <c r="H715" s="30"/>
      <c r="I715" s="30"/>
      <c r="J715" s="30"/>
    </row>
    <row r="716" spans="6:10">
      <c r="F716" s="27"/>
      <c r="G716" s="6"/>
      <c r="H716" s="30"/>
      <c r="I716" s="30"/>
      <c r="J716" s="30"/>
    </row>
    <row r="717" spans="6:10">
      <c r="F717" s="27"/>
      <c r="G717" s="6"/>
      <c r="H717" s="30"/>
      <c r="I717" s="30"/>
      <c r="J717" s="30"/>
    </row>
    <row r="718" spans="6:10">
      <c r="F718" s="27"/>
      <c r="G718" s="6"/>
      <c r="H718" s="30"/>
      <c r="I718" s="30"/>
      <c r="J718" s="30"/>
    </row>
    <row r="719" spans="6:10">
      <c r="F719" s="27"/>
      <c r="G719" s="6"/>
      <c r="H719" s="30"/>
      <c r="I719" s="30"/>
      <c r="J719" s="30"/>
    </row>
    <row r="720" spans="6:10">
      <c r="F720" s="27"/>
      <c r="G720" s="6"/>
      <c r="H720" s="30"/>
      <c r="I720" s="30"/>
      <c r="J720" s="30"/>
    </row>
    <row r="721" spans="6:10">
      <c r="F721" s="27"/>
      <c r="G721" s="6"/>
      <c r="H721" s="30"/>
      <c r="I721" s="30"/>
      <c r="J721" s="30"/>
    </row>
    <row r="722" spans="6:10">
      <c r="F722" s="20"/>
      <c r="G722" s="21"/>
      <c r="H722" s="36"/>
      <c r="I722" s="36"/>
      <c r="J722" s="36"/>
    </row>
    <row r="723" spans="6:10">
      <c r="F723" s="27"/>
      <c r="G723" s="6"/>
      <c r="H723" s="30"/>
      <c r="I723" s="30"/>
      <c r="J723" s="30"/>
    </row>
    <row r="724" spans="6:10">
      <c r="F724" s="20"/>
      <c r="G724" s="21"/>
      <c r="H724" s="36"/>
      <c r="I724" s="36"/>
      <c r="J724" s="36"/>
    </row>
    <row r="725" spans="6:10">
      <c r="F725" s="27"/>
      <c r="G725" s="6"/>
      <c r="H725" s="30"/>
      <c r="I725" s="30"/>
      <c r="J725" s="30"/>
    </row>
    <row r="726" spans="6:10">
      <c r="F726" s="27"/>
      <c r="G726" s="6"/>
      <c r="H726" s="30"/>
      <c r="I726" s="30"/>
      <c r="J726" s="30"/>
    </row>
    <row r="727" spans="6:10">
      <c r="F727" s="20"/>
      <c r="G727" s="21"/>
      <c r="H727" s="36"/>
      <c r="I727" s="36"/>
      <c r="J727" s="36"/>
    </row>
    <row r="728" spans="6:10">
      <c r="F728" s="27"/>
      <c r="G728" s="6"/>
      <c r="H728" s="30"/>
      <c r="I728" s="30"/>
      <c r="J728" s="30"/>
    </row>
    <row r="729" spans="6:10">
      <c r="F729" s="27"/>
      <c r="G729" s="6"/>
      <c r="H729" s="30"/>
      <c r="I729" s="30"/>
      <c r="J729" s="30"/>
    </row>
    <row r="730" spans="6:10">
      <c r="F730" s="27"/>
      <c r="G730" s="6"/>
      <c r="H730" s="30"/>
      <c r="I730" s="30"/>
      <c r="J730" s="30"/>
    </row>
    <row r="731" spans="6:10">
      <c r="F731" s="20"/>
      <c r="G731" s="21"/>
      <c r="H731" s="36"/>
      <c r="I731" s="36"/>
      <c r="J731" s="36"/>
    </row>
    <row r="732" spans="6:10">
      <c r="F732" s="17"/>
      <c r="G732" s="18"/>
      <c r="H732" s="37"/>
      <c r="I732" s="37"/>
      <c r="J732" s="37"/>
    </row>
  </sheetData>
  <autoFilter ref="A2:U621">
    <filterColumn colId="4">
      <customFilters>
        <customFilter operator="greaterThan" val="0"/>
      </customFilters>
    </filterColumn>
  </autoFilter>
  <phoneticPr fontId="0" type="noConversion"/>
  <printOptions horizontalCentered="1"/>
  <pageMargins left="0.39370078740157483" right="0.39370078740157483" top="0.78740157480314965" bottom="0.78740157480314965" header="0.51181102362204722" footer="0.51181102362204722"/>
  <pageSetup scale="58" orientation="portrait" horizontalDpi="300" verticalDpi="300" r:id="rId1"/>
  <headerFooter alignWithMargins="0">
    <oddHeader>&amp;L&amp;"Arial CE,Félkövér"Odracsehi Község Önkormányzat&amp;"Arial CE,Normál"
2015. ÉVI ZÁRSZÁMADÁSI RENDELET&amp;RÉrték típus: Ezer Forint</oddHeader>
    <oddFooter>&amp;R&amp;P/&amp;N</oddFooter>
  </headerFooter>
  <rowBreaks count="2" manualBreakCount="2">
    <brk id="100" max="4" man="1"/>
    <brk id="496" max="4" man="1"/>
  </rowBreaks>
</worksheet>
</file>

<file path=xl/worksheets/sheet4.xml><?xml version="1.0" encoding="utf-8"?>
<worksheet xmlns="http://schemas.openxmlformats.org/spreadsheetml/2006/main" xmlns:r="http://schemas.openxmlformats.org/officeDocument/2006/relationships">
  <dimension ref="A1:X67"/>
  <sheetViews>
    <sheetView view="pageBreakPreview" zoomScale="60" zoomScaleNormal="100" workbookViewId="0">
      <selection activeCell="AA8" sqref="AA8"/>
    </sheetView>
  </sheetViews>
  <sheetFormatPr defaultRowHeight="12.75"/>
  <cols>
    <col min="2" max="2" width="22.28515625" customWidth="1"/>
    <col min="16" max="16" width="9.42578125" customWidth="1"/>
  </cols>
  <sheetData>
    <row r="1" spans="1:24">
      <c r="W1" s="259" t="s">
        <v>1221</v>
      </c>
      <c r="X1" s="259"/>
    </row>
    <row r="2" spans="1:24" s="246" customFormat="1">
      <c r="A2" s="259" t="s">
        <v>1220</v>
      </c>
      <c r="B2" s="259"/>
      <c r="C2" s="259"/>
      <c r="D2" s="259"/>
      <c r="E2" s="259"/>
      <c r="F2" s="259"/>
      <c r="G2" s="259"/>
      <c r="H2" s="259"/>
      <c r="I2" s="259"/>
      <c r="J2" s="259"/>
      <c r="K2" s="259"/>
      <c r="L2" s="259"/>
      <c r="M2" s="259"/>
      <c r="N2" s="259"/>
      <c r="O2" s="259"/>
      <c r="P2" s="259"/>
      <c r="Q2" s="259"/>
      <c r="R2" s="259"/>
      <c r="S2" s="259"/>
      <c r="T2" s="259"/>
      <c r="U2" s="259"/>
      <c r="V2" s="259"/>
      <c r="W2" s="259"/>
      <c r="X2" s="259"/>
    </row>
    <row r="3" spans="1:24">
      <c r="X3" s="218" t="s">
        <v>1075</v>
      </c>
    </row>
    <row r="4" spans="1:24" ht="20.25" customHeight="1">
      <c r="A4" s="257" t="s">
        <v>1219</v>
      </c>
      <c r="B4" s="258"/>
      <c r="C4" s="258"/>
      <c r="D4" s="258"/>
      <c r="E4" s="258"/>
      <c r="F4" s="258"/>
      <c r="G4" s="258"/>
      <c r="H4" s="258"/>
      <c r="I4" s="258"/>
      <c r="J4" s="258"/>
      <c r="K4" s="258"/>
      <c r="L4" s="258"/>
      <c r="M4" s="258"/>
      <c r="N4" s="258"/>
      <c r="O4" s="258"/>
      <c r="P4" s="258"/>
      <c r="Q4" s="258"/>
      <c r="R4" s="258"/>
      <c r="S4" s="258"/>
      <c r="T4" s="258"/>
      <c r="U4" s="258"/>
      <c r="V4" s="258"/>
      <c r="W4" s="258"/>
      <c r="X4" s="258"/>
    </row>
    <row r="5" spans="1:24" s="245" customFormat="1" ht="97.5">
      <c r="A5" s="244" t="s">
        <v>1129</v>
      </c>
      <c r="B5" s="244" t="s">
        <v>76</v>
      </c>
      <c r="C5" s="244" t="s">
        <v>935</v>
      </c>
      <c r="D5" s="244" t="s">
        <v>1159</v>
      </c>
      <c r="E5" s="244" t="s">
        <v>1160</v>
      </c>
      <c r="F5" s="244" t="s">
        <v>1161</v>
      </c>
      <c r="G5" s="244" t="s">
        <v>1134</v>
      </c>
      <c r="H5" s="244" t="s">
        <v>1162</v>
      </c>
      <c r="I5" s="244" t="s">
        <v>1163</v>
      </c>
      <c r="J5" s="244" t="s">
        <v>1164</v>
      </c>
      <c r="K5" s="244" t="s">
        <v>1165</v>
      </c>
      <c r="L5" s="244" t="s">
        <v>1166</v>
      </c>
      <c r="M5" s="244" t="s">
        <v>1167</v>
      </c>
      <c r="N5" s="244" t="s">
        <v>1168</v>
      </c>
      <c r="O5" s="244" t="s">
        <v>1169</v>
      </c>
      <c r="P5" s="244" t="s">
        <v>1170</v>
      </c>
      <c r="Q5" s="244" t="s">
        <v>1171</v>
      </c>
      <c r="R5" s="244" t="s">
        <v>1172</v>
      </c>
      <c r="S5" s="244" t="s">
        <v>1131</v>
      </c>
      <c r="T5" s="244" t="s">
        <v>1173</v>
      </c>
      <c r="U5" s="244" t="s">
        <v>1174</v>
      </c>
      <c r="V5" s="244" t="s">
        <v>1175</v>
      </c>
      <c r="W5" s="244" t="s">
        <v>1176</v>
      </c>
      <c r="X5" s="244" t="s">
        <v>1177</v>
      </c>
    </row>
    <row r="6" spans="1:24" ht="24.95" customHeight="1">
      <c r="A6" s="234" t="s">
        <v>72</v>
      </c>
      <c r="B6" s="235" t="s">
        <v>1101</v>
      </c>
      <c r="C6" s="236">
        <f>SUM(D6:X6)</f>
        <v>5497</v>
      </c>
      <c r="D6" s="236">
        <v>1013</v>
      </c>
      <c r="E6" s="236">
        <v>0</v>
      </c>
      <c r="F6" s="236">
        <v>0</v>
      </c>
      <c r="G6" s="236">
        <v>0</v>
      </c>
      <c r="H6" s="236">
        <v>2396</v>
      </c>
      <c r="I6" s="236">
        <v>0</v>
      </c>
      <c r="J6" s="236">
        <v>0</v>
      </c>
      <c r="K6" s="236">
        <v>0</v>
      </c>
      <c r="L6" s="236">
        <v>2088</v>
      </c>
      <c r="M6" s="236">
        <v>0</v>
      </c>
      <c r="N6" s="236">
        <v>0</v>
      </c>
      <c r="O6" s="236">
        <v>0</v>
      </c>
      <c r="P6" s="236">
        <v>0</v>
      </c>
      <c r="Q6" s="236">
        <v>0</v>
      </c>
      <c r="R6" s="236">
        <v>0</v>
      </c>
      <c r="S6" s="236">
        <v>0</v>
      </c>
      <c r="T6" s="236">
        <v>0</v>
      </c>
      <c r="U6" s="236">
        <v>0</v>
      </c>
      <c r="V6" s="236">
        <v>0</v>
      </c>
      <c r="W6" s="236">
        <v>0</v>
      </c>
      <c r="X6" s="236">
        <v>0</v>
      </c>
    </row>
    <row r="7" spans="1:24" ht="24.95" customHeight="1">
      <c r="A7" s="234" t="s">
        <v>87</v>
      </c>
      <c r="B7" s="235" t="s">
        <v>1103</v>
      </c>
      <c r="C7" s="236">
        <f t="shared" ref="C7:C9" si="0">SUM(D7:X7)</f>
        <v>168</v>
      </c>
      <c r="D7" s="236">
        <v>96</v>
      </c>
      <c r="E7" s="236">
        <v>0</v>
      </c>
      <c r="F7" s="236">
        <v>0</v>
      </c>
      <c r="G7" s="236">
        <v>0</v>
      </c>
      <c r="H7" s="236">
        <v>0</v>
      </c>
      <c r="I7" s="236">
        <v>0</v>
      </c>
      <c r="J7" s="236">
        <v>0</v>
      </c>
      <c r="K7" s="236">
        <v>0</v>
      </c>
      <c r="L7" s="236">
        <v>72</v>
      </c>
      <c r="M7" s="236">
        <v>0</v>
      </c>
      <c r="N7" s="236">
        <v>0</v>
      </c>
      <c r="O7" s="236">
        <v>0</v>
      </c>
      <c r="P7" s="236">
        <v>0</v>
      </c>
      <c r="Q7" s="236">
        <v>0</v>
      </c>
      <c r="R7" s="236">
        <v>0</v>
      </c>
      <c r="S7" s="236">
        <v>0</v>
      </c>
      <c r="T7" s="236">
        <v>0</v>
      </c>
      <c r="U7" s="236">
        <v>0</v>
      </c>
      <c r="V7" s="236">
        <v>0</v>
      </c>
      <c r="W7" s="236">
        <v>0</v>
      </c>
      <c r="X7" s="236">
        <v>0</v>
      </c>
    </row>
    <row r="8" spans="1:24" ht="24.95" customHeight="1">
      <c r="A8" s="234" t="s">
        <v>93</v>
      </c>
      <c r="B8" s="235" t="s">
        <v>1105</v>
      </c>
      <c r="C8" s="236">
        <f t="shared" si="0"/>
        <v>24</v>
      </c>
      <c r="D8" s="236">
        <v>12</v>
      </c>
      <c r="E8" s="236">
        <v>0</v>
      </c>
      <c r="F8" s="236">
        <v>0</v>
      </c>
      <c r="G8" s="236">
        <v>0</v>
      </c>
      <c r="H8" s="236">
        <v>0</v>
      </c>
      <c r="I8" s="236">
        <v>0</v>
      </c>
      <c r="J8" s="236">
        <v>0</v>
      </c>
      <c r="K8" s="236">
        <v>0</v>
      </c>
      <c r="L8" s="236">
        <v>12</v>
      </c>
      <c r="M8" s="236">
        <v>0</v>
      </c>
      <c r="N8" s="236">
        <v>0</v>
      </c>
      <c r="O8" s="236">
        <v>0</v>
      </c>
      <c r="P8" s="236">
        <v>0</v>
      </c>
      <c r="Q8" s="236">
        <v>0</v>
      </c>
      <c r="R8" s="236">
        <v>0</v>
      </c>
      <c r="S8" s="236">
        <v>0</v>
      </c>
      <c r="T8" s="236">
        <v>0</v>
      </c>
      <c r="U8" s="236">
        <v>0</v>
      </c>
      <c r="V8" s="236">
        <v>0</v>
      </c>
      <c r="W8" s="236">
        <v>0</v>
      </c>
      <c r="X8" s="236">
        <v>0</v>
      </c>
    </row>
    <row r="9" spans="1:24" ht="24.95" customHeight="1">
      <c r="A9" s="234" t="s">
        <v>99</v>
      </c>
      <c r="B9" s="235" t="s">
        <v>1106</v>
      </c>
      <c r="C9" s="236">
        <f t="shared" si="0"/>
        <v>390</v>
      </c>
      <c r="D9" s="236">
        <v>262</v>
      </c>
      <c r="E9" s="236">
        <v>0</v>
      </c>
      <c r="F9" s="236">
        <v>0</v>
      </c>
      <c r="G9" s="236">
        <v>0</v>
      </c>
      <c r="H9" s="236">
        <v>12</v>
      </c>
      <c r="I9" s="236">
        <v>0</v>
      </c>
      <c r="J9" s="236">
        <v>0</v>
      </c>
      <c r="K9" s="236">
        <v>0</v>
      </c>
      <c r="L9" s="236">
        <v>116</v>
      </c>
      <c r="M9" s="236">
        <v>0</v>
      </c>
      <c r="N9" s="236">
        <v>0</v>
      </c>
      <c r="O9" s="236">
        <v>0</v>
      </c>
      <c r="P9" s="236">
        <v>0</v>
      </c>
      <c r="Q9" s="236">
        <v>0</v>
      </c>
      <c r="R9" s="236">
        <v>0</v>
      </c>
      <c r="S9" s="236">
        <v>0</v>
      </c>
      <c r="T9" s="236">
        <v>0</v>
      </c>
      <c r="U9" s="236">
        <v>0</v>
      </c>
      <c r="V9" s="236">
        <v>0</v>
      </c>
      <c r="W9" s="236">
        <v>0</v>
      </c>
      <c r="X9" s="236">
        <v>0</v>
      </c>
    </row>
    <row r="10" spans="1:24" ht="24.95" customHeight="1">
      <c r="A10" s="234" t="s">
        <v>102</v>
      </c>
      <c r="B10" s="235" t="s">
        <v>1107</v>
      </c>
      <c r="C10" s="236">
        <f>SUM(C6:C9)</f>
        <v>6079</v>
      </c>
      <c r="D10" s="236">
        <v>1383</v>
      </c>
      <c r="E10" s="236">
        <v>0</v>
      </c>
      <c r="F10" s="236">
        <v>0</v>
      </c>
      <c r="G10" s="236">
        <v>0</v>
      </c>
      <c r="H10" s="236">
        <f>SUM(H6:H9)</f>
        <v>2408</v>
      </c>
      <c r="I10" s="236">
        <v>0</v>
      </c>
      <c r="J10" s="236">
        <v>0</v>
      </c>
      <c r="K10" s="236">
        <v>0</v>
      </c>
      <c r="L10" s="236">
        <v>2288</v>
      </c>
      <c r="M10" s="236">
        <v>0</v>
      </c>
      <c r="N10" s="236">
        <v>0</v>
      </c>
      <c r="O10" s="236">
        <v>0</v>
      </c>
      <c r="P10" s="236">
        <v>0</v>
      </c>
      <c r="Q10" s="236">
        <v>0</v>
      </c>
      <c r="R10" s="236">
        <v>0</v>
      </c>
      <c r="S10" s="236">
        <v>0</v>
      </c>
      <c r="T10" s="236">
        <v>0</v>
      </c>
      <c r="U10" s="236">
        <v>0</v>
      </c>
      <c r="V10" s="236">
        <v>0</v>
      </c>
      <c r="W10" s="236">
        <v>0</v>
      </c>
      <c r="X10" s="236">
        <v>0</v>
      </c>
    </row>
    <row r="11" spans="1:24" ht="24.95" customHeight="1">
      <c r="A11" s="234" t="s">
        <v>104</v>
      </c>
      <c r="B11" s="235" t="s">
        <v>1178</v>
      </c>
      <c r="C11" s="236">
        <f>SUM(D11:X11)</f>
        <v>4496</v>
      </c>
      <c r="D11" s="236">
        <v>4496</v>
      </c>
      <c r="E11" s="236">
        <v>0</v>
      </c>
      <c r="F11" s="236">
        <v>0</v>
      </c>
      <c r="G11" s="236">
        <v>0</v>
      </c>
      <c r="H11" s="236">
        <v>0</v>
      </c>
      <c r="I11" s="236">
        <v>0</v>
      </c>
      <c r="J11" s="236">
        <v>0</v>
      </c>
      <c r="K11" s="236">
        <v>0</v>
      </c>
      <c r="L11" s="236">
        <v>0</v>
      </c>
      <c r="M11" s="236">
        <v>0</v>
      </c>
      <c r="N11" s="236">
        <v>0</v>
      </c>
      <c r="O11" s="236">
        <v>0</v>
      </c>
      <c r="P11" s="236">
        <v>0</v>
      </c>
      <c r="Q11" s="236">
        <v>0</v>
      </c>
      <c r="R11" s="236">
        <v>0</v>
      </c>
      <c r="S11" s="236">
        <v>0</v>
      </c>
      <c r="T11" s="236">
        <v>0</v>
      </c>
      <c r="U11" s="236">
        <v>0</v>
      </c>
      <c r="V11" s="236">
        <v>0</v>
      </c>
      <c r="W11" s="236">
        <v>0</v>
      </c>
      <c r="X11" s="236">
        <v>0</v>
      </c>
    </row>
    <row r="12" spans="1:24" ht="24.95" customHeight="1">
      <c r="A12" s="234" t="s">
        <v>110</v>
      </c>
      <c r="B12" s="235" t="s">
        <v>1179</v>
      </c>
      <c r="C12" s="236">
        <f>SUM(D12:X12)</f>
        <v>4496</v>
      </c>
      <c r="D12" s="236">
        <v>4496</v>
      </c>
      <c r="E12" s="236">
        <v>0</v>
      </c>
      <c r="F12" s="236">
        <v>0</v>
      </c>
      <c r="G12" s="236">
        <v>0</v>
      </c>
      <c r="H12" s="236">
        <v>0</v>
      </c>
      <c r="I12" s="236">
        <v>0</v>
      </c>
      <c r="J12" s="236">
        <v>0</v>
      </c>
      <c r="K12" s="236">
        <v>0</v>
      </c>
      <c r="L12" s="236">
        <v>0</v>
      </c>
      <c r="M12" s="236">
        <v>0</v>
      </c>
      <c r="N12" s="236">
        <v>0</v>
      </c>
      <c r="O12" s="236">
        <v>0</v>
      </c>
      <c r="P12" s="236">
        <v>0</v>
      </c>
      <c r="Q12" s="236">
        <v>0</v>
      </c>
      <c r="R12" s="236">
        <v>0</v>
      </c>
      <c r="S12" s="236">
        <v>0</v>
      </c>
      <c r="T12" s="236">
        <v>0</v>
      </c>
      <c r="U12" s="236">
        <v>0</v>
      </c>
      <c r="V12" s="236">
        <v>0</v>
      </c>
      <c r="W12" s="236">
        <v>0</v>
      </c>
      <c r="X12" s="236">
        <v>0</v>
      </c>
    </row>
    <row r="13" spans="1:24" ht="24.95" customHeight="1">
      <c r="A13" s="237" t="s">
        <v>112</v>
      </c>
      <c r="B13" s="238" t="s">
        <v>1108</v>
      </c>
      <c r="C13" s="236">
        <f t="shared" ref="C13:C66" si="1">SUM(D13:X13)</f>
        <v>10575</v>
      </c>
      <c r="D13" s="239">
        <f>SUM(D10,D12,)</f>
        <v>5879</v>
      </c>
      <c r="E13" s="239">
        <f t="shared" ref="E13:H13" si="2">SUM(E10,E12,)</f>
        <v>0</v>
      </c>
      <c r="F13" s="239">
        <f t="shared" si="2"/>
        <v>0</v>
      </c>
      <c r="G13" s="239">
        <f t="shared" si="2"/>
        <v>0</v>
      </c>
      <c r="H13" s="239">
        <f t="shared" si="2"/>
        <v>2408</v>
      </c>
      <c r="I13" s="239">
        <v>0</v>
      </c>
      <c r="J13" s="239">
        <v>0</v>
      </c>
      <c r="K13" s="239">
        <v>0</v>
      </c>
      <c r="L13" s="239">
        <v>2288</v>
      </c>
      <c r="M13" s="239">
        <v>0</v>
      </c>
      <c r="N13" s="239">
        <v>0</v>
      </c>
      <c r="O13" s="239">
        <v>0</v>
      </c>
      <c r="P13" s="239">
        <v>0</v>
      </c>
      <c r="Q13" s="239">
        <v>0</v>
      </c>
      <c r="R13" s="239">
        <v>0</v>
      </c>
      <c r="S13" s="239">
        <v>0</v>
      </c>
      <c r="T13" s="239">
        <v>0</v>
      </c>
      <c r="U13" s="239">
        <v>0</v>
      </c>
      <c r="V13" s="239">
        <v>0</v>
      </c>
      <c r="W13" s="239">
        <v>0</v>
      </c>
      <c r="X13" s="239">
        <v>0</v>
      </c>
    </row>
    <row r="14" spans="1:24" ht="24.95" customHeight="1">
      <c r="A14" s="237" t="s">
        <v>114</v>
      </c>
      <c r="B14" s="238" t="s">
        <v>1109</v>
      </c>
      <c r="C14" s="236">
        <f t="shared" si="1"/>
        <v>2381</v>
      </c>
      <c r="D14" s="239">
        <f>SUM(D15:D18)</f>
        <v>1398</v>
      </c>
      <c r="E14" s="239">
        <f t="shared" ref="E14:H14" si="3">SUM(E15:E18)</f>
        <v>0</v>
      </c>
      <c r="F14" s="239">
        <f t="shared" si="3"/>
        <v>0</v>
      </c>
      <c r="G14" s="239">
        <f t="shared" si="3"/>
        <v>0</v>
      </c>
      <c r="H14" s="239">
        <f t="shared" si="3"/>
        <v>352</v>
      </c>
      <c r="I14" s="239">
        <f t="shared" ref="I14" si="4">SUM(I15:I18)</f>
        <v>0</v>
      </c>
      <c r="J14" s="239">
        <f t="shared" ref="J14" si="5">SUM(J15:J18)</f>
        <v>0</v>
      </c>
      <c r="K14" s="239">
        <f t="shared" ref="K14" si="6">SUM(K15:K18)</f>
        <v>0</v>
      </c>
      <c r="L14" s="239">
        <f t="shared" ref="L14" si="7">SUM(L15:L18)</f>
        <v>631</v>
      </c>
      <c r="M14" s="239">
        <v>0</v>
      </c>
      <c r="N14" s="239">
        <v>0</v>
      </c>
      <c r="O14" s="239">
        <v>0</v>
      </c>
      <c r="P14" s="239">
        <v>0</v>
      </c>
      <c r="Q14" s="239">
        <v>0</v>
      </c>
      <c r="R14" s="239">
        <v>0</v>
      </c>
      <c r="S14" s="239">
        <v>0</v>
      </c>
      <c r="T14" s="239">
        <v>0</v>
      </c>
      <c r="U14" s="239">
        <v>0</v>
      </c>
      <c r="V14" s="239">
        <v>0</v>
      </c>
      <c r="W14" s="239">
        <v>0</v>
      </c>
      <c r="X14" s="239">
        <v>0</v>
      </c>
    </row>
    <row r="15" spans="1:24" ht="24.95" customHeight="1">
      <c r="A15" s="234" t="s">
        <v>116</v>
      </c>
      <c r="B15" s="235" t="s">
        <v>1110</v>
      </c>
      <c r="C15" s="236">
        <f t="shared" si="1"/>
        <v>2255</v>
      </c>
      <c r="D15" s="236">
        <v>1323</v>
      </c>
      <c r="E15" s="236">
        <v>0</v>
      </c>
      <c r="F15" s="236">
        <v>0</v>
      </c>
      <c r="G15" s="236">
        <v>0</v>
      </c>
      <c r="H15" s="236">
        <v>331</v>
      </c>
      <c r="I15" s="236">
        <v>0</v>
      </c>
      <c r="J15" s="236">
        <v>0</v>
      </c>
      <c r="K15" s="236">
        <v>0</v>
      </c>
      <c r="L15" s="236">
        <v>601</v>
      </c>
      <c r="M15" s="236">
        <v>0</v>
      </c>
      <c r="N15" s="236">
        <v>0</v>
      </c>
      <c r="O15" s="236">
        <v>0</v>
      </c>
      <c r="P15" s="236">
        <v>0</v>
      </c>
      <c r="Q15" s="236">
        <v>0</v>
      </c>
      <c r="R15" s="236">
        <v>0</v>
      </c>
      <c r="S15" s="236">
        <v>0</v>
      </c>
      <c r="T15" s="236">
        <v>0</v>
      </c>
      <c r="U15" s="236">
        <v>0</v>
      </c>
      <c r="V15" s="236">
        <v>0</v>
      </c>
      <c r="W15" s="236">
        <v>0</v>
      </c>
      <c r="X15" s="236">
        <v>0</v>
      </c>
    </row>
    <row r="16" spans="1:24" ht="24.95" customHeight="1">
      <c r="A16" s="234" t="s">
        <v>122</v>
      </c>
      <c r="B16" s="235" t="s">
        <v>1111</v>
      </c>
      <c r="C16" s="236">
        <f t="shared" si="1"/>
        <v>53</v>
      </c>
      <c r="D16" s="236">
        <v>37</v>
      </c>
      <c r="E16" s="236">
        <v>0</v>
      </c>
      <c r="F16" s="236">
        <v>0</v>
      </c>
      <c r="G16" s="236">
        <v>0</v>
      </c>
      <c r="H16" s="236">
        <v>0</v>
      </c>
      <c r="I16" s="236">
        <v>0</v>
      </c>
      <c r="J16" s="236">
        <v>0</v>
      </c>
      <c r="K16" s="236">
        <v>0</v>
      </c>
      <c r="L16" s="236">
        <v>16</v>
      </c>
      <c r="M16" s="236">
        <v>0</v>
      </c>
      <c r="N16" s="236">
        <v>0</v>
      </c>
      <c r="O16" s="236">
        <v>0</v>
      </c>
      <c r="P16" s="236">
        <v>0</v>
      </c>
      <c r="Q16" s="236">
        <v>0</v>
      </c>
      <c r="R16" s="236">
        <v>0</v>
      </c>
      <c r="S16" s="236">
        <v>0</v>
      </c>
      <c r="T16" s="236">
        <v>0</v>
      </c>
      <c r="U16" s="236">
        <v>0</v>
      </c>
      <c r="V16" s="236">
        <v>0</v>
      </c>
      <c r="W16" s="236">
        <v>0</v>
      </c>
      <c r="X16" s="236">
        <v>0</v>
      </c>
    </row>
    <row r="17" spans="1:24" ht="24.95" customHeight="1">
      <c r="A17" s="234" t="s">
        <v>124</v>
      </c>
      <c r="B17" s="235" t="s">
        <v>1180</v>
      </c>
      <c r="C17" s="236">
        <f t="shared" si="1"/>
        <v>21</v>
      </c>
      <c r="D17" s="236">
        <v>0</v>
      </c>
      <c r="E17" s="236">
        <v>0</v>
      </c>
      <c r="F17" s="236">
        <v>0</v>
      </c>
      <c r="G17" s="236">
        <v>0</v>
      </c>
      <c r="H17" s="236">
        <v>21</v>
      </c>
      <c r="I17" s="236">
        <v>0</v>
      </c>
      <c r="J17" s="236">
        <v>0</v>
      </c>
      <c r="K17" s="236">
        <v>0</v>
      </c>
      <c r="L17" s="236">
        <v>0</v>
      </c>
      <c r="M17" s="236">
        <v>0</v>
      </c>
      <c r="N17" s="236">
        <v>0</v>
      </c>
      <c r="O17" s="236">
        <v>0</v>
      </c>
      <c r="P17" s="236">
        <v>0</v>
      </c>
      <c r="Q17" s="236">
        <v>0</v>
      </c>
      <c r="R17" s="236">
        <v>0</v>
      </c>
      <c r="S17" s="236">
        <v>0</v>
      </c>
      <c r="T17" s="236">
        <v>0</v>
      </c>
      <c r="U17" s="236">
        <v>0</v>
      </c>
      <c r="V17" s="236">
        <v>0</v>
      </c>
      <c r="W17" s="236">
        <v>0</v>
      </c>
      <c r="X17" s="236">
        <v>0</v>
      </c>
    </row>
    <row r="18" spans="1:24" ht="24.95" customHeight="1">
      <c r="A18" s="234" t="s">
        <v>128</v>
      </c>
      <c r="B18" s="235" t="s">
        <v>1112</v>
      </c>
      <c r="C18" s="236">
        <f t="shared" si="1"/>
        <v>52</v>
      </c>
      <c r="D18" s="236">
        <v>38</v>
      </c>
      <c r="E18" s="236">
        <v>0</v>
      </c>
      <c r="F18" s="236">
        <v>0</v>
      </c>
      <c r="G18" s="236">
        <v>0</v>
      </c>
      <c r="H18" s="236">
        <v>0</v>
      </c>
      <c r="I18" s="236">
        <v>0</v>
      </c>
      <c r="J18" s="236">
        <v>0</v>
      </c>
      <c r="K18" s="236">
        <v>0</v>
      </c>
      <c r="L18" s="236">
        <v>14</v>
      </c>
      <c r="M18" s="236">
        <v>0</v>
      </c>
      <c r="N18" s="236">
        <v>0</v>
      </c>
      <c r="O18" s="236">
        <v>0</v>
      </c>
      <c r="P18" s="236">
        <v>0</v>
      </c>
      <c r="Q18" s="236">
        <v>0</v>
      </c>
      <c r="R18" s="236">
        <v>0</v>
      </c>
      <c r="S18" s="236">
        <v>0</v>
      </c>
      <c r="T18" s="236">
        <v>0</v>
      </c>
      <c r="U18" s="236">
        <v>0</v>
      </c>
      <c r="V18" s="236">
        <v>0</v>
      </c>
      <c r="W18" s="236">
        <v>0</v>
      </c>
      <c r="X18" s="236">
        <v>0</v>
      </c>
    </row>
    <row r="19" spans="1:24" ht="24.95" customHeight="1">
      <c r="A19" s="234" t="s">
        <v>130</v>
      </c>
      <c r="B19" s="235" t="s">
        <v>1181</v>
      </c>
      <c r="C19" s="236">
        <f t="shared" si="1"/>
        <v>23</v>
      </c>
      <c r="D19" s="236">
        <v>23</v>
      </c>
      <c r="E19" s="236">
        <v>0</v>
      </c>
      <c r="F19" s="236">
        <v>0</v>
      </c>
      <c r="G19" s="236">
        <v>0</v>
      </c>
      <c r="H19" s="236">
        <v>0</v>
      </c>
      <c r="I19" s="236">
        <v>0</v>
      </c>
      <c r="J19" s="236">
        <v>0</v>
      </c>
      <c r="K19" s="236">
        <v>0</v>
      </c>
      <c r="L19" s="236">
        <v>0</v>
      </c>
      <c r="M19" s="236">
        <v>0</v>
      </c>
      <c r="N19" s="236">
        <v>0</v>
      </c>
      <c r="O19" s="236">
        <v>0</v>
      </c>
      <c r="P19" s="236">
        <v>0</v>
      </c>
      <c r="Q19" s="236"/>
      <c r="R19" s="236">
        <v>0</v>
      </c>
      <c r="S19" s="236">
        <v>0</v>
      </c>
      <c r="T19" s="236">
        <v>0</v>
      </c>
      <c r="U19" s="236">
        <v>0</v>
      </c>
      <c r="V19" s="236">
        <v>0</v>
      </c>
      <c r="W19" s="236">
        <v>0</v>
      </c>
      <c r="X19" s="236">
        <v>0</v>
      </c>
    </row>
    <row r="20" spans="1:24" ht="24.95" customHeight="1">
      <c r="A20" s="234" t="s">
        <v>132</v>
      </c>
      <c r="B20" s="235" t="s">
        <v>1113</v>
      </c>
      <c r="C20" s="236">
        <f t="shared" si="1"/>
        <v>1094</v>
      </c>
      <c r="D20" s="236">
        <v>211</v>
      </c>
      <c r="E20" s="236">
        <v>0</v>
      </c>
      <c r="F20" s="236">
        <v>0</v>
      </c>
      <c r="G20" s="236">
        <v>0</v>
      </c>
      <c r="H20" s="236">
        <v>49</v>
      </c>
      <c r="I20" s="236">
        <v>0</v>
      </c>
      <c r="J20" s="236">
        <v>0</v>
      </c>
      <c r="K20" s="236">
        <v>394</v>
      </c>
      <c r="L20" s="236">
        <v>413</v>
      </c>
      <c r="M20" s="236">
        <v>16</v>
      </c>
      <c r="N20" s="236">
        <v>0</v>
      </c>
      <c r="O20" s="236">
        <v>0</v>
      </c>
      <c r="P20" s="236">
        <v>0</v>
      </c>
      <c r="Q20" s="236">
        <v>11</v>
      </c>
      <c r="R20" s="236">
        <v>0</v>
      </c>
      <c r="S20" s="236">
        <v>0</v>
      </c>
      <c r="T20" s="236">
        <v>0</v>
      </c>
      <c r="U20" s="236">
        <v>0</v>
      </c>
      <c r="V20" s="236">
        <v>0</v>
      </c>
      <c r="W20" s="236">
        <v>0</v>
      </c>
      <c r="X20" s="236">
        <v>0</v>
      </c>
    </row>
    <row r="21" spans="1:24" ht="24.95" customHeight="1">
      <c r="A21" s="234" t="s">
        <v>136</v>
      </c>
      <c r="B21" s="235" t="s">
        <v>1114</v>
      </c>
      <c r="C21" s="236">
        <f t="shared" si="1"/>
        <v>1117</v>
      </c>
      <c r="D21" s="236">
        <f>SUM(D19:D20)</f>
        <v>234</v>
      </c>
      <c r="E21" s="236">
        <f t="shared" ref="E21:H21" si="8">SUM(E19:E20)</f>
        <v>0</v>
      </c>
      <c r="F21" s="236">
        <f t="shared" si="8"/>
        <v>0</v>
      </c>
      <c r="G21" s="236">
        <f t="shared" si="8"/>
        <v>0</v>
      </c>
      <c r="H21" s="236">
        <f t="shared" si="8"/>
        <v>49</v>
      </c>
      <c r="I21" s="236">
        <f t="shared" ref="I21" si="9">SUM(I19:I20)</f>
        <v>0</v>
      </c>
      <c r="J21" s="236">
        <f t="shared" ref="J21" si="10">SUM(J19:J20)</f>
        <v>0</v>
      </c>
      <c r="K21" s="236">
        <f t="shared" ref="K21" si="11">SUM(K19:K20)</f>
        <v>394</v>
      </c>
      <c r="L21" s="236">
        <f t="shared" ref="L21" si="12">SUM(L19:L20)</f>
        <v>413</v>
      </c>
      <c r="M21" s="236">
        <f t="shared" ref="M21" si="13">SUM(M19:M20)</f>
        <v>16</v>
      </c>
      <c r="N21" s="236">
        <f t="shared" ref="N21" si="14">SUM(N19:N20)</f>
        <v>0</v>
      </c>
      <c r="O21" s="236">
        <f t="shared" ref="O21" si="15">SUM(O19:O20)</f>
        <v>0</v>
      </c>
      <c r="P21" s="236">
        <f t="shared" ref="P21" si="16">SUM(P19:P20)</f>
        <v>0</v>
      </c>
      <c r="Q21" s="236">
        <f t="shared" ref="Q21" si="17">SUM(Q19:Q20)</f>
        <v>11</v>
      </c>
      <c r="R21" s="236">
        <f t="shared" ref="R21" si="18">SUM(R19:R20)</f>
        <v>0</v>
      </c>
      <c r="S21" s="236">
        <f t="shared" ref="S21" si="19">SUM(S19:S20)</f>
        <v>0</v>
      </c>
      <c r="T21" s="236">
        <f t="shared" ref="T21" si="20">SUM(T19:T20)</f>
        <v>0</v>
      </c>
      <c r="U21" s="236">
        <f t="shared" ref="U21" si="21">SUM(U19:U20)</f>
        <v>0</v>
      </c>
      <c r="V21" s="236">
        <f t="shared" ref="V21" si="22">SUM(V19:V20)</f>
        <v>0</v>
      </c>
      <c r="W21" s="236">
        <f t="shared" ref="W21" si="23">SUM(W19:W20)</f>
        <v>0</v>
      </c>
      <c r="X21" s="236">
        <f t="shared" ref="X21" si="24">SUM(X19:X20)</f>
        <v>0</v>
      </c>
    </row>
    <row r="22" spans="1:24" ht="24.95" customHeight="1">
      <c r="A22" s="234" t="s">
        <v>138</v>
      </c>
      <c r="B22" s="235" t="s">
        <v>1182</v>
      </c>
      <c r="C22" s="236">
        <f t="shared" si="1"/>
        <v>404</v>
      </c>
      <c r="D22" s="236">
        <v>370</v>
      </c>
      <c r="E22" s="236">
        <v>0</v>
      </c>
      <c r="F22" s="236">
        <v>0</v>
      </c>
      <c r="G22" s="236">
        <v>0</v>
      </c>
      <c r="H22" s="236">
        <v>0</v>
      </c>
      <c r="I22" s="236">
        <v>0</v>
      </c>
      <c r="J22" s="236">
        <v>0</v>
      </c>
      <c r="K22" s="236">
        <v>0</v>
      </c>
      <c r="L22" s="236">
        <v>0</v>
      </c>
      <c r="M22" s="236">
        <v>0</v>
      </c>
      <c r="N22" s="236">
        <v>0</v>
      </c>
      <c r="O22" s="236">
        <v>0</v>
      </c>
      <c r="P22" s="236">
        <v>34</v>
      </c>
      <c r="Q22" s="236">
        <v>0</v>
      </c>
      <c r="R22" s="236">
        <v>0</v>
      </c>
      <c r="S22" s="236">
        <v>0</v>
      </c>
      <c r="T22" s="236">
        <v>0</v>
      </c>
      <c r="U22" s="236">
        <v>0</v>
      </c>
      <c r="V22" s="236">
        <v>0</v>
      </c>
      <c r="W22" s="236">
        <v>0</v>
      </c>
      <c r="X22" s="236">
        <v>0</v>
      </c>
    </row>
    <row r="23" spans="1:24" ht="24.95" customHeight="1">
      <c r="A23" s="234" t="s">
        <v>140</v>
      </c>
      <c r="B23" s="235" t="s">
        <v>1115</v>
      </c>
      <c r="C23" s="236">
        <f t="shared" si="1"/>
        <v>143</v>
      </c>
      <c r="D23" s="236">
        <v>136</v>
      </c>
      <c r="E23" s="236">
        <v>0</v>
      </c>
      <c r="F23" s="236">
        <v>0</v>
      </c>
      <c r="G23" s="236">
        <v>0</v>
      </c>
      <c r="H23" s="236">
        <v>0</v>
      </c>
      <c r="I23" s="236">
        <v>0</v>
      </c>
      <c r="J23" s="236">
        <v>0</v>
      </c>
      <c r="K23" s="236">
        <v>0</v>
      </c>
      <c r="L23" s="236">
        <v>0</v>
      </c>
      <c r="M23" s="236">
        <v>7</v>
      </c>
      <c r="N23" s="236">
        <v>0</v>
      </c>
      <c r="O23" s="236">
        <v>0</v>
      </c>
      <c r="P23" s="236">
        <v>0</v>
      </c>
      <c r="Q23" s="236">
        <v>0</v>
      </c>
      <c r="R23" s="236">
        <v>0</v>
      </c>
      <c r="S23" s="236">
        <v>0</v>
      </c>
      <c r="T23" s="236">
        <v>0</v>
      </c>
      <c r="U23" s="236">
        <v>0</v>
      </c>
      <c r="V23" s="236">
        <v>0</v>
      </c>
      <c r="W23" s="236">
        <v>0</v>
      </c>
      <c r="X23" s="236">
        <v>0</v>
      </c>
    </row>
    <row r="24" spans="1:24" ht="24.95" customHeight="1">
      <c r="A24" s="234" t="s">
        <v>142</v>
      </c>
      <c r="B24" s="235" t="s">
        <v>1116</v>
      </c>
      <c r="C24" s="236">
        <f t="shared" si="1"/>
        <v>547</v>
      </c>
      <c r="D24" s="236">
        <f>SUM(D22:D23)</f>
        <v>506</v>
      </c>
      <c r="E24" s="236">
        <f t="shared" ref="E24:X24" si="25">SUM(E22:E23)</f>
        <v>0</v>
      </c>
      <c r="F24" s="236">
        <f t="shared" si="25"/>
        <v>0</v>
      </c>
      <c r="G24" s="236">
        <f t="shared" si="25"/>
        <v>0</v>
      </c>
      <c r="H24" s="236">
        <f t="shared" si="25"/>
        <v>0</v>
      </c>
      <c r="I24" s="236">
        <f t="shared" si="25"/>
        <v>0</v>
      </c>
      <c r="J24" s="236">
        <f t="shared" si="25"/>
        <v>0</v>
      </c>
      <c r="K24" s="236">
        <f t="shared" si="25"/>
        <v>0</v>
      </c>
      <c r="L24" s="236">
        <f t="shared" si="25"/>
        <v>0</v>
      </c>
      <c r="M24" s="236">
        <v>7</v>
      </c>
      <c r="N24" s="236">
        <f t="shared" si="25"/>
        <v>0</v>
      </c>
      <c r="O24" s="236">
        <f t="shared" si="25"/>
        <v>0</v>
      </c>
      <c r="P24" s="236">
        <f t="shared" si="25"/>
        <v>34</v>
      </c>
      <c r="Q24" s="236">
        <f t="shared" si="25"/>
        <v>0</v>
      </c>
      <c r="R24" s="236">
        <f t="shared" si="25"/>
        <v>0</v>
      </c>
      <c r="S24" s="236">
        <f t="shared" si="25"/>
        <v>0</v>
      </c>
      <c r="T24" s="236">
        <f t="shared" si="25"/>
        <v>0</v>
      </c>
      <c r="U24" s="236">
        <f t="shared" si="25"/>
        <v>0</v>
      </c>
      <c r="V24" s="236">
        <f t="shared" si="25"/>
        <v>0</v>
      </c>
      <c r="W24" s="236">
        <f t="shared" si="25"/>
        <v>0</v>
      </c>
      <c r="X24" s="236">
        <f t="shared" si="25"/>
        <v>0</v>
      </c>
    </row>
    <row r="25" spans="1:24" ht="24.95" customHeight="1">
      <c r="A25" s="234" t="s">
        <v>144</v>
      </c>
      <c r="B25" s="235" t="s">
        <v>1117</v>
      </c>
      <c r="C25" s="236">
        <f t="shared" si="1"/>
        <v>3251</v>
      </c>
      <c r="D25" s="236">
        <v>138</v>
      </c>
      <c r="E25" s="236">
        <v>511</v>
      </c>
      <c r="F25" s="236">
        <v>0</v>
      </c>
      <c r="G25" s="236">
        <v>0</v>
      </c>
      <c r="H25" s="236">
        <v>0</v>
      </c>
      <c r="I25" s="236">
        <v>0</v>
      </c>
      <c r="J25" s="236">
        <v>1906</v>
      </c>
      <c r="K25" s="236">
        <v>0</v>
      </c>
      <c r="L25" s="236">
        <v>21</v>
      </c>
      <c r="M25" s="236">
        <v>571</v>
      </c>
      <c r="N25" s="236">
        <v>0</v>
      </c>
      <c r="O25" s="236">
        <v>0</v>
      </c>
      <c r="P25" s="236">
        <v>85</v>
      </c>
      <c r="Q25" s="236">
        <v>19</v>
      </c>
      <c r="R25" s="236">
        <v>0</v>
      </c>
      <c r="S25" s="236">
        <v>0</v>
      </c>
      <c r="T25" s="236">
        <v>0</v>
      </c>
      <c r="U25" s="236">
        <v>0</v>
      </c>
      <c r="V25" s="236">
        <v>0</v>
      </c>
      <c r="W25" s="236">
        <v>0</v>
      </c>
      <c r="X25" s="236">
        <v>0</v>
      </c>
    </row>
    <row r="26" spans="1:24" ht="24.95" customHeight="1">
      <c r="A26" s="234" t="s">
        <v>146</v>
      </c>
      <c r="B26" s="235" t="s">
        <v>1118</v>
      </c>
      <c r="C26" s="236">
        <f t="shared" si="1"/>
        <v>438</v>
      </c>
      <c r="D26" s="236">
        <v>0</v>
      </c>
      <c r="E26" s="236">
        <v>0</v>
      </c>
      <c r="F26" s="236">
        <v>0</v>
      </c>
      <c r="G26" s="236">
        <v>0</v>
      </c>
      <c r="H26" s="236">
        <v>0</v>
      </c>
      <c r="I26" s="236">
        <v>0</v>
      </c>
      <c r="J26" s="236">
        <v>0</v>
      </c>
      <c r="K26" s="236">
        <v>0</v>
      </c>
      <c r="L26" s="236">
        <v>0</v>
      </c>
      <c r="M26" s="236">
        <v>0</v>
      </c>
      <c r="N26" s="236">
        <v>0</v>
      </c>
      <c r="O26" s="236">
        <v>0</v>
      </c>
      <c r="P26" s="236">
        <v>0</v>
      </c>
      <c r="Q26" s="236">
        <v>0</v>
      </c>
      <c r="R26" s="236">
        <v>0</v>
      </c>
      <c r="S26" s="236">
        <v>438</v>
      </c>
      <c r="T26" s="236">
        <v>0</v>
      </c>
      <c r="U26" s="236">
        <v>0</v>
      </c>
      <c r="V26" s="236">
        <v>0</v>
      </c>
      <c r="W26" s="236">
        <v>0</v>
      </c>
      <c r="X26" s="236">
        <v>0</v>
      </c>
    </row>
    <row r="27" spans="1:24" ht="24.95" customHeight="1">
      <c r="A27" s="234" t="s">
        <v>150</v>
      </c>
      <c r="B27" s="235" t="s">
        <v>1183</v>
      </c>
      <c r="C27" s="236">
        <f t="shared" si="1"/>
        <v>1829</v>
      </c>
      <c r="D27" s="236">
        <v>264</v>
      </c>
      <c r="E27" s="236">
        <v>307</v>
      </c>
      <c r="F27" s="236">
        <v>0</v>
      </c>
      <c r="G27" s="236">
        <v>0</v>
      </c>
      <c r="H27" s="236">
        <v>0</v>
      </c>
      <c r="I27" s="236">
        <v>608</v>
      </c>
      <c r="J27" s="236">
        <v>0</v>
      </c>
      <c r="K27" s="236">
        <v>79</v>
      </c>
      <c r="L27" s="236">
        <v>571</v>
      </c>
      <c r="M27" s="236">
        <v>0</v>
      </c>
      <c r="N27" s="236">
        <v>0</v>
      </c>
      <c r="O27" s="236">
        <v>0</v>
      </c>
      <c r="P27" s="236">
        <v>0</v>
      </c>
      <c r="Q27" s="236">
        <v>0</v>
      </c>
      <c r="R27" s="236">
        <v>0</v>
      </c>
      <c r="S27" s="236">
        <v>0</v>
      </c>
      <c r="T27" s="236">
        <v>0</v>
      </c>
      <c r="U27" s="236">
        <v>0</v>
      </c>
      <c r="V27" s="236">
        <v>0</v>
      </c>
      <c r="W27" s="236">
        <v>0</v>
      </c>
      <c r="X27" s="236">
        <v>0</v>
      </c>
    </row>
    <row r="28" spans="1:24" ht="24.95" customHeight="1">
      <c r="A28" s="234" t="s">
        <v>152</v>
      </c>
      <c r="B28" s="235" t="s">
        <v>1184</v>
      </c>
      <c r="C28" s="236">
        <f t="shared" si="1"/>
        <v>74</v>
      </c>
      <c r="D28" s="236">
        <v>52</v>
      </c>
      <c r="E28" s="236">
        <v>0</v>
      </c>
      <c r="F28" s="236">
        <v>0</v>
      </c>
      <c r="G28" s="236">
        <v>0</v>
      </c>
      <c r="H28" s="236">
        <v>0</v>
      </c>
      <c r="I28" s="236">
        <v>0</v>
      </c>
      <c r="J28" s="236">
        <v>0</v>
      </c>
      <c r="K28" s="236">
        <v>0</v>
      </c>
      <c r="L28" s="236">
        <v>0</v>
      </c>
      <c r="M28" s="236">
        <v>22</v>
      </c>
      <c r="N28" s="236">
        <v>0</v>
      </c>
      <c r="O28" s="236">
        <v>0</v>
      </c>
      <c r="P28" s="236">
        <v>0</v>
      </c>
      <c r="Q28" s="236">
        <v>0</v>
      </c>
      <c r="R28" s="236">
        <v>0</v>
      </c>
      <c r="S28" s="236">
        <v>0</v>
      </c>
      <c r="T28" s="236">
        <v>0</v>
      </c>
      <c r="U28" s="236">
        <v>0</v>
      </c>
      <c r="V28" s="236">
        <v>0</v>
      </c>
      <c r="W28" s="236">
        <v>0</v>
      </c>
      <c r="X28" s="236">
        <v>0</v>
      </c>
    </row>
    <row r="29" spans="1:24" ht="24.95" customHeight="1">
      <c r="A29" s="234" t="s">
        <v>156</v>
      </c>
      <c r="B29" s="235" t="s">
        <v>1119</v>
      </c>
      <c r="C29" s="236">
        <f t="shared" si="1"/>
        <v>1875</v>
      </c>
      <c r="D29" s="236">
        <v>1412</v>
      </c>
      <c r="E29" s="236">
        <v>0</v>
      </c>
      <c r="F29" s="236">
        <v>0</v>
      </c>
      <c r="G29" s="236">
        <v>0</v>
      </c>
      <c r="H29" s="236">
        <v>0</v>
      </c>
      <c r="I29" s="236">
        <v>0</v>
      </c>
      <c r="J29" s="236">
        <v>0</v>
      </c>
      <c r="K29" s="236">
        <v>0</v>
      </c>
      <c r="L29" s="236">
        <v>243</v>
      </c>
      <c r="M29" s="236">
        <v>0</v>
      </c>
      <c r="N29" s="236">
        <v>0</v>
      </c>
      <c r="O29" s="236">
        <v>0</v>
      </c>
      <c r="P29" s="236">
        <v>175</v>
      </c>
      <c r="Q29" s="236">
        <v>0</v>
      </c>
      <c r="R29" s="236">
        <v>0</v>
      </c>
      <c r="S29" s="236">
        <v>45</v>
      </c>
      <c r="T29" s="236">
        <v>0</v>
      </c>
      <c r="U29" s="236">
        <v>0</v>
      </c>
      <c r="V29" s="236">
        <v>0</v>
      </c>
      <c r="W29" s="236">
        <v>0</v>
      </c>
      <c r="X29" s="236">
        <v>0</v>
      </c>
    </row>
    <row r="30" spans="1:24" ht="24.95" customHeight="1">
      <c r="A30" s="234" t="s">
        <v>158</v>
      </c>
      <c r="B30" s="235" t="s">
        <v>1120</v>
      </c>
      <c r="C30" s="236">
        <f t="shared" si="1"/>
        <v>1174</v>
      </c>
      <c r="D30" s="236">
        <v>946</v>
      </c>
      <c r="E30" s="236">
        <v>0</v>
      </c>
      <c r="F30" s="236">
        <v>0</v>
      </c>
      <c r="G30" s="236">
        <v>0</v>
      </c>
      <c r="H30" s="236">
        <v>0</v>
      </c>
      <c r="I30" s="236">
        <v>0</v>
      </c>
      <c r="J30" s="236">
        <v>0</v>
      </c>
      <c r="K30" s="236">
        <v>0</v>
      </c>
      <c r="L30" s="236">
        <v>170</v>
      </c>
      <c r="M30" s="236">
        <v>0</v>
      </c>
      <c r="N30" s="236">
        <v>0</v>
      </c>
      <c r="O30" s="236">
        <v>0</v>
      </c>
      <c r="P30" s="236">
        <v>0</v>
      </c>
      <c r="Q30" s="236">
        <v>58</v>
      </c>
      <c r="R30" s="236">
        <v>0</v>
      </c>
      <c r="S30" s="236">
        <v>0</v>
      </c>
      <c r="T30" s="236">
        <v>0</v>
      </c>
      <c r="U30" s="236">
        <v>0</v>
      </c>
      <c r="V30" s="236">
        <v>0</v>
      </c>
      <c r="W30" s="236">
        <v>0</v>
      </c>
      <c r="X30" s="236">
        <v>0</v>
      </c>
    </row>
    <row r="31" spans="1:24" ht="24.95" customHeight="1">
      <c r="A31" s="234" t="s">
        <v>160</v>
      </c>
      <c r="B31" s="235" t="s">
        <v>1185</v>
      </c>
      <c r="C31" s="236">
        <f t="shared" si="1"/>
        <v>85</v>
      </c>
      <c r="D31" s="236">
        <v>85</v>
      </c>
      <c r="E31" s="236">
        <v>0</v>
      </c>
      <c r="F31" s="236">
        <v>0</v>
      </c>
      <c r="G31" s="236">
        <v>0</v>
      </c>
      <c r="H31" s="236">
        <v>0</v>
      </c>
      <c r="I31" s="236">
        <v>0</v>
      </c>
      <c r="J31" s="236">
        <v>0</v>
      </c>
      <c r="K31" s="236">
        <v>0</v>
      </c>
      <c r="L31" s="236">
        <v>0</v>
      </c>
      <c r="M31" s="236">
        <v>0</v>
      </c>
      <c r="N31" s="236">
        <v>0</v>
      </c>
      <c r="O31" s="236">
        <v>0</v>
      </c>
      <c r="P31" s="236">
        <v>0</v>
      </c>
      <c r="Q31" s="236">
        <v>0</v>
      </c>
      <c r="R31" s="236">
        <v>0</v>
      </c>
      <c r="S31" s="236">
        <v>0</v>
      </c>
      <c r="T31" s="236">
        <v>0</v>
      </c>
      <c r="U31" s="236">
        <v>0</v>
      </c>
      <c r="V31" s="236">
        <v>0</v>
      </c>
      <c r="W31" s="236">
        <v>0</v>
      </c>
      <c r="X31" s="236">
        <v>0</v>
      </c>
    </row>
    <row r="32" spans="1:24" ht="24.95" customHeight="1">
      <c r="A32" s="234" t="s">
        <v>162</v>
      </c>
      <c r="B32" s="235" t="s">
        <v>1121</v>
      </c>
      <c r="C32" s="236">
        <f t="shared" si="1"/>
        <v>8638</v>
      </c>
      <c r="D32" s="236">
        <v>2810</v>
      </c>
      <c r="E32" s="236">
        <v>818</v>
      </c>
      <c r="F32" s="236">
        <v>0</v>
      </c>
      <c r="G32" s="236">
        <v>0</v>
      </c>
      <c r="H32" s="236">
        <v>0</v>
      </c>
      <c r="I32" s="236">
        <v>608</v>
      </c>
      <c r="J32" s="236">
        <v>1906</v>
      </c>
      <c r="K32" s="236">
        <v>79</v>
      </c>
      <c r="L32" s="236">
        <v>1004</v>
      </c>
      <c r="M32" s="236">
        <f>SUM(M25,M26,M27,M28,M29,M30,M31)</f>
        <v>593</v>
      </c>
      <c r="N32" s="236">
        <v>0</v>
      </c>
      <c r="O32" s="236">
        <v>0</v>
      </c>
      <c r="P32" s="236">
        <v>260</v>
      </c>
      <c r="Q32" s="236">
        <v>77</v>
      </c>
      <c r="R32" s="236">
        <v>0</v>
      </c>
      <c r="S32" s="236">
        <v>483</v>
      </c>
      <c r="T32" s="236">
        <v>0</v>
      </c>
      <c r="U32" s="236">
        <v>0</v>
      </c>
      <c r="V32" s="236">
        <v>0</v>
      </c>
      <c r="W32" s="236">
        <v>0</v>
      </c>
      <c r="X32" s="236">
        <v>0</v>
      </c>
    </row>
    <row r="33" spans="1:24" ht="24.95" customHeight="1">
      <c r="A33" s="234" t="s">
        <v>165</v>
      </c>
      <c r="B33" s="235" t="s">
        <v>1186</v>
      </c>
      <c r="C33" s="236">
        <f t="shared" si="1"/>
        <v>1347</v>
      </c>
      <c r="D33" s="236">
        <v>5</v>
      </c>
      <c r="E33" s="236">
        <v>0</v>
      </c>
      <c r="F33" s="236">
        <v>0</v>
      </c>
      <c r="G33" s="236">
        <v>0</v>
      </c>
      <c r="H33" s="236">
        <v>0</v>
      </c>
      <c r="I33" s="236">
        <v>0</v>
      </c>
      <c r="J33" s="236">
        <v>0</v>
      </c>
      <c r="K33" s="236">
        <v>0</v>
      </c>
      <c r="L33" s="236">
        <v>0</v>
      </c>
      <c r="M33" s="236">
        <v>0</v>
      </c>
      <c r="N33" s="236">
        <v>0</v>
      </c>
      <c r="O33" s="236">
        <v>0</v>
      </c>
      <c r="P33" s="236">
        <v>0</v>
      </c>
      <c r="Q33" s="236">
        <v>1342</v>
      </c>
      <c r="R33" s="236">
        <v>0</v>
      </c>
      <c r="S33" s="236">
        <v>0</v>
      </c>
      <c r="T33" s="236">
        <v>0</v>
      </c>
      <c r="U33" s="236">
        <v>0</v>
      </c>
      <c r="V33" s="236">
        <v>0</v>
      </c>
      <c r="W33" s="236">
        <v>0</v>
      </c>
      <c r="X33" s="236">
        <v>0</v>
      </c>
    </row>
    <row r="34" spans="1:24" ht="24.95" customHeight="1">
      <c r="A34" s="234" t="s">
        <v>167</v>
      </c>
      <c r="B34" s="235" t="s">
        <v>1187</v>
      </c>
      <c r="C34" s="236">
        <f t="shared" si="1"/>
        <v>1347</v>
      </c>
      <c r="D34" s="236">
        <f>SUM(D33)</f>
        <v>5</v>
      </c>
      <c r="E34" s="236">
        <v>0</v>
      </c>
      <c r="F34" s="236">
        <v>0</v>
      </c>
      <c r="G34" s="236">
        <v>0</v>
      </c>
      <c r="H34" s="236">
        <v>0</v>
      </c>
      <c r="I34" s="236">
        <v>0</v>
      </c>
      <c r="J34" s="236">
        <v>0</v>
      </c>
      <c r="K34" s="236">
        <v>0</v>
      </c>
      <c r="L34" s="236">
        <v>0</v>
      </c>
      <c r="M34" s="236">
        <v>0</v>
      </c>
      <c r="N34" s="236">
        <v>0</v>
      </c>
      <c r="O34" s="236">
        <v>0</v>
      </c>
      <c r="P34" s="236">
        <v>0</v>
      </c>
      <c r="Q34" s="236">
        <v>1342</v>
      </c>
      <c r="R34" s="236">
        <v>0</v>
      </c>
      <c r="S34" s="236">
        <v>0</v>
      </c>
      <c r="T34" s="236">
        <v>0</v>
      </c>
      <c r="U34" s="236">
        <v>0</v>
      </c>
      <c r="V34" s="236">
        <v>0</v>
      </c>
      <c r="W34" s="236">
        <v>0</v>
      </c>
      <c r="X34" s="236">
        <v>0</v>
      </c>
    </row>
    <row r="35" spans="1:24" ht="24.95" customHeight="1">
      <c r="A35" s="234" t="s">
        <v>169</v>
      </c>
      <c r="B35" s="235" t="s">
        <v>1122</v>
      </c>
      <c r="C35" s="236">
        <f t="shared" si="1"/>
        <v>2262</v>
      </c>
      <c r="D35" s="236">
        <v>460</v>
      </c>
      <c r="E35" s="236">
        <v>198</v>
      </c>
      <c r="F35" s="236">
        <v>0</v>
      </c>
      <c r="G35" s="236">
        <v>0</v>
      </c>
      <c r="H35" s="236">
        <v>13</v>
      </c>
      <c r="I35" s="236">
        <v>164</v>
      </c>
      <c r="J35" s="236">
        <v>478</v>
      </c>
      <c r="K35" s="236">
        <v>122</v>
      </c>
      <c r="L35" s="236">
        <v>268</v>
      </c>
      <c r="M35" s="236">
        <v>161</v>
      </c>
      <c r="N35" s="236">
        <v>0</v>
      </c>
      <c r="O35" s="236">
        <v>0</v>
      </c>
      <c r="P35" s="236">
        <v>38</v>
      </c>
      <c r="Q35" s="236">
        <v>230</v>
      </c>
      <c r="R35" s="236">
        <v>0</v>
      </c>
      <c r="S35" s="236">
        <v>130</v>
      </c>
      <c r="T35" s="236">
        <v>0</v>
      </c>
      <c r="U35" s="236">
        <v>0</v>
      </c>
      <c r="V35" s="236">
        <v>0</v>
      </c>
      <c r="W35" s="236">
        <v>0</v>
      </c>
      <c r="X35" s="236">
        <v>0</v>
      </c>
    </row>
    <row r="36" spans="1:24" ht="24.95" customHeight="1">
      <c r="A36" s="234" t="s">
        <v>187</v>
      </c>
      <c r="B36" s="235" t="s">
        <v>1123</v>
      </c>
      <c r="C36" s="236">
        <f t="shared" si="1"/>
        <v>762</v>
      </c>
      <c r="D36" s="236">
        <v>529</v>
      </c>
      <c r="E36" s="236"/>
      <c r="F36" s="236">
        <v>0</v>
      </c>
      <c r="G36" s="236">
        <v>0</v>
      </c>
      <c r="H36" s="236">
        <v>2</v>
      </c>
      <c r="I36" s="236">
        <v>0</v>
      </c>
      <c r="J36" s="236">
        <v>0</v>
      </c>
      <c r="K36" s="236">
        <v>14</v>
      </c>
      <c r="L36" s="236">
        <v>164</v>
      </c>
      <c r="M36" s="236">
        <v>0</v>
      </c>
      <c r="N36" s="236">
        <v>0</v>
      </c>
      <c r="O36" s="236">
        <v>0</v>
      </c>
      <c r="P36" s="236">
        <v>0</v>
      </c>
      <c r="Q36" s="236">
        <v>53</v>
      </c>
      <c r="R36" s="236">
        <v>0</v>
      </c>
      <c r="S36" s="236">
        <v>0</v>
      </c>
      <c r="T36" s="236">
        <v>0</v>
      </c>
      <c r="U36" s="236">
        <v>0</v>
      </c>
      <c r="V36" s="236">
        <v>0</v>
      </c>
      <c r="W36" s="236">
        <v>0</v>
      </c>
      <c r="X36" s="236">
        <v>0</v>
      </c>
    </row>
    <row r="37" spans="1:24" ht="24.95" customHeight="1">
      <c r="A37" s="234" t="s">
        <v>189</v>
      </c>
      <c r="B37" s="235" t="s">
        <v>1124</v>
      </c>
      <c r="C37" s="236">
        <f t="shared" si="1"/>
        <v>3024</v>
      </c>
      <c r="D37" s="236">
        <f>SUM(D35:D36)</f>
        <v>989</v>
      </c>
      <c r="E37" s="236">
        <f t="shared" ref="E37:I37" si="26">SUM(E35:E36)</f>
        <v>198</v>
      </c>
      <c r="F37" s="236">
        <f t="shared" si="26"/>
        <v>0</v>
      </c>
      <c r="G37" s="236">
        <f t="shared" si="26"/>
        <v>0</v>
      </c>
      <c r="H37" s="236">
        <f t="shared" si="26"/>
        <v>15</v>
      </c>
      <c r="I37" s="236">
        <f t="shared" si="26"/>
        <v>164</v>
      </c>
      <c r="J37" s="236">
        <f t="shared" ref="J37" si="27">SUM(J35:J36)</f>
        <v>478</v>
      </c>
      <c r="K37" s="236">
        <f t="shared" ref="K37" si="28">SUM(K35:K36)</f>
        <v>136</v>
      </c>
      <c r="L37" s="236">
        <f t="shared" ref="L37" si="29">SUM(L35:L36)</f>
        <v>432</v>
      </c>
      <c r="M37" s="236">
        <f t="shared" ref="M37" si="30">SUM(M35:M36)</f>
        <v>161</v>
      </c>
      <c r="N37" s="236">
        <f t="shared" ref="N37" si="31">SUM(N35:N36)</f>
        <v>0</v>
      </c>
      <c r="O37" s="236">
        <f t="shared" ref="O37" si="32">SUM(O35:O36)</f>
        <v>0</v>
      </c>
      <c r="P37" s="236">
        <f t="shared" ref="P37" si="33">SUM(P35:P36)</f>
        <v>38</v>
      </c>
      <c r="Q37" s="236">
        <f t="shared" ref="Q37" si="34">SUM(Q35:Q36)</f>
        <v>283</v>
      </c>
      <c r="R37" s="236">
        <f t="shared" ref="R37" si="35">SUM(R35:R36)</f>
        <v>0</v>
      </c>
      <c r="S37" s="236">
        <f t="shared" ref="S37" si="36">SUM(S35:S36)</f>
        <v>130</v>
      </c>
      <c r="T37" s="236">
        <f t="shared" ref="T37" si="37">SUM(T35:T36)</f>
        <v>0</v>
      </c>
      <c r="U37" s="236">
        <f t="shared" ref="U37" si="38">SUM(U35:U36)</f>
        <v>0</v>
      </c>
      <c r="V37" s="236">
        <f t="shared" ref="V37" si="39">SUM(V35:V36)</f>
        <v>0</v>
      </c>
      <c r="W37" s="236">
        <f t="shared" ref="W37" si="40">SUM(W35:W36)</f>
        <v>0</v>
      </c>
      <c r="X37" s="236">
        <f t="shared" ref="X37" si="41">SUM(X35:X36)</f>
        <v>0</v>
      </c>
    </row>
    <row r="38" spans="1:24" ht="24.95" customHeight="1">
      <c r="A38" s="237" t="s">
        <v>191</v>
      </c>
      <c r="B38" s="238" t="s">
        <v>1125</v>
      </c>
      <c r="C38" s="236">
        <f t="shared" si="1"/>
        <v>14673</v>
      </c>
      <c r="D38" s="239">
        <f>SUM(D37,D33,D32,D24,D21,)</f>
        <v>4544</v>
      </c>
      <c r="E38" s="239">
        <f t="shared" ref="E38:I38" si="42">SUM(E37,E33,E32,E24,E21,)</f>
        <v>1016</v>
      </c>
      <c r="F38" s="239">
        <f t="shared" si="42"/>
        <v>0</v>
      </c>
      <c r="G38" s="239">
        <f t="shared" si="42"/>
        <v>0</v>
      </c>
      <c r="H38" s="239">
        <f t="shared" si="42"/>
        <v>64</v>
      </c>
      <c r="I38" s="239">
        <f t="shared" si="42"/>
        <v>772</v>
      </c>
      <c r="J38" s="239">
        <f t="shared" ref="J38" si="43">SUM(J37,J33,J32,J24,J21,)</f>
        <v>2384</v>
      </c>
      <c r="K38" s="239">
        <f t="shared" ref="K38" si="44">SUM(K37,K33,K32,K24,K21,)</f>
        <v>609</v>
      </c>
      <c r="L38" s="239">
        <f t="shared" ref="L38" si="45">SUM(L37,L33,L32,L24,L21,)</f>
        <v>1849</v>
      </c>
      <c r="M38" s="239">
        <f t="shared" ref="M38" si="46">SUM(M37,M33,M32,M24,M21,)</f>
        <v>777</v>
      </c>
      <c r="N38" s="239">
        <f t="shared" ref="N38" si="47">SUM(N37,N33,N32,N24,N21,)</f>
        <v>0</v>
      </c>
      <c r="O38" s="239">
        <f t="shared" ref="O38" si="48">SUM(O37,O33,O32,O24,O21,)</f>
        <v>0</v>
      </c>
      <c r="P38" s="239">
        <f t="shared" ref="P38" si="49">SUM(P37,P33,P32,P24,P21,)</f>
        <v>332</v>
      </c>
      <c r="Q38" s="239">
        <f t="shared" ref="Q38" si="50">SUM(Q37,Q33,Q32,Q24,Q21,)</f>
        <v>1713</v>
      </c>
      <c r="R38" s="239">
        <f t="shared" ref="R38" si="51">SUM(R37,R33,R32,R24,R21,)</f>
        <v>0</v>
      </c>
      <c r="S38" s="239">
        <f t="shared" ref="S38" si="52">SUM(S37,S33,S32,S24,S21,)</f>
        <v>613</v>
      </c>
      <c r="T38" s="239">
        <f t="shared" ref="T38" si="53">SUM(T37,T33,T32,T24,T21,)</f>
        <v>0</v>
      </c>
      <c r="U38" s="239">
        <f t="shared" ref="U38" si="54">SUM(U37,U33,U32,U24,U21,)</f>
        <v>0</v>
      </c>
      <c r="V38" s="239">
        <f t="shared" ref="V38" si="55">SUM(V37,V33,V32,V24,V21,)</f>
        <v>0</v>
      </c>
      <c r="W38" s="239">
        <f t="shared" ref="W38" si="56">SUM(W37,W33,W32,W24,W21,)</f>
        <v>0</v>
      </c>
      <c r="X38" s="239">
        <f t="shared" ref="X38" si="57">SUM(X37,X33,X32,X24,X21,)</f>
        <v>0</v>
      </c>
    </row>
    <row r="39" spans="1:24" ht="24.95" customHeight="1">
      <c r="A39" s="234" t="s">
        <v>195</v>
      </c>
      <c r="B39" s="235" t="s">
        <v>1188</v>
      </c>
      <c r="C39" s="236">
        <f t="shared" si="1"/>
        <v>290</v>
      </c>
      <c r="D39" s="236">
        <v>0</v>
      </c>
      <c r="E39" s="236">
        <v>0</v>
      </c>
      <c r="F39" s="236">
        <v>0</v>
      </c>
      <c r="G39" s="236">
        <v>0</v>
      </c>
      <c r="H39" s="236">
        <v>0</v>
      </c>
      <c r="I39" s="236">
        <v>0</v>
      </c>
      <c r="J39" s="236">
        <v>0</v>
      </c>
      <c r="K39" s="236">
        <v>0</v>
      </c>
      <c r="L39" s="236">
        <v>0</v>
      </c>
      <c r="M39" s="236">
        <v>0</v>
      </c>
      <c r="N39" s="236">
        <v>0</v>
      </c>
      <c r="O39" s="236">
        <v>0</v>
      </c>
      <c r="P39" s="236">
        <v>0</v>
      </c>
      <c r="Q39" s="236">
        <v>0</v>
      </c>
      <c r="R39" s="236">
        <v>0</v>
      </c>
      <c r="S39" s="236">
        <v>0</v>
      </c>
      <c r="T39" s="236">
        <v>0</v>
      </c>
      <c r="U39" s="236">
        <v>290</v>
      </c>
      <c r="V39" s="236">
        <v>0</v>
      </c>
      <c r="W39" s="236">
        <v>0</v>
      </c>
      <c r="X39" s="236">
        <v>0</v>
      </c>
    </row>
    <row r="40" spans="1:24" ht="24.95" customHeight="1">
      <c r="A40" s="234" t="s">
        <v>215</v>
      </c>
      <c r="B40" s="235" t="s">
        <v>1189</v>
      </c>
      <c r="C40" s="236">
        <f t="shared" si="1"/>
        <v>290</v>
      </c>
      <c r="D40" s="236">
        <v>0</v>
      </c>
      <c r="E40" s="236">
        <v>0</v>
      </c>
      <c r="F40" s="236">
        <v>0</v>
      </c>
      <c r="G40" s="236">
        <v>0</v>
      </c>
      <c r="H40" s="236">
        <v>0</v>
      </c>
      <c r="I40" s="236">
        <v>0</v>
      </c>
      <c r="J40" s="236">
        <v>0</v>
      </c>
      <c r="K40" s="236">
        <v>0</v>
      </c>
      <c r="L40" s="236">
        <v>0</v>
      </c>
      <c r="M40" s="236">
        <v>0</v>
      </c>
      <c r="N40" s="236">
        <v>0</v>
      </c>
      <c r="O40" s="236">
        <v>0</v>
      </c>
      <c r="P40" s="236">
        <v>0</v>
      </c>
      <c r="Q40" s="236">
        <v>0</v>
      </c>
      <c r="R40" s="236">
        <v>0</v>
      </c>
      <c r="S40" s="236">
        <v>0</v>
      </c>
      <c r="T40" s="236">
        <v>0</v>
      </c>
      <c r="U40" s="236">
        <v>290</v>
      </c>
      <c r="V40" s="236">
        <v>0</v>
      </c>
      <c r="W40" s="236">
        <v>0</v>
      </c>
      <c r="X40" s="236">
        <v>0</v>
      </c>
    </row>
    <row r="41" spans="1:24" ht="24.95" customHeight="1">
      <c r="A41" s="234" t="s">
        <v>271</v>
      </c>
      <c r="B41" s="235" t="s">
        <v>1190</v>
      </c>
      <c r="C41" s="236">
        <f t="shared" si="1"/>
        <v>1849</v>
      </c>
      <c r="D41" s="236">
        <v>0</v>
      </c>
      <c r="E41" s="236">
        <v>0</v>
      </c>
      <c r="F41" s="236">
        <v>0</v>
      </c>
      <c r="G41" s="236">
        <v>0</v>
      </c>
      <c r="H41" s="236">
        <v>0</v>
      </c>
      <c r="I41" s="236">
        <v>0</v>
      </c>
      <c r="J41" s="236">
        <v>0</v>
      </c>
      <c r="K41" s="236">
        <v>0</v>
      </c>
      <c r="L41" s="236">
        <v>0</v>
      </c>
      <c r="M41" s="236">
        <v>0</v>
      </c>
      <c r="N41" s="236">
        <v>0</v>
      </c>
      <c r="O41" s="236">
        <v>0</v>
      </c>
      <c r="P41" s="236">
        <v>0</v>
      </c>
      <c r="Q41" s="236">
        <v>0</v>
      </c>
      <c r="R41" s="236">
        <v>0</v>
      </c>
      <c r="S41" s="236">
        <v>0</v>
      </c>
      <c r="T41" s="236">
        <v>0</v>
      </c>
      <c r="U41" s="236">
        <v>0</v>
      </c>
      <c r="V41" s="236">
        <v>0</v>
      </c>
      <c r="W41" s="236">
        <v>0</v>
      </c>
      <c r="X41" s="236">
        <v>1849</v>
      </c>
    </row>
    <row r="42" spans="1:24" ht="24.95" customHeight="1">
      <c r="A42" s="234" t="s">
        <v>305</v>
      </c>
      <c r="B42" s="235" t="s">
        <v>1191</v>
      </c>
      <c r="C42" s="236">
        <f t="shared" si="1"/>
        <v>35</v>
      </c>
      <c r="D42" s="236">
        <v>0</v>
      </c>
      <c r="E42" s="236">
        <v>0</v>
      </c>
      <c r="F42" s="236">
        <v>0</v>
      </c>
      <c r="G42" s="236">
        <v>0</v>
      </c>
      <c r="H42" s="236">
        <v>0</v>
      </c>
      <c r="I42" s="236">
        <v>0</v>
      </c>
      <c r="J42" s="236">
        <v>0</v>
      </c>
      <c r="K42" s="236">
        <v>0</v>
      </c>
      <c r="L42" s="236">
        <v>0</v>
      </c>
      <c r="M42" s="236">
        <v>0</v>
      </c>
      <c r="N42" s="236">
        <v>0</v>
      </c>
      <c r="O42" s="236">
        <v>0</v>
      </c>
      <c r="P42" s="236">
        <v>0</v>
      </c>
      <c r="Q42" s="236">
        <v>0</v>
      </c>
      <c r="R42" s="236">
        <v>0</v>
      </c>
      <c r="S42" s="236">
        <v>0</v>
      </c>
      <c r="T42" s="236">
        <v>0</v>
      </c>
      <c r="U42" s="236">
        <v>0</v>
      </c>
      <c r="V42" s="236">
        <v>0</v>
      </c>
      <c r="W42" s="236">
        <v>0</v>
      </c>
      <c r="X42" s="236">
        <v>35</v>
      </c>
    </row>
    <row r="43" spans="1:24" ht="24.95" customHeight="1">
      <c r="A43" s="234" t="s">
        <v>309</v>
      </c>
      <c r="B43" s="235" t="s">
        <v>1192</v>
      </c>
      <c r="C43" s="236">
        <f t="shared" si="1"/>
        <v>1714</v>
      </c>
      <c r="D43" s="236">
        <v>0</v>
      </c>
      <c r="E43" s="236">
        <v>0</v>
      </c>
      <c r="F43" s="236">
        <v>0</v>
      </c>
      <c r="G43" s="236">
        <v>0</v>
      </c>
      <c r="H43" s="236">
        <v>0</v>
      </c>
      <c r="I43" s="236">
        <v>0</v>
      </c>
      <c r="J43" s="236">
        <v>0</v>
      </c>
      <c r="K43" s="236">
        <v>0</v>
      </c>
      <c r="L43" s="236">
        <v>0</v>
      </c>
      <c r="M43" s="236">
        <v>0</v>
      </c>
      <c r="N43" s="236">
        <v>0</v>
      </c>
      <c r="O43" s="236">
        <v>0</v>
      </c>
      <c r="P43" s="236">
        <v>0</v>
      </c>
      <c r="Q43" s="236">
        <v>0</v>
      </c>
      <c r="R43" s="236">
        <v>0</v>
      </c>
      <c r="S43" s="236">
        <v>0</v>
      </c>
      <c r="T43" s="236">
        <v>0</v>
      </c>
      <c r="U43" s="236">
        <v>0</v>
      </c>
      <c r="V43" s="236">
        <v>0</v>
      </c>
      <c r="W43" s="236">
        <v>0</v>
      </c>
      <c r="X43" s="236">
        <v>1714</v>
      </c>
    </row>
    <row r="44" spans="1:24" ht="24.95" customHeight="1">
      <c r="A44" s="237" t="s">
        <v>315</v>
      </c>
      <c r="B44" s="238" t="s">
        <v>1193</v>
      </c>
      <c r="C44" s="236">
        <f t="shared" si="1"/>
        <v>2139</v>
      </c>
      <c r="D44" s="239">
        <v>0</v>
      </c>
      <c r="E44" s="239">
        <v>0</v>
      </c>
      <c r="F44" s="239">
        <v>0</v>
      </c>
      <c r="G44" s="239">
        <v>0</v>
      </c>
      <c r="H44" s="239">
        <v>0</v>
      </c>
      <c r="I44" s="239">
        <v>0</v>
      </c>
      <c r="J44" s="239">
        <v>0</v>
      </c>
      <c r="K44" s="239">
        <v>0</v>
      </c>
      <c r="L44" s="239">
        <v>0</v>
      </c>
      <c r="M44" s="239">
        <v>0</v>
      </c>
      <c r="N44" s="239">
        <v>0</v>
      </c>
      <c r="O44" s="239">
        <v>0</v>
      </c>
      <c r="P44" s="239">
        <v>0</v>
      </c>
      <c r="Q44" s="239">
        <v>0</v>
      </c>
      <c r="R44" s="239">
        <v>0</v>
      </c>
      <c r="S44" s="239">
        <v>0</v>
      </c>
      <c r="T44" s="239">
        <v>0</v>
      </c>
      <c r="U44" s="239">
        <f>SUM(U39)</f>
        <v>290</v>
      </c>
      <c r="V44" s="239">
        <v>0</v>
      </c>
      <c r="W44" s="239">
        <v>0</v>
      </c>
      <c r="X44" s="239">
        <f>SUM(X41)</f>
        <v>1849</v>
      </c>
    </row>
    <row r="45" spans="1:24" ht="24.95" customHeight="1">
      <c r="A45" s="234" t="s">
        <v>321</v>
      </c>
      <c r="B45" s="235" t="s">
        <v>1194</v>
      </c>
      <c r="C45" s="236">
        <f t="shared" si="1"/>
        <v>493</v>
      </c>
      <c r="D45" s="236">
        <v>0</v>
      </c>
      <c r="E45" s="236">
        <v>0</v>
      </c>
      <c r="F45" s="236">
        <v>493</v>
      </c>
      <c r="G45" s="236">
        <v>0</v>
      </c>
      <c r="H45" s="236">
        <v>0</v>
      </c>
      <c r="I45" s="236">
        <v>0</v>
      </c>
      <c r="J45" s="236">
        <v>0</v>
      </c>
      <c r="K45" s="236">
        <v>0</v>
      </c>
      <c r="L45" s="236">
        <v>0</v>
      </c>
      <c r="M45" s="236">
        <v>0</v>
      </c>
      <c r="N45" s="236">
        <v>0</v>
      </c>
      <c r="O45" s="236">
        <v>0</v>
      </c>
      <c r="P45" s="236">
        <v>0</v>
      </c>
      <c r="Q45" s="236">
        <v>0</v>
      </c>
      <c r="R45" s="236">
        <v>0</v>
      </c>
      <c r="S45" s="236">
        <v>0</v>
      </c>
      <c r="T45" s="236">
        <v>0</v>
      </c>
      <c r="U45" s="236">
        <v>0</v>
      </c>
      <c r="V45" s="236">
        <v>0</v>
      </c>
      <c r="W45" s="236">
        <v>0</v>
      </c>
      <c r="X45" s="236">
        <v>0</v>
      </c>
    </row>
    <row r="46" spans="1:24" ht="24.95" customHeight="1">
      <c r="A46" s="234" t="s">
        <v>327</v>
      </c>
      <c r="B46" s="235" t="s">
        <v>1195</v>
      </c>
      <c r="C46" s="236">
        <f t="shared" si="1"/>
        <v>493</v>
      </c>
      <c r="D46" s="236">
        <v>0</v>
      </c>
      <c r="E46" s="236">
        <v>0</v>
      </c>
      <c r="F46" s="236">
        <v>493</v>
      </c>
      <c r="G46" s="236">
        <v>0</v>
      </c>
      <c r="H46" s="236">
        <v>0</v>
      </c>
      <c r="I46" s="236">
        <v>0</v>
      </c>
      <c r="J46" s="236">
        <v>0</v>
      </c>
      <c r="K46" s="236">
        <v>0</v>
      </c>
      <c r="L46" s="236">
        <v>0</v>
      </c>
      <c r="M46" s="236">
        <v>0</v>
      </c>
      <c r="N46" s="236">
        <v>0</v>
      </c>
      <c r="O46" s="236">
        <v>0</v>
      </c>
      <c r="P46" s="236">
        <v>0</v>
      </c>
      <c r="Q46" s="236">
        <v>0</v>
      </c>
      <c r="R46" s="236">
        <v>0</v>
      </c>
      <c r="S46" s="236">
        <v>0</v>
      </c>
      <c r="T46" s="236">
        <v>0</v>
      </c>
      <c r="U46" s="236">
        <v>0</v>
      </c>
      <c r="V46" s="236">
        <v>0</v>
      </c>
      <c r="W46" s="236">
        <v>0</v>
      </c>
      <c r="X46" s="236">
        <v>0</v>
      </c>
    </row>
    <row r="47" spans="1:24" ht="24.95" customHeight="1">
      <c r="A47" s="234" t="s">
        <v>379</v>
      </c>
      <c r="B47" s="235" t="s">
        <v>1196</v>
      </c>
      <c r="C47" s="236">
        <f t="shared" si="1"/>
        <v>9973</v>
      </c>
      <c r="D47" s="236">
        <f>SUM(D48:D49)</f>
        <v>7436</v>
      </c>
      <c r="E47" s="236">
        <v>0</v>
      </c>
      <c r="F47" s="236">
        <v>0</v>
      </c>
      <c r="G47" s="236">
        <v>0</v>
      </c>
      <c r="H47" s="236">
        <v>0</v>
      </c>
      <c r="I47" s="236">
        <v>0</v>
      </c>
      <c r="J47" s="236">
        <v>0</v>
      </c>
      <c r="K47" s="236">
        <v>0</v>
      </c>
      <c r="L47" s="236">
        <v>0</v>
      </c>
      <c r="M47" s="236">
        <v>0</v>
      </c>
      <c r="N47" s="236">
        <v>1012</v>
      </c>
      <c r="O47" s="236">
        <v>0</v>
      </c>
      <c r="P47" s="236">
        <v>0</v>
      </c>
      <c r="Q47" s="236">
        <v>0</v>
      </c>
      <c r="R47" s="236">
        <v>0</v>
      </c>
      <c r="S47" s="236">
        <v>0</v>
      </c>
      <c r="T47" s="236">
        <v>294</v>
      </c>
      <c r="U47" s="236">
        <v>0</v>
      </c>
      <c r="V47" s="236">
        <v>937</v>
      </c>
      <c r="W47" s="236">
        <v>294</v>
      </c>
      <c r="X47" s="236">
        <v>0</v>
      </c>
    </row>
    <row r="48" spans="1:24" ht="24.95" customHeight="1">
      <c r="A48" s="234" t="s">
        <v>393</v>
      </c>
      <c r="B48" s="235" t="s">
        <v>1197</v>
      </c>
      <c r="C48" s="236">
        <f t="shared" si="1"/>
        <v>9919</v>
      </c>
      <c r="D48" s="236">
        <v>7382</v>
      </c>
      <c r="E48" s="236">
        <v>0</v>
      </c>
      <c r="F48" s="236">
        <v>0</v>
      </c>
      <c r="G48" s="236">
        <v>0</v>
      </c>
      <c r="H48" s="236">
        <v>0</v>
      </c>
      <c r="I48" s="236">
        <v>0</v>
      </c>
      <c r="J48" s="236">
        <v>0</v>
      </c>
      <c r="K48" s="236">
        <v>0</v>
      </c>
      <c r="L48" s="236">
        <v>0</v>
      </c>
      <c r="M48" s="236">
        <v>0</v>
      </c>
      <c r="N48" s="236">
        <v>1012</v>
      </c>
      <c r="O48" s="236">
        <v>0</v>
      </c>
      <c r="P48" s="236">
        <v>0</v>
      </c>
      <c r="Q48" s="236">
        <v>0</v>
      </c>
      <c r="R48" s="236">
        <v>0</v>
      </c>
      <c r="S48" s="236">
        <v>0</v>
      </c>
      <c r="T48" s="236">
        <v>294</v>
      </c>
      <c r="U48" s="236">
        <v>0</v>
      </c>
      <c r="V48" s="236">
        <v>937</v>
      </c>
      <c r="W48" s="236">
        <v>294</v>
      </c>
      <c r="X48" s="236">
        <v>0</v>
      </c>
    </row>
    <row r="49" spans="1:24" ht="24.95" customHeight="1">
      <c r="A49" s="234" t="s">
        <v>395</v>
      </c>
      <c r="B49" s="235" t="s">
        <v>1198</v>
      </c>
      <c r="C49" s="236">
        <f t="shared" si="1"/>
        <v>54</v>
      </c>
      <c r="D49" s="236">
        <v>54</v>
      </c>
      <c r="E49" s="236">
        <v>0</v>
      </c>
      <c r="F49" s="236">
        <v>0</v>
      </c>
      <c r="G49" s="236">
        <v>0</v>
      </c>
      <c r="H49" s="236">
        <v>0</v>
      </c>
      <c r="I49" s="236">
        <v>0</v>
      </c>
      <c r="J49" s="236">
        <v>0</v>
      </c>
      <c r="K49" s="236">
        <v>0</v>
      </c>
      <c r="L49" s="236">
        <v>0</v>
      </c>
      <c r="M49" s="236">
        <v>0</v>
      </c>
      <c r="N49" s="236">
        <v>0</v>
      </c>
      <c r="O49" s="236">
        <v>0</v>
      </c>
      <c r="P49" s="236">
        <v>0</v>
      </c>
      <c r="Q49" s="236">
        <v>0</v>
      </c>
      <c r="R49" s="236">
        <v>0</v>
      </c>
      <c r="S49" s="236">
        <v>0</v>
      </c>
      <c r="T49" s="236">
        <v>0</v>
      </c>
      <c r="U49" s="236">
        <v>0</v>
      </c>
      <c r="V49" s="236">
        <v>0</v>
      </c>
      <c r="W49" s="236">
        <v>0</v>
      </c>
      <c r="X49" s="236">
        <v>0</v>
      </c>
    </row>
    <row r="50" spans="1:24" ht="24.95" customHeight="1">
      <c r="A50" s="234" t="s">
        <v>442</v>
      </c>
      <c r="B50" s="235" t="s">
        <v>1199</v>
      </c>
      <c r="C50" s="236">
        <f t="shared" si="1"/>
        <v>10419</v>
      </c>
      <c r="D50" s="236">
        <f>SUM(D51:D53)</f>
        <v>9230</v>
      </c>
      <c r="E50" s="236">
        <v>0</v>
      </c>
      <c r="F50" s="236">
        <v>0</v>
      </c>
      <c r="G50" s="236">
        <v>0</v>
      </c>
      <c r="H50" s="236">
        <v>0</v>
      </c>
      <c r="I50" s="236">
        <v>0</v>
      </c>
      <c r="J50" s="236">
        <v>0</v>
      </c>
      <c r="K50" s="236">
        <v>0</v>
      </c>
      <c r="L50" s="236">
        <v>0</v>
      </c>
      <c r="M50" s="236">
        <v>700</v>
      </c>
      <c r="N50" s="236">
        <v>0</v>
      </c>
      <c r="O50" s="236">
        <v>240</v>
      </c>
      <c r="P50" s="236">
        <v>0</v>
      </c>
      <c r="Q50" s="236">
        <v>0</v>
      </c>
      <c r="R50" s="236">
        <v>249</v>
      </c>
      <c r="S50" s="236">
        <v>0</v>
      </c>
      <c r="T50" s="236">
        <v>0</v>
      </c>
      <c r="U50" s="236">
        <v>0</v>
      </c>
      <c r="V50" s="236">
        <v>0</v>
      </c>
      <c r="W50" s="236">
        <v>0</v>
      </c>
      <c r="X50" s="236">
        <v>0</v>
      </c>
    </row>
    <row r="51" spans="1:24" ht="24.95" customHeight="1">
      <c r="A51" s="234" t="s">
        <v>446</v>
      </c>
      <c r="B51" s="235" t="s">
        <v>1200</v>
      </c>
      <c r="C51" s="236">
        <f t="shared" si="1"/>
        <v>575</v>
      </c>
      <c r="D51" s="236">
        <v>556</v>
      </c>
      <c r="E51" s="236">
        <v>0</v>
      </c>
      <c r="F51" s="236">
        <v>0</v>
      </c>
      <c r="G51" s="236">
        <v>0</v>
      </c>
      <c r="H51" s="236">
        <v>0</v>
      </c>
      <c r="I51" s="236">
        <v>0</v>
      </c>
      <c r="J51" s="236">
        <v>0</v>
      </c>
      <c r="K51" s="236">
        <v>0</v>
      </c>
      <c r="L51" s="236">
        <v>0</v>
      </c>
      <c r="M51" s="236">
        <v>0</v>
      </c>
      <c r="N51" s="236">
        <v>0</v>
      </c>
      <c r="O51" s="236">
        <v>0</v>
      </c>
      <c r="P51" s="236">
        <v>0</v>
      </c>
      <c r="Q51" s="236">
        <v>0</v>
      </c>
      <c r="R51" s="236">
        <v>19</v>
      </c>
      <c r="S51" s="236">
        <v>0</v>
      </c>
      <c r="T51" s="236">
        <v>0</v>
      </c>
      <c r="U51" s="236">
        <v>0</v>
      </c>
      <c r="V51" s="236">
        <v>0</v>
      </c>
      <c r="W51" s="236">
        <v>0</v>
      </c>
      <c r="X51" s="236">
        <v>0</v>
      </c>
    </row>
    <row r="52" spans="1:24" ht="24.95" customHeight="1">
      <c r="A52" s="234" t="s">
        <v>448</v>
      </c>
      <c r="B52" s="235" t="s">
        <v>1201</v>
      </c>
      <c r="C52" s="236">
        <f t="shared" si="1"/>
        <v>255</v>
      </c>
      <c r="D52" s="236">
        <v>25</v>
      </c>
      <c r="E52" s="236">
        <v>0</v>
      </c>
      <c r="F52" s="236">
        <v>0</v>
      </c>
      <c r="G52" s="236">
        <v>0</v>
      </c>
      <c r="H52" s="236">
        <v>0</v>
      </c>
      <c r="I52" s="236">
        <v>0</v>
      </c>
      <c r="J52" s="236">
        <v>0</v>
      </c>
      <c r="K52" s="236">
        <v>0</v>
      </c>
      <c r="L52" s="236">
        <v>0</v>
      </c>
      <c r="M52" s="236">
        <v>0</v>
      </c>
      <c r="N52" s="236">
        <v>0</v>
      </c>
      <c r="O52" s="236">
        <v>0</v>
      </c>
      <c r="P52" s="236">
        <v>0</v>
      </c>
      <c r="Q52" s="236">
        <v>0</v>
      </c>
      <c r="R52" s="236">
        <v>230</v>
      </c>
      <c r="S52" s="236">
        <v>0</v>
      </c>
      <c r="T52" s="236">
        <v>0</v>
      </c>
      <c r="U52" s="236">
        <v>0</v>
      </c>
      <c r="V52" s="236">
        <v>0</v>
      </c>
      <c r="W52" s="236">
        <v>0</v>
      </c>
      <c r="X52" s="236">
        <v>0</v>
      </c>
    </row>
    <row r="53" spans="1:24" ht="24.95" customHeight="1">
      <c r="A53" s="234" t="s">
        <v>457</v>
      </c>
      <c r="B53" s="235" t="s">
        <v>1202</v>
      </c>
      <c r="C53" s="236">
        <f t="shared" si="1"/>
        <v>9589</v>
      </c>
      <c r="D53" s="236">
        <v>8649</v>
      </c>
      <c r="E53" s="236">
        <v>0</v>
      </c>
      <c r="F53" s="236">
        <v>0</v>
      </c>
      <c r="G53" s="236">
        <v>0</v>
      </c>
      <c r="H53" s="236">
        <v>0</v>
      </c>
      <c r="I53" s="236">
        <v>0</v>
      </c>
      <c r="J53" s="236">
        <v>0</v>
      </c>
      <c r="K53" s="236">
        <v>0</v>
      </c>
      <c r="L53" s="236">
        <v>0</v>
      </c>
      <c r="M53" s="236">
        <v>700</v>
      </c>
      <c r="N53" s="236">
        <v>0</v>
      </c>
      <c r="O53" s="236">
        <v>240</v>
      </c>
      <c r="P53" s="236">
        <v>0</v>
      </c>
      <c r="Q53" s="236">
        <v>0</v>
      </c>
      <c r="R53" s="236">
        <v>0</v>
      </c>
      <c r="S53" s="236">
        <v>0</v>
      </c>
      <c r="T53" s="236">
        <v>0</v>
      </c>
      <c r="U53" s="236">
        <v>0</v>
      </c>
      <c r="V53" s="236">
        <v>0</v>
      </c>
      <c r="W53" s="236">
        <v>0</v>
      </c>
      <c r="X53" s="236">
        <v>0</v>
      </c>
    </row>
    <row r="54" spans="1:24" ht="24.95" customHeight="1">
      <c r="A54" s="237" t="s">
        <v>465</v>
      </c>
      <c r="B54" s="238" t="s">
        <v>1203</v>
      </c>
      <c r="C54" s="236">
        <f>SUM(D54:X54)</f>
        <v>20885</v>
      </c>
      <c r="D54" s="239">
        <f>SUM(D47,D50,)</f>
        <v>16666</v>
      </c>
      <c r="E54" s="239">
        <f t="shared" ref="E54:X54" si="58">SUM(E47,E50,)</f>
        <v>0</v>
      </c>
      <c r="F54" s="239">
        <v>493</v>
      </c>
      <c r="G54" s="239">
        <f t="shared" si="58"/>
        <v>0</v>
      </c>
      <c r="H54" s="239">
        <f t="shared" si="58"/>
        <v>0</v>
      </c>
      <c r="I54" s="239">
        <f t="shared" si="58"/>
        <v>0</v>
      </c>
      <c r="J54" s="239">
        <f t="shared" si="58"/>
        <v>0</v>
      </c>
      <c r="K54" s="239">
        <f t="shared" si="58"/>
        <v>0</v>
      </c>
      <c r="L54" s="239">
        <f t="shared" si="58"/>
        <v>0</v>
      </c>
      <c r="M54" s="239">
        <f t="shared" si="58"/>
        <v>700</v>
      </c>
      <c r="N54" s="239">
        <f t="shared" si="58"/>
        <v>1012</v>
      </c>
      <c r="O54" s="239">
        <f t="shared" si="58"/>
        <v>240</v>
      </c>
      <c r="P54" s="239">
        <f t="shared" si="58"/>
        <v>0</v>
      </c>
      <c r="Q54" s="239">
        <f t="shared" si="58"/>
        <v>0</v>
      </c>
      <c r="R54" s="239">
        <f t="shared" si="58"/>
        <v>249</v>
      </c>
      <c r="S54" s="239">
        <f t="shared" si="58"/>
        <v>0</v>
      </c>
      <c r="T54" s="239">
        <f t="shared" si="58"/>
        <v>294</v>
      </c>
      <c r="U54" s="239">
        <f t="shared" si="58"/>
        <v>0</v>
      </c>
      <c r="V54" s="239">
        <f t="shared" si="58"/>
        <v>937</v>
      </c>
      <c r="W54" s="239">
        <f t="shared" si="58"/>
        <v>294</v>
      </c>
      <c r="X54" s="239">
        <f t="shared" si="58"/>
        <v>0</v>
      </c>
    </row>
    <row r="55" spans="1:24" ht="24.95" customHeight="1">
      <c r="A55" s="234" t="s">
        <v>473</v>
      </c>
      <c r="B55" s="235" t="s">
        <v>1204</v>
      </c>
      <c r="C55" s="236">
        <f t="shared" si="1"/>
        <v>217</v>
      </c>
      <c r="D55" s="236">
        <v>217</v>
      </c>
      <c r="E55" s="236">
        <v>0</v>
      </c>
      <c r="F55" s="236">
        <v>0</v>
      </c>
      <c r="G55" s="236">
        <v>0</v>
      </c>
      <c r="H55" s="236">
        <v>0</v>
      </c>
      <c r="I55" s="236">
        <v>0</v>
      </c>
      <c r="J55" s="236">
        <v>0</v>
      </c>
      <c r="K55" s="236">
        <v>0</v>
      </c>
      <c r="L55" s="236">
        <v>0</v>
      </c>
      <c r="M55" s="236">
        <v>0</v>
      </c>
      <c r="N55" s="236">
        <v>0</v>
      </c>
      <c r="O55" s="236">
        <v>0</v>
      </c>
      <c r="P55" s="236">
        <v>0</v>
      </c>
      <c r="Q55" s="236">
        <v>0</v>
      </c>
      <c r="R55" s="236">
        <v>0</v>
      </c>
      <c r="S55" s="236">
        <v>0</v>
      </c>
      <c r="T55" s="236">
        <v>0</v>
      </c>
      <c r="U55" s="236">
        <v>0</v>
      </c>
      <c r="V55" s="236">
        <v>0</v>
      </c>
      <c r="W55" s="236">
        <v>0</v>
      </c>
      <c r="X55" s="236">
        <v>0</v>
      </c>
    </row>
    <row r="56" spans="1:24" ht="24.95" customHeight="1">
      <c r="A56" s="234" t="s">
        <v>475</v>
      </c>
      <c r="B56" s="235" t="s">
        <v>1205</v>
      </c>
      <c r="C56" s="236">
        <f t="shared" si="1"/>
        <v>787</v>
      </c>
      <c r="D56" s="236">
        <v>143</v>
      </c>
      <c r="E56" s="236">
        <v>0</v>
      </c>
      <c r="F56" s="236">
        <v>0</v>
      </c>
      <c r="G56" s="236">
        <v>0</v>
      </c>
      <c r="H56" s="236">
        <v>0</v>
      </c>
      <c r="I56" s="236">
        <v>0</v>
      </c>
      <c r="J56" s="236">
        <v>0</v>
      </c>
      <c r="K56" s="236">
        <v>0</v>
      </c>
      <c r="L56" s="236">
        <v>644</v>
      </c>
      <c r="M56" s="236">
        <v>0</v>
      </c>
      <c r="N56" s="236">
        <v>0</v>
      </c>
      <c r="O56" s="236">
        <v>0</v>
      </c>
      <c r="P56" s="236">
        <v>0</v>
      </c>
      <c r="Q56" s="236">
        <v>0</v>
      </c>
      <c r="R56" s="236">
        <v>0</v>
      </c>
      <c r="S56" s="236">
        <v>0</v>
      </c>
      <c r="T56" s="236">
        <v>0</v>
      </c>
      <c r="U56" s="236">
        <v>0</v>
      </c>
      <c r="V56" s="236">
        <v>0</v>
      </c>
      <c r="W56" s="236">
        <v>0</v>
      </c>
      <c r="X56" s="236">
        <v>0</v>
      </c>
    </row>
    <row r="57" spans="1:24" ht="24.95" customHeight="1">
      <c r="A57" s="234" t="s">
        <v>481</v>
      </c>
      <c r="B57" s="235" t="s">
        <v>1206</v>
      </c>
      <c r="C57" s="236">
        <f t="shared" si="1"/>
        <v>186</v>
      </c>
      <c r="D57" s="236">
        <v>97</v>
      </c>
      <c r="E57" s="236">
        <v>0</v>
      </c>
      <c r="F57" s="236">
        <v>0</v>
      </c>
      <c r="G57" s="236">
        <v>0</v>
      </c>
      <c r="H57" s="236">
        <v>0</v>
      </c>
      <c r="I57" s="236">
        <v>0</v>
      </c>
      <c r="J57" s="236">
        <v>0</v>
      </c>
      <c r="K57" s="236">
        <v>0</v>
      </c>
      <c r="L57" s="236">
        <v>89</v>
      </c>
      <c r="M57" s="236">
        <v>0</v>
      </c>
      <c r="N57" s="236">
        <v>0</v>
      </c>
      <c r="O57" s="236">
        <v>0</v>
      </c>
      <c r="P57" s="236">
        <v>0</v>
      </c>
      <c r="Q57" s="236">
        <v>0</v>
      </c>
      <c r="R57" s="236">
        <v>0</v>
      </c>
      <c r="S57" s="236">
        <v>0</v>
      </c>
      <c r="T57" s="236">
        <v>0</v>
      </c>
      <c r="U57" s="236">
        <v>0</v>
      </c>
      <c r="V57" s="236">
        <v>0</v>
      </c>
      <c r="W57" s="236">
        <v>0</v>
      </c>
      <c r="X57" s="236">
        <v>0</v>
      </c>
    </row>
    <row r="58" spans="1:24" ht="24.95" customHeight="1">
      <c r="A58" s="237" t="s">
        <v>483</v>
      </c>
      <c r="B58" s="238" t="s">
        <v>1207</v>
      </c>
      <c r="C58" s="236">
        <f t="shared" si="1"/>
        <v>1190</v>
      </c>
      <c r="D58" s="239">
        <f>SUM(D55:D57)</f>
        <v>457</v>
      </c>
      <c r="E58" s="239">
        <v>0</v>
      </c>
      <c r="F58" s="239">
        <v>0</v>
      </c>
      <c r="G58" s="239">
        <v>0</v>
      </c>
      <c r="H58" s="239">
        <v>0</v>
      </c>
      <c r="I58" s="239">
        <v>0</v>
      </c>
      <c r="J58" s="239">
        <v>0</v>
      </c>
      <c r="K58" s="239">
        <v>0</v>
      </c>
      <c r="L58" s="239">
        <f>SUM(L56:L57)</f>
        <v>733</v>
      </c>
      <c r="M58" s="239">
        <v>0</v>
      </c>
      <c r="N58" s="239">
        <v>0</v>
      </c>
      <c r="O58" s="239">
        <v>0</v>
      </c>
      <c r="P58" s="239">
        <v>0</v>
      </c>
      <c r="Q58" s="239">
        <v>0</v>
      </c>
      <c r="R58" s="239">
        <v>0</v>
      </c>
      <c r="S58" s="239">
        <v>0</v>
      </c>
      <c r="T58" s="239">
        <v>0</v>
      </c>
      <c r="U58" s="239">
        <v>0</v>
      </c>
      <c r="V58" s="239">
        <v>0</v>
      </c>
      <c r="W58" s="239">
        <v>0</v>
      </c>
      <c r="X58" s="239">
        <v>0</v>
      </c>
    </row>
    <row r="59" spans="1:24" ht="24.95" customHeight="1">
      <c r="A59" s="234" t="s">
        <v>485</v>
      </c>
      <c r="B59" s="235" t="s">
        <v>1208</v>
      </c>
      <c r="C59" s="236">
        <f t="shared" si="1"/>
        <v>1175</v>
      </c>
      <c r="D59" s="236">
        <v>0</v>
      </c>
      <c r="E59" s="236">
        <v>0</v>
      </c>
      <c r="F59" s="236">
        <v>0</v>
      </c>
      <c r="G59" s="236">
        <v>0</v>
      </c>
      <c r="H59" s="236">
        <v>0</v>
      </c>
      <c r="I59" s="236">
        <v>795</v>
      </c>
      <c r="J59" s="236">
        <v>0</v>
      </c>
      <c r="K59" s="236">
        <v>0</v>
      </c>
      <c r="L59" s="236">
        <v>380</v>
      </c>
      <c r="M59" s="236">
        <v>0</v>
      </c>
      <c r="N59" s="236">
        <v>0</v>
      </c>
      <c r="O59" s="236">
        <v>0</v>
      </c>
      <c r="P59" s="236">
        <v>0</v>
      </c>
      <c r="Q59" s="236">
        <v>0</v>
      </c>
      <c r="R59" s="236">
        <v>0</v>
      </c>
      <c r="S59" s="236">
        <v>0</v>
      </c>
      <c r="T59" s="236">
        <v>0</v>
      </c>
      <c r="U59" s="236">
        <v>0</v>
      </c>
      <c r="V59" s="236">
        <v>0</v>
      </c>
      <c r="W59" s="236">
        <v>0</v>
      </c>
      <c r="X59" s="236">
        <v>0</v>
      </c>
    </row>
    <row r="60" spans="1:24" ht="24.95" customHeight="1">
      <c r="A60" s="234" t="s">
        <v>540</v>
      </c>
      <c r="B60" s="235" t="s">
        <v>1209</v>
      </c>
      <c r="C60" s="236">
        <f t="shared" si="1"/>
        <v>318</v>
      </c>
      <c r="D60" s="236">
        <v>0</v>
      </c>
      <c r="E60" s="236">
        <v>0</v>
      </c>
      <c r="F60" s="236">
        <v>0</v>
      </c>
      <c r="G60" s="236">
        <v>0</v>
      </c>
      <c r="H60" s="236">
        <v>0</v>
      </c>
      <c r="I60" s="236">
        <v>215</v>
      </c>
      <c r="J60" s="236">
        <v>0</v>
      </c>
      <c r="K60" s="236">
        <v>0</v>
      </c>
      <c r="L60" s="236">
        <v>103</v>
      </c>
      <c r="M60" s="236">
        <v>0</v>
      </c>
      <c r="N60" s="236">
        <v>0</v>
      </c>
      <c r="O60" s="236">
        <v>0</v>
      </c>
      <c r="P60" s="236">
        <v>0</v>
      </c>
      <c r="Q60" s="236">
        <v>0</v>
      </c>
      <c r="R60" s="236">
        <v>0</v>
      </c>
      <c r="S60" s="236">
        <v>0</v>
      </c>
      <c r="T60" s="236">
        <v>0</v>
      </c>
      <c r="U60" s="236">
        <v>0</v>
      </c>
      <c r="V60" s="236">
        <v>0</v>
      </c>
      <c r="W60" s="236">
        <v>0</v>
      </c>
      <c r="X60" s="236">
        <v>0</v>
      </c>
    </row>
    <row r="61" spans="1:24" ht="24.95" customHeight="1">
      <c r="A61" s="237" t="s">
        <v>542</v>
      </c>
      <c r="B61" s="238" t="s">
        <v>1210</v>
      </c>
      <c r="C61" s="236">
        <f t="shared" si="1"/>
        <v>1493</v>
      </c>
      <c r="D61" s="239">
        <v>0</v>
      </c>
      <c r="E61" s="239">
        <v>0</v>
      </c>
      <c r="F61" s="239">
        <v>0</v>
      </c>
      <c r="G61" s="239">
        <v>0</v>
      </c>
      <c r="H61" s="239">
        <v>0</v>
      </c>
      <c r="I61" s="239">
        <f>SUM(I59:I60)</f>
        <v>1010</v>
      </c>
      <c r="J61" s="239">
        <f t="shared" ref="J61:L61" si="59">SUM(J59:J60)</f>
        <v>0</v>
      </c>
      <c r="K61" s="239">
        <f t="shared" si="59"/>
        <v>0</v>
      </c>
      <c r="L61" s="239">
        <f t="shared" si="59"/>
        <v>483</v>
      </c>
      <c r="M61" s="239">
        <v>0</v>
      </c>
      <c r="N61" s="239">
        <v>0</v>
      </c>
      <c r="O61" s="239">
        <v>0</v>
      </c>
      <c r="P61" s="239">
        <v>0</v>
      </c>
      <c r="Q61" s="239">
        <v>0</v>
      </c>
      <c r="R61" s="239">
        <v>0</v>
      </c>
      <c r="S61" s="239">
        <v>0</v>
      </c>
      <c r="T61" s="239">
        <v>0</v>
      </c>
      <c r="U61" s="239">
        <v>0</v>
      </c>
      <c r="V61" s="239">
        <v>0</v>
      </c>
      <c r="W61" s="239">
        <v>0</v>
      </c>
      <c r="X61" s="239">
        <v>0</v>
      </c>
    </row>
    <row r="62" spans="1:24" ht="24.95" customHeight="1">
      <c r="A62" s="237" t="s">
        <v>674</v>
      </c>
      <c r="B62" s="238" t="s">
        <v>1126</v>
      </c>
      <c r="C62" s="236">
        <f t="shared" si="1"/>
        <v>53336</v>
      </c>
      <c r="D62" s="239">
        <f>SUM(D61,D58,D54,D44,D38,D14,D13,)</f>
        <v>28944</v>
      </c>
      <c r="E62" s="239">
        <f t="shared" ref="E62:X62" si="60">SUM(E61,E58,E54,E44,E38,E14,E13,)</f>
        <v>1016</v>
      </c>
      <c r="F62" s="239">
        <f t="shared" si="60"/>
        <v>493</v>
      </c>
      <c r="G62" s="239">
        <f t="shared" si="60"/>
        <v>0</v>
      </c>
      <c r="H62" s="239">
        <f t="shared" si="60"/>
        <v>2824</v>
      </c>
      <c r="I62" s="239">
        <f t="shared" si="60"/>
        <v>1782</v>
      </c>
      <c r="J62" s="239">
        <f t="shared" si="60"/>
        <v>2384</v>
      </c>
      <c r="K62" s="239">
        <f t="shared" si="60"/>
        <v>609</v>
      </c>
      <c r="L62" s="239">
        <f t="shared" si="60"/>
        <v>5984</v>
      </c>
      <c r="M62" s="239">
        <f t="shared" si="60"/>
        <v>1477</v>
      </c>
      <c r="N62" s="239">
        <f t="shared" si="60"/>
        <v>1012</v>
      </c>
      <c r="O62" s="239">
        <f t="shared" si="60"/>
        <v>240</v>
      </c>
      <c r="P62" s="239">
        <f t="shared" si="60"/>
        <v>332</v>
      </c>
      <c r="Q62" s="239">
        <f t="shared" si="60"/>
        <v>1713</v>
      </c>
      <c r="R62" s="239">
        <f t="shared" si="60"/>
        <v>249</v>
      </c>
      <c r="S62" s="239">
        <f t="shared" si="60"/>
        <v>613</v>
      </c>
      <c r="T62" s="239">
        <f t="shared" si="60"/>
        <v>294</v>
      </c>
      <c r="U62" s="239">
        <f t="shared" si="60"/>
        <v>290</v>
      </c>
      <c r="V62" s="239">
        <f t="shared" si="60"/>
        <v>937</v>
      </c>
      <c r="W62" s="239">
        <f t="shared" si="60"/>
        <v>294</v>
      </c>
      <c r="X62" s="239">
        <f t="shared" si="60"/>
        <v>1849</v>
      </c>
    </row>
    <row r="63" spans="1:24" ht="24.95" customHeight="1">
      <c r="A63" s="234" t="s">
        <v>1211</v>
      </c>
      <c r="B63" s="235" t="s">
        <v>1212</v>
      </c>
      <c r="C63" s="236">
        <f t="shared" si="1"/>
        <v>1165</v>
      </c>
      <c r="D63" s="236">
        <v>0</v>
      </c>
      <c r="E63" s="236">
        <v>0</v>
      </c>
      <c r="F63" s="236">
        <v>1165</v>
      </c>
      <c r="G63" s="236">
        <v>0</v>
      </c>
      <c r="H63" s="236">
        <v>0</v>
      </c>
      <c r="I63" s="236">
        <v>0</v>
      </c>
      <c r="J63" s="236">
        <v>0</v>
      </c>
      <c r="K63" s="236">
        <v>0</v>
      </c>
      <c r="L63" s="236">
        <v>0</v>
      </c>
      <c r="M63" s="236">
        <v>0</v>
      </c>
      <c r="N63" s="236">
        <v>0</v>
      </c>
      <c r="O63" s="236">
        <v>0</v>
      </c>
      <c r="P63" s="236">
        <v>0</v>
      </c>
      <c r="Q63" s="236">
        <v>0</v>
      </c>
      <c r="R63" s="236">
        <v>0</v>
      </c>
      <c r="S63" s="236">
        <v>0</v>
      </c>
      <c r="T63" s="236">
        <v>0</v>
      </c>
      <c r="U63" s="236">
        <v>0</v>
      </c>
      <c r="V63" s="236">
        <v>0</v>
      </c>
      <c r="W63" s="236">
        <v>0</v>
      </c>
      <c r="X63" s="236">
        <v>0</v>
      </c>
    </row>
    <row r="64" spans="1:24" ht="24.95" customHeight="1">
      <c r="A64" s="234" t="s">
        <v>1213</v>
      </c>
      <c r="B64" s="235" t="s">
        <v>1214</v>
      </c>
      <c r="C64" s="236">
        <f t="shared" si="1"/>
        <v>18724</v>
      </c>
      <c r="D64" s="236">
        <v>0</v>
      </c>
      <c r="E64" s="236">
        <v>0</v>
      </c>
      <c r="F64" s="236">
        <v>0</v>
      </c>
      <c r="G64" s="236">
        <v>18724</v>
      </c>
      <c r="H64" s="236">
        <v>0</v>
      </c>
      <c r="I64" s="236">
        <v>0</v>
      </c>
      <c r="J64" s="236">
        <v>0</v>
      </c>
      <c r="K64" s="236">
        <v>0</v>
      </c>
      <c r="L64" s="236">
        <v>0</v>
      </c>
      <c r="M64" s="236">
        <v>0</v>
      </c>
      <c r="N64" s="236">
        <v>0</v>
      </c>
      <c r="O64" s="236">
        <v>0</v>
      </c>
      <c r="P64" s="236">
        <v>0</v>
      </c>
      <c r="Q64" s="236">
        <v>0</v>
      </c>
      <c r="R64" s="236">
        <v>0</v>
      </c>
      <c r="S64" s="236">
        <v>0</v>
      </c>
      <c r="T64" s="236">
        <v>0</v>
      </c>
      <c r="U64" s="236">
        <v>0</v>
      </c>
      <c r="V64" s="236">
        <v>0</v>
      </c>
      <c r="W64" s="236">
        <v>0</v>
      </c>
      <c r="X64" s="236">
        <v>0</v>
      </c>
    </row>
    <row r="65" spans="1:24" ht="24.95" customHeight="1">
      <c r="A65" s="234" t="s">
        <v>1215</v>
      </c>
      <c r="B65" s="235" t="s">
        <v>1216</v>
      </c>
      <c r="C65" s="236">
        <f t="shared" si="1"/>
        <v>19889</v>
      </c>
      <c r="D65" s="236">
        <v>0</v>
      </c>
      <c r="E65" s="236">
        <v>0</v>
      </c>
      <c r="F65" s="236">
        <v>1165</v>
      </c>
      <c r="G65" s="236">
        <v>18724</v>
      </c>
      <c r="H65" s="236">
        <v>0</v>
      </c>
      <c r="I65" s="236">
        <v>0</v>
      </c>
      <c r="J65" s="236">
        <v>0</v>
      </c>
      <c r="K65" s="236">
        <v>0</v>
      </c>
      <c r="L65" s="236">
        <v>0</v>
      </c>
      <c r="M65" s="236">
        <v>0</v>
      </c>
      <c r="N65" s="236">
        <v>0</v>
      </c>
      <c r="O65" s="236">
        <v>0</v>
      </c>
      <c r="P65" s="236">
        <v>0</v>
      </c>
      <c r="Q65" s="236">
        <v>0</v>
      </c>
      <c r="R65" s="236">
        <v>0</v>
      </c>
      <c r="S65" s="236">
        <v>0</v>
      </c>
      <c r="T65" s="236">
        <v>0</v>
      </c>
      <c r="U65" s="236">
        <v>0</v>
      </c>
      <c r="V65" s="236">
        <v>0</v>
      </c>
      <c r="W65" s="236">
        <v>0</v>
      </c>
      <c r="X65" s="236">
        <v>0</v>
      </c>
    </row>
    <row r="66" spans="1:24" ht="24.95" customHeight="1">
      <c r="A66" s="237" t="s">
        <v>1217</v>
      </c>
      <c r="B66" s="238" t="s">
        <v>1218</v>
      </c>
      <c r="C66" s="236">
        <f t="shared" si="1"/>
        <v>19889</v>
      </c>
      <c r="D66" s="239">
        <v>0</v>
      </c>
      <c r="E66" s="239">
        <v>0</v>
      </c>
      <c r="F66" s="239">
        <v>1165</v>
      </c>
      <c r="G66" s="239">
        <v>18724</v>
      </c>
      <c r="H66" s="239">
        <v>0</v>
      </c>
      <c r="I66" s="239">
        <v>0</v>
      </c>
      <c r="J66" s="239">
        <v>0</v>
      </c>
      <c r="K66" s="239">
        <v>0</v>
      </c>
      <c r="L66" s="239">
        <v>0</v>
      </c>
      <c r="M66" s="239">
        <v>0</v>
      </c>
      <c r="N66" s="239">
        <v>0</v>
      </c>
      <c r="O66" s="239">
        <v>0</v>
      </c>
      <c r="P66" s="239">
        <v>0</v>
      </c>
      <c r="Q66" s="239">
        <v>0</v>
      </c>
      <c r="R66" s="239">
        <v>0</v>
      </c>
      <c r="S66" s="239">
        <v>0</v>
      </c>
      <c r="T66" s="239">
        <v>0</v>
      </c>
      <c r="U66" s="239">
        <v>0</v>
      </c>
      <c r="V66" s="239">
        <v>0</v>
      </c>
      <c r="W66" s="239">
        <v>0</v>
      </c>
      <c r="X66" s="239">
        <v>0</v>
      </c>
    </row>
    <row r="67" spans="1:24" ht="24.95" customHeight="1">
      <c r="A67" s="240" t="s">
        <v>1127</v>
      </c>
      <c r="B67" s="241" t="s">
        <v>1128</v>
      </c>
      <c r="C67" s="242">
        <f>SUM(C62+C66)</f>
        <v>73225</v>
      </c>
      <c r="D67" s="242">
        <f>SUM(D61,D58,D54,D44,D38,D14,D13)</f>
        <v>28944</v>
      </c>
      <c r="E67" s="242">
        <f t="shared" ref="E67:X67" si="61">SUM(E61,E58,E54,E44,E38,E14,E13)</f>
        <v>1016</v>
      </c>
      <c r="F67" s="242">
        <f t="shared" si="61"/>
        <v>493</v>
      </c>
      <c r="G67" s="242">
        <f t="shared" si="61"/>
        <v>0</v>
      </c>
      <c r="H67" s="242">
        <f t="shared" si="61"/>
        <v>2824</v>
      </c>
      <c r="I67" s="242">
        <f t="shared" si="61"/>
        <v>1782</v>
      </c>
      <c r="J67" s="242">
        <f t="shared" si="61"/>
        <v>2384</v>
      </c>
      <c r="K67" s="242">
        <f t="shared" si="61"/>
        <v>609</v>
      </c>
      <c r="L67" s="242">
        <f t="shared" si="61"/>
        <v>5984</v>
      </c>
      <c r="M67" s="242">
        <f t="shared" si="61"/>
        <v>1477</v>
      </c>
      <c r="N67" s="242">
        <f t="shared" si="61"/>
        <v>1012</v>
      </c>
      <c r="O67" s="242">
        <f t="shared" si="61"/>
        <v>240</v>
      </c>
      <c r="P67" s="242">
        <f t="shared" si="61"/>
        <v>332</v>
      </c>
      <c r="Q67" s="242">
        <f t="shared" si="61"/>
        <v>1713</v>
      </c>
      <c r="R67" s="242">
        <f t="shared" si="61"/>
        <v>249</v>
      </c>
      <c r="S67" s="242">
        <f t="shared" si="61"/>
        <v>613</v>
      </c>
      <c r="T67" s="242">
        <f t="shared" si="61"/>
        <v>294</v>
      </c>
      <c r="U67" s="242">
        <f t="shared" si="61"/>
        <v>290</v>
      </c>
      <c r="V67" s="242">
        <f t="shared" si="61"/>
        <v>937</v>
      </c>
      <c r="W67" s="242">
        <f t="shared" si="61"/>
        <v>294</v>
      </c>
      <c r="X67" s="242">
        <f t="shared" si="61"/>
        <v>1849</v>
      </c>
    </row>
  </sheetData>
  <mergeCells count="3">
    <mergeCell ref="A4:X4"/>
    <mergeCell ref="A2:X2"/>
    <mergeCell ref="W1:X1"/>
  </mergeCells>
  <pageMargins left="0.70866141732283472" right="0.70866141732283472" top="0.74803149606299213" bottom="0.74803149606299213" header="0.31496062992125984" footer="0.31496062992125984"/>
  <pageSetup paperSize="9" scale="57" orientation="landscape" r:id="rId1"/>
  <rowBreaks count="1" manualBreakCount="1">
    <brk id="32" max="16383" man="1"/>
  </rowBreaks>
</worksheet>
</file>

<file path=xl/worksheets/sheet5.xml><?xml version="1.0" encoding="utf-8"?>
<worksheet xmlns="http://schemas.openxmlformats.org/spreadsheetml/2006/main" xmlns:r="http://schemas.openxmlformats.org/officeDocument/2006/relationships">
  <dimension ref="A1:M49"/>
  <sheetViews>
    <sheetView view="pageBreakPreview" zoomScale="60" zoomScaleNormal="100" workbookViewId="0">
      <selection activeCell="V24" sqref="U24:V24"/>
    </sheetView>
  </sheetViews>
  <sheetFormatPr defaultRowHeight="12.75"/>
  <cols>
    <col min="2" max="2" width="35.5703125" customWidth="1"/>
    <col min="3" max="3" width="14.85546875" customWidth="1"/>
    <col min="4" max="4" width="12.5703125" customWidth="1"/>
    <col min="5" max="5" width="12.85546875" customWidth="1"/>
    <col min="6" max="6" width="11.7109375" customWidth="1"/>
    <col min="7" max="7" width="11.28515625" customWidth="1"/>
    <col min="8" max="8" width="12.140625" customWidth="1"/>
    <col min="9" max="9" width="11" customWidth="1"/>
    <col min="10" max="10" width="13" customWidth="1"/>
    <col min="11" max="11" width="13.140625" customWidth="1"/>
    <col min="12" max="12" width="13" customWidth="1"/>
    <col min="13" max="13" width="14.42578125" customWidth="1"/>
  </cols>
  <sheetData>
    <row r="1" spans="1:13">
      <c r="L1" s="259" t="s">
        <v>1265</v>
      </c>
      <c r="M1" s="259"/>
    </row>
    <row r="2" spans="1:13">
      <c r="A2" s="259" t="s">
        <v>1220</v>
      </c>
      <c r="B2" s="259"/>
      <c r="C2" s="259"/>
      <c r="D2" s="259"/>
      <c r="E2" s="259"/>
      <c r="F2" s="259"/>
      <c r="G2" s="259"/>
      <c r="H2" s="259"/>
      <c r="I2" s="259"/>
      <c r="J2" s="259"/>
      <c r="K2" s="259"/>
      <c r="L2" s="259"/>
      <c r="M2" s="259"/>
    </row>
    <row r="3" spans="1:13">
      <c r="M3" s="207" t="s">
        <v>1075</v>
      </c>
    </row>
    <row r="4" spans="1:13" s="247" customFormat="1" ht="73.5">
      <c r="A4" s="249" t="s">
        <v>1129</v>
      </c>
      <c r="B4" s="249" t="s">
        <v>76</v>
      </c>
      <c r="C4" s="249" t="s">
        <v>935</v>
      </c>
      <c r="D4" s="249" t="s">
        <v>1159</v>
      </c>
      <c r="E4" s="249" t="s">
        <v>1160</v>
      </c>
      <c r="F4" s="249" t="s">
        <v>1161</v>
      </c>
      <c r="G4" s="249" t="s">
        <v>1134</v>
      </c>
      <c r="H4" s="249" t="s">
        <v>1162</v>
      </c>
      <c r="I4" s="249" t="s">
        <v>1166</v>
      </c>
      <c r="J4" s="249" t="s">
        <v>1167</v>
      </c>
      <c r="K4" s="249" t="s">
        <v>1131</v>
      </c>
      <c r="L4" s="249" t="s">
        <v>1177</v>
      </c>
      <c r="M4" s="249" t="s">
        <v>1222</v>
      </c>
    </row>
    <row r="5" spans="1:13" s="243" customFormat="1" ht="22.5">
      <c r="A5" s="234" t="s">
        <v>72</v>
      </c>
      <c r="B5" s="235" t="s">
        <v>1223</v>
      </c>
      <c r="C5" s="236">
        <f>SUM(D5:M5)</f>
        <v>11952</v>
      </c>
      <c r="D5" s="236">
        <v>0</v>
      </c>
      <c r="E5" s="248">
        <v>0</v>
      </c>
      <c r="F5" s="236">
        <v>11952</v>
      </c>
      <c r="G5" s="236">
        <v>0</v>
      </c>
      <c r="H5" s="236">
        <v>0</v>
      </c>
      <c r="I5" s="236">
        <v>0</v>
      </c>
      <c r="J5" s="236">
        <v>0</v>
      </c>
      <c r="K5" s="236">
        <v>0</v>
      </c>
      <c r="L5" s="236">
        <v>0</v>
      </c>
      <c r="M5" s="236">
        <v>0</v>
      </c>
    </row>
    <row r="6" spans="1:13" s="243" customFormat="1" ht="22.5">
      <c r="A6" s="234" t="s">
        <v>73</v>
      </c>
      <c r="B6" s="235" t="s">
        <v>1224</v>
      </c>
      <c r="C6" s="236">
        <f t="shared" ref="C6:C49" si="0">SUM(D6:M6)</f>
        <v>10764</v>
      </c>
      <c r="D6" s="236">
        <v>0</v>
      </c>
      <c r="E6" s="236">
        <v>0</v>
      </c>
      <c r="F6" s="236">
        <v>10764</v>
      </c>
      <c r="G6" s="236">
        <v>0</v>
      </c>
      <c r="H6" s="236">
        <v>0</v>
      </c>
      <c r="I6" s="236">
        <v>0</v>
      </c>
      <c r="J6" s="236">
        <v>0</v>
      </c>
      <c r="K6" s="236">
        <v>0</v>
      </c>
      <c r="L6" s="236">
        <v>0</v>
      </c>
      <c r="M6" s="236">
        <v>0</v>
      </c>
    </row>
    <row r="7" spans="1:13" s="243" customFormat="1" ht="33.75">
      <c r="A7" s="234" t="s">
        <v>75</v>
      </c>
      <c r="B7" s="235" t="s">
        <v>1225</v>
      </c>
      <c r="C7" s="236">
        <f t="shared" si="0"/>
        <v>8349</v>
      </c>
      <c r="D7" s="236">
        <v>0</v>
      </c>
      <c r="E7" s="236">
        <v>0</v>
      </c>
      <c r="F7" s="236">
        <v>8349</v>
      </c>
      <c r="G7" s="236">
        <v>0</v>
      </c>
      <c r="H7" s="236">
        <v>0</v>
      </c>
      <c r="I7" s="236">
        <v>0</v>
      </c>
      <c r="J7" s="236">
        <v>0</v>
      </c>
      <c r="K7" s="236">
        <v>0</v>
      </c>
      <c r="L7" s="236">
        <v>0</v>
      </c>
      <c r="M7" s="236">
        <v>0</v>
      </c>
    </row>
    <row r="8" spans="1:13" s="243" customFormat="1" ht="22.5">
      <c r="A8" s="234" t="s">
        <v>74</v>
      </c>
      <c r="B8" s="235" t="s">
        <v>1226</v>
      </c>
      <c r="C8" s="236">
        <f t="shared" si="0"/>
        <v>1200</v>
      </c>
      <c r="D8" s="236">
        <v>0</v>
      </c>
      <c r="E8" s="236">
        <v>0</v>
      </c>
      <c r="F8" s="236">
        <v>1200</v>
      </c>
      <c r="G8" s="236">
        <v>0</v>
      </c>
      <c r="H8" s="236">
        <v>0</v>
      </c>
      <c r="I8" s="236">
        <v>0</v>
      </c>
      <c r="J8" s="236">
        <v>0</v>
      </c>
      <c r="K8" s="236">
        <v>0</v>
      </c>
      <c r="L8" s="236">
        <v>0</v>
      </c>
      <c r="M8" s="236">
        <v>0</v>
      </c>
    </row>
    <row r="9" spans="1:13" s="243" customFormat="1" ht="22.5">
      <c r="A9" s="234" t="s">
        <v>83</v>
      </c>
      <c r="B9" s="235" t="s">
        <v>1227</v>
      </c>
      <c r="C9" s="236">
        <f t="shared" si="0"/>
        <v>12132</v>
      </c>
      <c r="D9" s="236">
        <v>0</v>
      </c>
      <c r="E9" s="236">
        <v>0</v>
      </c>
      <c r="F9" s="236">
        <v>12132</v>
      </c>
      <c r="G9" s="236">
        <v>0</v>
      </c>
      <c r="H9" s="236">
        <v>0</v>
      </c>
      <c r="I9" s="236">
        <v>0</v>
      </c>
      <c r="J9" s="236">
        <v>0</v>
      </c>
      <c r="K9" s="236">
        <v>0</v>
      </c>
      <c r="L9" s="236">
        <v>0</v>
      </c>
      <c r="M9" s="236">
        <v>0</v>
      </c>
    </row>
    <row r="10" spans="1:13" s="243" customFormat="1" ht="11.25">
      <c r="A10" s="234" t="s">
        <v>85</v>
      </c>
      <c r="B10" s="235" t="s">
        <v>1228</v>
      </c>
      <c r="C10" s="236">
        <f t="shared" si="0"/>
        <v>85</v>
      </c>
      <c r="D10" s="236">
        <v>0</v>
      </c>
      <c r="E10" s="236">
        <v>0</v>
      </c>
      <c r="F10" s="236">
        <v>85</v>
      </c>
      <c r="G10" s="236">
        <v>0</v>
      </c>
      <c r="H10" s="236">
        <v>0</v>
      </c>
      <c r="I10" s="236">
        <v>0</v>
      </c>
      <c r="J10" s="236">
        <v>0</v>
      </c>
      <c r="K10" s="236">
        <v>0</v>
      </c>
      <c r="L10" s="236">
        <v>0</v>
      </c>
      <c r="M10" s="236">
        <v>0</v>
      </c>
    </row>
    <row r="11" spans="1:13" s="243" customFormat="1" ht="22.5">
      <c r="A11" s="234" t="s">
        <v>87</v>
      </c>
      <c r="B11" s="235" t="s">
        <v>1229</v>
      </c>
      <c r="C11" s="236">
        <f t="shared" si="0"/>
        <v>44482</v>
      </c>
      <c r="D11" s="236">
        <v>0</v>
      </c>
      <c r="E11" s="236">
        <v>0</v>
      </c>
      <c r="F11" s="236">
        <f>SUM(F5:F10)</f>
        <v>44482</v>
      </c>
      <c r="G11" s="236">
        <v>0</v>
      </c>
      <c r="H11" s="236">
        <v>0</v>
      </c>
      <c r="I11" s="236">
        <v>0</v>
      </c>
      <c r="J11" s="236">
        <v>0</v>
      </c>
      <c r="K11" s="236">
        <v>0</v>
      </c>
      <c r="L11" s="236">
        <v>0</v>
      </c>
      <c r="M11" s="236">
        <v>0</v>
      </c>
    </row>
    <row r="12" spans="1:13" s="243" customFormat="1" ht="22.5">
      <c r="A12" s="234" t="s">
        <v>136</v>
      </c>
      <c r="B12" s="235" t="s">
        <v>1230</v>
      </c>
      <c r="C12" s="236">
        <f t="shared" si="0"/>
        <v>3248</v>
      </c>
      <c r="D12" s="236">
        <v>0</v>
      </c>
      <c r="E12" s="236">
        <v>0</v>
      </c>
      <c r="F12" s="236">
        <v>0</v>
      </c>
      <c r="G12" s="236">
        <v>0</v>
      </c>
      <c r="H12" s="236">
        <v>2958</v>
      </c>
      <c r="I12" s="236">
        <v>0</v>
      </c>
      <c r="J12" s="236">
        <v>0</v>
      </c>
      <c r="K12" s="236">
        <v>0</v>
      </c>
      <c r="L12" s="236">
        <v>290</v>
      </c>
      <c r="M12" s="236">
        <v>0</v>
      </c>
    </row>
    <row r="13" spans="1:13" s="243" customFormat="1" ht="11.25">
      <c r="A13" s="234" t="s">
        <v>138</v>
      </c>
      <c r="B13" s="235" t="s">
        <v>1231</v>
      </c>
      <c r="C13" s="236">
        <f t="shared" si="0"/>
        <v>3248</v>
      </c>
      <c r="D13" s="236">
        <v>0</v>
      </c>
      <c r="E13" s="236">
        <v>0</v>
      </c>
      <c r="F13" s="236">
        <v>0</v>
      </c>
      <c r="G13" s="236">
        <v>0</v>
      </c>
      <c r="H13" s="236">
        <v>2958</v>
      </c>
      <c r="I13" s="236">
        <v>0</v>
      </c>
      <c r="J13" s="236">
        <v>0</v>
      </c>
      <c r="K13" s="236">
        <v>0</v>
      </c>
      <c r="L13" s="236">
        <v>290</v>
      </c>
      <c r="M13" s="236">
        <v>0</v>
      </c>
    </row>
    <row r="14" spans="1:13" s="243" customFormat="1" ht="33.75">
      <c r="A14" s="237" t="s">
        <v>156</v>
      </c>
      <c r="B14" s="238" t="s">
        <v>1232</v>
      </c>
      <c r="C14" s="236">
        <f t="shared" si="0"/>
        <v>47730</v>
      </c>
      <c r="D14" s="239">
        <v>0</v>
      </c>
      <c r="E14" s="239">
        <v>0</v>
      </c>
      <c r="F14" s="239">
        <f>SUM(F11)</f>
        <v>44482</v>
      </c>
      <c r="G14" s="239">
        <v>0</v>
      </c>
      <c r="H14" s="239">
        <v>2958</v>
      </c>
      <c r="I14" s="239">
        <v>0</v>
      </c>
      <c r="J14" s="239">
        <v>0</v>
      </c>
      <c r="K14" s="239">
        <v>0</v>
      </c>
      <c r="L14" s="239">
        <v>290</v>
      </c>
      <c r="M14" s="239">
        <v>0</v>
      </c>
    </row>
    <row r="15" spans="1:13" s="243" customFormat="1" ht="11.25">
      <c r="A15" s="234" t="s">
        <v>287</v>
      </c>
      <c r="B15" s="235" t="s">
        <v>1233</v>
      </c>
      <c r="C15" s="236">
        <f t="shared" si="0"/>
        <v>12073</v>
      </c>
      <c r="D15" s="236">
        <v>0</v>
      </c>
      <c r="E15" s="236">
        <v>0</v>
      </c>
      <c r="F15" s="236">
        <v>0</v>
      </c>
      <c r="G15" s="236">
        <v>0</v>
      </c>
      <c r="H15" s="236">
        <v>0</v>
      </c>
      <c r="I15" s="236">
        <v>0</v>
      </c>
      <c r="J15" s="236">
        <v>0</v>
      </c>
      <c r="K15" s="236">
        <v>0</v>
      </c>
      <c r="L15" s="236">
        <v>0</v>
      </c>
      <c r="M15" s="236">
        <f>SUM(M16:M17)</f>
        <v>12073</v>
      </c>
    </row>
    <row r="16" spans="1:13" s="243" customFormat="1" ht="11.25">
      <c r="A16" s="234" t="s">
        <v>289</v>
      </c>
      <c r="B16" s="235" t="s">
        <v>1234</v>
      </c>
      <c r="C16" s="236">
        <f t="shared" si="0"/>
        <v>7995</v>
      </c>
      <c r="D16" s="236">
        <v>0</v>
      </c>
      <c r="E16" s="236">
        <v>0</v>
      </c>
      <c r="F16" s="236">
        <v>0</v>
      </c>
      <c r="G16" s="236">
        <v>0</v>
      </c>
      <c r="H16" s="236">
        <v>0</v>
      </c>
      <c r="I16" s="236">
        <v>0</v>
      </c>
      <c r="J16" s="236">
        <v>0</v>
      </c>
      <c r="K16" s="236">
        <v>0</v>
      </c>
      <c r="L16" s="236">
        <v>0</v>
      </c>
      <c r="M16" s="236">
        <v>7995</v>
      </c>
    </row>
    <row r="17" spans="1:13" s="243" customFormat="1" ht="11.25">
      <c r="A17" s="234" t="s">
        <v>299</v>
      </c>
      <c r="B17" s="235" t="s">
        <v>1235</v>
      </c>
      <c r="C17" s="236">
        <f t="shared" si="0"/>
        <v>4078</v>
      </c>
      <c r="D17" s="236">
        <v>0</v>
      </c>
      <c r="E17" s="236">
        <v>0</v>
      </c>
      <c r="F17" s="236">
        <v>0</v>
      </c>
      <c r="G17" s="236">
        <v>0</v>
      </c>
      <c r="H17" s="236">
        <v>0</v>
      </c>
      <c r="I17" s="236">
        <v>0</v>
      </c>
      <c r="J17" s="236">
        <v>0</v>
      </c>
      <c r="K17" s="236">
        <v>0</v>
      </c>
      <c r="L17" s="236">
        <v>0</v>
      </c>
      <c r="M17" s="236">
        <v>4078</v>
      </c>
    </row>
    <row r="18" spans="1:13" s="243" customFormat="1" ht="22.5">
      <c r="A18" s="234" t="s">
        <v>307</v>
      </c>
      <c r="B18" s="235" t="s">
        <v>1236</v>
      </c>
      <c r="C18" s="236">
        <f t="shared" si="0"/>
        <v>18337</v>
      </c>
      <c r="D18" s="236">
        <v>0</v>
      </c>
      <c r="E18" s="236">
        <v>0</v>
      </c>
      <c r="F18" s="236">
        <v>0</v>
      </c>
      <c r="G18" s="236">
        <v>0</v>
      </c>
      <c r="H18" s="236">
        <v>0</v>
      </c>
      <c r="I18" s="236">
        <v>0</v>
      </c>
      <c r="J18" s="236">
        <v>0</v>
      </c>
      <c r="K18" s="236">
        <v>0</v>
      </c>
      <c r="L18" s="236">
        <v>0</v>
      </c>
      <c r="M18" s="236">
        <f>SUM(M19)</f>
        <v>18337</v>
      </c>
    </row>
    <row r="19" spans="1:13" s="243" customFormat="1" ht="33.75">
      <c r="A19" s="234" t="s">
        <v>321</v>
      </c>
      <c r="B19" s="235" t="s">
        <v>1237</v>
      </c>
      <c r="C19" s="236">
        <f t="shared" si="0"/>
        <v>18337</v>
      </c>
      <c r="D19" s="236">
        <v>0</v>
      </c>
      <c r="E19" s="236">
        <v>0</v>
      </c>
      <c r="F19" s="236">
        <v>0</v>
      </c>
      <c r="G19" s="236">
        <v>0</v>
      </c>
      <c r="H19" s="236">
        <v>0</v>
      </c>
      <c r="I19" s="236">
        <v>0</v>
      </c>
      <c r="J19" s="236">
        <v>0</v>
      </c>
      <c r="K19" s="236">
        <v>0</v>
      </c>
      <c r="L19" s="236">
        <v>0</v>
      </c>
      <c r="M19" s="236">
        <v>18337</v>
      </c>
    </row>
    <row r="20" spans="1:13" s="243" customFormat="1" ht="11.25">
      <c r="A20" s="234" t="s">
        <v>367</v>
      </c>
      <c r="B20" s="235" t="s">
        <v>1238</v>
      </c>
      <c r="C20" s="236">
        <f t="shared" si="0"/>
        <v>3647</v>
      </c>
      <c r="D20" s="236">
        <v>0</v>
      </c>
      <c r="E20" s="236">
        <v>0</v>
      </c>
      <c r="F20" s="236">
        <v>0</v>
      </c>
      <c r="G20" s="236">
        <v>0</v>
      </c>
      <c r="H20" s="236">
        <v>0</v>
      </c>
      <c r="I20" s="236">
        <v>0</v>
      </c>
      <c r="J20" s="236">
        <v>0</v>
      </c>
      <c r="K20" s="236">
        <v>0</v>
      </c>
      <c r="L20" s="236">
        <v>0</v>
      </c>
      <c r="M20" s="236">
        <f>SUM(M21)</f>
        <v>3647</v>
      </c>
    </row>
    <row r="21" spans="1:13" s="243" customFormat="1" ht="22.5">
      <c r="A21" s="234" t="s">
        <v>371</v>
      </c>
      <c r="B21" s="235" t="s">
        <v>1239</v>
      </c>
      <c r="C21" s="236">
        <f t="shared" si="0"/>
        <v>3647</v>
      </c>
      <c r="D21" s="236">
        <v>0</v>
      </c>
      <c r="E21" s="236">
        <v>0</v>
      </c>
      <c r="F21" s="236">
        <v>0</v>
      </c>
      <c r="G21" s="236">
        <v>0</v>
      </c>
      <c r="H21" s="236">
        <v>0</v>
      </c>
      <c r="I21" s="236">
        <v>0</v>
      </c>
      <c r="J21" s="236">
        <v>0</v>
      </c>
      <c r="K21" s="236">
        <v>0</v>
      </c>
      <c r="L21" s="236">
        <v>0</v>
      </c>
      <c r="M21" s="236">
        <v>3647</v>
      </c>
    </row>
    <row r="22" spans="1:13" s="243" customFormat="1" ht="22.5">
      <c r="A22" s="234" t="s">
        <v>377</v>
      </c>
      <c r="B22" s="235" t="s">
        <v>1240</v>
      </c>
      <c r="C22" s="236">
        <f t="shared" si="0"/>
        <v>158</v>
      </c>
      <c r="D22" s="236">
        <v>0</v>
      </c>
      <c r="E22" s="236">
        <v>0</v>
      </c>
      <c r="F22" s="236">
        <v>0</v>
      </c>
      <c r="G22" s="236">
        <v>0</v>
      </c>
      <c r="H22" s="236">
        <v>0</v>
      </c>
      <c r="I22" s="236">
        <v>0</v>
      </c>
      <c r="J22" s="236">
        <v>0</v>
      </c>
      <c r="K22" s="236">
        <v>0</v>
      </c>
      <c r="L22" s="236">
        <v>0</v>
      </c>
      <c r="M22" s="236">
        <f>SUM(M23)</f>
        <v>158</v>
      </c>
    </row>
    <row r="23" spans="1:13" s="243" customFormat="1" ht="22.5">
      <c r="A23" s="234" t="s">
        <v>393</v>
      </c>
      <c r="B23" s="235" t="s">
        <v>1241</v>
      </c>
      <c r="C23" s="236">
        <f t="shared" si="0"/>
        <v>158</v>
      </c>
      <c r="D23" s="236">
        <v>0</v>
      </c>
      <c r="E23" s="236">
        <v>0</v>
      </c>
      <c r="F23" s="236">
        <v>0</v>
      </c>
      <c r="G23" s="236">
        <v>0</v>
      </c>
      <c r="H23" s="236">
        <v>0</v>
      </c>
      <c r="I23" s="236">
        <v>0</v>
      </c>
      <c r="J23" s="236">
        <v>0</v>
      </c>
      <c r="K23" s="236">
        <v>0</v>
      </c>
      <c r="L23" s="236">
        <v>0</v>
      </c>
      <c r="M23" s="236">
        <v>158</v>
      </c>
    </row>
    <row r="24" spans="1:13" s="243" customFormat="1" ht="22.5">
      <c r="A24" s="234" t="s">
        <v>413</v>
      </c>
      <c r="B24" s="235" t="s">
        <v>1242</v>
      </c>
      <c r="C24" s="236">
        <f t="shared" si="0"/>
        <v>22142</v>
      </c>
      <c r="D24" s="236">
        <v>0</v>
      </c>
      <c r="E24" s="236">
        <v>0</v>
      </c>
      <c r="F24" s="236">
        <v>0</v>
      </c>
      <c r="G24" s="236">
        <v>0</v>
      </c>
      <c r="H24" s="236">
        <v>0</v>
      </c>
      <c r="I24" s="236">
        <v>0</v>
      </c>
      <c r="J24" s="236">
        <v>0</v>
      </c>
      <c r="K24" s="236">
        <v>0</v>
      </c>
      <c r="L24" s="236">
        <v>0</v>
      </c>
      <c r="M24" s="236">
        <f>SUM(M18,M20,M22)</f>
        <v>22142</v>
      </c>
    </row>
    <row r="25" spans="1:13" s="243" customFormat="1" ht="22.5">
      <c r="A25" s="234" t="s">
        <v>423</v>
      </c>
      <c r="B25" s="235" t="s">
        <v>1243</v>
      </c>
      <c r="C25" s="236">
        <f t="shared" si="0"/>
        <v>164</v>
      </c>
      <c r="D25" s="236">
        <v>0</v>
      </c>
      <c r="E25" s="236">
        <v>0</v>
      </c>
      <c r="F25" s="236">
        <v>0</v>
      </c>
      <c r="G25" s="236">
        <v>0</v>
      </c>
      <c r="H25" s="236">
        <v>0</v>
      </c>
      <c r="I25" s="236">
        <v>0</v>
      </c>
      <c r="J25" s="236">
        <v>0</v>
      </c>
      <c r="K25" s="236">
        <v>0</v>
      </c>
      <c r="L25" s="236">
        <v>0</v>
      </c>
      <c r="M25" s="236">
        <v>164</v>
      </c>
    </row>
    <row r="26" spans="1:13" s="243" customFormat="1" ht="11.25">
      <c r="A26" s="234" t="s">
        <v>446</v>
      </c>
      <c r="B26" s="235" t="s">
        <v>1244</v>
      </c>
      <c r="C26" s="236">
        <f t="shared" si="0"/>
        <v>164</v>
      </c>
      <c r="D26" s="236">
        <v>0</v>
      </c>
      <c r="E26" s="236">
        <v>0</v>
      </c>
      <c r="F26" s="236">
        <v>0</v>
      </c>
      <c r="G26" s="236">
        <v>0</v>
      </c>
      <c r="H26" s="236">
        <v>0</v>
      </c>
      <c r="I26" s="236">
        <v>0</v>
      </c>
      <c r="J26" s="236">
        <v>0</v>
      </c>
      <c r="K26" s="236">
        <v>0</v>
      </c>
      <c r="L26" s="236">
        <v>0</v>
      </c>
      <c r="M26" s="236">
        <v>164</v>
      </c>
    </row>
    <row r="27" spans="1:13" s="243" customFormat="1" ht="22.5">
      <c r="A27" s="237" t="s">
        <v>454</v>
      </c>
      <c r="B27" s="238" t="s">
        <v>1245</v>
      </c>
      <c r="C27" s="236">
        <f t="shared" si="0"/>
        <v>34379</v>
      </c>
      <c r="D27" s="239">
        <v>0</v>
      </c>
      <c r="E27" s="239">
        <v>0</v>
      </c>
      <c r="F27" s="239">
        <v>0</v>
      </c>
      <c r="G27" s="239">
        <v>0</v>
      </c>
      <c r="H27" s="239">
        <v>0</v>
      </c>
      <c r="I27" s="239">
        <v>0</v>
      </c>
      <c r="J27" s="239">
        <v>0</v>
      </c>
      <c r="K27" s="239">
        <v>0</v>
      </c>
      <c r="L27" s="239">
        <v>0</v>
      </c>
      <c r="M27" s="239">
        <f>SUM(M15,M24,M25)</f>
        <v>34379</v>
      </c>
    </row>
    <row r="28" spans="1:13" s="243" customFormat="1" ht="11.25">
      <c r="A28" s="234" t="s">
        <v>457</v>
      </c>
      <c r="B28" s="235" t="s">
        <v>1246</v>
      </c>
      <c r="C28" s="236">
        <f t="shared" si="0"/>
        <v>1074</v>
      </c>
      <c r="D28" s="236">
        <v>719</v>
      </c>
      <c r="E28" s="236">
        <v>96</v>
      </c>
      <c r="F28" s="236">
        <v>0</v>
      </c>
      <c r="G28" s="236">
        <v>0</v>
      </c>
      <c r="H28" s="236">
        <v>0</v>
      </c>
      <c r="I28" s="236">
        <v>259</v>
      </c>
      <c r="J28" s="236">
        <v>0</v>
      </c>
      <c r="K28" s="236">
        <v>0</v>
      </c>
      <c r="L28" s="236">
        <v>0</v>
      </c>
      <c r="M28" s="236">
        <v>0</v>
      </c>
    </row>
    <row r="29" spans="1:13" s="243" customFormat="1" ht="22.5">
      <c r="A29" s="234" t="s">
        <v>459</v>
      </c>
      <c r="B29" s="235" t="s">
        <v>1247</v>
      </c>
      <c r="C29" s="236">
        <f t="shared" si="0"/>
        <v>1074</v>
      </c>
      <c r="D29" s="236">
        <v>719</v>
      </c>
      <c r="E29" s="236">
        <v>96</v>
      </c>
      <c r="F29" s="236">
        <v>0</v>
      </c>
      <c r="G29" s="236">
        <v>0</v>
      </c>
      <c r="H29" s="236">
        <v>0</v>
      </c>
      <c r="I29" s="236">
        <v>259</v>
      </c>
      <c r="J29" s="236">
        <v>0</v>
      </c>
      <c r="K29" s="236">
        <v>0</v>
      </c>
      <c r="L29" s="236">
        <v>0</v>
      </c>
      <c r="M29" s="236">
        <v>0</v>
      </c>
    </row>
    <row r="30" spans="1:13" s="243" customFormat="1" ht="22.5">
      <c r="A30" s="234" t="s">
        <v>463</v>
      </c>
      <c r="B30" s="235" t="s">
        <v>1248</v>
      </c>
      <c r="C30" s="236">
        <f t="shared" si="0"/>
        <v>1386</v>
      </c>
      <c r="D30" s="236">
        <v>1362</v>
      </c>
      <c r="E30" s="236">
        <v>5</v>
      </c>
      <c r="F30" s="236">
        <v>0</v>
      </c>
      <c r="G30" s="236">
        <v>0</v>
      </c>
      <c r="H30" s="236">
        <v>0</v>
      </c>
      <c r="I30" s="236">
        <v>0</v>
      </c>
      <c r="J30" s="236">
        <v>19</v>
      </c>
      <c r="K30" s="236">
        <v>0</v>
      </c>
      <c r="L30" s="236">
        <v>0</v>
      </c>
      <c r="M30" s="236">
        <v>0</v>
      </c>
    </row>
    <row r="31" spans="1:13" s="243" customFormat="1" ht="11.25">
      <c r="A31" s="234" t="s">
        <v>467</v>
      </c>
      <c r="B31" s="235" t="s">
        <v>1249</v>
      </c>
      <c r="C31" s="236">
        <f t="shared" si="0"/>
        <v>4875</v>
      </c>
      <c r="D31" s="236">
        <v>6</v>
      </c>
      <c r="E31" s="236">
        <v>1142</v>
      </c>
      <c r="F31" s="236">
        <v>0</v>
      </c>
      <c r="G31" s="236">
        <v>0</v>
      </c>
      <c r="H31" s="236">
        <v>0</v>
      </c>
      <c r="I31" s="236">
        <v>0</v>
      </c>
      <c r="J31" s="236">
        <v>0</v>
      </c>
      <c r="K31" s="236">
        <v>0</v>
      </c>
      <c r="L31" s="236">
        <v>0</v>
      </c>
      <c r="M31" s="236">
        <v>3727</v>
      </c>
    </row>
    <row r="32" spans="1:13" s="243" customFormat="1" ht="22.5">
      <c r="A32" s="234" t="s">
        <v>471</v>
      </c>
      <c r="B32" s="235" t="s">
        <v>1250</v>
      </c>
      <c r="C32" s="236">
        <f t="shared" si="0"/>
        <v>4875</v>
      </c>
      <c r="D32" s="236">
        <v>6</v>
      </c>
      <c r="E32" s="236">
        <v>1142</v>
      </c>
      <c r="F32" s="236">
        <v>0</v>
      </c>
      <c r="G32" s="236">
        <v>0</v>
      </c>
      <c r="H32" s="236">
        <v>0</v>
      </c>
      <c r="I32" s="236">
        <v>0</v>
      </c>
      <c r="J32" s="236">
        <v>0</v>
      </c>
      <c r="K32" s="236">
        <v>0</v>
      </c>
      <c r="L32" s="236">
        <v>0</v>
      </c>
      <c r="M32" s="236">
        <v>3727</v>
      </c>
    </row>
    <row r="33" spans="1:13" s="243" customFormat="1" ht="11.25">
      <c r="A33" s="234" t="s">
        <v>481</v>
      </c>
      <c r="B33" s="235" t="s">
        <v>1251</v>
      </c>
      <c r="C33" s="236">
        <f t="shared" si="0"/>
        <v>197</v>
      </c>
      <c r="D33" s="236">
        <v>0</v>
      </c>
      <c r="E33" s="236">
        <v>0</v>
      </c>
      <c r="F33" s="236">
        <v>0</v>
      </c>
      <c r="G33" s="236">
        <v>0</v>
      </c>
      <c r="H33" s="236">
        <v>0</v>
      </c>
      <c r="I33" s="236">
        <v>0</v>
      </c>
      <c r="J33" s="236">
        <v>0</v>
      </c>
      <c r="K33" s="236">
        <v>197</v>
      </c>
      <c r="L33" s="236">
        <v>0</v>
      </c>
      <c r="M33" s="236">
        <v>0</v>
      </c>
    </row>
    <row r="34" spans="1:13" s="243" customFormat="1" ht="11.25">
      <c r="A34" s="234" t="s">
        <v>483</v>
      </c>
      <c r="B34" s="235" t="s">
        <v>1252</v>
      </c>
      <c r="C34" s="236">
        <f t="shared" si="0"/>
        <v>53</v>
      </c>
      <c r="D34" s="236">
        <v>0</v>
      </c>
      <c r="E34" s="236">
        <v>0</v>
      </c>
      <c r="F34" s="236">
        <v>0</v>
      </c>
      <c r="G34" s="236">
        <v>0</v>
      </c>
      <c r="H34" s="236">
        <v>0</v>
      </c>
      <c r="I34" s="236">
        <v>0</v>
      </c>
      <c r="J34" s="236">
        <v>0</v>
      </c>
      <c r="K34" s="236">
        <v>53</v>
      </c>
      <c r="L34" s="236">
        <v>0</v>
      </c>
      <c r="M34" s="236">
        <v>0</v>
      </c>
    </row>
    <row r="35" spans="1:13" s="243" customFormat="1" ht="22.5">
      <c r="A35" s="234" t="s">
        <v>542</v>
      </c>
      <c r="B35" s="235" t="s">
        <v>1135</v>
      </c>
      <c r="C35" s="236">
        <f t="shared" si="0"/>
        <v>3</v>
      </c>
      <c r="D35" s="236">
        <v>3</v>
      </c>
      <c r="E35" s="236">
        <v>0</v>
      </c>
      <c r="F35" s="236">
        <v>0</v>
      </c>
      <c r="G35" s="236">
        <v>0</v>
      </c>
      <c r="H35" s="236">
        <v>0</v>
      </c>
      <c r="I35" s="236">
        <v>0</v>
      </c>
      <c r="J35" s="236">
        <v>0</v>
      </c>
      <c r="K35" s="236">
        <v>0</v>
      </c>
      <c r="L35" s="236">
        <v>0</v>
      </c>
      <c r="M35" s="236">
        <v>0</v>
      </c>
    </row>
    <row r="36" spans="1:13" s="243" customFormat="1" ht="22.5">
      <c r="A36" s="234" t="s">
        <v>548</v>
      </c>
      <c r="B36" s="235" t="s">
        <v>1136</v>
      </c>
      <c r="C36" s="236">
        <f t="shared" si="0"/>
        <v>3</v>
      </c>
      <c r="D36" s="236">
        <v>3</v>
      </c>
      <c r="E36" s="236">
        <v>0</v>
      </c>
      <c r="F36" s="236">
        <v>0</v>
      </c>
      <c r="G36" s="236">
        <v>0</v>
      </c>
      <c r="H36" s="236">
        <v>0</v>
      </c>
      <c r="I36" s="236">
        <v>0</v>
      </c>
      <c r="J36" s="236">
        <v>0</v>
      </c>
      <c r="K36" s="236">
        <v>0</v>
      </c>
      <c r="L36" s="236">
        <v>0</v>
      </c>
      <c r="M36" s="236">
        <v>0</v>
      </c>
    </row>
    <row r="37" spans="1:13" s="243" customFormat="1" ht="11.25">
      <c r="A37" s="234" t="s">
        <v>569</v>
      </c>
      <c r="B37" s="235" t="s">
        <v>1253</v>
      </c>
      <c r="C37" s="236">
        <f t="shared" si="0"/>
        <v>0</v>
      </c>
      <c r="D37" s="236">
        <v>0</v>
      </c>
      <c r="E37" s="236">
        <v>0</v>
      </c>
      <c r="F37" s="236">
        <v>0</v>
      </c>
      <c r="G37" s="236">
        <v>0</v>
      </c>
      <c r="H37" s="236">
        <v>0</v>
      </c>
      <c r="I37" s="236">
        <v>0</v>
      </c>
      <c r="J37" s="236">
        <v>0</v>
      </c>
      <c r="K37" s="236">
        <v>0</v>
      </c>
      <c r="L37" s="236">
        <v>0</v>
      </c>
      <c r="M37" s="236">
        <v>0</v>
      </c>
    </row>
    <row r="38" spans="1:13" s="243" customFormat="1" ht="11.25">
      <c r="A38" s="234" t="s">
        <v>571</v>
      </c>
      <c r="B38" s="235" t="s">
        <v>1254</v>
      </c>
      <c r="C38" s="236">
        <f t="shared" si="0"/>
        <v>1030</v>
      </c>
      <c r="D38" s="236">
        <v>1030</v>
      </c>
      <c r="E38" s="236">
        <v>0</v>
      </c>
      <c r="F38" s="236">
        <v>0</v>
      </c>
      <c r="G38" s="236">
        <v>0</v>
      </c>
      <c r="H38" s="236">
        <v>0</v>
      </c>
      <c r="I38" s="236">
        <v>0</v>
      </c>
      <c r="J38" s="236">
        <v>0</v>
      </c>
      <c r="K38" s="236">
        <v>0</v>
      </c>
      <c r="L38" s="236">
        <v>0</v>
      </c>
      <c r="M38" s="236">
        <v>0</v>
      </c>
    </row>
    <row r="39" spans="1:13" s="243" customFormat="1" ht="33.75">
      <c r="A39" s="237" t="s">
        <v>580</v>
      </c>
      <c r="B39" s="238" t="s">
        <v>1137</v>
      </c>
      <c r="C39" s="236">
        <f t="shared" si="0"/>
        <v>8617</v>
      </c>
      <c r="D39" s="239">
        <f>SUM(D28,D30,D31,D36,D38)</f>
        <v>3120</v>
      </c>
      <c r="E39" s="239">
        <v>1242</v>
      </c>
      <c r="F39" s="239">
        <v>0</v>
      </c>
      <c r="G39" s="239">
        <v>0</v>
      </c>
      <c r="H39" s="239">
        <v>0</v>
      </c>
      <c r="I39" s="239">
        <v>259</v>
      </c>
      <c r="J39" s="239">
        <v>19</v>
      </c>
      <c r="K39" s="239">
        <v>250</v>
      </c>
      <c r="L39" s="239">
        <v>0</v>
      </c>
      <c r="M39" s="239">
        <f>SUM(M31)</f>
        <v>3727</v>
      </c>
    </row>
    <row r="40" spans="1:13" s="243" customFormat="1" ht="33.75">
      <c r="A40" s="234" t="s">
        <v>606</v>
      </c>
      <c r="B40" s="235" t="s">
        <v>1255</v>
      </c>
      <c r="C40" s="236">
        <f t="shared" si="0"/>
        <v>190</v>
      </c>
      <c r="D40" s="236">
        <v>190</v>
      </c>
      <c r="E40" s="236">
        <v>0</v>
      </c>
      <c r="F40" s="236">
        <v>0</v>
      </c>
      <c r="G40" s="236">
        <v>0</v>
      </c>
      <c r="H40" s="236">
        <v>0</v>
      </c>
      <c r="I40" s="236">
        <v>0</v>
      </c>
      <c r="J40" s="236">
        <v>0</v>
      </c>
      <c r="K40" s="236">
        <v>0</v>
      </c>
      <c r="L40" s="236">
        <v>0</v>
      </c>
      <c r="M40" s="236">
        <v>0</v>
      </c>
    </row>
    <row r="41" spans="1:13" s="243" customFormat="1" ht="11.25">
      <c r="A41" s="234" t="s">
        <v>614</v>
      </c>
      <c r="B41" s="235" t="s">
        <v>1256</v>
      </c>
      <c r="C41" s="236">
        <f t="shared" si="0"/>
        <v>190</v>
      </c>
      <c r="D41" s="236">
        <v>190</v>
      </c>
      <c r="E41" s="236">
        <v>0</v>
      </c>
      <c r="F41" s="236">
        <v>0</v>
      </c>
      <c r="G41" s="236">
        <v>0</v>
      </c>
      <c r="H41" s="236">
        <v>0</v>
      </c>
      <c r="I41" s="236">
        <v>0</v>
      </c>
      <c r="J41" s="236">
        <v>0</v>
      </c>
      <c r="K41" s="236">
        <v>0</v>
      </c>
      <c r="L41" s="236">
        <v>0</v>
      </c>
      <c r="M41" s="236">
        <v>0</v>
      </c>
    </row>
    <row r="42" spans="1:13" s="243" customFormat="1" ht="22.5">
      <c r="A42" s="237" t="s">
        <v>650</v>
      </c>
      <c r="B42" s="238" t="s">
        <v>1257</v>
      </c>
      <c r="C42" s="236">
        <f t="shared" si="0"/>
        <v>190</v>
      </c>
      <c r="D42" s="239">
        <v>190</v>
      </c>
      <c r="E42" s="239">
        <v>0</v>
      </c>
      <c r="F42" s="239">
        <v>0</v>
      </c>
      <c r="G42" s="239">
        <v>0</v>
      </c>
      <c r="H42" s="239">
        <v>0</v>
      </c>
      <c r="I42" s="239">
        <v>0</v>
      </c>
      <c r="J42" s="239">
        <v>0</v>
      </c>
      <c r="K42" s="239">
        <v>0</v>
      </c>
      <c r="L42" s="239">
        <v>0</v>
      </c>
      <c r="M42" s="239">
        <v>0</v>
      </c>
    </row>
    <row r="43" spans="1:13" s="243" customFormat="1" ht="22.5">
      <c r="A43" s="237" t="s">
        <v>1258</v>
      </c>
      <c r="B43" s="238" t="s">
        <v>1138</v>
      </c>
      <c r="C43" s="236">
        <f t="shared" si="0"/>
        <v>90916</v>
      </c>
      <c r="D43" s="239">
        <f>SUM(D39,D40,)</f>
        <v>3310</v>
      </c>
      <c r="E43" s="239">
        <v>1242</v>
      </c>
      <c r="F43" s="239">
        <f>SUM(F14)</f>
        <v>44482</v>
      </c>
      <c r="G43" s="239">
        <v>0</v>
      </c>
      <c r="H43" s="239">
        <f>SUM(H14)</f>
        <v>2958</v>
      </c>
      <c r="I43" s="239">
        <v>259</v>
      </c>
      <c r="J43" s="239">
        <v>19</v>
      </c>
      <c r="K43" s="239">
        <v>250</v>
      </c>
      <c r="L43" s="239">
        <f>SUM(L14)</f>
        <v>290</v>
      </c>
      <c r="M43" s="239">
        <f>SUM(M39,M27,)</f>
        <v>38106</v>
      </c>
    </row>
    <row r="44" spans="1:13" s="243" customFormat="1" ht="22.5">
      <c r="A44" s="234" t="s">
        <v>1259</v>
      </c>
      <c r="B44" s="235" t="s">
        <v>1139</v>
      </c>
      <c r="C44" s="236">
        <f t="shared" si="0"/>
        <v>13436</v>
      </c>
      <c r="D44" s="236">
        <v>0</v>
      </c>
      <c r="E44" s="236">
        <v>0</v>
      </c>
      <c r="F44" s="236">
        <v>0</v>
      </c>
      <c r="G44" s="236">
        <v>13436</v>
      </c>
      <c r="H44" s="236">
        <v>0</v>
      </c>
      <c r="I44" s="236">
        <v>0</v>
      </c>
      <c r="J44" s="236">
        <v>0</v>
      </c>
      <c r="K44" s="236">
        <v>0</v>
      </c>
      <c r="L44" s="236">
        <v>0</v>
      </c>
      <c r="M44" s="236">
        <v>0</v>
      </c>
    </row>
    <row r="45" spans="1:13" s="243" customFormat="1" ht="11.25">
      <c r="A45" s="234" t="s">
        <v>1215</v>
      </c>
      <c r="B45" s="235" t="s">
        <v>1140</v>
      </c>
      <c r="C45" s="236">
        <f t="shared" si="0"/>
        <v>13436</v>
      </c>
      <c r="D45" s="236">
        <v>0</v>
      </c>
      <c r="E45" s="236">
        <v>0</v>
      </c>
      <c r="F45" s="236">
        <v>0</v>
      </c>
      <c r="G45" s="236">
        <v>13436</v>
      </c>
      <c r="H45" s="236">
        <v>0</v>
      </c>
      <c r="I45" s="236">
        <v>0</v>
      </c>
      <c r="J45" s="236">
        <v>0</v>
      </c>
      <c r="K45" s="236">
        <v>0</v>
      </c>
      <c r="L45" s="236">
        <v>0</v>
      </c>
      <c r="M45" s="236">
        <v>0</v>
      </c>
    </row>
    <row r="46" spans="1:13" s="243" customFormat="1" ht="11.25">
      <c r="A46" s="234" t="s">
        <v>1260</v>
      </c>
      <c r="B46" s="235" t="s">
        <v>1261</v>
      </c>
      <c r="C46" s="236">
        <f t="shared" si="0"/>
        <v>1141</v>
      </c>
      <c r="D46" s="236">
        <v>0</v>
      </c>
      <c r="E46" s="236">
        <v>0</v>
      </c>
      <c r="F46" s="236">
        <v>1141</v>
      </c>
      <c r="G46" s="236">
        <v>0</v>
      </c>
      <c r="H46" s="236">
        <v>0</v>
      </c>
      <c r="I46" s="236">
        <v>0</v>
      </c>
      <c r="J46" s="236">
        <v>0</v>
      </c>
      <c r="K46" s="236">
        <v>0</v>
      </c>
      <c r="L46" s="236">
        <v>0</v>
      </c>
      <c r="M46" s="236">
        <v>0</v>
      </c>
    </row>
    <row r="47" spans="1:13" s="243" customFormat="1" ht="22.5">
      <c r="A47" s="234" t="s">
        <v>1262</v>
      </c>
      <c r="B47" s="235" t="s">
        <v>1142</v>
      </c>
      <c r="C47" s="236">
        <f t="shared" si="0"/>
        <v>14577</v>
      </c>
      <c r="D47" s="236">
        <v>0</v>
      </c>
      <c r="E47" s="236">
        <v>0</v>
      </c>
      <c r="F47" s="236">
        <v>1141</v>
      </c>
      <c r="G47" s="236">
        <v>13436</v>
      </c>
      <c r="H47" s="236">
        <v>0</v>
      </c>
      <c r="I47" s="236">
        <v>0</v>
      </c>
      <c r="J47" s="236">
        <v>0</v>
      </c>
      <c r="K47" s="236">
        <v>0</v>
      </c>
      <c r="L47" s="236">
        <v>0</v>
      </c>
      <c r="M47" s="236">
        <v>0</v>
      </c>
    </row>
    <row r="48" spans="1:13" s="243" customFormat="1" ht="22.5">
      <c r="A48" s="237" t="s">
        <v>1263</v>
      </c>
      <c r="B48" s="238" t="s">
        <v>1143</v>
      </c>
      <c r="C48" s="236">
        <f t="shared" si="0"/>
        <v>14577</v>
      </c>
      <c r="D48" s="239">
        <v>0</v>
      </c>
      <c r="E48" s="239">
        <v>0</v>
      </c>
      <c r="F48" s="239">
        <v>1141</v>
      </c>
      <c r="G48" s="239">
        <v>13436</v>
      </c>
      <c r="H48" s="239">
        <v>0</v>
      </c>
      <c r="I48" s="239">
        <v>0</v>
      </c>
      <c r="J48" s="239">
        <v>0</v>
      </c>
      <c r="K48" s="239">
        <v>0</v>
      </c>
      <c r="L48" s="239">
        <v>0</v>
      </c>
      <c r="M48" s="239">
        <v>0</v>
      </c>
    </row>
    <row r="49" spans="1:13" s="253" customFormat="1" ht="11.25">
      <c r="A49" s="250" t="s">
        <v>1264</v>
      </c>
      <c r="B49" s="251" t="s">
        <v>1144</v>
      </c>
      <c r="C49" s="252">
        <f t="shared" si="0"/>
        <v>105493</v>
      </c>
      <c r="D49" s="252">
        <f>SUM(D43,D47)</f>
        <v>3310</v>
      </c>
      <c r="E49" s="252">
        <f t="shared" ref="E49:M49" si="1">SUM(E43,E47)</f>
        <v>1242</v>
      </c>
      <c r="F49" s="252">
        <f t="shared" si="1"/>
        <v>45623</v>
      </c>
      <c r="G49" s="252">
        <f t="shared" si="1"/>
        <v>13436</v>
      </c>
      <c r="H49" s="252">
        <f t="shared" si="1"/>
        <v>2958</v>
      </c>
      <c r="I49" s="252">
        <f t="shared" si="1"/>
        <v>259</v>
      </c>
      <c r="J49" s="252">
        <f t="shared" si="1"/>
        <v>19</v>
      </c>
      <c r="K49" s="252">
        <f t="shared" si="1"/>
        <v>250</v>
      </c>
      <c r="L49" s="252">
        <f t="shared" si="1"/>
        <v>290</v>
      </c>
      <c r="M49" s="252">
        <f t="shared" si="1"/>
        <v>38106</v>
      </c>
    </row>
  </sheetData>
  <mergeCells count="2">
    <mergeCell ref="A2:M2"/>
    <mergeCell ref="L1:M1"/>
  </mergeCells>
  <pageMargins left="0.7" right="0.7" top="0.75" bottom="0.75" header="0.3" footer="0.3"/>
  <pageSetup paperSize="9" scale="48" orientation="landscape" r:id="rId1"/>
  <rowBreaks count="1" manualBreakCount="1">
    <brk id="22" max="16383" man="1"/>
  </rowBreaks>
</worksheet>
</file>

<file path=xl/worksheets/sheet6.xml><?xml version="1.0" encoding="utf-8"?>
<worksheet xmlns="http://schemas.openxmlformats.org/spreadsheetml/2006/main" xmlns:r="http://schemas.openxmlformats.org/officeDocument/2006/relationships">
  <sheetPr filterMode="1">
    <outlinePr summaryBelow="0"/>
  </sheetPr>
  <dimension ref="A1:AG631"/>
  <sheetViews>
    <sheetView view="pageBreakPreview" zoomScale="85" zoomScaleNormal="85" zoomScaleSheetLayoutView="85" workbookViewId="0">
      <pane xSplit="2" ySplit="2" topLeftCell="C92" activePane="bottomRight" state="frozen"/>
      <selection activeCell="F52" sqref="F52"/>
      <selection pane="topRight" activeCell="F52" sqref="F52"/>
      <selection pane="bottomLeft" activeCell="F52" sqref="F52"/>
      <selection pane="bottomRight" activeCell="E10" sqref="E10"/>
    </sheetView>
  </sheetViews>
  <sheetFormatPr defaultRowHeight="12.75" outlineLevelRow="1"/>
  <cols>
    <col min="1" max="1" width="8.140625" style="1" customWidth="1"/>
    <col min="2" max="2" width="82" style="1" customWidth="1"/>
    <col min="3" max="5" width="20.5703125" style="8" customWidth="1"/>
    <col min="6" max="9" width="17.42578125" style="8" customWidth="1"/>
    <col min="10" max="10" width="18" style="8" customWidth="1"/>
    <col min="11" max="11" width="9.85546875" style="29" customWidth="1"/>
    <col min="12" max="12" width="10.140625" style="29" customWidth="1"/>
    <col min="13" max="33" width="9.140625" style="5"/>
    <col min="34" max="16384" width="9.140625" style="1"/>
  </cols>
  <sheetData>
    <row r="1" spans="1:33" s="5" customFormat="1" ht="12.75" customHeight="1">
      <c r="A1" s="54"/>
      <c r="B1" s="55"/>
      <c r="C1" s="70"/>
      <c r="D1" s="70"/>
      <c r="E1" s="70" t="s">
        <v>997</v>
      </c>
      <c r="F1" s="55"/>
      <c r="G1" s="55"/>
      <c r="H1" s="55"/>
      <c r="I1" s="55"/>
      <c r="J1" s="55"/>
      <c r="K1" s="29"/>
      <c r="L1" s="29"/>
    </row>
    <row r="2" spans="1:33" s="40" customFormat="1" ht="38.25">
      <c r="A2" s="2"/>
      <c r="B2" s="2" t="s">
        <v>76</v>
      </c>
      <c r="C2" s="155" t="s">
        <v>995</v>
      </c>
      <c r="D2" s="155" t="s">
        <v>1072</v>
      </c>
      <c r="E2" s="155" t="s">
        <v>964</v>
      </c>
      <c r="F2" s="3"/>
      <c r="G2" s="3"/>
      <c r="H2" s="3"/>
      <c r="I2" s="3"/>
      <c r="J2" s="3"/>
      <c r="K2" s="38"/>
      <c r="L2" s="38"/>
      <c r="M2" s="39"/>
      <c r="N2" s="39"/>
      <c r="O2" s="39"/>
      <c r="P2" s="39"/>
      <c r="Q2" s="39"/>
      <c r="R2" s="39"/>
      <c r="S2" s="39"/>
      <c r="T2" s="39"/>
      <c r="U2" s="39"/>
      <c r="V2" s="39"/>
      <c r="W2" s="39"/>
      <c r="X2" s="39"/>
      <c r="Y2" s="39"/>
      <c r="Z2" s="39"/>
      <c r="AA2" s="39"/>
      <c r="AB2" s="39"/>
      <c r="AC2" s="39"/>
      <c r="AD2" s="39"/>
      <c r="AE2" s="39"/>
      <c r="AF2" s="39"/>
      <c r="AG2" s="39"/>
    </row>
    <row r="3" spans="1:33">
      <c r="A3" s="27" t="s">
        <v>72</v>
      </c>
      <c r="B3" s="6" t="s">
        <v>77</v>
      </c>
      <c r="C3" s="30">
        <v>9600</v>
      </c>
      <c r="D3" s="30">
        <v>9600</v>
      </c>
      <c r="E3" s="30">
        <v>9454</v>
      </c>
      <c r="F3" s="30"/>
      <c r="G3" s="30"/>
      <c r="H3" s="30"/>
      <c r="I3" s="30"/>
      <c r="J3" s="30"/>
      <c r="K3" s="30"/>
      <c r="L3" s="30"/>
    </row>
    <row r="4" spans="1:33" hidden="1">
      <c r="A4" s="27" t="s">
        <v>73</v>
      </c>
      <c r="B4" s="6" t="s">
        <v>78</v>
      </c>
      <c r="C4" s="30">
        <f>SUM(F4:J4)</f>
        <v>0</v>
      </c>
      <c r="D4" s="30">
        <f>SUM(H4:M4)</f>
        <v>0</v>
      </c>
      <c r="E4" s="30">
        <f>SUM(I4:N4)</f>
        <v>0</v>
      </c>
      <c r="F4" s="30"/>
      <c r="G4" s="30"/>
      <c r="H4" s="30"/>
      <c r="I4" s="30"/>
      <c r="J4" s="30"/>
      <c r="K4" s="30"/>
      <c r="L4" s="30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</row>
    <row r="5" spans="1:33">
      <c r="A5" s="27" t="s">
        <v>75</v>
      </c>
      <c r="B5" s="6" t="s">
        <v>79</v>
      </c>
      <c r="C5" s="30">
        <v>0</v>
      </c>
      <c r="D5" s="30">
        <v>200</v>
      </c>
      <c r="E5" s="30">
        <v>194</v>
      </c>
      <c r="F5" s="60"/>
      <c r="G5" s="60"/>
      <c r="H5" s="60"/>
      <c r="I5" s="60"/>
      <c r="J5" s="30"/>
      <c r="K5" s="30"/>
      <c r="L5" s="30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</row>
    <row r="6" spans="1:33" hidden="1">
      <c r="A6" s="27" t="s">
        <v>74</v>
      </c>
      <c r="B6" s="6" t="s">
        <v>82</v>
      </c>
      <c r="C6" s="30">
        <f>SUM(F6:J6)</f>
        <v>0</v>
      </c>
      <c r="D6" s="30">
        <f>SUM(H6:M6)</f>
        <v>0</v>
      </c>
      <c r="E6" s="30">
        <f>SUM(I6:N6)</f>
        <v>0</v>
      </c>
      <c r="F6" s="30"/>
      <c r="G6" s="30"/>
      <c r="H6" s="30"/>
      <c r="I6" s="30"/>
      <c r="J6" s="30"/>
      <c r="K6" s="30"/>
      <c r="L6" s="30"/>
    </row>
    <row r="7" spans="1:33" hidden="1">
      <c r="A7" s="27" t="s">
        <v>83</v>
      </c>
      <c r="B7" s="6" t="s">
        <v>84</v>
      </c>
      <c r="C7" s="30">
        <f>SUM(F7:J7)</f>
        <v>0</v>
      </c>
      <c r="D7" s="30">
        <f>SUM(H7:M7)</f>
        <v>0</v>
      </c>
      <c r="E7" s="30">
        <f>SUM(I7:N7)</f>
        <v>0</v>
      </c>
      <c r="F7" s="30"/>
      <c r="G7" s="30"/>
      <c r="H7" s="30"/>
      <c r="I7" s="30"/>
      <c r="J7" s="30"/>
      <c r="K7" s="30"/>
      <c r="L7" s="30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</row>
    <row r="8" spans="1:33">
      <c r="A8" s="27">
        <v>4</v>
      </c>
      <c r="B8" s="217" t="s">
        <v>1100</v>
      </c>
      <c r="C8" s="30"/>
      <c r="D8" s="30">
        <v>113</v>
      </c>
      <c r="E8" s="30">
        <v>112</v>
      </c>
      <c r="F8" s="30"/>
      <c r="G8" s="30"/>
      <c r="H8" s="30"/>
      <c r="I8" s="30"/>
      <c r="J8" s="30"/>
      <c r="K8" s="30"/>
      <c r="L8" s="30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</row>
    <row r="9" spans="1:33">
      <c r="A9" s="27" t="s">
        <v>85</v>
      </c>
      <c r="B9" s="6" t="s">
        <v>86</v>
      </c>
      <c r="C9" s="30">
        <v>0</v>
      </c>
      <c r="D9" s="30">
        <v>0</v>
      </c>
      <c r="E9" s="30">
        <v>0</v>
      </c>
      <c r="F9" s="30"/>
      <c r="G9" s="30"/>
      <c r="H9" s="30"/>
      <c r="I9" s="30"/>
      <c r="J9" s="30"/>
      <c r="K9" s="30"/>
      <c r="L9" s="30"/>
    </row>
    <row r="10" spans="1:33">
      <c r="A10" s="27" t="s">
        <v>87</v>
      </c>
      <c r="B10" s="6" t="s">
        <v>88</v>
      </c>
      <c r="C10" s="30">
        <v>384</v>
      </c>
      <c r="D10" s="30">
        <v>384</v>
      </c>
      <c r="E10" s="30">
        <v>384</v>
      </c>
      <c r="F10" s="30"/>
      <c r="G10" s="30"/>
      <c r="H10" s="30"/>
      <c r="I10" s="30"/>
      <c r="J10" s="30"/>
      <c r="K10" s="30"/>
      <c r="L10" s="30"/>
    </row>
    <row r="11" spans="1:33" hidden="1">
      <c r="A11" s="27" t="s">
        <v>89</v>
      </c>
      <c r="B11" s="6" t="s">
        <v>90</v>
      </c>
      <c r="C11" s="30">
        <f>SUM(F11:J11)</f>
        <v>0</v>
      </c>
      <c r="D11" s="30">
        <f>SUM(H11:M11)</f>
        <v>0</v>
      </c>
      <c r="E11" s="30">
        <f>SUM(I11:N11)</f>
        <v>0</v>
      </c>
      <c r="F11" s="30"/>
      <c r="G11" s="30"/>
      <c r="H11" s="30"/>
      <c r="I11" s="30"/>
      <c r="J11" s="30"/>
      <c r="K11" s="30"/>
      <c r="L11" s="30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</row>
    <row r="12" spans="1:33">
      <c r="A12" s="27" t="s">
        <v>91</v>
      </c>
      <c r="B12" s="6" t="s">
        <v>92</v>
      </c>
      <c r="C12" s="30">
        <v>100</v>
      </c>
      <c r="D12" s="30">
        <v>110</v>
      </c>
      <c r="E12" s="30">
        <v>104</v>
      </c>
      <c r="F12" s="30"/>
      <c r="G12" s="30"/>
      <c r="H12" s="30"/>
      <c r="I12" s="30"/>
      <c r="J12" s="30"/>
      <c r="K12" s="30"/>
      <c r="L12" s="30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</row>
    <row r="13" spans="1:33">
      <c r="A13" s="27" t="s">
        <v>93</v>
      </c>
      <c r="B13" s="6" t="s">
        <v>94</v>
      </c>
      <c r="C13" s="30">
        <v>56</v>
      </c>
      <c r="D13" s="30">
        <v>63</v>
      </c>
      <c r="E13" s="30">
        <v>48</v>
      </c>
      <c r="F13" s="30"/>
      <c r="G13" s="30"/>
      <c r="H13" s="30"/>
      <c r="I13" s="30"/>
      <c r="J13" s="30"/>
      <c r="K13" s="30"/>
      <c r="L13" s="30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</row>
    <row r="14" spans="1:33" hidden="1">
      <c r="A14" s="27" t="s">
        <v>95</v>
      </c>
      <c r="B14" s="6" t="s">
        <v>96</v>
      </c>
      <c r="C14" s="30">
        <f>SUM(F14:J14)</f>
        <v>0</v>
      </c>
      <c r="D14" s="30">
        <f>SUM(H14:M14)</f>
        <v>0</v>
      </c>
      <c r="E14" s="30">
        <f>SUM(I14:N14)</f>
        <v>0</v>
      </c>
      <c r="F14" s="30"/>
      <c r="G14" s="30"/>
      <c r="H14" s="30"/>
      <c r="I14" s="30"/>
      <c r="J14" s="30"/>
      <c r="K14" s="30"/>
      <c r="L14" s="30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</row>
    <row r="15" spans="1:33" hidden="1">
      <c r="A15" s="27" t="s">
        <v>97</v>
      </c>
      <c r="B15" s="6" t="s">
        <v>98</v>
      </c>
      <c r="C15" s="30">
        <f>SUM(F15:J15)</f>
        <v>0</v>
      </c>
      <c r="D15" s="30">
        <f>SUM(H15:M15)</f>
        <v>0</v>
      </c>
      <c r="E15" s="30">
        <f>SUM(I15:N15)</f>
        <v>0</v>
      </c>
      <c r="F15" s="30"/>
      <c r="G15" s="30"/>
      <c r="H15" s="30"/>
      <c r="I15" s="30"/>
      <c r="J15" s="30"/>
      <c r="K15" s="30"/>
      <c r="L15" s="30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</row>
    <row r="16" spans="1:33">
      <c r="A16" s="27" t="s">
        <v>99</v>
      </c>
      <c r="B16" s="6" t="s">
        <v>100</v>
      </c>
      <c r="C16" s="30">
        <v>215</v>
      </c>
      <c r="D16" s="30">
        <v>215</v>
      </c>
      <c r="E16" s="30">
        <v>188</v>
      </c>
      <c r="F16" s="30"/>
      <c r="G16" s="30"/>
      <c r="H16" s="30"/>
      <c r="I16" s="30"/>
      <c r="J16" s="30"/>
      <c r="K16" s="30"/>
      <c r="L16" s="30"/>
    </row>
    <row r="17" spans="1:33" hidden="1">
      <c r="A17" s="27" t="s">
        <v>71</v>
      </c>
      <c r="B17" s="6" t="s">
        <v>101</v>
      </c>
      <c r="C17" s="30">
        <f>SUM(F17:J17)</f>
        <v>0</v>
      </c>
      <c r="D17" s="30">
        <f>SUM(H17:M17)</f>
        <v>0</v>
      </c>
      <c r="E17" s="30">
        <f>SUM(I17:N17)</f>
        <v>0</v>
      </c>
      <c r="F17" s="30"/>
      <c r="G17" s="30"/>
      <c r="H17" s="30"/>
      <c r="I17" s="30"/>
      <c r="J17" s="30"/>
      <c r="K17" s="30"/>
      <c r="L17" s="30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</row>
    <row r="18" spans="1:33" ht="15.75" customHeight="1">
      <c r="A18" s="7" t="s">
        <v>102</v>
      </c>
      <c r="B18" s="9" t="s">
        <v>103</v>
      </c>
      <c r="C18" s="31">
        <f t="shared" ref="C18:J18" si="0">SUM(C3:C17)</f>
        <v>10355</v>
      </c>
      <c r="D18" s="31">
        <f>SUM(D3:D17)</f>
        <v>10685</v>
      </c>
      <c r="E18" s="31">
        <f>SUM(E3:E17)</f>
        <v>10484</v>
      </c>
      <c r="F18" s="31">
        <f t="shared" si="0"/>
        <v>0</v>
      </c>
      <c r="G18" s="31">
        <f t="shared" si="0"/>
        <v>0</v>
      </c>
      <c r="H18" s="31">
        <f t="shared" si="0"/>
        <v>0</v>
      </c>
      <c r="I18" s="31">
        <f t="shared" si="0"/>
        <v>0</v>
      </c>
      <c r="J18" s="31">
        <f t="shared" si="0"/>
        <v>0</v>
      </c>
      <c r="K18" s="31"/>
      <c r="L18" s="31">
        <f>SUM(L3:L17)</f>
        <v>0</v>
      </c>
    </row>
    <row r="19" spans="1:33" hidden="1">
      <c r="A19" s="27" t="s">
        <v>104</v>
      </c>
      <c r="B19" s="6" t="s">
        <v>105</v>
      </c>
      <c r="C19" s="30">
        <f>SUM(F19:J19)</f>
        <v>0</v>
      </c>
      <c r="D19" s="30">
        <f t="shared" ref="D19:E21" si="1">SUM(H19:M19)</f>
        <v>0</v>
      </c>
      <c r="E19" s="30">
        <f t="shared" si="1"/>
        <v>0</v>
      </c>
      <c r="F19" s="30"/>
      <c r="G19" s="30"/>
      <c r="H19" s="30"/>
      <c r="I19" s="30"/>
      <c r="J19" s="30"/>
      <c r="K19" s="30"/>
      <c r="L19" s="30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</row>
    <row r="20" spans="1:33" ht="25.5" hidden="1">
      <c r="A20" s="27" t="s">
        <v>106</v>
      </c>
      <c r="B20" s="6" t="s">
        <v>107</v>
      </c>
      <c r="C20" s="30">
        <f>SUM(F20:J20)</f>
        <v>0</v>
      </c>
      <c r="D20" s="30">
        <f t="shared" si="1"/>
        <v>0</v>
      </c>
      <c r="E20" s="30">
        <f t="shared" si="1"/>
        <v>0</v>
      </c>
      <c r="F20" s="30"/>
      <c r="G20" s="30"/>
      <c r="H20" s="30"/>
      <c r="I20" s="30"/>
      <c r="J20" s="30"/>
      <c r="K20" s="30"/>
      <c r="L20" s="30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</row>
    <row r="21" spans="1:33" hidden="1">
      <c r="A21" s="27" t="s">
        <v>108</v>
      </c>
      <c r="B21" s="6" t="s">
        <v>109</v>
      </c>
      <c r="C21" s="30">
        <f>SUM(F21:J21)</f>
        <v>0</v>
      </c>
      <c r="D21" s="30">
        <f t="shared" si="1"/>
        <v>0</v>
      </c>
      <c r="E21" s="30">
        <f t="shared" si="1"/>
        <v>0</v>
      </c>
      <c r="F21" s="30"/>
      <c r="G21" s="30"/>
      <c r="H21" s="30"/>
      <c r="I21" s="30"/>
      <c r="J21" s="30"/>
      <c r="K21" s="30"/>
      <c r="L21" s="30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</row>
    <row r="22" spans="1:33" ht="15.75" hidden="1" customHeight="1">
      <c r="A22" s="7" t="s">
        <v>110</v>
      </c>
      <c r="B22" s="9" t="s">
        <v>111</v>
      </c>
      <c r="C22" s="31">
        <f t="shared" ref="C22:J22" si="2">SUM(C19:C21)</f>
        <v>0</v>
      </c>
      <c r="D22" s="31">
        <f>SUM(D19:D21)</f>
        <v>0</v>
      </c>
      <c r="E22" s="31">
        <f>SUM(E19:E21)</f>
        <v>0</v>
      </c>
      <c r="F22" s="31">
        <f t="shared" si="2"/>
        <v>0</v>
      </c>
      <c r="G22" s="31">
        <f t="shared" si="2"/>
        <v>0</v>
      </c>
      <c r="H22" s="31">
        <f t="shared" si="2"/>
        <v>0</v>
      </c>
      <c r="I22" s="31">
        <f t="shared" si="2"/>
        <v>0</v>
      </c>
      <c r="J22" s="31">
        <f t="shared" si="2"/>
        <v>0</v>
      </c>
      <c r="K22" s="31"/>
      <c r="L22" s="31">
        <f>SUM(L19:L21)</f>
        <v>0</v>
      </c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</row>
    <row r="23" spans="1:33" s="13" customFormat="1" ht="22.5" customHeight="1">
      <c r="A23" s="11" t="s">
        <v>112</v>
      </c>
      <c r="B23" s="12" t="s">
        <v>113</v>
      </c>
      <c r="C23" s="32">
        <f t="shared" ref="C23:J23" si="3">+C18+C22</f>
        <v>10355</v>
      </c>
      <c r="D23" s="32">
        <f>+D18+D22</f>
        <v>10685</v>
      </c>
      <c r="E23" s="32">
        <f>+E18+E22</f>
        <v>10484</v>
      </c>
      <c r="F23" s="32" t="e">
        <f>+#REF!-#REF!</f>
        <v>#REF!</v>
      </c>
      <c r="G23" s="32">
        <f t="shared" si="3"/>
        <v>0</v>
      </c>
      <c r="H23" s="32">
        <f t="shared" si="3"/>
        <v>0</v>
      </c>
      <c r="I23" s="32">
        <f t="shared" si="3"/>
        <v>0</v>
      </c>
      <c r="J23" s="32">
        <f t="shared" si="3"/>
        <v>0</v>
      </c>
      <c r="K23" s="32"/>
      <c r="L23" s="32">
        <f>+L18+L22</f>
        <v>0</v>
      </c>
    </row>
    <row r="24" spans="1:33" s="13" customFormat="1" ht="25.5">
      <c r="A24" s="11" t="s">
        <v>114</v>
      </c>
      <c r="B24" s="12" t="s">
        <v>115</v>
      </c>
      <c r="C24" s="32">
        <f t="shared" ref="C24:J24" si="4">SUM(C25:C31)</f>
        <v>2828</v>
      </c>
      <c r="D24" s="32">
        <f>SUM(D25:D31)</f>
        <v>2840</v>
      </c>
      <c r="E24" s="32">
        <f>SUM(E25:E31)</f>
        <v>2832</v>
      </c>
      <c r="F24" s="32" t="e">
        <f>+#REF!-#REF!</f>
        <v>#REF!</v>
      </c>
      <c r="G24" s="32">
        <f t="shared" si="4"/>
        <v>0</v>
      </c>
      <c r="H24" s="32">
        <f t="shared" si="4"/>
        <v>0</v>
      </c>
      <c r="I24" s="32">
        <f t="shared" si="4"/>
        <v>0</v>
      </c>
      <c r="J24" s="32">
        <f t="shared" si="4"/>
        <v>0</v>
      </c>
      <c r="K24" s="32"/>
      <c r="L24" s="32">
        <f>SUM(L25:L31)</f>
        <v>0</v>
      </c>
    </row>
    <row r="25" spans="1:33">
      <c r="A25" s="27" t="s">
        <v>116</v>
      </c>
      <c r="B25" s="6" t="s">
        <v>117</v>
      </c>
      <c r="C25" s="30">
        <v>2688</v>
      </c>
      <c r="D25" s="30">
        <v>2700</v>
      </c>
      <c r="E25" s="30">
        <v>2732</v>
      </c>
      <c r="F25" s="30"/>
      <c r="G25" s="30"/>
      <c r="H25" s="30"/>
      <c r="I25" s="30"/>
      <c r="J25" s="30"/>
      <c r="K25" s="30"/>
      <c r="L25" s="30"/>
    </row>
    <row r="26" spans="1:33">
      <c r="A26" s="27" t="s">
        <v>118</v>
      </c>
      <c r="B26" s="6" t="s">
        <v>119</v>
      </c>
      <c r="C26" s="30">
        <f>SUM(F26:J26)</f>
        <v>0</v>
      </c>
      <c r="D26" s="30">
        <v>0</v>
      </c>
      <c r="E26" s="30">
        <v>0</v>
      </c>
      <c r="F26" s="30"/>
      <c r="G26" s="30"/>
      <c r="H26" s="30"/>
      <c r="I26" s="30"/>
      <c r="J26" s="30"/>
      <c r="K26" s="30"/>
      <c r="L26" s="30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</row>
    <row r="27" spans="1:33" hidden="1">
      <c r="A27" s="27" t="s">
        <v>120</v>
      </c>
      <c r="B27" s="6" t="s">
        <v>121</v>
      </c>
      <c r="C27" s="30">
        <f>SUM(F27:J27)</f>
        <v>0</v>
      </c>
      <c r="D27" s="30">
        <f>SUM(H27:M27)</f>
        <v>0</v>
      </c>
      <c r="E27" s="30">
        <f>SUM(I27:N27)</f>
        <v>0</v>
      </c>
      <c r="F27" s="30"/>
      <c r="G27" s="30"/>
      <c r="H27" s="30"/>
      <c r="I27" s="30"/>
      <c r="J27" s="30"/>
      <c r="K27" s="30"/>
      <c r="L27" s="30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</row>
    <row r="28" spans="1:33">
      <c r="A28" s="27" t="s">
        <v>122</v>
      </c>
      <c r="B28" s="6" t="s">
        <v>123</v>
      </c>
      <c r="C28" s="30">
        <v>70</v>
      </c>
      <c r="D28" s="30">
        <v>70</v>
      </c>
      <c r="E28" s="30">
        <v>48</v>
      </c>
      <c r="F28" s="30"/>
      <c r="G28" s="30"/>
      <c r="H28" s="30"/>
      <c r="I28" s="30"/>
      <c r="J28" s="30"/>
      <c r="K28" s="30"/>
      <c r="L28" s="30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</row>
    <row r="29" spans="1:33">
      <c r="A29" s="27" t="s">
        <v>124</v>
      </c>
      <c r="B29" s="6" t="s">
        <v>125</v>
      </c>
      <c r="C29" s="30">
        <f>SUM(F29:J29)</f>
        <v>0</v>
      </c>
      <c r="D29" s="30">
        <v>0</v>
      </c>
      <c r="E29" s="30">
        <v>0</v>
      </c>
      <c r="F29" s="30"/>
      <c r="G29" s="30"/>
      <c r="H29" s="30"/>
      <c r="I29" s="30"/>
      <c r="J29" s="30"/>
      <c r="K29" s="30"/>
      <c r="L29" s="30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</row>
    <row r="30" spans="1:33" ht="25.5" hidden="1">
      <c r="A30" s="27" t="s">
        <v>126</v>
      </c>
      <c r="B30" s="6" t="s">
        <v>127</v>
      </c>
      <c r="C30" s="30">
        <f>SUM(F30:J30)</f>
        <v>0</v>
      </c>
      <c r="D30" s="30">
        <f>SUM(H30:M30)</f>
        <v>0</v>
      </c>
      <c r="E30" s="30">
        <f>SUM(I30:N30)</f>
        <v>0</v>
      </c>
      <c r="F30" s="30"/>
      <c r="G30" s="30"/>
      <c r="H30" s="30"/>
      <c r="I30" s="30"/>
      <c r="J30" s="30"/>
      <c r="K30" s="30"/>
      <c r="L30" s="30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</row>
    <row r="31" spans="1:33">
      <c r="A31" s="27" t="s">
        <v>128</v>
      </c>
      <c r="B31" s="6" t="s">
        <v>129</v>
      </c>
      <c r="C31" s="30">
        <v>70</v>
      </c>
      <c r="D31" s="30">
        <v>70</v>
      </c>
      <c r="E31" s="30">
        <v>52</v>
      </c>
      <c r="F31" s="30"/>
      <c r="G31" s="30"/>
      <c r="H31" s="30"/>
      <c r="I31" s="30"/>
      <c r="J31" s="30"/>
      <c r="K31" s="30"/>
      <c r="L31" s="30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</row>
    <row r="32" spans="1:33" ht="19.5" customHeight="1">
      <c r="A32" s="27" t="s">
        <v>130</v>
      </c>
      <c r="B32" s="6" t="s">
        <v>131</v>
      </c>
      <c r="C32" s="30">
        <v>0</v>
      </c>
      <c r="D32" s="30">
        <f t="shared" ref="D32:J32" si="5">SUM(D33:D37)</f>
        <v>30</v>
      </c>
      <c r="E32" s="30">
        <v>0</v>
      </c>
      <c r="F32" s="30">
        <f t="shared" si="5"/>
        <v>0</v>
      </c>
      <c r="G32" s="30">
        <f t="shared" si="5"/>
        <v>0</v>
      </c>
      <c r="H32" s="30">
        <f t="shared" si="5"/>
        <v>0</v>
      </c>
      <c r="I32" s="30">
        <f t="shared" si="5"/>
        <v>0</v>
      </c>
      <c r="J32" s="30">
        <f t="shared" si="5"/>
        <v>0</v>
      </c>
      <c r="K32" s="30"/>
      <c r="L32" s="30"/>
    </row>
    <row r="33" spans="1:33">
      <c r="A33" s="72">
        <v>5111</v>
      </c>
      <c r="B33" s="61" t="s">
        <v>486</v>
      </c>
      <c r="C33" s="30">
        <v>20</v>
      </c>
      <c r="D33" s="30">
        <v>20</v>
      </c>
      <c r="E33" s="30">
        <v>0</v>
      </c>
      <c r="F33" s="30"/>
      <c r="G33" s="30"/>
      <c r="H33" s="30"/>
      <c r="I33" s="30"/>
      <c r="J33" s="30"/>
      <c r="K33" s="30"/>
      <c r="L33" s="30"/>
    </row>
    <row r="34" spans="1:33" hidden="1">
      <c r="A34" s="72">
        <v>5112</v>
      </c>
      <c r="B34" s="61" t="s">
        <v>487</v>
      </c>
      <c r="C34" s="30">
        <f>SUM(F34:J34)</f>
        <v>0</v>
      </c>
      <c r="D34" s="30">
        <f>SUM(H34:M34)</f>
        <v>0</v>
      </c>
      <c r="E34" s="30">
        <f>SUM(I34:N34)</f>
        <v>0</v>
      </c>
      <c r="F34" s="30"/>
      <c r="G34" s="30"/>
      <c r="H34" s="30"/>
      <c r="I34" s="30"/>
      <c r="J34" s="30"/>
      <c r="K34" s="30"/>
      <c r="L34" s="30"/>
    </row>
    <row r="35" spans="1:33">
      <c r="A35" s="72">
        <v>5113</v>
      </c>
      <c r="B35" s="61" t="s">
        <v>488</v>
      </c>
      <c r="C35" s="30"/>
      <c r="D35" s="30"/>
      <c r="E35" s="30"/>
      <c r="F35" s="30"/>
      <c r="G35" s="30"/>
      <c r="H35" s="30"/>
      <c r="I35" s="30"/>
      <c r="J35" s="30"/>
      <c r="K35" s="30"/>
      <c r="L35" s="30"/>
    </row>
    <row r="36" spans="1:33">
      <c r="A36" s="72">
        <v>5114</v>
      </c>
      <c r="B36" s="61" t="s">
        <v>489</v>
      </c>
      <c r="C36" s="30">
        <v>10</v>
      </c>
      <c r="D36" s="30">
        <v>10</v>
      </c>
      <c r="E36" s="30">
        <v>0</v>
      </c>
      <c r="F36" s="30"/>
      <c r="G36" s="30"/>
      <c r="H36" s="30"/>
      <c r="I36" s="30"/>
      <c r="J36" s="30"/>
      <c r="K36" s="30"/>
      <c r="L36" s="30"/>
    </row>
    <row r="37" spans="1:33" ht="25.5" hidden="1">
      <c r="A37" s="72">
        <v>5115</v>
      </c>
      <c r="B37" s="61" t="s">
        <v>497</v>
      </c>
      <c r="C37" s="30">
        <f>SUM(F37:J37)</f>
        <v>0</v>
      </c>
      <c r="D37" s="30">
        <f>SUM(H37:M37)</f>
        <v>0</v>
      </c>
      <c r="E37" s="30">
        <f>SUM(I37:N37)</f>
        <v>0</v>
      </c>
      <c r="F37" s="30"/>
      <c r="G37" s="30"/>
      <c r="H37" s="30"/>
      <c r="I37" s="30"/>
      <c r="J37" s="30"/>
      <c r="K37" s="30"/>
      <c r="L37" s="30"/>
    </row>
    <row r="38" spans="1:33" ht="18" customHeight="1">
      <c r="A38" s="27" t="s">
        <v>132</v>
      </c>
      <c r="B38" s="6" t="s">
        <v>133</v>
      </c>
      <c r="C38" s="30">
        <f t="shared" ref="C38:J38" si="6">SUM(C39:C45)</f>
        <v>200</v>
      </c>
      <c r="D38" s="30">
        <f>SUM(D39:D45)</f>
        <v>190</v>
      </c>
      <c r="E38" s="30">
        <f>SUM(E39:E45)</f>
        <v>26</v>
      </c>
      <c r="F38" s="30">
        <f t="shared" si="6"/>
        <v>0</v>
      </c>
      <c r="G38" s="30">
        <f t="shared" si="6"/>
        <v>0</v>
      </c>
      <c r="H38" s="30">
        <f t="shared" si="6"/>
        <v>0</v>
      </c>
      <c r="I38" s="30">
        <f t="shared" si="6"/>
        <v>0</v>
      </c>
      <c r="J38" s="30">
        <f t="shared" si="6"/>
        <v>0</v>
      </c>
      <c r="K38" s="30"/>
      <c r="L38" s="30"/>
    </row>
    <row r="39" spans="1:33" hidden="1">
      <c r="A39" s="72">
        <v>5121</v>
      </c>
      <c r="B39" s="61" t="s">
        <v>490</v>
      </c>
      <c r="C39" s="30">
        <f>SUM(F39:J39)</f>
        <v>0</v>
      </c>
      <c r="D39" s="30">
        <f>SUM(H39:M39)</f>
        <v>0</v>
      </c>
      <c r="E39" s="30">
        <f>SUM(I39:N39)</f>
        <v>0</v>
      </c>
      <c r="F39" s="30"/>
      <c r="G39" s="30"/>
      <c r="H39" s="30"/>
      <c r="I39" s="30"/>
      <c r="J39" s="30"/>
      <c r="K39" s="30"/>
      <c r="L39" s="30"/>
    </row>
    <row r="40" spans="1:33">
      <c r="A40" s="72">
        <v>5122</v>
      </c>
      <c r="B40" s="61" t="s">
        <v>491</v>
      </c>
      <c r="C40" s="30">
        <v>30</v>
      </c>
      <c r="D40" s="30">
        <v>30</v>
      </c>
      <c r="E40" s="30"/>
      <c r="F40" s="30"/>
      <c r="G40" s="30"/>
      <c r="H40" s="30"/>
      <c r="I40" s="30"/>
      <c r="J40" s="30"/>
      <c r="K40" s="30"/>
      <c r="L40" s="30"/>
    </row>
    <row r="41" spans="1:33" hidden="1">
      <c r="A41" s="72">
        <v>5123</v>
      </c>
      <c r="B41" s="61" t="s">
        <v>492</v>
      </c>
      <c r="C41" s="30">
        <f>SUM(F41:J41)</f>
        <v>0</v>
      </c>
      <c r="D41" s="30">
        <f>SUM(H41:M41)</f>
        <v>0</v>
      </c>
      <c r="E41" s="30">
        <f>SUM(I41:N41)</f>
        <v>0</v>
      </c>
      <c r="F41" s="30"/>
      <c r="G41" s="30"/>
      <c r="H41" s="30"/>
      <c r="I41" s="30"/>
      <c r="J41" s="30"/>
      <c r="K41" s="30"/>
      <c r="L41" s="30"/>
    </row>
    <row r="42" spans="1:33" hidden="1">
      <c r="A42" s="72">
        <v>5124</v>
      </c>
      <c r="B42" s="61" t="s">
        <v>493</v>
      </c>
      <c r="C42" s="30">
        <f>SUM(F42:J42)</f>
        <v>0</v>
      </c>
      <c r="D42" s="30">
        <f>SUM(H42:M42)</f>
        <v>0</v>
      </c>
      <c r="E42" s="30">
        <f>SUM(I42:N42)</f>
        <v>0</v>
      </c>
      <c r="F42" s="30"/>
      <c r="G42" s="30"/>
      <c r="H42" s="30"/>
      <c r="I42" s="30"/>
      <c r="J42" s="30"/>
      <c r="K42" s="30"/>
      <c r="L42" s="30"/>
    </row>
    <row r="43" spans="1:33">
      <c r="A43" s="72">
        <v>5125</v>
      </c>
      <c r="B43" s="61" t="s">
        <v>494</v>
      </c>
      <c r="C43" s="30">
        <v>40</v>
      </c>
      <c r="D43" s="30">
        <v>40</v>
      </c>
      <c r="E43" s="30"/>
      <c r="F43" s="30"/>
      <c r="G43" s="30"/>
      <c r="H43" s="30"/>
      <c r="I43" s="30"/>
      <c r="J43" s="30"/>
      <c r="K43" s="30"/>
      <c r="L43" s="30"/>
    </row>
    <row r="44" spans="1:33">
      <c r="A44" s="72">
        <v>5126</v>
      </c>
      <c r="B44" s="61" t="s">
        <v>495</v>
      </c>
      <c r="C44" s="30">
        <v>100</v>
      </c>
      <c r="D44" s="30">
        <v>90</v>
      </c>
      <c r="E44" s="30"/>
      <c r="F44" s="30"/>
      <c r="G44" s="30"/>
      <c r="H44" s="30"/>
      <c r="I44" s="30"/>
      <c r="J44" s="30"/>
      <c r="K44" s="30"/>
      <c r="L44" s="30"/>
    </row>
    <row r="45" spans="1:33">
      <c r="A45" s="72">
        <v>5127</v>
      </c>
      <c r="B45" s="61" t="s">
        <v>496</v>
      </c>
      <c r="C45" s="30">
        <v>30</v>
      </c>
      <c r="D45" s="30">
        <v>30</v>
      </c>
      <c r="E45" s="30">
        <v>26</v>
      </c>
      <c r="F45" s="30"/>
      <c r="G45" s="30"/>
      <c r="H45" s="30"/>
      <c r="I45" s="30"/>
      <c r="J45" s="30"/>
      <c r="K45" s="30"/>
      <c r="L45" s="30"/>
    </row>
    <row r="46" spans="1:33" hidden="1">
      <c r="A46" s="27" t="s">
        <v>134</v>
      </c>
      <c r="B46" s="6" t="s">
        <v>135</v>
      </c>
      <c r="C46" s="30">
        <f>SUM(F46:J46)</f>
        <v>0</v>
      </c>
      <c r="D46" s="30">
        <f>SUM(H46:M46)</f>
        <v>0</v>
      </c>
      <c r="E46" s="30">
        <f>SUM(I46:N46)</f>
        <v>0</v>
      </c>
      <c r="F46" s="30"/>
      <c r="G46" s="30"/>
      <c r="H46" s="30"/>
      <c r="I46" s="30"/>
      <c r="J46" s="30">
        <f>SUM(K46:L46)</f>
        <v>0</v>
      </c>
      <c r="K46" s="30"/>
      <c r="L46" s="30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</row>
    <row r="47" spans="1:33" ht="15.75" customHeight="1">
      <c r="A47" s="7" t="s">
        <v>136</v>
      </c>
      <c r="B47" s="9" t="s">
        <v>137</v>
      </c>
      <c r="C47" s="31">
        <f>C38+C35</f>
        <v>200</v>
      </c>
      <c r="D47" s="31">
        <f>D32+D38</f>
        <v>220</v>
      </c>
      <c r="E47" s="31">
        <f>E38+E35</f>
        <v>26</v>
      </c>
      <c r="F47" s="31">
        <f>+F32+F38+F46</f>
        <v>0</v>
      </c>
      <c r="G47" s="31">
        <f>+G32+G38+G46</f>
        <v>0</v>
      </c>
      <c r="H47" s="31">
        <f>+H32+H38+H46</f>
        <v>0</v>
      </c>
      <c r="I47" s="31">
        <f>+I32+I38+I46</f>
        <v>0</v>
      </c>
      <c r="J47" s="31">
        <f>+J32+J38+J46</f>
        <v>0</v>
      </c>
      <c r="K47" s="31"/>
      <c r="L47" s="31">
        <f>SUM(L32:L46)</f>
        <v>0</v>
      </c>
    </row>
    <row r="48" spans="1:33" ht="18" hidden="1" customHeight="1">
      <c r="A48" s="27" t="s">
        <v>138</v>
      </c>
      <c r="B48" s="6" t="s">
        <v>139</v>
      </c>
      <c r="C48" s="30">
        <f t="shared" ref="C48:J48" si="7">SUM(C49:C51)</f>
        <v>120</v>
      </c>
      <c r="D48" s="30">
        <f>SUM(D49:D51)</f>
        <v>60</v>
      </c>
      <c r="E48" s="30">
        <f>SUM(E49:E51)</f>
        <v>0</v>
      </c>
      <c r="F48" s="30">
        <f t="shared" si="7"/>
        <v>0</v>
      </c>
      <c r="G48" s="30">
        <f t="shared" si="7"/>
        <v>0</v>
      </c>
      <c r="H48" s="30">
        <f t="shared" si="7"/>
        <v>0</v>
      </c>
      <c r="I48" s="30">
        <f t="shared" si="7"/>
        <v>0</v>
      </c>
      <c r="J48" s="30">
        <f t="shared" si="7"/>
        <v>0</v>
      </c>
      <c r="K48" s="30"/>
      <c r="L48" s="30"/>
    </row>
    <row r="49" spans="1:33" ht="25.5" hidden="1">
      <c r="A49" s="72">
        <v>52211</v>
      </c>
      <c r="B49" s="61" t="s">
        <v>498</v>
      </c>
      <c r="C49" s="30">
        <f>SUM(F49:J49)</f>
        <v>0</v>
      </c>
      <c r="D49" s="30">
        <f>SUM(H49:M49)</f>
        <v>0</v>
      </c>
      <c r="E49" s="30">
        <f>SUM(I49:N49)</f>
        <v>0</v>
      </c>
      <c r="F49" s="30"/>
      <c r="G49" s="30"/>
      <c r="H49" s="30"/>
      <c r="I49" s="30"/>
      <c r="J49" s="30"/>
      <c r="K49" s="30"/>
      <c r="L49" s="30"/>
    </row>
    <row r="50" spans="1:33" hidden="1">
      <c r="A50" s="72">
        <v>52213</v>
      </c>
      <c r="B50" s="61" t="s">
        <v>499</v>
      </c>
      <c r="C50" s="30">
        <f>SUM(F50:J50)</f>
        <v>0</v>
      </c>
      <c r="D50" s="30">
        <f>SUM(H50:M50)</f>
        <v>0</v>
      </c>
      <c r="E50" s="30">
        <f>SUM(I50:N50)</f>
        <v>0</v>
      </c>
      <c r="F50" s="30"/>
      <c r="G50" s="30"/>
      <c r="H50" s="30"/>
      <c r="I50" s="30"/>
      <c r="J50" s="30"/>
      <c r="K50" s="30"/>
      <c r="L50" s="30"/>
    </row>
    <row r="51" spans="1:33" hidden="1">
      <c r="A51" s="72">
        <v>52214</v>
      </c>
      <c r="B51" s="61" t="s">
        <v>500</v>
      </c>
      <c r="C51" s="30">
        <v>120</v>
      </c>
      <c r="D51" s="30">
        <v>60</v>
      </c>
      <c r="E51" s="30">
        <v>0</v>
      </c>
      <c r="F51" s="30"/>
      <c r="G51" s="30"/>
      <c r="H51" s="30"/>
      <c r="I51" s="30"/>
      <c r="J51" s="30"/>
      <c r="K51" s="30"/>
      <c r="L51" s="30"/>
    </row>
    <row r="52" spans="1:33" ht="18" customHeight="1">
      <c r="A52" s="27" t="s">
        <v>140</v>
      </c>
      <c r="B52" s="6" t="s">
        <v>141</v>
      </c>
      <c r="C52" s="30">
        <f t="shared" ref="C52:K52" si="8">SUM(C53:C54)</f>
        <v>80</v>
      </c>
      <c r="D52" s="30">
        <f>SUM(D53:D54)</f>
        <v>94</v>
      </c>
      <c r="E52" s="30">
        <f>SUM(E53:E54)</f>
        <v>51</v>
      </c>
      <c r="F52" s="30">
        <f t="shared" si="8"/>
        <v>0</v>
      </c>
      <c r="G52" s="30">
        <f t="shared" si="8"/>
        <v>0</v>
      </c>
      <c r="H52" s="30">
        <f t="shared" si="8"/>
        <v>0</v>
      </c>
      <c r="I52" s="30">
        <f t="shared" si="8"/>
        <v>0</v>
      </c>
      <c r="J52" s="30">
        <f t="shared" si="8"/>
        <v>0</v>
      </c>
      <c r="K52" s="30">
        <f t="shared" si="8"/>
        <v>0</v>
      </c>
      <c r="L52" s="30"/>
    </row>
    <row r="53" spans="1:33">
      <c r="A53" s="72">
        <v>5221</v>
      </c>
      <c r="B53" s="61" t="s">
        <v>501</v>
      </c>
      <c r="C53" s="30">
        <v>80</v>
      </c>
      <c r="D53" s="30">
        <v>94</v>
      </c>
      <c r="E53" s="30">
        <v>51</v>
      </c>
      <c r="F53" s="30"/>
      <c r="G53" s="30"/>
      <c r="H53" s="30"/>
      <c r="I53" s="30"/>
      <c r="J53" s="30"/>
      <c r="K53" s="30"/>
      <c r="L53" s="30"/>
    </row>
    <row r="54" spans="1:33" hidden="1">
      <c r="A54" s="72">
        <v>5222</v>
      </c>
      <c r="B54" s="61" t="s">
        <v>502</v>
      </c>
      <c r="C54" s="30">
        <f>SUM(F54:J54)</f>
        <v>0</v>
      </c>
      <c r="D54" s="30">
        <f>SUM(H54:M54)</f>
        <v>0</v>
      </c>
      <c r="E54" s="30">
        <f>SUM(I54:N54)</f>
        <v>0</v>
      </c>
      <c r="F54" s="30"/>
      <c r="G54" s="30"/>
      <c r="H54" s="30"/>
      <c r="I54" s="30"/>
      <c r="J54" s="30"/>
      <c r="K54" s="30"/>
      <c r="L54" s="30"/>
    </row>
    <row r="55" spans="1:33" ht="15.75" customHeight="1">
      <c r="A55" s="7" t="s">
        <v>142</v>
      </c>
      <c r="B55" s="9" t="s">
        <v>143</v>
      </c>
      <c r="C55" s="31">
        <f>SUBTOTAL(9,C52)</f>
        <v>80</v>
      </c>
      <c r="D55" s="31">
        <f>SUBTOTAL(9,D52)</f>
        <v>94</v>
      </c>
      <c r="E55" s="31">
        <f>SUBTOTAL(9,E52)</f>
        <v>51</v>
      </c>
      <c r="F55" s="31">
        <f t="shared" ref="F55:K55" si="9">+F48+F52</f>
        <v>0</v>
      </c>
      <c r="G55" s="31">
        <f t="shared" si="9"/>
        <v>0</v>
      </c>
      <c r="H55" s="31">
        <f t="shared" si="9"/>
        <v>0</v>
      </c>
      <c r="I55" s="31">
        <f t="shared" si="9"/>
        <v>0</v>
      </c>
      <c r="J55" s="31">
        <f t="shared" si="9"/>
        <v>0</v>
      </c>
      <c r="K55" s="31">
        <f t="shared" si="9"/>
        <v>0</v>
      </c>
      <c r="L55" s="31">
        <f>SUM(L48:L52)</f>
        <v>0</v>
      </c>
    </row>
    <row r="56" spans="1:33" ht="18" customHeight="1">
      <c r="A56" s="27" t="s">
        <v>144</v>
      </c>
      <c r="B56" s="6" t="s">
        <v>145</v>
      </c>
      <c r="C56" s="30">
        <f t="shared" ref="C56:J56" si="10">SUM(C57:C59)</f>
        <v>2500</v>
      </c>
      <c r="D56" s="30">
        <f>SUM(D57:D59)</f>
        <v>2739</v>
      </c>
      <c r="E56" s="30">
        <f>SUM(E57:E59)</f>
        <v>2725</v>
      </c>
      <c r="F56" s="30">
        <f t="shared" si="10"/>
        <v>0</v>
      </c>
      <c r="G56" s="30">
        <f t="shared" si="10"/>
        <v>0</v>
      </c>
      <c r="H56" s="30">
        <f t="shared" si="10"/>
        <v>0</v>
      </c>
      <c r="I56" s="30">
        <f t="shared" si="10"/>
        <v>0</v>
      </c>
      <c r="J56" s="30">
        <f t="shared" si="10"/>
        <v>0</v>
      </c>
      <c r="K56" s="30"/>
      <c r="L56" s="30"/>
    </row>
    <row r="57" spans="1:33">
      <c r="A57" s="72">
        <v>52311</v>
      </c>
      <c r="B57" s="61" t="s">
        <v>503</v>
      </c>
      <c r="C57" s="30">
        <v>2000</v>
      </c>
      <c r="D57" s="30">
        <v>2205</v>
      </c>
      <c r="E57" s="30">
        <v>1557</v>
      </c>
      <c r="F57" s="30"/>
      <c r="G57" s="30"/>
      <c r="H57" s="30"/>
      <c r="I57" s="30"/>
      <c r="J57" s="30"/>
      <c r="K57" s="30"/>
      <c r="L57" s="30"/>
    </row>
    <row r="58" spans="1:33">
      <c r="A58" s="72">
        <v>52312</v>
      </c>
      <c r="B58" s="61" t="s">
        <v>504</v>
      </c>
      <c r="C58" s="30">
        <v>350</v>
      </c>
      <c r="D58" s="30">
        <v>384</v>
      </c>
      <c r="E58" s="30">
        <v>468</v>
      </c>
      <c r="F58" s="30"/>
      <c r="G58" s="30"/>
      <c r="H58" s="30"/>
      <c r="I58" s="30"/>
      <c r="J58" s="30"/>
      <c r="K58" s="30"/>
      <c r="L58" s="30"/>
    </row>
    <row r="59" spans="1:33">
      <c r="A59" s="72">
        <v>52313</v>
      </c>
      <c r="B59" s="61" t="s">
        <v>505</v>
      </c>
      <c r="C59" s="30">
        <v>150</v>
      </c>
      <c r="D59" s="30">
        <v>150</v>
      </c>
      <c r="E59" s="30">
        <v>700</v>
      </c>
      <c r="F59" s="30"/>
      <c r="G59" s="30"/>
      <c r="H59" s="30"/>
      <c r="I59" s="30"/>
      <c r="J59" s="30"/>
      <c r="K59" s="30"/>
      <c r="L59" s="30"/>
    </row>
    <row r="60" spans="1:33">
      <c r="A60" s="27" t="s">
        <v>146</v>
      </c>
      <c r="B60" s="6" t="s">
        <v>872</v>
      </c>
      <c r="C60" s="30">
        <v>1000</v>
      </c>
      <c r="D60" s="30">
        <v>1430</v>
      </c>
      <c r="E60" s="30">
        <v>1420</v>
      </c>
      <c r="F60" s="30"/>
      <c r="G60" s="30"/>
      <c r="H60" s="30"/>
      <c r="I60" s="30"/>
      <c r="J60" s="30"/>
      <c r="K60" s="30"/>
      <c r="L60" s="30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</row>
    <row r="61" spans="1:33" hidden="1">
      <c r="A61" s="27" t="s">
        <v>147</v>
      </c>
      <c r="B61" s="6" t="s">
        <v>871</v>
      </c>
      <c r="C61" s="30">
        <f>SUM(F61:J61)</f>
        <v>0</v>
      </c>
      <c r="D61" s="30">
        <f>SUM(H61:M61)</f>
        <v>0</v>
      </c>
      <c r="E61" s="30">
        <f>SUM(I61:N61)</f>
        <v>0</v>
      </c>
      <c r="F61" s="30"/>
      <c r="G61" s="30"/>
      <c r="H61" s="30"/>
      <c r="I61" s="30"/>
      <c r="J61" s="30"/>
      <c r="K61" s="30"/>
      <c r="L61" s="30"/>
    </row>
    <row r="62" spans="1:33" ht="25.5" hidden="1">
      <c r="A62" s="27" t="s">
        <v>148</v>
      </c>
      <c r="B62" s="6" t="s">
        <v>149</v>
      </c>
      <c r="C62" s="30">
        <f>SUM(F62:J62)</f>
        <v>0</v>
      </c>
      <c r="D62" s="30">
        <f>SUM(H62:M62)</f>
        <v>0</v>
      </c>
      <c r="E62" s="30">
        <f>SUM(I62:N62)</f>
        <v>0</v>
      </c>
      <c r="F62" s="30"/>
      <c r="G62" s="30"/>
      <c r="H62" s="30"/>
      <c r="I62" s="30"/>
      <c r="J62" s="30"/>
      <c r="K62" s="30"/>
      <c r="L62" s="30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</row>
    <row r="63" spans="1:33" ht="18" customHeight="1">
      <c r="A63" s="27" t="s">
        <v>150</v>
      </c>
      <c r="B63" s="6" t="s">
        <v>151</v>
      </c>
      <c r="C63" s="30">
        <f t="shared" ref="C63:J63" si="11">SUM(C64:C67)</f>
        <v>50</v>
      </c>
      <c r="D63" s="30">
        <f>SUM(D64:D67)</f>
        <v>25</v>
      </c>
      <c r="E63" s="30">
        <f>SUM(E64:E67)</f>
        <v>0</v>
      </c>
      <c r="F63" s="30">
        <f t="shared" si="11"/>
        <v>0</v>
      </c>
      <c r="G63" s="30">
        <f t="shared" si="11"/>
        <v>0</v>
      </c>
      <c r="H63" s="30">
        <f t="shared" si="11"/>
        <v>0</v>
      </c>
      <c r="I63" s="30">
        <f t="shared" si="11"/>
        <v>0</v>
      </c>
      <c r="J63" s="30">
        <f t="shared" si="11"/>
        <v>0</v>
      </c>
      <c r="K63" s="30"/>
      <c r="L63" s="30"/>
    </row>
    <row r="64" spans="1:33">
      <c r="A64" s="72">
        <v>52341</v>
      </c>
      <c r="B64" s="61" t="s">
        <v>506</v>
      </c>
      <c r="C64" s="30">
        <v>50</v>
      </c>
      <c r="D64" s="30">
        <v>25</v>
      </c>
      <c r="E64" s="30">
        <v>0</v>
      </c>
      <c r="F64" s="30"/>
      <c r="G64" s="30"/>
      <c r="H64" s="30"/>
      <c r="I64" s="30"/>
      <c r="J64" s="30"/>
      <c r="K64" s="30"/>
      <c r="L64" s="30"/>
    </row>
    <row r="65" spans="1:33" hidden="1">
      <c r="A65" s="72">
        <v>52342</v>
      </c>
      <c r="B65" s="61" t="s">
        <v>507</v>
      </c>
      <c r="C65" s="30">
        <f>SUM(F65:J65)</f>
        <v>0</v>
      </c>
      <c r="D65" s="30">
        <f t="shared" ref="D65:E69" si="12">SUM(H65:M65)</f>
        <v>0</v>
      </c>
      <c r="E65" s="30">
        <f t="shared" si="12"/>
        <v>0</v>
      </c>
      <c r="F65" s="30"/>
      <c r="G65" s="30"/>
      <c r="H65" s="30"/>
      <c r="I65" s="30"/>
      <c r="J65" s="30"/>
      <c r="K65" s="30"/>
      <c r="L65" s="30"/>
    </row>
    <row r="66" spans="1:33" hidden="1">
      <c r="A66" s="72">
        <v>52343</v>
      </c>
      <c r="B66" s="61" t="s">
        <v>508</v>
      </c>
      <c r="C66" s="30">
        <f>SUM(F66:J66)</f>
        <v>0</v>
      </c>
      <c r="D66" s="30">
        <f t="shared" si="12"/>
        <v>0</v>
      </c>
      <c r="E66" s="30">
        <f t="shared" si="12"/>
        <v>0</v>
      </c>
      <c r="F66" s="30"/>
      <c r="G66" s="30"/>
      <c r="H66" s="30"/>
      <c r="I66" s="30"/>
      <c r="J66" s="30"/>
      <c r="K66" s="30"/>
      <c r="L66" s="30"/>
    </row>
    <row r="67" spans="1:33" hidden="1">
      <c r="A67" s="72">
        <v>52344</v>
      </c>
      <c r="B67" s="61" t="s">
        <v>509</v>
      </c>
      <c r="C67" s="30">
        <f>SUM(F67:J67)</f>
        <v>0</v>
      </c>
      <c r="D67" s="30">
        <f t="shared" si="12"/>
        <v>0</v>
      </c>
      <c r="E67" s="30">
        <f t="shared" si="12"/>
        <v>0</v>
      </c>
      <c r="F67" s="30"/>
      <c r="G67" s="30"/>
      <c r="H67" s="30"/>
      <c r="I67" s="30"/>
      <c r="J67" s="30"/>
      <c r="K67" s="30"/>
      <c r="L67" s="30"/>
    </row>
    <row r="68" spans="1:33" hidden="1">
      <c r="A68" s="27" t="s">
        <v>152</v>
      </c>
      <c r="B68" s="6" t="s">
        <v>153</v>
      </c>
      <c r="C68" s="30">
        <f>SUM(F68:J68)</f>
        <v>0</v>
      </c>
      <c r="D68" s="30">
        <f t="shared" si="12"/>
        <v>0</v>
      </c>
      <c r="E68" s="30">
        <f t="shared" si="12"/>
        <v>0</v>
      </c>
      <c r="F68" s="30"/>
      <c r="G68" s="30"/>
      <c r="H68" s="30"/>
      <c r="I68" s="30"/>
      <c r="J68" s="30"/>
      <c r="K68" s="30"/>
      <c r="L68" s="30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</row>
    <row r="69" spans="1:33" hidden="1">
      <c r="A69" s="27" t="s">
        <v>154</v>
      </c>
      <c r="B69" s="6" t="s">
        <v>155</v>
      </c>
      <c r="C69" s="30">
        <f>SUM(F69:J69)</f>
        <v>0</v>
      </c>
      <c r="D69" s="30">
        <f t="shared" si="12"/>
        <v>0</v>
      </c>
      <c r="E69" s="30">
        <f t="shared" si="12"/>
        <v>0</v>
      </c>
      <c r="F69" s="30"/>
      <c r="G69" s="30"/>
      <c r="H69" s="30"/>
      <c r="I69" s="30"/>
      <c r="J69" s="30"/>
      <c r="K69" s="30"/>
      <c r="L69" s="30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</row>
    <row r="70" spans="1:33" ht="18" customHeight="1">
      <c r="A70" s="27" t="s">
        <v>156</v>
      </c>
      <c r="B70" s="6" t="s">
        <v>157</v>
      </c>
      <c r="C70" s="30">
        <f t="shared" ref="C70:J70" si="13">SUM(C71:C73)</f>
        <v>0</v>
      </c>
      <c r="D70" s="30">
        <f>SUM(D71:D73)</f>
        <v>26</v>
      </c>
      <c r="E70" s="30">
        <v>26</v>
      </c>
      <c r="F70" s="30">
        <f t="shared" si="13"/>
        <v>0</v>
      </c>
      <c r="G70" s="30">
        <f t="shared" si="13"/>
        <v>0</v>
      </c>
      <c r="H70" s="30">
        <f t="shared" si="13"/>
        <v>0</v>
      </c>
      <c r="I70" s="30">
        <f t="shared" si="13"/>
        <v>0</v>
      </c>
      <c r="J70" s="30">
        <f t="shared" si="13"/>
        <v>0</v>
      </c>
      <c r="K70" s="30"/>
      <c r="L70" s="30"/>
    </row>
    <row r="71" spans="1:33">
      <c r="A71" s="72">
        <v>52361</v>
      </c>
      <c r="B71" s="61" t="s">
        <v>873</v>
      </c>
      <c r="C71" s="30">
        <v>0</v>
      </c>
      <c r="D71" s="30">
        <v>26</v>
      </c>
      <c r="E71" s="30">
        <v>26</v>
      </c>
      <c r="F71" s="30"/>
      <c r="G71" s="30"/>
      <c r="H71" s="30"/>
      <c r="I71" s="30"/>
      <c r="J71" s="30"/>
      <c r="K71" s="30"/>
      <c r="L71" s="30"/>
    </row>
    <row r="72" spans="1:33" hidden="1">
      <c r="A72" s="72">
        <v>52362</v>
      </c>
      <c r="B72" s="61" t="s">
        <v>510</v>
      </c>
      <c r="C72" s="30">
        <f>SUM(F72:J72)</f>
        <v>0</v>
      </c>
      <c r="D72" s="30">
        <f>SUM(H72:M72)</f>
        <v>0</v>
      </c>
      <c r="E72" s="30">
        <f>SUM(I72:N72)</f>
        <v>0</v>
      </c>
      <c r="F72" s="30"/>
      <c r="G72" s="30"/>
      <c r="H72" s="30"/>
      <c r="I72" s="30"/>
      <c r="J72" s="30"/>
      <c r="K72" s="30"/>
      <c r="L72" s="30"/>
    </row>
    <row r="73" spans="1:33" hidden="1">
      <c r="A73" s="72">
        <v>52363</v>
      </c>
      <c r="B73" s="61" t="s">
        <v>874</v>
      </c>
      <c r="C73" s="30">
        <f>SUM(F73:J73)</f>
        <v>0</v>
      </c>
      <c r="D73" s="30">
        <f>SUM(H73:M73)</f>
        <v>0</v>
      </c>
      <c r="E73" s="30">
        <f>SUM(I73:N73)</f>
        <v>0</v>
      </c>
      <c r="F73" s="30"/>
      <c r="G73" s="30"/>
      <c r="H73" s="30"/>
      <c r="I73" s="30"/>
      <c r="J73" s="30"/>
      <c r="K73" s="30"/>
      <c r="L73" s="30"/>
    </row>
    <row r="74" spans="1:33" ht="18" customHeight="1">
      <c r="A74" s="27" t="s">
        <v>158</v>
      </c>
      <c r="B74" s="6" t="s">
        <v>159</v>
      </c>
      <c r="C74" s="30">
        <f t="shared" ref="C74:J74" si="14">SUM(C75:C82)</f>
        <v>60</v>
      </c>
      <c r="D74" s="30">
        <f>SUM(D75:D82)</f>
        <v>50</v>
      </c>
      <c r="E74" s="30">
        <f>SUM(E75:E82)</f>
        <v>23</v>
      </c>
      <c r="F74" s="30">
        <f t="shared" si="14"/>
        <v>0</v>
      </c>
      <c r="G74" s="30">
        <f t="shared" si="14"/>
        <v>0</v>
      </c>
      <c r="H74" s="30">
        <f t="shared" si="14"/>
        <v>0</v>
      </c>
      <c r="I74" s="30">
        <f t="shared" si="14"/>
        <v>0</v>
      </c>
      <c r="J74" s="30">
        <f t="shared" si="14"/>
        <v>0</v>
      </c>
      <c r="K74" s="30"/>
      <c r="L74" s="30"/>
    </row>
    <row r="75" spans="1:33">
      <c r="A75" s="72">
        <v>52371</v>
      </c>
      <c r="B75" s="61" t="s">
        <v>511</v>
      </c>
      <c r="C75" s="30">
        <v>10</v>
      </c>
      <c r="D75" s="30">
        <v>10</v>
      </c>
      <c r="E75" s="30">
        <v>0</v>
      </c>
      <c r="F75" s="30"/>
      <c r="G75" s="30"/>
      <c r="H75" s="30"/>
      <c r="I75" s="30"/>
      <c r="J75" s="30"/>
      <c r="K75" s="30"/>
      <c r="L75" s="30"/>
    </row>
    <row r="76" spans="1:33" hidden="1">
      <c r="A76" s="72">
        <v>52372</v>
      </c>
      <c r="B76" s="61" t="s">
        <v>514</v>
      </c>
      <c r="C76" s="30">
        <f>SUM(F76:J76)</f>
        <v>0</v>
      </c>
      <c r="D76" s="30">
        <f>SUM(H76:M76)</f>
        <v>0</v>
      </c>
      <c r="E76" s="30">
        <f>SUM(I76:N76)</f>
        <v>0</v>
      </c>
      <c r="F76" s="30"/>
      <c r="G76" s="30"/>
      <c r="H76" s="30"/>
      <c r="I76" s="30"/>
      <c r="J76" s="30"/>
      <c r="K76" s="30"/>
      <c r="L76" s="30"/>
    </row>
    <row r="77" spans="1:33" hidden="1">
      <c r="A77" s="72">
        <v>52373</v>
      </c>
      <c r="B77" s="61" t="s">
        <v>512</v>
      </c>
      <c r="C77" s="30">
        <f>SUM(F77:J77)</f>
        <v>0</v>
      </c>
      <c r="D77" s="30">
        <f>SUM(H77:M77)</f>
        <v>0</v>
      </c>
      <c r="E77" s="30">
        <f>SUM(I77:N77)</f>
        <v>0</v>
      </c>
      <c r="F77" s="30"/>
      <c r="G77" s="30"/>
      <c r="H77" s="30"/>
      <c r="I77" s="30"/>
      <c r="J77" s="30"/>
      <c r="K77" s="30"/>
      <c r="L77" s="30"/>
    </row>
    <row r="78" spans="1:33">
      <c r="A78" s="72">
        <v>52374</v>
      </c>
      <c r="B78" s="61" t="s">
        <v>513</v>
      </c>
      <c r="C78" s="30">
        <v>0</v>
      </c>
      <c r="D78" s="30">
        <v>0</v>
      </c>
      <c r="E78" s="30">
        <v>0</v>
      </c>
      <c r="F78" s="30"/>
      <c r="G78" s="30"/>
      <c r="H78" s="30"/>
      <c r="I78" s="30"/>
      <c r="J78" s="30"/>
      <c r="K78" s="30"/>
      <c r="L78" s="30"/>
    </row>
    <row r="79" spans="1:33" hidden="1">
      <c r="A79" s="72">
        <v>52375</v>
      </c>
      <c r="B79" s="61" t="s">
        <v>515</v>
      </c>
      <c r="C79" s="30">
        <f>SUM(F79:J79)</f>
        <v>0</v>
      </c>
      <c r="D79" s="30">
        <f>SUM(H79:M79)</f>
        <v>0</v>
      </c>
      <c r="E79" s="30">
        <f>SUM(I79:N79)</f>
        <v>0</v>
      </c>
      <c r="F79" s="30"/>
      <c r="G79" s="30"/>
      <c r="H79" s="30"/>
      <c r="I79" s="30"/>
      <c r="J79" s="30"/>
      <c r="K79" s="30"/>
      <c r="L79" s="30"/>
    </row>
    <row r="80" spans="1:33" ht="25.5">
      <c r="A80" s="72">
        <v>52376</v>
      </c>
      <c r="B80" s="61" t="s">
        <v>875</v>
      </c>
      <c r="C80" s="30">
        <v>0</v>
      </c>
      <c r="D80" s="30">
        <v>0</v>
      </c>
      <c r="E80" s="30">
        <v>0</v>
      </c>
      <c r="F80" s="30"/>
      <c r="G80" s="30"/>
      <c r="H80" s="30"/>
      <c r="I80" s="30"/>
      <c r="J80" s="30"/>
      <c r="K80" s="30"/>
      <c r="L80" s="30"/>
    </row>
    <row r="81" spans="1:33">
      <c r="A81" s="72">
        <v>52377</v>
      </c>
      <c r="B81" s="61" t="s">
        <v>516</v>
      </c>
      <c r="C81" s="30">
        <v>50</v>
      </c>
      <c r="D81" s="30">
        <v>40</v>
      </c>
      <c r="E81" s="30">
        <v>23</v>
      </c>
      <c r="F81" s="30"/>
      <c r="G81" s="30"/>
      <c r="H81" s="30"/>
      <c r="I81" s="30"/>
      <c r="J81" s="30"/>
      <c r="K81" s="30"/>
      <c r="L81" s="30"/>
    </row>
    <row r="82" spans="1:33" hidden="1">
      <c r="A82" s="72">
        <v>52378</v>
      </c>
      <c r="B82" s="61" t="s">
        <v>517</v>
      </c>
      <c r="C82" s="30">
        <f>SUM(F82:J82)</f>
        <v>0</v>
      </c>
      <c r="D82" s="30">
        <f>SUM(H82:M82)</f>
        <v>0</v>
      </c>
      <c r="E82" s="30">
        <f>SUM(I82:N82)</f>
        <v>0</v>
      </c>
      <c r="F82" s="30"/>
      <c r="G82" s="30"/>
      <c r="H82" s="30"/>
      <c r="I82" s="30"/>
      <c r="J82" s="30"/>
      <c r="K82" s="30"/>
      <c r="L82" s="30"/>
    </row>
    <row r="83" spans="1:33" ht="15.75" customHeight="1">
      <c r="A83" s="7" t="s">
        <v>160</v>
      </c>
      <c r="B83" s="9" t="s">
        <v>161</v>
      </c>
      <c r="C83" s="31">
        <f t="shared" ref="C83:J83" si="15">+C56+C60+C61+C63+C68+C70+C74</f>
        <v>3610</v>
      </c>
      <c r="D83" s="31">
        <f>+D56+D60+D61+D63+D68+D70+D74</f>
        <v>4270</v>
      </c>
      <c r="E83" s="31">
        <f>+E56+E60+E61+E63+E68+E70+E74</f>
        <v>4194</v>
      </c>
      <c r="F83" s="31">
        <f t="shared" si="15"/>
        <v>0</v>
      </c>
      <c r="G83" s="31">
        <f t="shared" si="15"/>
        <v>0</v>
      </c>
      <c r="H83" s="31">
        <f t="shared" si="15"/>
        <v>0</v>
      </c>
      <c r="I83" s="31">
        <f t="shared" si="15"/>
        <v>0</v>
      </c>
      <c r="J83" s="31">
        <f t="shared" si="15"/>
        <v>0</v>
      </c>
      <c r="K83" s="31"/>
      <c r="L83" s="31">
        <f>+L56+L60+L61+L63+L68+L70+L74</f>
        <v>0</v>
      </c>
    </row>
    <row r="84" spans="1:33">
      <c r="A84" s="27" t="s">
        <v>162</v>
      </c>
      <c r="B84" s="6" t="s">
        <v>876</v>
      </c>
      <c r="C84" s="30">
        <v>0</v>
      </c>
      <c r="D84" s="30">
        <v>0</v>
      </c>
      <c r="E84" s="30">
        <v>0</v>
      </c>
      <c r="F84" s="30"/>
      <c r="G84" s="30"/>
      <c r="H84" s="30"/>
      <c r="I84" s="30"/>
      <c r="J84" s="30"/>
      <c r="K84" s="30"/>
      <c r="L84" s="30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</row>
    <row r="85" spans="1:33" ht="18" hidden="1" customHeight="1">
      <c r="A85" s="27" t="s">
        <v>163</v>
      </c>
      <c r="B85" s="6" t="s">
        <v>164</v>
      </c>
      <c r="C85" s="30">
        <f t="shared" ref="C85:J85" si="16">SUM(C86:C89)</f>
        <v>0</v>
      </c>
      <c r="D85" s="30">
        <f>SUM(D86:D89)</f>
        <v>0</v>
      </c>
      <c r="E85" s="30">
        <f>SUM(E86:E89)</f>
        <v>0</v>
      </c>
      <c r="F85" s="30">
        <f t="shared" si="16"/>
        <v>0</v>
      </c>
      <c r="G85" s="30">
        <f t="shared" si="16"/>
        <v>0</v>
      </c>
      <c r="H85" s="30">
        <f t="shared" si="16"/>
        <v>0</v>
      </c>
      <c r="I85" s="30">
        <f t="shared" si="16"/>
        <v>0</v>
      </c>
      <c r="J85" s="30">
        <f t="shared" si="16"/>
        <v>0</v>
      </c>
      <c r="K85" s="30"/>
      <c r="L85" s="30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</row>
    <row r="86" spans="1:33" hidden="1">
      <c r="A86" s="72">
        <v>52421</v>
      </c>
      <c r="B86" s="61" t="s">
        <v>518</v>
      </c>
      <c r="C86" s="30">
        <f>SUM(F86:J86)</f>
        <v>0</v>
      </c>
      <c r="D86" s="30">
        <f t="shared" ref="D86:E89" si="17">SUM(H86:M86)</f>
        <v>0</v>
      </c>
      <c r="E86" s="30">
        <f t="shared" si="17"/>
        <v>0</v>
      </c>
      <c r="F86" s="30"/>
      <c r="G86" s="30"/>
      <c r="H86" s="30"/>
      <c r="I86" s="30"/>
      <c r="J86" s="30"/>
      <c r="K86" s="30"/>
      <c r="L86" s="30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</row>
    <row r="87" spans="1:33" hidden="1">
      <c r="A87" s="72">
        <v>52422</v>
      </c>
      <c r="B87" s="61" t="s">
        <v>519</v>
      </c>
      <c r="C87" s="30">
        <f>SUM(F87:J87)</f>
        <v>0</v>
      </c>
      <c r="D87" s="30">
        <f t="shared" si="17"/>
        <v>0</v>
      </c>
      <c r="E87" s="30">
        <f t="shared" si="17"/>
        <v>0</v>
      </c>
      <c r="F87" s="30"/>
      <c r="G87" s="30"/>
      <c r="H87" s="30"/>
      <c r="I87" s="30"/>
      <c r="J87" s="30"/>
      <c r="K87" s="30"/>
      <c r="L87" s="30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</row>
    <row r="88" spans="1:33" hidden="1">
      <c r="A88" s="72">
        <v>52423</v>
      </c>
      <c r="B88" s="61" t="s">
        <v>520</v>
      </c>
      <c r="C88" s="30">
        <f>SUM(F88:J88)</f>
        <v>0</v>
      </c>
      <c r="D88" s="30">
        <f t="shared" si="17"/>
        <v>0</v>
      </c>
      <c r="E88" s="30">
        <f t="shared" si="17"/>
        <v>0</v>
      </c>
      <c r="F88" s="30"/>
      <c r="G88" s="30"/>
      <c r="H88" s="30"/>
      <c r="I88" s="30"/>
      <c r="J88" s="30"/>
      <c r="K88" s="30"/>
      <c r="L88" s="30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</row>
    <row r="89" spans="1:33" hidden="1">
      <c r="A89" s="72">
        <v>52424</v>
      </c>
      <c r="B89" s="61" t="s">
        <v>521</v>
      </c>
      <c r="C89" s="30">
        <f>SUM(F89:J89)</f>
        <v>0</v>
      </c>
      <c r="D89" s="30">
        <f t="shared" si="17"/>
        <v>0</v>
      </c>
      <c r="E89" s="30">
        <f t="shared" si="17"/>
        <v>0</v>
      </c>
      <c r="F89" s="30"/>
      <c r="G89" s="30"/>
      <c r="H89" s="30"/>
      <c r="I89" s="30"/>
      <c r="J89" s="30"/>
      <c r="K89" s="30"/>
      <c r="L89" s="30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</row>
    <row r="90" spans="1:33" ht="15.75" customHeight="1">
      <c r="A90" s="7" t="s">
        <v>165</v>
      </c>
      <c r="B90" s="9" t="s">
        <v>166</v>
      </c>
      <c r="C90" s="31">
        <f t="shared" ref="C90:J90" si="18">+C84+C85</f>
        <v>0</v>
      </c>
      <c r="D90" s="31">
        <f>+D84+D85</f>
        <v>0</v>
      </c>
      <c r="E90" s="31">
        <f>+E84+E85</f>
        <v>0</v>
      </c>
      <c r="F90" s="31">
        <f t="shared" si="18"/>
        <v>0</v>
      </c>
      <c r="G90" s="31">
        <f t="shared" si="18"/>
        <v>0</v>
      </c>
      <c r="H90" s="31">
        <f t="shared" si="18"/>
        <v>0</v>
      </c>
      <c r="I90" s="31">
        <f t="shared" si="18"/>
        <v>0</v>
      </c>
      <c r="J90" s="31">
        <f t="shared" si="18"/>
        <v>0</v>
      </c>
      <c r="K90" s="31"/>
      <c r="L90" s="31">
        <f>SUM(L84:L85)</f>
        <v>0</v>
      </c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</row>
    <row r="91" spans="1:33">
      <c r="A91" s="27" t="s">
        <v>167</v>
      </c>
      <c r="B91" s="6" t="s">
        <v>168</v>
      </c>
      <c r="C91" s="30">
        <v>975</v>
      </c>
      <c r="D91" s="30">
        <v>1118</v>
      </c>
      <c r="E91" s="30">
        <v>1127</v>
      </c>
      <c r="F91" s="30"/>
      <c r="G91" s="30"/>
      <c r="H91" s="30"/>
      <c r="I91" s="30"/>
      <c r="J91" s="30"/>
      <c r="K91" s="30"/>
      <c r="L91" s="30"/>
    </row>
    <row r="92" spans="1:33">
      <c r="A92" s="27" t="s">
        <v>169</v>
      </c>
      <c r="B92" s="6" t="s">
        <v>170</v>
      </c>
      <c r="C92" s="30">
        <f t="shared" ref="C92:C99" si="19">SUM(F92:J92)</f>
        <v>0</v>
      </c>
      <c r="D92" s="30">
        <v>0</v>
      </c>
      <c r="E92" s="30">
        <v>0</v>
      </c>
      <c r="F92" s="30"/>
      <c r="G92" s="30"/>
      <c r="H92" s="30"/>
      <c r="I92" s="30"/>
      <c r="J92" s="30"/>
      <c r="K92" s="30"/>
      <c r="L92" s="30"/>
    </row>
    <row r="93" spans="1:33" hidden="1">
      <c r="A93" s="27" t="s">
        <v>171</v>
      </c>
      <c r="B93" s="6" t="s">
        <v>172</v>
      </c>
      <c r="C93" s="30">
        <f t="shared" si="19"/>
        <v>0</v>
      </c>
      <c r="D93" s="30">
        <f t="shared" ref="D93:E99" si="20">SUM(H93:M93)</f>
        <v>0</v>
      </c>
      <c r="E93" s="30">
        <f t="shared" si="20"/>
        <v>0</v>
      </c>
      <c r="F93" s="30"/>
      <c r="G93" s="30"/>
      <c r="H93" s="30"/>
      <c r="I93" s="30"/>
      <c r="J93" s="30"/>
      <c r="K93" s="30"/>
      <c r="L93" s="30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</row>
    <row r="94" spans="1:33" hidden="1">
      <c r="A94" s="27" t="s">
        <v>173</v>
      </c>
      <c r="B94" s="6" t="s">
        <v>174</v>
      </c>
      <c r="C94" s="30">
        <f t="shared" si="19"/>
        <v>0</v>
      </c>
      <c r="D94" s="30">
        <f t="shared" si="20"/>
        <v>0</v>
      </c>
      <c r="E94" s="30">
        <f t="shared" si="20"/>
        <v>0</v>
      </c>
      <c r="F94" s="30"/>
      <c r="G94" s="30"/>
      <c r="H94" s="30"/>
      <c r="I94" s="30"/>
      <c r="J94" s="30"/>
      <c r="K94" s="30"/>
      <c r="L94" s="30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</row>
    <row r="95" spans="1:33" hidden="1">
      <c r="A95" s="27" t="s">
        <v>175</v>
      </c>
      <c r="B95" s="6" t="s">
        <v>176</v>
      </c>
      <c r="C95" s="30">
        <f t="shared" si="19"/>
        <v>0</v>
      </c>
      <c r="D95" s="30">
        <f t="shared" si="20"/>
        <v>0</v>
      </c>
      <c r="E95" s="30">
        <f t="shared" si="20"/>
        <v>0</v>
      </c>
      <c r="F95" s="30"/>
      <c r="G95" s="30"/>
      <c r="H95" s="30"/>
      <c r="I95" s="30"/>
      <c r="J95" s="30"/>
      <c r="K95" s="30"/>
      <c r="L95" s="30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</row>
    <row r="96" spans="1:33" hidden="1">
      <c r="A96" s="27" t="s">
        <v>177</v>
      </c>
      <c r="B96" s="6" t="s">
        <v>178</v>
      </c>
      <c r="C96" s="30">
        <f t="shared" si="19"/>
        <v>0</v>
      </c>
      <c r="D96" s="30">
        <f t="shared" si="20"/>
        <v>0</v>
      </c>
      <c r="E96" s="30">
        <f t="shared" si="20"/>
        <v>0</v>
      </c>
      <c r="F96" s="30"/>
      <c r="G96" s="30"/>
      <c r="H96" s="30"/>
      <c r="I96" s="30"/>
      <c r="J96" s="30"/>
      <c r="K96" s="30"/>
      <c r="L96" s="30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</row>
    <row r="97" spans="1:33" hidden="1">
      <c r="A97" s="27" t="s">
        <v>179</v>
      </c>
      <c r="B97" s="6" t="s">
        <v>180</v>
      </c>
      <c r="C97" s="30">
        <f t="shared" si="19"/>
        <v>0</v>
      </c>
      <c r="D97" s="30">
        <f t="shared" si="20"/>
        <v>0</v>
      </c>
      <c r="E97" s="30">
        <f t="shared" si="20"/>
        <v>0</v>
      </c>
      <c r="F97" s="30"/>
      <c r="G97" s="30"/>
      <c r="H97" s="30"/>
      <c r="I97" s="30"/>
      <c r="J97" s="30"/>
      <c r="K97" s="30"/>
      <c r="L97" s="30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</row>
    <row r="98" spans="1:33" hidden="1">
      <c r="A98" s="27" t="s">
        <v>181</v>
      </c>
      <c r="B98" s="6" t="s">
        <v>182</v>
      </c>
      <c r="C98" s="30">
        <f t="shared" si="19"/>
        <v>0</v>
      </c>
      <c r="D98" s="30">
        <f t="shared" si="20"/>
        <v>0</v>
      </c>
      <c r="E98" s="30">
        <f t="shared" si="20"/>
        <v>0</v>
      </c>
      <c r="F98" s="30"/>
      <c r="G98" s="30"/>
      <c r="H98" s="30"/>
      <c r="I98" s="30"/>
      <c r="J98" s="30"/>
      <c r="K98" s="30"/>
      <c r="L98" s="30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</row>
    <row r="99" spans="1:33" hidden="1">
      <c r="A99" s="27" t="s">
        <v>183</v>
      </c>
      <c r="B99" s="6" t="s">
        <v>184</v>
      </c>
      <c r="C99" s="30">
        <f t="shared" si="19"/>
        <v>0</v>
      </c>
      <c r="D99" s="30">
        <f t="shared" si="20"/>
        <v>0</v>
      </c>
      <c r="E99" s="30">
        <f t="shared" si="20"/>
        <v>0</v>
      </c>
      <c r="F99" s="30"/>
      <c r="G99" s="30"/>
      <c r="H99" s="30"/>
      <c r="I99" s="30"/>
      <c r="J99" s="30"/>
      <c r="K99" s="30"/>
      <c r="L99" s="30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</row>
    <row r="100" spans="1:33">
      <c r="A100" s="27" t="s">
        <v>185</v>
      </c>
      <c r="B100" s="6" t="s">
        <v>186</v>
      </c>
      <c r="C100" s="30">
        <f t="shared" ref="C100:J100" si="21">SUM(C101:C103)</f>
        <v>0</v>
      </c>
      <c r="D100" s="30">
        <f>SUM(D101:D103)</f>
        <v>5</v>
      </c>
      <c r="E100" s="30">
        <f>SUM(E101:E103)</f>
        <v>3</v>
      </c>
      <c r="F100" s="30">
        <f t="shared" si="21"/>
        <v>0</v>
      </c>
      <c r="G100" s="30">
        <f t="shared" si="21"/>
        <v>0</v>
      </c>
      <c r="H100" s="30">
        <f t="shared" si="21"/>
        <v>0</v>
      </c>
      <c r="I100" s="30">
        <f t="shared" si="21"/>
        <v>0</v>
      </c>
      <c r="J100" s="30">
        <f t="shared" si="21"/>
        <v>0</v>
      </c>
      <c r="K100" s="30"/>
      <c r="L100" s="30"/>
    </row>
    <row r="101" spans="1:33" hidden="1">
      <c r="A101" s="72">
        <v>84313</v>
      </c>
      <c r="B101" s="61" t="s">
        <v>522</v>
      </c>
      <c r="C101" s="30">
        <f>SUM(F101:J101)</f>
        <v>0</v>
      </c>
      <c r="D101" s="30">
        <f>SUM(H101:M101)</f>
        <v>0</v>
      </c>
      <c r="E101" s="30">
        <f>SUM(I101:N101)</f>
        <v>0</v>
      </c>
      <c r="F101" s="30"/>
      <c r="G101" s="30"/>
      <c r="H101" s="30"/>
      <c r="I101" s="30"/>
      <c r="J101" s="30"/>
      <c r="K101" s="30"/>
      <c r="L101" s="30"/>
    </row>
    <row r="102" spans="1:33" hidden="1">
      <c r="A102" s="27"/>
      <c r="B102" s="61" t="s">
        <v>523</v>
      </c>
      <c r="C102" s="30">
        <f>SUM(F102:J102)</f>
        <v>0</v>
      </c>
      <c r="D102" s="30">
        <f>SUM(H102:M102)</f>
        <v>0</v>
      </c>
      <c r="E102" s="30">
        <f>SUM(I102:N102)</f>
        <v>0</v>
      </c>
      <c r="F102" s="30"/>
      <c r="G102" s="30"/>
      <c r="H102" s="30"/>
      <c r="I102" s="30"/>
      <c r="J102" s="30"/>
      <c r="K102" s="30"/>
      <c r="L102" s="30"/>
    </row>
    <row r="103" spans="1:33">
      <c r="A103" s="27"/>
      <c r="B103" s="61" t="s">
        <v>528</v>
      </c>
      <c r="C103" s="30">
        <v>0</v>
      </c>
      <c r="D103" s="30">
        <v>5</v>
      </c>
      <c r="E103" s="30">
        <v>3</v>
      </c>
      <c r="F103" s="30"/>
      <c r="G103" s="30"/>
      <c r="H103" s="30"/>
      <c r="I103" s="30"/>
      <c r="J103" s="30"/>
      <c r="K103" s="30"/>
      <c r="L103" s="30"/>
    </row>
    <row r="104" spans="1:33" ht="15.75" customHeight="1">
      <c r="A104" s="7" t="s">
        <v>187</v>
      </c>
      <c r="B104" s="9" t="s">
        <v>188</v>
      </c>
      <c r="C104" s="31">
        <f t="shared" ref="C104:J104" si="22">+C91+C92+C93+C96+C100</f>
        <v>975</v>
      </c>
      <c r="D104" s="31">
        <f>+D91+D92+D93+D96+D100</f>
        <v>1123</v>
      </c>
      <c r="E104" s="31">
        <f>+E91+E92+E93+E96+E100</f>
        <v>1130</v>
      </c>
      <c r="F104" s="31">
        <f t="shared" si="22"/>
        <v>0</v>
      </c>
      <c r="G104" s="31">
        <f t="shared" si="22"/>
        <v>0</v>
      </c>
      <c r="H104" s="31">
        <f t="shared" si="22"/>
        <v>0</v>
      </c>
      <c r="I104" s="31">
        <f t="shared" si="22"/>
        <v>0</v>
      </c>
      <c r="J104" s="31">
        <f t="shared" si="22"/>
        <v>0</v>
      </c>
      <c r="K104" s="31"/>
      <c r="L104" s="31">
        <f>+L91+L92+L93+L96+L100</f>
        <v>0</v>
      </c>
    </row>
    <row r="105" spans="1:33" s="13" customFormat="1" ht="21.75" customHeight="1" collapsed="1">
      <c r="A105" s="11" t="s">
        <v>189</v>
      </c>
      <c r="B105" s="12" t="s">
        <v>190</v>
      </c>
      <c r="C105" s="32">
        <f t="shared" ref="C105:J105" si="23">+C47+C55+C83+C90+C104</f>
        <v>4865</v>
      </c>
      <c r="D105" s="32">
        <f>+D47+D55+D83+D90+D104</f>
        <v>5707</v>
      </c>
      <c r="E105" s="32">
        <f>+E47+E55+E83+E90+E104</f>
        <v>5401</v>
      </c>
      <c r="F105" s="32">
        <f t="shared" si="23"/>
        <v>0</v>
      </c>
      <c r="G105" s="32">
        <f t="shared" si="23"/>
        <v>0</v>
      </c>
      <c r="H105" s="32">
        <f t="shared" si="23"/>
        <v>0</v>
      </c>
      <c r="I105" s="32">
        <f t="shared" si="23"/>
        <v>0</v>
      </c>
      <c r="J105" s="32">
        <f t="shared" si="23"/>
        <v>0</v>
      </c>
      <c r="K105" s="32"/>
      <c r="L105" s="32">
        <f>+L47+L55+L83+L90+L104</f>
        <v>0</v>
      </c>
    </row>
    <row r="106" spans="1:33" hidden="1" outlineLevel="1">
      <c r="A106" s="27" t="s">
        <v>191</v>
      </c>
      <c r="B106" s="6" t="s">
        <v>192</v>
      </c>
      <c r="C106" s="30">
        <f>SUM(F106:J106)</f>
        <v>0</v>
      </c>
      <c r="D106" s="30">
        <f>SUM(H106:M106)</f>
        <v>0</v>
      </c>
      <c r="E106" s="30">
        <f>SUM(I106:N106)</f>
        <v>0</v>
      </c>
      <c r="F106" s="30"/>
      <c r="G106" s="30"/>
      <c r="H106" s="30"/>
      <c r="I106" s="30"/>
      <c r="J106" s="30">
        <f>SUM(K106:L106)</f>
        <v>0</v>
      </c>
      <c r="K106" s="30"/>
      <c r="L106" s="30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</row>
    <row r="107" spans="1:33" hidden="1" outlineLevel="1">
      <c r="A107" s="27" t="s">
        <v>193</v>
      </c>
      <c r="B107" s="6" t="s">
        <v>194</v>
      </c>
      <c r="C107" s="30">
        <f t="shared" ref="C107:J107" si="24">SUM(C108:C118)</f>
        <v>0</v>
      </c>
      <c r="D107" s="30">
        <f>SUM(D108:D118)</f>
        <v>0</v>
      </c>
      <c r="E107" s="30">
        <f>SUM(E108:E118)</f>
        <v>0</v>
      </c>
      <c r="F107" s="30">
        <f t="shared" si="24"/>
        <v>0</v>
      </c>
      <c r="G107" s="30">
        <f t="shared" si="24"/>
        <v>0</v>
      </c>
      <c r="H107" s="30">
        <f t="shared" si="24"/>
        <v>0</v>
      </c>
      <c r="I107" s="30">
        <f t="shared" si="24"/>
        <v>0</v>
      </c>
      <c r="J107" s="30">
        <f t="shared" si="24"/>
        <v>0</v>
      </c>
      <c r="K107" s="30"/>
      <c r="L107" s="30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</row>
    <row r="108" spans="1:33" hidden="1" outlineLevel="1">
      <c r="A108" s="27" t="s">
        <v>195</v>
      </c>
      <c r="B108" s="6" t="s">
        <v>196</v>
      </c>
      <c r="C108" s="30">
        <f t="shared" ref="C108:C119" si="25">SUM(F108:J108)</f>
        <v>0</v>
      </c>
      <c r="D108" s="30">
        <f t="shared" ref="D108:D119" si="26">SUM(H108:M108)</f>
        <v>0</v>
      </c>
      <c r="E108" s="30">
        <f t="shared" ref="E108:E119" si="27">SUM(I108:N108)</f>
        <v>0</v>
      </c>
      <c r="F108" s="30"/>
      <c r="G108" s="30"/>
      <c r="H108" s="30"/>
      <c r="I108" s="30"/>
      <c r="J108" s="30">
        <f t="shared" ref="J108:J119" si="28">SUM(K108:L108)</f>
        <v>0</v>
      </c>
      <c r="K108" s="30"/>
      <c r="L108" s="30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</row>
    <row r="109" spans="1:33" hidden="1" outlineLevel="1">
      <c r="A109" s="27" t="s">
        <v>197</v>
      </c>
      <c r="B109" s="6" t="s">
        <v>198</v>
      </c>
      <c r="C109" s="30">
        <f t="shared" si="25"/>
        <v>0</v>
      </c>
      <c r="D109" s="30">
        <f t="shared" si="26"/>
        <v>0</v>
      </c>
      <c r="E109" s="30">
        <f t="shared" si="27"/>
        <v>0</v>
      </c>
      <c r="F109" s="30"/>
      <c r="G109" s="30"/>
      <c r="H109" s="30"/>
      <c r="I109" s="30"/>
      <c r="J109" s="30">
        <f t="shared" si="28"/>
        <v>0</v>
      </c>
      <c r="K109" s="30"/>
      <c r="L109" s="30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</row>
    <row r="110" spans="1:33" hidden="1" outlineLevel="1">
      <c r="A110" s="27" t="s">
        <v>199</v>
      </c>
      <c r="B110" s="6" t="s">
        <v>200</v>
      </c>
      <c r="C110" s="30">
        <f t="shared" si="25"/>
        <v>0</v>
      </c>
      <c r="D110" s="30">
        <f t="shared" si="26"/>
        <v>0</v>
      </c>
      <c r="E110" s="30">
        <f t="shared" si="27"/>
        <v>0</v>
      </c>
      <c r="F110" s="30"/>
      <c r="G110" s="30"/>
      <c r="H110" s="30"/>
      <c r="I110" s="30"/>
      <c r="J110" s="30">
        <f t="shared" si="28"/>
        <v>0</v>
      </c>
      <c r="K110" s="30"/>
      <c r="L110" s="30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</row>
    <row r="111" spans="1:33" hidden="1" outlineLevel="1">
      <c r="A111" s="27" t="s">
        <v>201</v>
      </c>
      <c r="B111" s="6" t="s">
        <v>202</v>
      </c>
      <c r="C111" s="30">
        <f t="shared" si="25"/>
        <v>0</v>
      </c>
      <c r="D111" s="30">
        <f t="shared" si="26"/>
        <v>0</v>
      </c>
      <c r="E111" s="30">
        <f t="shared" si="27"/>
        <v>0</v>
      </c>
      <c r="F111" s="30"/>
      <c r="G111" s="30"/>
      <c r="H111" s="30"/>
      <c r="I111" s="30"/>
      <c r="J111" s="30">
        <f t="shared" si="28"/>
        <v>0</v>
      </c>
      <c r="K111" s="30"/>
      <c r="L111" s="30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</row>
    <row r="112" spans="1:33" hidden="1" outlineLevel="1">
      <c r="A112" s="27" t="s">
        <v>203</v>
      </c>
      <c r="B112" s="6" t="s">
        <v>204</v>
      </c>
      <c r="C112" s="30">
        <f t="shared" si="25"/>
        <v>0</v>
      </c>
      <c r="D112" s="30">
        <f t="shared" si="26"/>
        <v>0</v>
      </c>
      <c r="E112" s="30">
        <f t="shared" si="27"/>
        <v>0</v>
      </c>
      <c r="F112" s="30"/>
      <c r="G112" s="30"/>
      <c r="H112" s="30"/>
      <c r="I112" s="30"/>
      <c r="J112" s="30">
        <f t="shared" si="28"/>
        <v>0</v>
      </c>
      <c r="K112" s="30"/>
      <c r="L112" s="30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</row>
    <row r="113" spans="1:33" hidden="1" outlineLevel="1">
      <c r="A113" s="27" t="s">
        <v>205</v>
      </c>
      <c r="B113" s="6" t="s">
        <v>206</v>
      </c>
      <c r="C113" s="30">
        <f t="shared" si="25"/>
        <v>0</v>
      </c>
      <c r="D113" s="30">
        <f t="shared" si="26"/>
        <v>0</v>
      </c>
      <c r="E113" s="30">
        <f t="shared" si="27"/>
        <v>0</v>
      </c>
      <c r="F113" s="30"/>
      <c r="G113" s="30"/>
      <c r="H113" s="30"/>
      <c r="I113" s="30"/>
      <c r="J113" s="30">
        <f t="shared" si="28"/>
        <v>0</v>
      </c>
      <c r="K113" s="30"/>
      <c r="L113" s="30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</row>
    <row r="114" spans="1:33" hidden="1" outlineLevel="1">
      <c r="A114" s="27" t="s">
        <v>207</v>
      </c>
      <c r="B114" s="6" t="s">
        <v>208</v>
      </c>
      <c r="C114" s="30">
        <f t="shared" si="25"/>
        <v>0</v>
      </c>
      <c r="D114" s="30">
        <f t="shared" si="26"/>
        <v>0</v>
      </c>
      <c r="E114" s="30">
        <f t="shared" si="27"/>
        <v>0</v>
      </c>
      <c r="F114" s="30"/>
      <c r="G114" s="30"/>
      <c r="H114" s="30"/>
      <c r="I114" s="30"/>
      <c r="J114" s="30">
        <f t="shared" si="28"/>
        <v>0</v>
      </c>
      <c r="K114" s="30"/>
      <c r="L114" s="30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</row>
    <row r="115" spans="1:33" hidden="1" outlineLevel="1">
      <c r="A115" s="27" t="s">
        <v>209</v>
      </c>
      <c r="B115" s="6" t="s">
        <v>210</v>
      </c>
      <c r="C115" s="30">
        <f t="shared" si="25"/>
        <v>0</v>
      </c>
      <c r="D115" s="30">
        <f t="shared" si="26"/>
        <v>0</v>
      </c>
      <c r="E115" s="30">
        <f t="shared" si="27"/>
        <v>0</v>
      </c>
      <c r="F115" s="30"/>
      <c r="G115" s="30"/>
      <c r="H115" s="30"/>
      <c r="I115" s="30"/>
      <c r="J115" s="30">
        <f t="shared" si="28"/>
        <v>0</v>
      </c>
      <c r="K115" s="30"/>
      <c r="L115" s="30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</row>
    <row r="116" spans="1:33" hidden="1" outlineLevel="1">
      <c r="A116" s="27" t="s">
        <v>211</v>
      </c>
      <c r="B116" s="6" t="s">
        <v>212</v>
      </c>
      <c r="C116" s="30">
        <f t="shared" si="25"/>
        <v>0</v>
      </c>
      <c r="D116" s="30">
        <f t="shared" si="26"/>
        <v>0</v>
      </c>
      <c r="E116" s="30">
        <f t="shared" si="27"/>
        <v>0</v>
      </c>
      <c r="F116" s="30"/>
      <c r="G116" s="30"/>
      <c r="H116" s="30"/>
      <c r="I116" s="30"/>
      <c r="J116" s="30">
        <f t="shared" si="28"/>
        <v>0</v>
      </c>
      <c r="K116" s="30"/>
      <c r="L116" s="30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</row>
    <row r="117" spans="1:33" hidden="1" outlineLevel="1">
      <c r="A117" s="27" t="s">
        <v>213</v>
      </c>
      <c r="B117" s="6" t="s">
        <v>214</v>
      </c>
      <c r="C117" s="30">
        <f t="shared" si="25"/>
        <v>0</v>
      </c>
      <c r="D117" s="30">
        <f t="shared" si="26"/>
        <v>0</v>
      </c>
      <c r="E117" s="30">
        <f t="shared" si="27"/>
        <v>0</v>
      </c>
      <c r="F117" s="30"/>
      <c r="G117" s="30"/>
      <c r="H117" s="30"/>
      <c r="I117" s="30"/>
      <c r="J117" s="30">
        <f t="shared" si="28"/>
        <v>0</v>
      </c>
      <c r="K117" s="30"/>
      <c r="L117" s="30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</row>
    <row r="118" spans="1:33" hidden="1" outlineLevel="1">
      <c r="A118" s="27" t="s">
        <v>215</v>
      </c>
      <c r="B118" s="6" t="s">
        <v>216</v>
      </c>
      <c r="C118" s="30">
        <f t="shared" si="25"/>
        <v>0</v>
      </c>
      <c r="D118" s="30">
        <f t="shared" si="26"/>
        <v>0</v>
      </c>
      <c r="E118" s="30">
        <f t="shared" si="27"/>
        <v>0</v>
      </c>
      <c r="F118" s="30"/>
      <c r="G118" s="30"/>
      <c r="H118" s="30"/>
      <c r="I118" s="30"/>
      <c r="J118" s="30">
        <f t="shared" si="28"/>
        <v>0</v>
      </c>
      <c r="K118" s="30"/>
      <c r="L118" s="30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</row>
    <row r="119" spans="1:33" hidden="1" outlineLevel="1">
      <c r="A119" s="27" t="s">
        <v>217</v>
      </c>
      <c r="B119" s="6" t="s">
        <v>218</v>
      </c>
      <c r="C119" s="30">
        <f t="shared" si="25"/>
        <v>0</v>
      </c>
      <c r="D119" s="30">
        <f t="shared" si="26"/>
        <v>0</v>
      </c>
      <c r="E119" s="30">
        <f t="shared" si="27"/>
        <v>0</v>
      </c>
      <c r="F119" s="30"/>
      <c r="G119" s="30"/>
      <c r="H119" s="30"/>
      <c r="I119" s="30"/>
      <c r="J119" s="30">
        <f t="shared" si="28"/>
        <v>0</v>
      </c>
      <c r="K119" s="30"/>
      <c r="L119" s="30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</row>
    <row r="120" spans="1:33" hidden="1" outlineLevel="1">
      <c r="A120" s="27" t="s">
        <v>219</v>
      </c>
      <c r="B120" s="6" t="s">
        <v>220</v>
      </c>
      <c r="C120" s="30">
        <f t="shared" ref="C120:J120" si="29">SUM(C121:C127)</f>
        <v>0</v>
      </c>
      <c r="D120" s="30">
        <f>SUM(D121:D127)</f>
        <v>0</v>
      </c>
      <c r="E120" s="30">
        <f>SUM(E121:E127)</f>
        <v>0</v>
      </c>
      <c r="F120" s="30">
        <f t="shared" si="29"/>
        <v>0</v>
      </c>
      <c r="G120" s="30">
        <f t="shared" si="29"/>
        <v>0</v>
      </c>
      <c r="H120" s="30">
        <f t="shared" si="29"/>
        <v>0</v>
      </c>
      <c r="I120" s="30">
        <f t="shared" si="29"/>
        <v>0</v>
      </c>
      <c r="J120" s="30">
        <f t="shared" si="29"/>
        <v>0</v>
      </c>
      <c r="K120" s="30"/>
      <c r="L120" s="30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</row>
    <row r="121" spans="1:33" hidden="1" outlineLevel="1">
      <c r="A121" s="27" t="s">
        <v>221</v>
      </c>
      <c r="B121" s="6" t="s">
        <v>222</v>
      </c>
      <c r="C121" s="30">
        <f t="shared" ref="C121:C127" si="30">SUM(F121:J121)</f>
        <v>0</v>
      </c>
      <c r="D121" s="30">
        <f t="shared" ref="D121:E127" si="31">SUM(H121:M121)</f>
        <v>0</v>
      </c>
      <c r="E121" s="30">
        <f t="shared" si="31"/>
        <v>0</v>
      </c>
      <c r="F121" s="30"/>
      <c r="G121" s="30"/>
      <c r="H121" s="30"/>
      <c r="I121" s="30"/>
      <c r="J121" s="30">
        <f t="shared" ref="J121:J127" si="32">SUM(K121:L121)</f>
        <v>0</v>
      </c>
      <c r="K121" s="30"/>
      <c r="L121" s="30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</row>
    <row r="122" spans="1:33" hidden="1" outlineLevel="1">
      <c r="A122" s="27" t="s">
        <v>223</v>
      </c>
      <c r="B122" s="6" t="s">
        <v>224</v>
      </c>
      <c r="C122" s="30">
        <f t="shared" si="30"/>
        <v>0</v>
      </c>
      <c r="D122" s="30">
        <f t="shared" si="31"/>
        <v>0</v>
      </c>
      <c r="E122" s="30">
        <f t="shared" si="31"/>
        <v>0</v>
      </c>
      <c r="F122" s="30"/>
      <c r="G122" s="30"/>
      <c r="H122" s="30"/>
      <c r="I122" s="30"/>
      <c r="J122" s="30">
        <f t="shared" si="32"/>
        <v>0</v>
      </c>
      <c r="K122" s="30"/>
      <c r="L122" s="30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</row>
    <row r="123" spans="1:33" hidden="1" outlineLevel="1">
      <c r="A123" s="27" t="s">
        <v>225</v>
      </c>
      <c r="B123" s="6" t="s">
        <v>226</v>
      </c>
      <c r="C123" s="30">
        <f t="shared" si="30"/>
        <v>0</v>
      </c>
      <c r="D123" s="30">
        <f t="shared" si="31"/>
        <v>0</v>
      </c>
      <c r="E123" s="30">
        <f t="shared" si="31"/>
        <v>0</v>
      </c>
      <c r="F123" s="30"/>
      <c r="G123" s="30"/>
      <c r="H123" s="30"/>
      <c r="I123" s="30"/>
      <c r="J123" s="30">
        <f t="shared" si="32"/>
        <v>0</v>
      </c>
      <c r="K123" s="30"/>
      <c r="L123" s="30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</row>
    <row r="124" spans="1:33" ht="25.5" hidden="1" outlineLevel="1">
      <c r="A124" s="27" t="s">
        <v>227</v>
      </c>
      <c r="B124" s="6" t="s">
        <v>228</v>
      </c>
      <c r="C124" s="30">
        <f t="shared" si="30"/>
        <v>0</v>
      </c>
      <c r="D124" s="30">
        <f t="shared" si="31"/>
        <v>0</v>
      </c>
      <c r="E124" s="30">
        <f t="shared" si="31"/>
        <v>0</v>
      </c>
      <c r="F124" s="30"/>
      <c r="G124" s="30"/>
      <c r="H124" s="30"/>
      <c r="I124" s="30"/>
      <c r="J124" s="30">
        <f t="shared" si="32"/>
        <v>0</v>
      </c>
      <c r="K124" s="30"/>
      <c r="L124" s="30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</row>
    <row r="125" spans="1:33" hidden="1" outlineLevel="1">
      <c r="A125" s="27" t="s">
        <v>229</v>
      </c>
      <c r="B125" s="6" t="s">
        <v>230</v>
      </c>
      <c r="C125" s="30">
        <f t="shared" si="30"/>
        <v>0</v>
      </c>
      <c r="D125" s="30">
        <f t="shared" si="31"/>
        <v>0</v>
      </c>
      <c r="E125" s="30">
        <f t="shared" si="31"/>
        <v>0</v>
      </c>
      <c r="F125" s="30"/>
      <c r="G125" s="30"/>
      <c r="H125" s="30"/>
      <c r="I125" s="30"/>
      <c r="J125" s="30">
        <f t="shared" si="32"/>
        <v>0</v>
      </c>
      <c r="K125" s="30"/>
      <c r="L125" s="30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</row>
    <row r="126" spans="1:33" hidden="1" outlineLevel="1">
      <c r="A126" s="27" t="s">
        <v>231</v>
      </c>
      <c r="B126" s="6" t="s">
        <v>232</v>
      </c>
      <c r="C126" s="30">
        <f t="shared" si="30"/>
        <v>0</v>
      </c>
      <c r="D126" s="30">
        <f t="shared" si="31"/>
        <v>0</v>
      </c>
      <c r="E126" s="30">
        <f t="shared" si="31"/>
        <v>0</v>
      </c>
      <c r="F126" s="30"/>
      <c r="G126" s="30"/>
      <c r="H126" s="30"/>
      <c r="I126" s="30"/>
      <c r="J126" s="30">
        <f t="shared" si="32"/>
        <v>0</v>
      </c>
      <c r="K126" s="30"/>
      <c r="L126" s="30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</row>
    <row r="127" spans="1:33" hidden="1" outlineLevel="1">
      <c r="A127" s="27" t="s">
        <v>233</v>
      </c>
      <c r="B127" s="6" t="s">
        <v>234</v>
      </c>
      <c r="C127" s="30">
        <f t="shared" si="30"/>
        <v>0</v>
      </c>
      <c r="D127" s="30">
        <f t="shared" si="31"/>
        <v>0</v>
      </c>
      <c r="E127" s="30">
        <f t="shared" si="31"/>
        <v>0</v>
      </c>
      <c r="F127" s="30"/>
      <c r="G127" s="30"/>
      <c r="H127" s="30"/>
      <c r="I127" s="30"/>
      <c r="J127" s="30">
        <f t="shared" si="32"/>
        <v>0</v>
      </c>
      <c r="K127" s="30"/>
      <c r="L127" s="30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</row>
    <row r="128" spans="1:33" hidden="1" outlineLevel="1">
      <c r="A128" s="27" t="s">
        <v>235</v>
      </c>
      <c r="B128" s="6" t="s">
        <v>236</v>
      </c>
      <c r="C128" s="30">
        <f t="shared" ref="C128:J128" si="33">SUM(C129:C137)</f>
        <v>0</v>
      </c>
      <c r="D128" s="30">
        <f>SUM(D129:D137)</f>
        <v>0</v>
      </c>
      <c r="E128" s="30">
        <f>SUM(E129:E137)</f>
        <v>0</v>
      </c>
      <c r="F128" s="30">
        <f t="shared" si="33"/>
        <v>0</v>
      </c>
      <c r="G128" s="30">
        <f t="shared" si="33"/>
        <v>0</v>
      </c>
      <c r="H128" s="30">
        <f t="shared" si="33"/>
        <v>0</v>
      </c>
      <c r="I128" s="30">
        <f t="shared" si="33"/>
        <v>0</v>
      </c>
      <c r="J128" s="30">
        <f t="shared" si="33"/>
        <v>0</v>
      </c>
      <c r="K128" s="30"/>
      <c r="L128" s="30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</row>
    <row r="129" spans="1:33" ht="38.25" hidden="1" outlineLevel="1">
      <c r="A129" s="27" t="s">
        <v>237</v>
      </c>
      <c r="B129" s="6" t="s">
        <v>238</v>
      </c>
      <c r="C129" s="30">
        <f t="shared" ref="C129:C137" si="34">SUM(F129:J129)</f>
        <v>0</v>
      </c>
      <c r="D129" s="30">
        <f t="shared" ref="D129:D137" si="35">SUM(H129:M129)</f>
        <v>0</v>
      </c>
      <c r="E129" s="30">
        <f t="shared" ref="E129:E137" si="36">SUM(I129:N129)</f>
        <v>0</v>
      </c>
      <c r="F129" s="30"/>
      <c r="G129" s="30"/>
      <c r="H129" s="30"/>
      <c r="I129" s="30"/>
      <c r="J129" s="30">
        <f t="shared" ref="J129:J137" si="37">SUM(K129:L129)</f>
        <v>0</v>
      </c>
      <c r="K129" s="30"/>
      <c r="L129" s="30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</row>
    <row r="130" spans="1:33" ht="25.5" hidden="1" outlineLevel="1">
      <c r="A130" s="27" t="s">
        <v>239</v>
      </c>
      <c r="B130" s="6" t="s">
        <v>240</v>
      </c>
      <c r="C130" s="30">
        <f t="shared" si="34"/>
        <v>0</v>
      </c>
      <c r="D130" s="30">
        <f t="shared" si="35"/>
        <v>0</v>
      </c>
      <c r="E130" s="30">
        <f t="shared" si="36"/>
        <v>0</v>
      </c>
      <c r="F130" s="30"/>
      <c r="G130" s="30"/>
      <c r="H130" s="30"/>
      <c r="I130" s="30"/>
      <c r="J130" s="30">
        <f t="shared" si="37"/>
        <v>0</v>
      </c>
      <c r="K130" s="30"/>
      <c r="L130" s="30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</row>
    <row r="131" spans="1:33" hidden="1" outlineLevel="1">
      <c r="A131" s="27" t="s">
        <v>241</v>
      </c>
      <c r="B131" s="6" t="s">
        <v>242</v>
      </c>
      <c r="C131" s="30">
        <f t="shared" si="34"/>
        <v>0</v>
      </c>
      <c r="D131" s="30">
        <f t="shared" si="35"/>
        <v>0</v>
      </c>
      <c r="E131" s="30">
        <f t="shared" si="36"/>
        <v>0</v>
      </c>
      <c r="F131" s="30"/>
      <c r="G131" s="30"/>
      <c r="H131" s="30"/>
      <c r="I131" s="30"/>
      <c r="J131" s="30">
        <f t="shared" si="37"/>
        <v>0</v>
      </c>
      <c r="K131" s="30"/>
      <c r="L131" s="30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</row>
    <row r="132" spans="1:33" hidden="1" outlineLevel="1">
      <c r="A132" s="27" t="s">
        <v>243</v>
      </c>
      <c r="B132" s="6" t="s">
        <v>244</v>
      </c>
      <c r="C132" s="30">
        <f t="shared" si="34"/>
        <v>0</v>
      </c>
      <c r="D132" s="30">
        <f t="shared" si="35"/>
        <v>0</v>
      </c>
      <c r="E132" s="30">
        <f t="shared" si="36"/>
        <v>0</v>
      </c>
      <c r="F132" s="30"/>
      <c r="G132" s="30"/>
      <c r="H132" s="30"/>
      <c r="I132" s="30"/>
      <c r="J132" s="30">
        <f t="shared" si="37"/>
        <v>0</v>
      </c>
      <c r="K132" s="30"/>
      <c r="L132" s="30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</row>
    <row r="133" spans="1:33" hidden="1" outlineLevel="1">
      <c r="A133" s="27" t="s">
        <v>245</v>
      </c>
      <c r="B133" s="6" t="s">
        <v>246</v>
      </c>
      <c r="C133" s="30">
        <f t="shared" si="34"/>
        <v>0</v>
      </c>
      <c r="D133" s="30">
        <f t="shared" si="35"/>
        <v>0</v>
      </c>
      <c r="E133" s="30">
        <f t="shared" si="36"/>
        <v>0</v>
      </c>
      <c r="F133" s="30"/>
      <c r="G133" s="30"/>
      <c r="H133" s="30"/>
      <c r="I133" s="30"/>
      <c r="J133" s="30">
        <f t="shared" si="37"/>
        <v>0</v>
      </c>
      <c r="K133" s="30"/>
      <c r="L133" s="30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</row>
    <row r="134" spans="1:33" hidden="1" outlineLevel="1">
      <c r="A134" s="27" t="s">
        <v>247</v>
      </c>
      <c r="B134" s="6" t="s">
        <v>248</v>
      </c>
      <c r="C134" s="30">
        <f t="shared" si="34"/>
        <v>0</v>
      </c>
      <c r="D134" s="30">
        <f t="shared" si="35"/>
        <v>0</v>
      </c>
      <c r="E134" s="30">
        <f t="shared" si="36"/>
        <v>0</v>
      </c>
      <c r="F134" s="30"/>
      <c r="G134" s="30"/>
      <c r="H134" s="30"/>
      <c r="I134" s="30"/>
      <c r="J134" s="30">
        <f t="shared" si="37"/>
        <v>0</v>
      </c>
      <c r="K134" s="30"/>
      <c r="L134" s="30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</row>
    <row r="135" spans="1:33" hidden="1" outlineLevel="1">
      <c r="A135" s="27" t="s">
        <v>249</v>
      </c>
      <c r="B135" s="6" t="s">
        <v>250</v>
      </c>
      <c r="C135" s="30">
        <f t="shared" si="34"/>
        <v>0</v>
      </c>
      <c r="D135" s="30">
        <f t="shared" si="35"/>
        <v>0</v>
      </c>
      <c r="E135" s="30">
        <f t="shared" si="36"/>
        <v>0</v>
      </c>
      <c r="F135" s="30"/>
      <c r="G135" s="30"/>
      <c r="H135" s="30"/>
      <c r="I135" s="30"/>
      <c r="J135" s="30">
        <f t="shared" si="37"/>
        <v>0</v>
      </c>
      <c r="K135" s="30"/>
      <c r="L135" s="30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</row>
    <row r="136" spans="1:33" hidden="1" outlineLevel="1">
      <c r="A136" s="27" t="s">
        <v>251</v>
      </c>
      <c r="B136" s="6" t="s">
        <v>252</v>
      </c>
      <c r="C136" s="30">
        <f t="shared" si="34"/>
        <v>0</v>
      </c>
      <c r="D136" s="30">
        <f t="shared" si="35"/>
        <v>0</v>
      </c>
      <c r="E136" s="30">
        <f t="shared" si="36"/>
        <v>0</v>
      </c>
      <c r="F136" s="30"/>
      <c r="G136" s="30"/>
      <c r="H136" s="30"/>
      <c r="I136" s="30"/>
      <c r="J136" s="30">
        <f t="shared" si="37"/>
        <v>0</v>
      </c>
      <c r="K136" s="30"/>
      <c r="L136" s="30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</row>
    <row r="137" spans="1:33" hidden="1" outlineLevel="1">
      <c r="A137" s="27" t="s">
        <v>253</v>
      </c>
      <c r="B137" s="6" t="s">
        <v>254</v>
      </c>
      <c r="C137" s="30">
        <f t="shared" si="34"/>
        <v>0</v>
      </c>
      <c r="D137" s="30">
        <f t="shared" si="35"/>
        <v>0</v>
      </c>
      <c r="E137" s="30">
        <f t="shared" si="36"/>
        <v>0</v>
      </c>
      <c r="F137" s="30"/>
      <c r="G137" s="30"/>
      <c r="H137" s="30"/>
      <c r="I137" s="30"/>
      <c r="J137" s="30">
        <f t="shared" si="37"/>
        <v>0</v>
      </c>
      <c r="K137" s="30"/>
      <c r="L137" s="30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</row>
    <row r="138" spans="1:33" hidden="1" outlineLevel="1">
      <c r="A138" s="27" t="s">
        <v>255</v>
      </c>
      <c r="B138" s="6" t="s">
        <v>256</v>
      </c>
      <c r="C138" s="30">
        <f t="shared" ref="C138:J138" si="38">SUM(C139:C144)</f>
        <v>0</v>
      </c>
      <c r="D138" s="30">
        <f>SUM(D139:D144)</f>
        <v>0</v>
      </c>
      <c r="E138" s="30">
        <f>SUM(E139:E144)</f>
        <v>0</v>
      </c>
      <c r="F138" s="30">
        <f t="shared" si="38"/>
        <v>0</v>
      </c>
      <c r="G138" s="30">
        <f t="shared" si="38"/>
        <v>0</v>
      </c>
      <c r="H138" s="30">
        <f t="shared" si="38"/>
        <v>0</v>
      </c>
      <c r="I138" s="30">
        <f t="shared" si="38"/>
        <v>0</v>
      </c>
      <c r="J138" s="30">
        <f t="shared" si="38"/>
        <v>0</v>
      </c>
      <c r="K138" s="30"/>
      <c r="L138" s="30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</row>
    <row r="139" spans="1:33" hidden="1" outlineLevel="1">
      <c r="A139" s="27" t="s">
        <v>257</v>
      </c>
      <c r="B139" s="6" t="s">
        <v>258</v>
      </c>
      <c r="C139" s="30">
        <f t="shared" ref="C139:C171" si="39">SUM(F139:J139)</f>
        <v>0</v>
      </c>
      <c r="D139" s="30">
        <f t="shared" ref="D139:D171" si="40">SUM(H139:M139)</f>
        <v>0</v>
      </c>
      <c r="E139" s="30">
        <f t="shared" ref="E139:E171" si="41">SUM(I139:N139)</f>
        <v>0</v>
      </c>
      <c r="F139" s="30"/>
      <c r="G139" s="30"/>
      <c r="H139" s="30"/>
      <c r="I139" s="30"/>
      <c r="J139" s="30">
        <f t="shared" ref="J139:J174" si="42">SUM(K139:L139)</f>
        <v>0</v>
      </c>
      <c r="K139" s="30"/>
      <c r="L139" s="30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</row>
    <row r="140" spans="1:33" hidden="1" outlineLevel="1">
      <c r="A140" s="27" t="s">
        <v>259</v>
      </c>
      <c r="B140" s="6" t="s">
        <v>260</v>
      </c>
      <c r="C140" s="30">
        <f t="shared" si="39"/>
        <v>0</v>
      </c>
      <c r="D140" s="30">
        <f t="shared" si="40"/>
        <v>0</v>
      </c>
      <c r="E140" s="30">
        <f t="shared" si="41"/>
        <v>0</v>
      </c>
      <c r="F140" s="30"/>
      <c r="G140" s="30"/>
      <c r="H140" s="30"/>
      <c r="I140" s="30"/>
      <c r="J140" s="30">
        <f t="shared" si="42"/>
        <v>0</v>
      </c>
      <c r="K140" s="30"/>
      <c r="L140" s="30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</row>
    <row r="141" spans="1:33" hidden="1" outlineLevel="1">
      <c r="A141" s="27" t="s">
        <v>261</v>
      </c>
      <c r="B141" s="6" t="s">
        <v>262</v>
      </c>
      <c r="C141" s="30">
        <f t="shared" si="39"/>
        <v>0</v>
      </c>
      <c r="D141" s="30">
        <f t="shared" si="40"/>
        <v>0</v>
      </c>
      <c r="E141" s="30">
        <f t="shared" si="41"/>
        <v>0</v>
      </c>
      <c r="F141" s="30"/>
      <c r="G141" s="30"/>
      <c r="H141" s="30"/>
      <c r="I141" s="30"/>
      <c r="J141" s="30">
        <f t="shared" si="42"/>
        <v>0</v>
      </c>
      <c r="K141" s="30"/>
      <c r="L141" s="30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</row>
    <row r="142" spans="1:33" hidden="1" outlineLevel="1">
      <c r="A142" s="27" t="s">
        <v>263</v>
      </c>
      <c r="B142" s="6" t="s">
        <v>264</v>
      </c>
      <c r="C142" s="30">
        <f t="shared" si="39"/>
        <v>0</v>
      </c>
      <c r="D142" s="30">
        <f t="shared" si="40"/>
        <v>0</v>
      </c>
      <c r="E142" s="30">
        <f t="shared" si="41"/>
        <v>0</v>
      </c>
      <c r="F142" s="30"/>
      <c r="G142" s="30"/>
      <c r="H142" s="30"/>
      <c r="I142" s="30"/>
      <c r="J142" s="30">
        <f t="shared" si="42"/>
        <v>0</v>
      </c>
      <c r="K142" s="30"/>
      <c r="L142" s="30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</row>
    <row r="143" spans="1:33" ht="25.5" hidden="1" outlineLevel="1">
      <c r="A143" s="27" t="s">
        <v>265</v>
      </c>
      <c r="B143" s="6" t="s">
        <v>266</v>
      </c>
      <c r="C143" s="30">
        <f t="shared" si="39"/>
        <v>0</v>
      </c>
      <c r="D143" s="30">
        <f t="shared" si="40"/>
        <v>0</v>
      </c>
      <c r="E143" s="30">
        <f t="shared" si="41"/>
        <v>0</v>
      </c>
      <c r="F143" s="30"/>
      <c r="G143" s="30"/>
      <c r="H143" s="30"/>
      <c r="I143" s="30"/>
      <c r="J143" s="30">
        <f t="shared" si="42"/>
        <v>0</v>
      </c>
      <c r="K143" s="30"/>
      <c r="L143" s="30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</row>
    <row r="144" spans="1:33" ht="25.5" hidden="1" outlineLevel="1">
      <c r="A144" s="27" t="s">
        <v>267</v>
      </c>
      <c r="B144" s="6" t="s">
        <v>268</v>
      </c>
      <c r="C144" s="30">
        <f t="shared" si="39"/>
        <v>0</v>
      </c>
      <c r="D144" s="30">
        <f t="shared" si="40"/>
        <v>0</v>
      </c>
      <c r="E144" s="30">
        <f t="shared" si="41"/>
        <v>0</v>
      </c>
      <c r="F144" s="30"/>
      <c r="G144" s="30"/>
      <c r="H144" s="30"/>
      <c r="I144" s="30"/>
      <c r="J144" s="30">
        <f t="shared" si="42"/>
        <v>0</v>
      </c>
      <c r="K144" s="30"/>
      <c r="L144" s="30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</row>
    <row r="145" spans="1:33" hidden="1" outlineLevel="1">
      <c r="A145" s="27" t="s">
        <v>269</v>
      </c>
      <c r="B145" s="6" t="s">
        <v>270</v>
      </c>
      <c r="C145" s="30">
        <f t="shared" si="39"/>
        <v>0</v>
      </c>
      <c r="D145" s="30">
        <f t="shared" si="40"/>
        <v>0</v>
      </c>
      <c r="E145" s="30">
        <f t="shared" si="41"/>
        <v>0</v>
      </c>
      <c r="F145" s="30"/>
      <c r="G145" s="30"/>
      <c r="H145" s="30"/>
      <c r="I145" s="30"/>
      <c r="J145" s="30">
        <f t="shared" si="42"/>
        <v>0</v>
      </c>
      <c r="K145" s="30"/>
      <c r="L145" s="30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</row>
    <row r="146" spans="1:33" hidden="1" outlineLevel="1">
      <c r="A146" s="27" t="s">
        <v>271</v>
      </c>
      <c r="B146" s="6" t="s">
        <v>272</v>
      </c>
      <c r="C146" s="30">
        <f t="shared" si="39"/>
        <v>0</v>
      </c>
      <c r="D146" s="30">
        <f t="shared" si="40"/>
        <v>0</v>
      </c>
      <c r="E146" s="30">
        <f t="shared" si="41"/>
        <v>0</v>
      </c>
      <c r="F146" s="30"/>
      <c r="G146" s="30"/>
      <c r="H146" s="30"/>
      <c r="I146" s="30"/>
      <c r="J146" s="30">
        <f t="shared" si="42"/>
        <v>0</v>
      </c>
      <c r="K146" s="30"/>
      <c r="L146" s="30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</row>
    <row r="147" spans="1:33" hidden="1" outlineLevel="1">
      <c r="A147" s="27" t="s">
        <v>273</v>
      </c>
      <c r="B147" s="6" t="s">
        <v>274</v>
      </c>
      <c r="C147" s="30">
        <f t="shared" si="39"/>
        <v>0</v>
      </c>
      <c r="D147" s="30">
        <f t="shared" si="40"/>
        <v>0</v>
      </c>
      <c r="E147" s="30">
        <f t="shared" si="41"/>
        <v>0</v>
      </c>
      <c r="F147" s="30"/>
      <c r="G147" s="30"/>
      <c r="H147" s="30"/>
      <c r="I147" s="30"/>
      <c r="J147" s="30">
        <f t="shared" si="42"/>
        <v>0</v>
      </c>
      <c r="K147" s="30"/>
      <c r="L147" s="30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</row>
    <row r="148" spans="1:33" hidden="1" outlineLevel="1">
      <c r="A148" s="27" t="s">
        <v>275</v>
      </c>
      <c r="B148" s="6" t="s">
        <v>276</v>
      </c>
      <c r="C148" s="30">
        <f t="shared" si="39"/>
        <v>0</v>
      </c>
      <c r="D148" s="30">
        <f t="shared" si="40"/>
        <v>0</v>
      </c>
      <c r="E148" s="30">
        <f t="shared" si="41"/>
        <v>0</v>
      </c>
      <c r="F148" s="30"/>
      <c r="G148" s="30"/>
      <c r="H148" s="30"/>
      <c r="I148" s="30"/>
      <c r="J148" s="30">
        <f t="shared" si="42"/>
        <v>0</v>
      </c>
      <c r="K148" s="30"/>
      <c r="L148" s="30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</row>
    <row r="149" spans="1:33" hidden="1" outlineLevel="1">
      <c r="A149" s="27" t="s">
        <v>277</v>
      </c>
      <c r="B149" s="6" t="s">
        <v>278</v>
      </c>
      <c r="C149" s="30">
        <f t="shared" si="39"/>
        <v>0</v>
      </c>
      <c r="D149" s="30">
        <f t="shared" si="40"/>
        <v>0</v>
      </c>
      <c r="E149" s="30">
        <f t="shared" si="41"/>
        <v>0</v>
      </c>
      <c r="F149" s="30"/>
      <c r="G149" s="30"/>
      <c r="H149" s="30"/>
      <c r="I149" s="30"/>
      <c r="J149" s="30">
        <f t="shared" si="42"/>
        <v>0</v>
      </c>
      <c r="K149" s="30"/>
      <c r="L149" s="30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</row>
    <row r="150" spans="1:33" hidden="1" outlineLevel="1">
      <c r="A150" s="27" t="s">
        <v>279</v>
      </c>
      <c r="B150" s="6" t="s">
        <v>280</v>
      </c>
      <c r="C150" s="30">
        <f t="shared" si="39"/>
        <v>0</v>
      </c>
      <c r="D150" s="30">
        <f t="shared" si="40"/>
        <v>0</v>
      </c>
      <c r="E150" s="30">
        <f t="shared" si="41"/>
        <v>0</v>
      </c>
      <c r="F150" s="30"/>
      <c r="G150" s="30"/>
      <c r="H150" s="30"/>
      <c r="I150" s="30"/>
      <c r="J150" s="30">
        <f t="shared" si="42"/>
        <v>0</v>
      </c>
      <c r="K150" s="30"/>
      <c r="L150" s="30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</row>
    <row r="151" spans="1:33" hidden="1" outlineLevel="1">
      <c r="A151" s="27" t="s">
        <v>281</v>
      </c>
      <c r="B151" s="6" t="s">
        <v>282</v>
      </c>
      <c r="C151" s="30">
        <f t="shared" si="39"/>
        <v>0</v>
      </c>
      <c r="D151" s="30">
        <f t="shared" si="40"/>
        <v>0</v>
      </c>
      <c r="E151" s="30">
        <f t="shared" si="41"/>
        <v>0</v>
      </c>
      <c r="F151" s="30"/>
      <c r="G151" s="30"/>
      <c r="H151" s="30"/>
      <c r="I151" s="30"/>
      <c r="J151" s="30">
        <f t="shared" si="42"/>
        <v>0</v>
      </c>
      <c r="K151" s="30"/>
      <c r="L151" s="30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</row>
    <row r="152" spans="1:33" hidden="1" outlineLevel="1">
      <c r="A152" s="27" t="s">
        <v>283</v>
      </c>
      <c r="B152" s="6" t="s">
        <v>284</v>
      </c>
      <c r="C152" s="30">
        <f t="shared" si="39"/>
        <v>0</v>
      </c>
      <c r="D152" s="30">
        <f t="shared" si="40"/>
        <v>0</v>
      </c>
      <c r="E152" s="30">
        <f t="shared" si="41"/>
        <v>0</v>
      </c>
      <c r="F152" s="30"/>
      <c r="G152" s="30"/>
      <c r="H152" s="30"/>
      <c r="I152" s="30"/>
      <c r="J152" s="30">
        <f t="shared" si="42"/>
        <v>0</v>
      </c>
      <c r="K152" s="30"/>
      <c r="L152" s="30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</row>
    <row r="153" spans="1:33" hidden="1" outlineLevel="1">
      <c r="A153" s="27" t="s">
        <v>285</v>
      </c>
      <c r="B153" s="6" t="s">
        <v>286</v>
      </c>
      <c r="C153" s="30">
        <f t="shared" si="39"/>
        <v>0</v>
      </c>
      <c r="D153" s="30">
        <f t="shared" si="40"/>
        <v>0</v>
      </c>
      <c r="E153" s="30">
        <f t="shared" si="41"/>
        <v>0</v>
      </c>
      <c r="F153" s="30"/>
      <c r="G153" s="30"/>
      <c r="H153" s="30"/>
      <c r="I153" s="30"/>
      <c r="J153" s="30">
        <f t="shared" si="42"/>
        <v>0</v>
      </c>
      <c r="K153" s="30"/>
      <c r="L153" s="30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</row>
    <row r="154" spans="1:33" ht="25.5" hidden="1" outlineLevel="1">
      <c r="A154" s="27" t="s">
        <v>287</v>
      </c>
      <c r="B154" s="6" t="s">
        <v>288</v>
      </c>
      <c r="C154" s="30">
        <f t="shared" si="39"/>
        <v>0</v>
      </c>
      <c r="D154" s="30">
        <f t="shared" si="40"/>
        <v>0</v>
      </c>
      <c r="E154" s="30">
        <f t="shared" si="41"/>
        <v>0</v>
      </c>
      <c r="F154" s="30"/>
      <c r="G154" s="30"/>
      <c r="H154" s="30"/>
      <c r="I154" s="30"/>
      <c r="J154" s="30">
        <f t="shared" si="42"/>
        <v>0</v>
      </c>
      <c r="K154" s="30"/>
      <c r="L154" s="30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</row>
    <row r="155" spans="1:33" ht="25.5" hidden="1" outlineLevel="1">
      <c r="A155" s="27" t="s">
        <v>289</v>
      </c>
      <c r="B155" s="6" t="s">
        <v>290</v>
      </c>
      <c r="C155" s="30">
        <f t="shared" si="39"/>
        <v>0</v>
      </c>
      <c r="D155" s="30">
        <f t="shared" si="40"/>
        <v>0</v>
      </c>
      <c r="E155" s="30">
        <f t="shared" si="41"/>
        <v>0</v>
      </c>
      <c r="F155" s="30"/>
      <c r="G155" s="30"/>
      <c r="H155" s="30"/>
      <c r="I155" s="30"/>
      <c r="J155" s="30">
        <f t="shared" si="42"/>
        <v>0</v>
      </c>
      <c r="K155" s="30"/>
      <c r="L155" s="30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</row>
    <row r="156" spans="1:33" ht="25.5" hidden="1" outlineLevel="1">
      <c r="A156" s="27" t="s">
        <v>291</v>
      </c>
      <c r="B156" s="6" t="s">
        <v>296</v>
      </c>
      <c r="C156" s="30">
        <f t="shared" si="39"/>
        <v>0</v>
      </c>
      <c r="D156" s="30">
        <f t="shared" si="40"/>
        <v>0</v>
      </c>
      <c r="E156" s="30">
        <f t="shared" si="41"/>
        <v>0</v>
      </c>
      <c r="F156" s="30"/>
      <c r="G156" s="30"/>
      <c r="H156" s="30"/>
      <c r="I156" s="30"/>
      <c r="J156" s="30">
        <f t="shared" si="42"/>
        <v>0</v>
      </c>
      <c r="K156" s="30"/>
      <c r="L156" s="30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</row>
    <row r="157" spans="1:33" hidden="1" outlineLevel="1">
      <c r="A157" s="27" t="s">
        <v>297</v>
      </c>
      <c r="B157" s="6" t="s">
        <v>298</v>
      </c>
      <c r="C157" s="30">
        <f t="shared" si="39"/>
        <v>0</v>
      </c>
      <c r="D157" s="30">
        <f t="shared" si="40"/>
        <v>0</v>
      </c>
      <c r="E157" s="30">
        <f t="shared" si="41"/>
        <v>0</v>
      </c>
      <c r="F157" s="30"/>
      <c r="G157" s="30"/>
      <c r="H157" s="30"/>
      <c r="I157" s="30"/>
      <c r="J157" s="30">
        <f t="shared" si="42"/>
        <v>0</v>
      </c>
      <c r="K157" s="30"/>
      <c r="L157" s="30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</row>
    <row r="158" spans="1:33" ht="25.5" hidden="1" outlineLevel="1">
      <c r="A158" s="27" t="s">
        <v>299</v>
      </c>
      <c r="B158" s="6" t="s">
        <v>300</v>
      </c>
      <c r="C158" s="30">
        <f t="shared" si="39"/>
        <v>0</v>
      </c>
      <c r="D158" s="30">
        <f t="shared" si="40"/>
        <v>0</v>
      </c>
      <c r="E158" s="30">
        <f t="shared" si="41"/>
        <v>0</v>
      </c>
      <c r="F158" s="30"/>
      <c r="G158" s="30"/>
      <c r="H158" s="30"/>
      <c r="I158" s="30"/>
      <c r="J158" s="30">
        <f t="shared" si="42"/>
        <v>0</v>
      </c>
      <c r="K158" s="30"/>
      <c r="L158" s="30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</row>
    <row r="159" spans="1:33" hidden="1" outlineLevel="1">
      <c r="A159" s="27" t="s">
        <v>301</v>
      </c>
      <c r="B159" s="6" t="s">
        <v>302</v>
      </c>
      <c r="C159" s="30">
        <f t="shared" si="39"/>
        <v>0</v>
      </c>
      <c r="D159" s="30">
        <f t="shared" si="40"/>
        <v>0</v>
      </c>
      <c r="E159" s="30">
        <f t="shared" si="41"/>
        <v>0</v>
      </c>
      <c r="F159" s="30"/>
      <c r="G159" s="30"/>
      <c r="H159" s="30"/>
      <c r="I159" s="30"/>
      <c r="J159" s="30">
        <f t="shared" si="42"/>
        <v>0</v>
      </c>
      <c r="K159" s="30"/>
      <c r="L159" s="30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</row>
    <row r="160" spans="1:33" hidden="1" outlineLevel="1">
      <c r="A160" s="27" t="s">
        <v>303</v>
      </c>
      <c r="B160" s="6" t="s">
        <v>304</v>
      </c>
      <c r="C160" s="30">
        <f t="shared" si="39"/>
        <v>0</v>
      </c>
      <c r="D160" s="30">
        <f t="shared" si="40"/>
        <v>0</v>
      </c>
      <c r="E160" s="30">
        <f t="shared" si="41"/>
        <v>0</v>
      </c>
      <c r="F160" s="30"/>
      <c r="G160" s="30"/>
      <c r="H160" s="30"/>
      <c r="I160" s="30"/>
      <c r="J160" s="30">
        <f t="shared" si="42"/>
        <v>0</v>
      </c>
      <c r="K160" s="30"/>
      <c r="L160" s="30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</row>
    <row r="161" spans="1:33" hidden="1" outlineLevel="1">
      <c r="A161" s="27" t="s">
        <v>305</v>
      </c>
      <c r="B161" s="6" t="s">
        <v>306</v>
      </c>
      <c r="C161" s="30">
        <f t="shared" si="39"/>
        <v>0</v>
      </c>
      <c r="D161" s="30">
        <f t="shared" si="40"/>
        <v>0</v>
      </c>
      <c r="E161" s="30">
        <f t="shared" si="41"/>
        <v>0</v>
      </c>
      <c r="F161" s="30"/>
      <c r="G161" s="30"/>
      <c r="H161" s="30"/>
      <c r="I161" s="30"/>
      <c r="J161" s="30">
        <f t="shared" si="42"/>
        <v>0</v>
      </c>
      <c r="K161" s="30"/>
      <c r="L161" s="30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</row>
    <row r="162" spans="1:33" hidden="1" outlineLevel="1">
      <c r="A162" s="27" t="s">
        <v>307</v>
      </c>
      <c r="B162" s="6" t="s">
        <v>308</v>
      </c>
      <c r="C162" s="30">
        <f t="shared" si="39"/>
        <v>0</v>
      </c>
      <c r="D162" s="30">
        <f t="shared" si="40"/>
        <v>0</v>
      </c>
      <c r="E162" s="30">
        <f t="shared" si="41"/>
        <v>0</v>
      </c>
      <c r="F162" s="30"/>
      <c r="G162" s="30"/>
      <c r="H162" s="30"/>
      <c r="I162" s="30"/>
      <c r="J162" s="30">
        <f t="shared" si="42"/>
        <v>0</v>
      </c>
      <c r="K162" s="30"/>
      <c r="L162" s="30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</row>
    <row r="163" spans="1:33" hidden="1" outlineLevel="1">
      <c r="A163" s="27" t="s">
        <v>309</v>
      </c>
      <c r="B163" s="6" t="s">
        <v>310</v>
      </c>
      <c r="C163" s="30">
        <f t="shared" si="39"/>
        <v>0</v>
      </c>
      <c r="D163" s="30">
        <f t="shared" si="40"/>
        <v>0</v>
      </c>
      <c r="E163" s="30">
        <f t="shared" si="41"/>
        <v>0</v>
      </c>
      <c r="F163" s="30"/>
      <c r="G163" s="30"/>
      <c r="H163" s="30"/>
      <c r="I163" s="30"/>
      <c r="J163" s="30">
        <f t="shared" si="42"/>
        <v>0</v>
      </c>
      <c r="K163" s="30"/>
      <c r="L163" s="30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</row>
    <row r="164" spans="1:33" hidden="1" outlineLevel="1">
      <c r="A164" s="27" t="s">
        <v>311</v>
      </c>
      <c r="B164" s="6" t="s">
        <v>312</v>
      </c>
      <c r="C164" s="30">
        <f t="shared" si="39"/>
        <v>0</v>
      </c>
      <c r="D164" s="30">
        <f t="shared" si="40"/>
        <v>0</v>
      </c>
      <c r="E164" s="30">
        <f t="shared" si="41"/>
        <v>0</v>
      </c>
      <c r="F164" s="30"/>
      <c r="G164" s="30"/>
      <c r="H164" s="30"/>
      <c r="I164" s="30"/>
      <c r="J164" s="30">
        <f t="shared" si="42"/>
        <v>0</v>
      </c>
      <c r="K164" s="30"/>
      <c r="L164" s="30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</row>
    <row r="165" spans="1:33" hidden="1" outlineLevel="1">
      <c r="A165" s="27" t="s">
        <v>313</v>
      </c>
      <c r="B165" s="6" t="s">
        <v>314</v>
      </c>
      <c r="C165" s="30">
        <f t="shared" si="39"/>
        <v>0</v>
      </c>
      <c r="D165" s="30">
        <f t="shared" si="40"/>
        <v>0</v>
      </c>
      <c r="E165" s="30">
        <f t="shared" si="41"/>
        <v>0</v>
      </c>
      <c r="F165" s="30"/>
      <c r="G165" s="30"/>
      <c r="H165" s="30"/>
      <c r="I165" s="30"/>
      <c r="J165" s="30">
        <f t="shared" si="42"/>
        <v>0</v>
      </c>
      <c r="K165" s="30"/>
      <c r="L165" s="30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</row>
    <row r="166" spans="1:33" ht="25.5" hidden="1" outlineLevel="1">
      <c r="A166" s="27" t="s">
        <v>315</v>
      </c>
      <c r="B166" s="6" t="s">
        <v>316</v>
      </c>
      <c r="C166" s="30">
        <f t="shared" si="39"/>
        <v>0</v>
      </c>
      <c r="D166" s="30">
        <f t="shared" si="40"/>
        <v>0</v>
      </c>
      <c r="E166" s="30">
        <f t="shared" si="41"/>
        <v>0</v>
      </c>
      <c r="F166" s="30"/>
      <c r="G166" s="30"/>
      <c r="H166" s="30"/>
      <c r="I166" s="30"/>
      <c r="J166" s="30">
        <f t="shared" si="42"/>
        <v>0</v>
      </c>
      <c r="K166" s="30"/>
      <c r="L166" s="30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</row>
    <row r="167" spans="1:33" hidden="1" outlineLevel="1">
      <c r="A167" s="27" t="s">
        <v>317</v>
      </c>
      <c r="B167" s="6" t="s">
        <v>318</v>
      </c>
      <c r="C167" s="30">
        <f t="shared" si="39"/>
        <v>0</v>
      </c>
      <c r="D167" s="30">
        <f t="shared" si="40"/>
        <v>0</v>
      </c>
      <c r="E167" s="30">
        <f t="shared" si="41"/>
        <v>0</v>
      </c>
      <c r="F167" s="30"/>
      <c r="G167" s="30"/>
      <c r="H167" s="30"/>
      <c r="I167" s="30"/>
      <c r="J167" s="30">
        <f t="shared" si="42"/>
        <v>0</v>
      </c>
      <c r="K167" s="30"/>
      <c r="L167" s="30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</row>
    <row r="168" spans="1:33" hidden="1" outlineLevel="1">
      <c r="A168" s="27" t="s">
        <v>319</v>
      </c>
      <c r="B168" s="6" t="s">
        <v>320</v>
      </c>
      <c r="C168" s="30">
        <f t="shared" si="39"/>
        <v>0</v>
      </c>
      <c r="D168" s="30">
        <f t="shared" si="40"/>
        <v>0</v>
      </c>
      <c r="E168" s="30">
        <f t="shared" si="41"/>
        <v>0</v>
      </c>
      <c r="F168" s="30"/>
      <c r="G168" s="30"/>
      <c r="H168" s="30"/>
      <c r="I168" s="30"/>
      <c r="J168" s="30">
        <f t="shared" si="42"/>
        <v>0</v>
      </c>
      <c r="K168" s="30"/>
      <c r="L168" s="30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</row>
    <row r="169" spans="1:33" hidden="1" outlineLevel="1">
      <c r="A169" s="27" t="s">
        <v>321</v>
      </c>
      <c r="B169" s="6" t="s">
        <v>322</v>
      </c>
      <c r="C169" s="30">
        <f t="shared" si="39"/>
        <v>0</v>
      </c>
      <c r="D169" s="30">
        <f t="shared" si="40"/>
        <v>0</v>
      </c>
      <c r="E169" s="30">
        <f t="shared" si="41"/>
        <v>0</v>
      </c>
      <c r="F169" s="30"/>
      <c r="G169" s="30"/>
      <c r="H169" s="30"/>
      <c r="I169" s="30"/>
      <c r="J169" s="30">
        <f t="shared" si="42"/>
        <v>0</v>
      </c>
      <c r="K169" s="30"/>
      <c r="L169" s="30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</row>
    <row r="170" spans="1:33" ht="25.5" hidden="1" outlineLevel="1">
      <c r="A170" s="27" t="s">
        <v>323</v>
      </c>
      <c r="B170" s="6" t="s">
        <v>324</v>
      </c>
      <c r="C170" s="30">
        <f t="shared" si="39"/>
        <v>0</v>
      </c>
      <c r="D170" s="30">
        <f t="shared" si="40"/>
        <v>0</v>
      </c>
      <c r="E170" s="30">
        <f t="shared" si="41"/>
        <v>0</v>
      </c>
      <c r="F170" s="30"/>
      <c r="G170" s="30"/>
      <c r="H170" s="30"/>
      <c r="I170" s="30"/>
      <c r="J170" s="30">
        <f t="shared" si="42"/>
        <v>0</v>
      </c>
      <c r="K170" s="30"/>
      <c r="L170" s="30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</row>
    <row r="171" spans="1:33" ht="25.5" hidden="1" outlineLevel="1">
      <c r="A171" s="27" t="s">
        <v>325</v>
      </c>
      <c r="B171" s="6" t="s">
        <v>326</v>
      </c>
      <c r="C171" s="30">
        <f t="shared" si="39"/>
        <v>0</v>
      </c>
      <c r="D171" s="30">
        <f t="shared" si="40"/>
        <v>0</v>
      </c>
      <c r="E171" s="30">
        <f t="shared" si="41"/>
        <v>0</v>
      </c>
      <c r="F171" s="30"/>
      <c r="G171" s="30"/>
      <c r="H171" s="30"/>
      <c r="I171" s="30"/>
      <c r="J171" s="30">
        <f t="shared" si="42"/>
        <v>0</v>
      </c>
      <c r="K171" s="30"/>
      <c r="L171" s="30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</row>
    <row r="172" spans="1:33" s="13" customFormat="1" ht="22.5" hidden="1" customHeight="1">
      <c r="A172" s="11" t="s">
        <v>327</v>
      </c>
      <c r="B172" s="12" t="s">
        <v>328</v>
      </c>
      <c r="C172" s="32">
        <f>+C106+C107+C119+C120+C128+C138+C145+C148</f>
        <v>0</v>
      </c>
      <c r="D172" s="32">
        <f>+D106+D107+D119+D120+D128+D138+D145+D148</f>
        <v>0</v>
      </c>
      <c r="E172" s="32">
        <f>+E106+E107+E119+E120+E128+E138+E145+E148</f>
        <v>0</v>
      </c>
      <c r="F172" s="32"/>
      <c r="G172" s="32"/>
      <c r="H172" s="32"/>
      <c r="I172" s="32"/>
      <c r="J172" s="30">
        <f t="shared" si="42"/>
        <v>0</v>
      </c>
      <c r="K172" s="30"/>
      <c r="L172" s="30">
        <f>SUM(M172:N172)</f>
        <v>0</v>
      </c>
    </row>
    <row r="173" spans="1:33" hidden="1" outlineLevel="1">
      <c r="A173" s="27" t="s">
        <v>329</v>
      </c>
      <c r="B173" s="6" t="s">
        <v>330</v>
      </c>
      <c r="C173" s="30">
        <f>SUM(F173:J173)</f>
        <v>0</v>
      </c>
      <c r="D173" s="30">
        <f>SUM(H173:M173)</f>
        <v>0</v>
      </c>
      <c r="E173" s="30">
        <f>SUM(I173:N173)</f>
        <v>0</v>
      </c>
      <c r="F173" s="30"/>
      <c r="G173" s="30"/>
      <c r="H173" s="30"/>
      <c r="I173" s="30"/>
      <c r="J173" s="30">
        <f t="shared" si="42"/>
        <v>0</v>
      </c>
      <c r="K173" s="30"/>
      <c r="L173" s="30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</row>
    <row r="174" spans="1:33" hidden="1" outlineLevel="1">
      <c r="A174" s="27" t="s">
        <v>331</v>
      </c>
      <c r="B174" s="6" t="s">
        <v>332</v>
      </c>
      <c r="C174" s="30">
        <f>SUM(F174:J174)</f>
        <v>0</v>
      </c>
      <c r="D174" s="30">
        <f>SUM(H174:M174)</f>
        <v>0</v>
      </c>
      <c r="E174" s="30">
        <f>SUM(I174:N174)</f>
        <v>0</v>
      </c>
      <c r="F174" s="30"/>
      <c r="G174" s="30"/>
      <c r="H174" s="30"/>
      <c r="I174" s="30"/>
      <c r="J174" s="30">
        <f t="shared" si="42"/>
        <v>0</v>
      </c>
      <c r="K174" s="30"/>
      <c r="L174" s="30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</row>
    <row r="175" spans="1:33" outlineLevel="1">
      <c r="A175" s="27" t="s">
        <v>333</v>
      </c>
      <c r="B175" s="6" t="s">
        <v>334</v>
      </c>
      <c r="C175" s="30">
        <f>SUM(F175:J175)</f>
        <v>0</v>
      </c>
      <c r="D175" s="30"/>
      <c r="E175" s="30">
        <v>0</v>
      </c>
      <c r="F175" s="30"/>
      <c r="G175" s="30"/>
      <c r="H175" s="30"/>
      <c r="I175" s="30"/>
      <c r="J175" s="30"/>
      <c r="K175" s="30"/>
      <c r="L175" s="30"/>
    </row>
    <row r="176" spans="1:33" ht="25.5" hidden="1" outlineLevel="1">
      <c r="A176" s="27" t="s">
        <v>335</v>
      </c>
      <c r="B176" s="6" t="s">
        <v>336</v>
      </c>
      <c r="C176" s="30">
        <f>SUM(F176:J176)</f>
        <v>0</v>
      </c>
      <c r="D176" s="30">
        <f>SUM(H176:M176)</f>
        <v>0</v>
      </c>
      <c r="E176" s="30">
        <f>SUM(I176:N176)</f>
        <v>0</v>
      </c>
      <c r="F176" s="30"/>
      <c r="G176" s="30"/>
      <c r="H176" s="30"/>
      <c r="I176" s="30"/>
      <c r="J176" s="30">
        <f>SUM(K176:L176)</f>
        <v>0</v>
      </c>
      <c r="K176" s="30"/>
      <c r="L176" s="30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</row>
    <row r="177" spans="1:33" ht="25.5" hidden="1" outlineLevel="1">
      <c r="A177" s="27" t="s">
        <v>337</v>
      </c>
      <c r="B177" s="6" t="s">
        <v>338</v>
      </c>
      <c r="C177" s="30">
        <f t="shared" ref="C177:J177" si="43">SUM(C178:C187)</f>
        <v>0</v>
      </c>
      <c r="D177" s="30">
        <f>SUM(D178:D187)</f>
        <v>0</v>
      </c>
      <c r="E177" s="30">
        <f>SUM(E178:E187)</f>
        <v>0</v>
      </c>
      <c r="F177" s="30">
        <f t="shared" si="43"/>
        <v>0</v>
      </c>
      <c r="G177" s="30">
        <f t="shared" si="43"/>
        <v>0</v>
      </c>
      <c r="H177" s="30">
        <f t="shared" si="43"/>
        <v>0</v>
      </c>
      <c r="I177" s="30">
        <f t="shared" si="43"/>
        <v>0</v>
      </c>
      <c r="J177" s="30">
        <f t="shared" si="43"/>
        <v>0</v>
      </c>
      <c r="K177" s="30"/>
      <c r="L177" s="30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</row>
    <row r="178" spans="1:33" hidden="1" outlineLevel="1">
      <c r="A178" s="27" t="s">
        <v>339</v>
      </c>
      <c r="B178" s="6" t="s">
        <v>340</v>
      </c>
      <c r="C178" s="30">
        <f t="shared" ref="C178:C187" si="44">SUM(F178:J178)</f>
        <v>0</v>
      </c>
      <c r="D178" s="30">
        <f t="shared" ref="D178:D187" si="45">SUM(H178:M178)</f>
        <v>0</v>
      </c>
      <c r="E178" s="30">
        <f t="shared" ref="E178:E187" si="46">SUM(I178:N178)</f>
        <v>0</v>
      </c>
      <c r="F178" s="30"/>
      <c r="G178" s="30"/>
      <c r="H178" s="30"/>
      <c r="I178" s="30"/>
      <c r="J178" s="30">
        <f t="shared" ref="J178:J187" si="47">SUM(K178:L178)</f>
        <v>0</v>
      </c>
      <c r="K178" s="30"/>
      <c r="L178" s="30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</row>
    <row r="179" spans="1:33" hidden="1" outlineLevel="1">
      <c r="A179" s="27" t="s">
        <v>341</v>
      </c>
      <c r="B179" s="6" t="s">
        <v>342</v>
      </c>
      <c r="C179" s="30">
        <f t="shared" si="44"/>
        <v>0</v>
      </c>
      <c r="D179" s="30">
        <f t="shared" si="45"/>
        <v>0</v>
      </c>
      <c r="E179" s="30">
        <f t="shared" si="46"/>
        <v>0</v>
      </c>
      <c r="F179" s="30"/>
      <c r="G179" s="30"/>
      <c r="H179" s="30"/>
      <c r="I179" s="30"/>
      <c r="J179" s="30">
        <f t="shared" si="47"/>
        <v>0</v>
      </c>
      <c r="K179" s="30"/>
      <c r="L179" s="30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</row>
    <row r="180" spans="1:33" ht="25.5" hidden="1" outlineLevel="1">
      <c r="A180" s="27" t="s">
        <v>343</v>
      </c>
      <c r="B180" s="6" t="s">
        <v>344</v>
      </c>
      <c r="C180" s="30">
        <f t="shared" si="44"/>
        <v>0</v>
      </c>
      <c r="D180" s="30">
        <f t="shared" si="45"/>
        <v>0</v>
      </c>
      <c r="E180" s="30">
        <f t="shared" si="46"/>
        <v>0</v>
      </c>
      <c r="F180" s="30"/>
      <c r="G180" s="30"/>
      <c r="H180" s="30"/>
      <c r="I180" s="30"/>
      <c r="J180" s="30">
        <f t="shared" si="47"/>
        <v>0</v>
      </c>
      <c r="K180" s="30"/>
      <c r="L180" s="30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</row>
    <row r="181" spans="1:33" hidden="1" outlineLevel="1">
      <c r="A181" s="27" t="s">
        <v>345</v>
      </c>
      <c r="B181" s="6" t="s">
        <v>346</v>
      </c>
      <c r="C181" s="30">
        <f t="shared" si="44"/>
        <v>0</v>
      </c>
      <c r="D181" s="30">
        <f t="shared" si="45"/>
        <v>0</v>
      </c>
      <c r="E181" s="30">
        <f t="shared" si="46"/>
        <v>0</v>
      </c>
      <c r="F181" s="30"/>
      <c r="G181" s="30"/>
      <c r="H181" s="30"/>
      <c r="I181" s="30"/>
      <c r="J181" s="30">
        <f t="shared" si="47"/>
        <v>0</v>
      </c>
      <c r="K181" s="30"/>
      <c r="L181" s="30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</row>
    <row r="182" spans="1:33" hidden="1" outlineLevel="1">
      <c r="A182" s="27" t="s">
        <v>347</v>
      </c>
      <c r="B182" s="6" t="s">
        <v>348</v>
      </c>
      <c r="C182" s="30">
        <f t="shared" si="44"/>
        <v>0</v>
      </c>
      <c r="D182" s="30">
        <f t="shared" si="45"/>
        <v>0</v>
      </c>
      <c r="E182" s="30">
        <f t="shared" si="46"/>
        <v>0</v>
      </c>
      <c r="F182" s="30"/>
      <c r="G182" s="30"/>
      <c r="H182" s="30"/>
      <c r="I182" s="30"/>
      <c r="J182" s="30">
        <f t="shared" si="47"/>
        <v>0</v>
      </c>
      <c r="K182" s="30"/>
      <c r="L182" s="30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</row>
    <row r="183" spans="1:33" hidden="1" outlineLevel="1">
      <c r="A183" s="27" t="s">
        <v>349</v>
      </c>
      <c r="B183" s="6" t="s">
        <v>350</v>
      </c>
      <c r="C183" s="30">
        <f t="shared" si="44"/>
        <v>0</v>
      </c>
      <c r="D183" s="30">
        <f t="shared" si="45"/>
        <v>0</v>
      </c>
      <c r="E183" s="30">
        <f t="shared" si="46"/>
        <v>0</v>
      </c>
      <c r="F183" s="30"/>
      <c r="G183" s="30"/>
      <c r="H183" s="30"/>
      <c r="I183" s="30"/>
      <c r="J183" s="30">
        <f t="shared" si="47"/>
        <v>0</v>
      </c>
      <c r="K183" s="30"/>
      <c r="L183" s="30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</row>
    <row r="184" spans="1:33" hidden="1" outlineLevel="1">
      <c r="A184" s="27" t="s">
        <v>351</v>
      </c>
      <c r="B184" s="6" t="s">
        <v>352</v>
      </c>
      <c r="C184" s="30">
        <f t="shared" si="44"/>
        <v>0</v>
      </c>
      <c r="D184" s="30">
        <f t="shared" si="45"/>
        <v>0</v>
      </c>
      <c r="E184" s="30">
        <f t="shared" si="46"/>
        <v>0</v>
      </c>
      <c r="F184" s="30"/>
      <c r="G184" s="30"/>
      <c r="H184" s="30"/>
      <c r="I184" s="30"/>
      <c r="J184" s="30">
        <f t="shared" si="47"/>
        <v>0</v>
      </c>
      <c r="K184" s="30"/>
      <c r="L184" s="30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</row>
    <row r="185" spans="1:33" hidden="1" outlineLevel="1">
      <c r="A185" s="27" t="s">
        <v>353</v>
      </c>
      <c r="B185" s="6" t="s">
        <v>354</v>
      </c>
      <c r="C185" s="30">
        <f t="shared" si="44"/>
        <v>0</v>
      </c>
      <c r="D185" s="30">
        <f t="shared" si="45"/>
        <v>0</v>
      </c>
      <c r="E185" s="30">
        <f t="shared" si="46"/>
        <v>0</v>
      </c>
      <c r="F185" s="30"/>
      <c r="G185" s="30"/>
      <c r="H185" s="30"/>
      <c r="I185" s="30"/>
      <c r="J185" s="30">
        <f t="shared" si="47"/>
        <v>0</v>
      </c>
      <c r="K185" s="30"/>
      <c r="L185" s="30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</row>
    <row r="186" spans="1:33" hidden="1" outlineLevel="1">
      <c r="A186" s="27" t="s">
        <v>355</v>
      </c>
      <c r="B186" s="6" t="s">
        <v>356</v>
      </c>
      <c r="C186" s="30">
        <f t="shared" si="44"/>
        <v>0</v>
      </c>
      <c r="D186" s="30">
        <f t="shared" si="45"/>
        <v>0</v>
      </c>
      <c r="E186" s="30">
        <f t="shared" si="46"/>
        <v>0</v>
      </c>
      <c r="F186" s="30"/>
      <c r="G186" s="30"/>
      <c r="H186" s="30"/>
      <c r="I186" s="30"/>
      <c r="J186" s="30">
        <f t="shared" si="47"/>
        <v>0</v>
      </c>
      <c r="K186" s="30"/>
      <c r="L186" s="30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</row>
    <row r="187" spans="1:33" hidden="1" outlineLevel="1">
      <c r="A187" s="27" t="s">
        <v>357</v>
      </c>
      <c r="B187" s="6" t="s">
        <v>358</v>
      </c>
      <c r="C187" s="30">
        <f t="shared" si="44"/>
        <v>0</v>
      </c>
      <c r="D187" s="30">
        <f t="shared" si="45"/>
        <v>0</v>
      </c>
      <c r="E187" s="30">
        <f t="shared" si="46"/>
        <v>0</v>
      </c>
      <c r="F187" s="30"/>
      <c r="G187" s="30"/>
      <c r="H187" s="30"/>
      <c r="I187" s="30"/>
      <c r="J187" s="30">
        <f t="shared" si="47"/>
        <v>0</v>
      </c>
      <c r="K187" s="30"/>
      <c r="L187" s="30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</row>
    <row r="188" spans="1:33" ht="25.5" hidden="1" outlineLevel="1">
      <c r="A188" s="27" t="s">
        <v>359</v>
      </c>
      <c r="B188" s="6" t="s">
        <v>360</v>
      </c>
      <c r="C188" s="30">
        <f t="shared" ref="C188:J188" si="48">SUM(C189:C198)</f>
        <v>0</v>
      </c>
      <c r="D188" s="30">
        <f>SUM(D189:D198)</f>
        <v>0</v>
      </c>
      <c r="E188" s="30">
        <f>SUM(E189:E198)</f>
        <v>0</v>
      </c>
      <c r="F188" s="30">
        <f t="shared" si="48"/>
        <v>0</v>
      </c>
      <c r="G188" s="30">
        <f t="shared" si="48"/>
        <v>0</v>
      </c>
      <c r="H188" s="30">
        <f t="shared" si="48"/>
        <v>0</v>
      </c>
      <c r="I188" s="30">
        <f t="shared" si="48"/>
        <v>0</v>
      </c>
      <c r="J188" s="30">
        <f t="shared" si="48"/>
        <v>0</v>
      </c>
      <c r="K188" s="30"/>
      <c r="L188" s="30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</row>
    <row r="189" spans="1:33" hidden="1" outlineLevel="1">
      <c r="A189" s="27" t="s">
        <v>365</v>
      </c>
      <c r="B189" s="6" t="s">
        <v>366</v>
      </c>
      <c r="C189" s="30">
        <f t="shared" ref="C189:C198" si="49">SUM(F189:J189)</f>
        <v>0</v>
      </c>
      <c r="D189" s="30">
        <f t="shared" ref="D189:D198" si="50">SUM(H189:M189)</f>
        <v>0</v>
      </c>
      <c r="E189" s="30">
        <f t="shared" ref="E189:E198" si="51">SUM(I189:N189)</f>
        <v>0</v>
      </c>
      <c r="F189" s="30"/>
      <c r="G189" s="30"/>
      <c r="H189" s="30"/>
      <c r="I189" s="30"/>
      <c r="J189" s="30">
        <f t="shared" ref="J189:J198" si="52">SUM(K189:L189)</f>
        <v>0</v>
      </c>
      <c r="K189" s="30"/>
      <c r="L189" s="30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</row>
    <row r="190" spans="1:33" hidden="1" outlineLevel="1">
      <c r="A190" s="27" t="s">
        <v>367</v>
      </c>
      <c r="B190" s="6" t="s">
        <v>368</v>
      </c>
      <c r="C190" s="30">
        <f t="shared" si="49"/>
        <v>0</v>
      </c>
      <c r="D190" s="30">
        <f t="shared" si="50"/>
        <v>0</v>
      </c>
      <c r="E190" s="30">
        <f t="shared" si="51"/>
        <v>0</v>
      </c>
      <c r="F190" s="30"/>
      <c r="G190" s="30"/>
      <c r="H190" s="30"/>
      <c r="I190" s="30"/>
      <c r="J190" s="30">
        <f t="shared" si="52"/>
        <v>0</v>
      </c>
      <c r="K190" s="30"/>
      <c r="L190" s="30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</row>
    <row r="191" spans="1:33" ht="25.5" hidden="1" outlineLevel="1">
      <c r="A191" s="27" t="s">
        <v>369</v>
      </c>
      <c r="B191" s="6" t="s">
        <v>370</v>
      </c>
      <c r="C191" s="30">
        <f t="shared" si="49"/>
        <v>0</v>
      </c>
      <c r="D191" s="30">
        <f t="shared" si="50"/>
        <v>0</v>
      </c>
      <c r="E191" s="30">
        <f t="shared" si="51"/>
        <v>0</v>
      </c>
      <c r="F191" s="30"/>
      <c r="G191" s="30"/>
      <c r="H191" s="30"/>
      <c r="I191" s="30"/>
      <c r="J191" s="30">
        <f t="shared" si="52"/>
        <v>0</v>
      </c>
      <c r="K191" s="30"/>
      <c r="L191" s="30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</row>
    <row r="192" spans="1:33" hidden="1" outlineLevel="1">
      <c r="A192" s="27" t="s">
        <v>371</v>
      </c>
      <c r="B192" s="6" t="s">
        <v>372</v>
      </c>
      <c r="C192" s="30">
        <f t="shared" si="49"/>
        <v>0</v>
      </c>
      <c r="D192" s="30">
        <f t="shared" si="50"/>
        <v>0</v>
      </c>
      <c r="E192" s="30">
        <f t="shared" si="51"/>
        <v>0</v>
      </c>
      <c r="F192" s="30"/>
      <c r="G192" s="30"/>
      <c r="H192" s="30"/>
      <c r="I192" s="30"/>
      <c r="J192" s="30">
        <f t="shared" si="52"/>
        <v>0</v>
      </c>
      <c r="K192" s="30"/>
      <c r="L192" s="30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</row>
    <row r="193" spans="1:33" hidden="1" outlineLevel="1">
      <c r="A193" s="27" t="s">
        <v>373</v>
      </c>
      <c r="B193" s="6" t="s">
        <v>374</v>
      </c>
      <c r="C193" s="30">
        <f t="shared" si="49"/>
        <v>0</v>
      </c>
      <c r="D193" s="30">
        <f t="shared" si="50"/>
        <v>0</v>
      </c>
      <c r="E193" s="30">
        <f t="shared" si="51"/>
        <v>0</v>
      </c>
      <c r="F193" s="30"/>
      <c r="G193" s="30"/>
      <c r="H193" s="30"/>
      <c r="I193" s="30"/>
      <c r="J193" s="30">
        <f t="shared" si="52"/>
        <v>0</v>
      </c>
      <c r="K193" s="30"/>
      <c r="L193" s="30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</row>
    <row r="194" spans="1:33" hidden="1" outlineLevel="1">
      <c r="A194" s="27" t="s">
        <v>375</v>
      </c>
      <c r="B194" s="6" t="s">
        <v>376</v>
      </c>
      <c r="C194" s="30">
        <f t="shared" si="49"/>
        <v>0</v>
      </c>
      <c r="D194" s="30">
        <f t="shared" si="50"/>
        <v>0</v>
      </c>
      <c r="E194" s="30">
        <f t="shared" si="51"/>
        <v>0</v>
      </c>
      <c r="F194" s="30"/>
      <c r="G194" s="30"/>
      <c r="H194" s="30"/>
      <c r="I194" s="30"/>
      <c r="J194" s="30">
        <f t="shared" si="52"/>
        <v>0</v>
      </c>
      <c r="K194" s="30"/>
      <c r="L194" s="30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</row>
    <row r="195" spans="1:33" hidden="1" outlineLevel="1">
      <c r="A195" s="27" t="s">
        <v>377</v>
      </c>
      <c r="B195" s="6" t="s">
        <v>378</v>
      </c>
      <c r="C195" s="30">
        <f t="shared" si="49"/>
        <v>0</v>
      </c>
      <c r="D195" s="30">
        <f t="shared" si="50"/>
        <v>0</v>
      </c>
      <c r="E195" s="30">
        <f t="shared" si="51"/>
        <v>0</v>
      </c>
      <c r="F195" s="30"/>
      <c r="G195" s="30"/>
      <c r="H195" s="30"/>
      <c r="I195" s="30"/>
      <c r="J195" s="30">
        <f t="shared" si="52"/>
        <v>0</v>
      </c>
      <c r="K195" s="30"/>
      <c r="L195" s="30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</row>
    <row r="196" spans="1:33" hidden="1" outlineLevel="1">
      <c r="A196" s="27" t="s">
        <v>379</v>
      </c>
      <c r="B196" s="6" t="s">
        <v>380</v>
      </c>
      <c r="C196" s="30">
        <f t="shared" si="49"/>
        <v>0</v>
      </c>
      <c r="D196" s="30">
        <f t="shared" si="50"/>
        <v>0</v>
      </c>
      <c r="E196" s="30">
        <f t="shared" si="51"/>
        <v>0</v>
      </c>
      <c r="F196" s="30"/>
      <c r="G196" s="30"/>
      <c r="H196" s="30"/>
      <c r="I196" s="30"/>
      <c r="J196" s="30">
        <f t="shared" si="52"/>
        <v>0</v>
      </c>
      <c r="K196" s="30"/>
      <c r="L196" s="30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</row>
    <row r="197" spans="1:33" hidden="1" outlineLevel="1">
      <c r="A197" s="27" t="s">
        <v>381</v>
      </c>
      <c r="B197" s="6" t="s">
        <v>382</v>
      </c>
      <c r="C197" s="30">
        <f t="shared" si="49"/>
        <v>0</v>
      </c>
      <c r="D197" s="30">
        <f t="shared" si="50"/>
        <v>0</v>
      </c>
      <c r="E197" s="30">
        <f t="shared" si="51"/>
        <v>0</v>
      </c>
      <c r="F197" s="30"/>
      <c r="G197" s="30"/>
      <c r="H197" s="30"/>
      <c r="I197" s="30"/>
      <c r="J197" s="30">
        <f t="shared" si="52"/>
        <v>0</v>
      </c>
      <c r="K197" s="30"/>
      <c r="L197" s="30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</row>
    <row r="198" spans="1:33" hidden="1" outlineLevel="1">
      <c r="A198" s="27" t="s">
        <v>383</v>
      </c>
      <c r="B198" s="6" t="s">
        <v>384</v>
      </c>
      <c r="C198" s="30">
        <f t="shared" si="49"/>
        <v>0</v>
      </c>
      <c r="D198" s="30">
        <f t="shared" si="50"/>
        <v>0</v>
      </c>
      <c r="E198" s="30">
        <f t="shared" si="51"/>
        <v>0</v>
      </c>
      <c r="F198" s="30"/>
      <c r="G198" s="30"/>
      <c r="H198" s="30"/>
      <c r="I198" s="30"/>
      <c r="J198" s="30">
        <f t="shared" si="52"/>
        <v>0</v>
      </c>
      <c r="K198" s="30"/>
      <c r="L198" s="30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</row>
    <row r="199" spans="1:33" hidden="1" outlineLevel="1">
      <c r="A199" s="27" t="s">
        <v>385</v>
      </c>
      <c r="B199" s="6" t="s">
        <v>386</v>
      </c>
      <c r="C199" s="30">
        <f t="shared" ref="C199:J199" si="53">SUM(C200:C209)</f>
        <v>0</v>
      </c>
      <c r="D199" s="30">
        <f>SUM(D200:D209)</f>
        <v>0</v>
      </c>
      <c r="E199" s="30">
        <f>SUM(E200:E209)</f>
        <v>0</v>
      </c>
      <c r="F199" s="30">
        <f t="shared" si="53"/>
        <v>0</v>
      </c>
      <c r="G199" s="30">
        <f t="shared" si="53"/>
        <v>0</v>
      </c>
      <c r="H199" s="30">
        <f t="shared" si="53"/>
        <v>0</v>
      </c>
      <c r="I199" s="30">
        <f t="shared" si="53"/>
        <v>0</v>
      </c>
      <c r="J199" s="30">
        <f t="shared" si="53"/>
        <v>0</v>
      </c>
      <c r="K199" s="30"/>
      <c r="L199" s="30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</row>
    <row r="200" spans="1:33" hidden="1" outlineLevel="1">
      <c r="A200" s="27" t="s">
        <v>387</v>
      </c>
      <c r="B200" s="6" t="s">
        <v>388</v>
      </c>
      <c r="C200" s="30">
        <f t="shared" ref="C200:C211" si="54">SUM(F200:J200)</f>
        <v>0</v>
      </c>
      <c r="D200" s="30">
        <f t="shared" ref="D200:D211" si="55">SUM(H200:M200)</f>
        <v>0</v>
      </c>
      <c r="E200" s="30">
        <f t="shared" ref="E200:E211" si="56">SUM(I200:N200)</f>
        <v>0</v>
      </c>
      <c r="F200" s="30"/>
      <c r="G200" s="30"/>
      <c r="H200" s="30"/>
      <c r="I200" s="30"/>
      <c r="J200" s="30">
        <f t="shared" ref="J200:J211" si="57">SUM(K200:L200)</f>
        <v>0</v>
      </c>
      <c r="K200" s="30"/>
      <c r="L200" s="30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</row>
    <row r="201" spans="1:33" hidden="1" outlineLevel="1">
      <c r="A201" s="27" t="s">
        <v>389</v>
      </c>
      <c r="B201" s="6" t="s">
        <v>390</v>
      </c>
      <c r="C201" s="30">
        <f t="shared" si="54"/>
        <v>0</v>
      </c>
      <c r="D201" s="30">
        <f t="shared" si="55"/>
        <v>0</v>
      </c>
      <c r="E201" s="30">
        <f t="shared" si="56"/>
        <v>0</v>
      </c>
      <c r="F201" s="30"/>
      <c r="G201" s="30"/>
      <c r="H201" s="30"/>
      <c r="I201" s="30"/>
      <c r="J201" s="30">
        <f t="shared" si="57"/>
        <v>0</v>
      </c>
      <c r="K201" s="30"/>
      <c r="L201" s="30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</row>
    <row r="202" spans="1:33" ht="25.5" hidden="1" outlineLevel="1">
      <c r="A202" s="27" t="s">
        <v>391</v>
      </c>
      <c r="B202" s="6" t="s">
        <v>392</v>
      </c>
      <c r="C202" s="30">
        <f t="shared" si="54"/>
        <v>0</v>
      </c>
      <c r="D202" s="30">
        <f t="shared" si="55"/>
        <v>0</v>
      </c>
      <c r="E202" s="30">
        <f t="shared" si="56"/>
        <v>0</v>
      </c>
      <c r="F202" s="30"/>
      <c r="G202" s="30"/>
      <c r="H202" s="30"/>
      <c r="I202" s="30"/>
      <c r="J202" s="30">
        <f t="shared" si="57"/>
        <v>0</v>
      </c>
      <c r="K202" s="30"/>
      <c r="L202" s="30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</row>
    <row r="203" spans="1:33" hidden="1" outlineLevel="1">
      <c r="A203" s="27" t="s">
        <v>393</v>
      </c>
      <c r="B203" s="6" t="s">
        <v>394</v>
      </c>
      <c r="C203" s="30">
        <f t="shared" si="54"/>
        <v>0</v>
      </c>
      <c r="D203" s="30">
        <f t="shared" si="55"/>
        <v>0</v>
      </c>
      <c r="E203" s="30">
        <f t="shared" si="56"/>
        <v>0</v>
      </c>
      <c r="F203" s="30"/>
      <c r="G203" s="30"/>
      <c r="H203" s="30"/>
      <c r="I203" s="30"/>
      <c r="J203" s="30">
        <f t="shared" si="57"/>
        <v>0</v>
      </c>
      <c r="K203" s="30"/>
      <c r="L203" s="30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</row>
    <row r="204" spans="1:33" hidden="1" outlineLevel="1">
      <c r="A204" s="27" t="s">
        <v>395</v>
      </c>
      <c r="B204" s="6" t="s">
        <v>396</v>
      </c>
      <c r="C204" s="30">
        <f t="shared" si="54"/>
        <v>0</v>
      </c>
      <c r="D204" s="30">
        <f t="shared" si="55"/>
        <v>0</v>
      </c>
      <c r="E204" s="30">
        <f t="shared" si="56"/>
        <v>0</v>
      </c>
      <c r="F204" s="30"/>
      <c r="G204" s="30"/>
      <c r="H204" s="30"/>
      <c r="I204" s="30"/>
      <c r="J204" s="30">
        <f t="shared" si="57"/>
        <v>0</v>
      </c>
      <c r="K204" s="30"/>
      <c r="L204" s="30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</row>
    <row r="205" spans="1:33" hidden="1" outlineLevel="1">
      <c r="A205" s="27" t="s">
        <v>397</v>
      </c>
      <c r="B205" s="6" t="s">
        <v>398</v>
      </c>
      <c r="C205" s="30">
        <f t="shared" si="54"/>
        <v>0</v>
      </c>
      <c r="D205" s="30">
        <f t="shared" si="55"/>
        <v>0</v>
      </c>
      <c r="E205" s="30">
        <f t="shared" si="56"/>
        <v>0</v>
      </c>
      <c r="F205" s="30"/>
      <c r="G205" s="30"/>
      <c r="H205" s="30"/>
      <c r="I205" s="30"/>
      <c r="J205" s="30">
        <f t="shared" si="57"/>
        <v>0</v>
      </c>
      <c r="K205" s="30"/>
      <c r="L205" s="30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</row>
    <row r="206" spans="1:33" hidden="1" outlineLevel="1">
      <c r="A206" s="27" t="s">
        <v>399</v>
      </c>
      <c r="B206" s="6" t="s">
        <v>400</v>
      </c>
      <c r="C206" s="30">
        <f t="shared" si="54"/>
        <v>0</v>
      </c>
      <c r="D206" s="30">
        <f t="shared" si="55"/>
        <v>0</v>
      </c>
      <c r="E206" s="30">
        <f t="shared" si="56"/>
        <v>0</v>
      </c>
      <c r="F206" s="30"/>
      <c r="G206" s="30"/>
      <c r="H206" s="30"/>
      <c r="I206" s="30"/>
      <c r="J206" s="30">
        <f t="shared" si="57"/>
        <v>0</v>
      </c>
      <c r="K206" s="30"/>
      <c r="L206" s="30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</row>
    <row r="207" spans="1:33" hidden="1" outlineLevel="1">
      <c r="A207" s="27" t="s">
        <v>401</v>
      </c>
      <c r="B207" s="6" t="s">
        <v>402</v>
      </c>
      <c r="C207" s="30">
        <f t="shared" si="54"/>
        <v>0</v>
      </c>
      <c r="D207" s="30">
        <f t="shared" si="55"/>
        <v>0</v>
      </c>
      <c r="E207" s="30">
        <f t="shared" si="56"/>
        <v>0</v>
      </c>
      <c r="F207" s="30"/>
      <c r="G207" s="30"/>
      <c r="H207" s="30"/>
      <c r="I207" s="30"/>
      <c r="J207" s="30">
        <f t="shared" si="57"/>
        <v>0</v>
      </c>
      <c r="K207" s="30"/>
      <c r="L207" s="30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</row>
    <row r="208" spans="1:33" hidden="1" outlineLevel="1">
      <c r="A208" s="27" t="s">
        <v>403</v>
      </c>
      <c r="B208" s="6" t="s">
        <v>404</v>
      </c>
      <c r="C208" s="30">
        <f t="shared" si="54"/>
        <v>0</v>
      </c>
      <c r="D208" s="30">
        <f t="shared" si="55"/>
        <v>0</v>
      </c>
      <c r="E208" s="30">
        <f t="shared" si="56"/>
        <v>0</v>
      </c>
      <c r="F208" s="30"/>
      <c r="G208" s="30"/>
      <c r="H208" s="30"/>
      <c r="I208" s="30"/>
      <c r="J208" s="30">
        <f t="shared" si="57"/>
        <v>0</v>
      </c>
      <c r="K208" s="30"/>
      <c r="L208" s="30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</row>
    <row r="209" spans="1:33" hidden="1" outlineLevel="1">
      <c r="A209" s="27" t="s">
        <v>405</v>
      </c>
      <c r="B209" s="6" t="s">
        <v>406</v>
      </c>
      <c r="C209" s="30">
        <f t="shared" si="54"/>
        <v>0</v>
      </c>
      <c r="D209" s="30">
        <f t="shared" si="55"/>
        <v>0</v>
      </c>
      <c r="E209" s="30">
        <f t="shared" si="56"/>
        <v>0</v>
      </c>
      <c r="F209" s="30"/>
      <c r="G209" s="30"/>
      <c r="H209" s="30"/>
      <c r="I209" s="30"/>
      <c r="J209" s="30">
        <f t="shared" si="57"/>
        <v>0</v>
      </c>
      <c r="K209" s="30"/>
      <c r="L209" s="30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</row>
    <row r="210" spans="1:33" ht="25.5" hidden="1" outlineLevel="1">
      <c r="A210" s="27" t="s">
        <v>407</v>
      </c>
      <c r="B210" s="6" t="s">
        <v>408</v>
      </c>
      <c r="C210" s="30">
        <f t="shared" si="54"/>
        <v>0</v>
      </c>
      <c r="D210" s="30">
        <f t="shared" si="55"/>
        <v>0</v>
      </c>
      <c r="E210" s="30">
        <f t="shared" si="56"/>
        <v>0</v>
      </c>
      <c r="F210" s="30"/>
      <c r="G210" s="30"/>
      <c r="H210" s="30"/>
      <c r="I210" s="30"/>
      <c r="J210" s="30">
        <f t="shared" si="57"/>
        <v>0</v>
      </c>
      <c r="K210" s="30"/>
      <c r="L210" s="30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</row>
    <row r="211" spans="1:33" ht="25.5" hidden="1" outlineLevel="1">
      <c r="A211" s="27" t="s">
        <v>409</v>
      </c>
      <c r="B211" s="6" t="s">
        <v>410</v>
      </c>
      <c r="C211" s="30">
        <f t="shared" si="54"/>
        <v>0</v>
      </c>
      <c r="D211" s="30">
        <f t="shared" si="55"/>
        <v>0</v>
      </c>
      <c r="E211" s="30">
        <f t="shared" si="56"/>
        <v>0</v>
      </c>
      <c r="F211" s="30"/>
      <c r="G211" s="30"/>
      <c r="H211" s="30"/>
      <c r="I211" s="30"/>
      <c r="J211" s="30">
        <f t="shared" si="57"/>
        <v>0</v>
      </c>
      <c r="K211" s="30"/>
      <c r="L211" s="30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</row>
    <row r="212" spans="1:33" ht="25.5" hidden="1" outlineLevel="1">
      <c r="A212" s="27" t="s">
        <v>411</v>
      </c>
      <c r="B212" s="6" t="s">
        <v>412</v>
      </c>
      <c r="C212" s="30">
        <f t="shared" ref="C212:J212" si="58">SUM(C213:C225)</f>
        <v>0</v>
      </c>
      <c r="D212" s="30">
        <f>SUM(D213:D225)</f>
        <v>0</v>
      </c>
      <c r="E212" s="30">
        <f>SUM(E213:E225)</f>
        <v>0</v>
      </c>
      <c r="F212" s="30">
        <f t="shared" si="58"/>
        <v>0</v>
      </c>
      <c r="G212" s="30">
        <f t="shared" si="58"/>
        <v>0</v>
      </c>
      <c r="H212" s="30">
        <f t="shared" si="58"/>
        <v>0</v>
      </c>
      <c r="I212" s="30">
        <f t="shared" si="58"/>
        <v>0</v>
      </c>
      <c r="J212" s="30">
        <f t="shared" si="58"/>
        <v>0</v>
      </c>
      <c r="K212" s="30"/>
      <c r="L212" s="30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</row>
    <row r="213" spans="1:33" hidden="1" outlineLevel="1">
      <c r="A213" s="27" t="s">
        <v>413</v>
      </c>
      <c r="B213" s="6" t="s">
        <v>422</v>
      </c>
      <c r="C213" s="30">
        <f>SUM(F213:J213)</f>
        <v>0</v>
      </c>
      <c r="D213" s="30">
        <f>SUM(H213:M213)</f>
        <v>0</v>
      </c>
      <c r="E213" s="30">
        <f>SUM(I213:N213)</f>
        <v>0</v>
      </c>
      <c r="F213" s="30"/>
      <c r="G213" s="30"/>
      <c r="H213" s="30"/>
      <c r="I213" s="30"/>
      <c r="J213" s="30">
        <f>SUM(K213:L213)</f>
        <v>0</v>
      </c>
      <c r="K213" s="30"/>
      <c r="L213" s="30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</row>
    <row r="214" spans="1:33" hidden="1" outlineLevel="1">
      <c r="A214" s="27" t="s">
        <v>423</v>
      </c>
      <c r="B214" s="6" t="s">
        <v>525</v>
      </c>
      <c r="C214" s="30">
        <f>SUM(F214:J214)</f>
        <v>0</v>
      </c>
      <c r="D214" s="30">
        <f>SUM(H214:M214)</f>
        <v>0</v>
      </c>
      <c r="E214" s="30">
        <f>SUM(I214:N214)</f>
        <v>0</v>
      </c>
      <c r="F214" s="30"/>
      <c r="G214" s="30"/>
      <c r="H214" s="30"/>
      <c r="I214" s="30"/>
      <c r="J214" s="30">
        <f>SUM(K214:L214)</f>
        <v>0</v>
      </c>
      <c r="K214" s="30"/>
      <c r="L214" s="30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</row>
    <row r="215" spans="1:33" hidden="1" outlineLevel="1">
      <c r="A215" s="27"/>
      <c r="B215" s="61" t="s">
        <v>526</v>
      </c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</row>
    <row r="216" spans="1:33" hidden="1" outlineLevel="1">
      <c r="A216" s="27"/>
      <c r="B216" s="61" t="s">
        <v>527</v>
      </c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</row>
    <row r="217" spans="1:33" hidden="1" outlineLevel="1">
      <c r="A217" s="27" t="s">
        <v>424</v>
      </c>
      <c r="B217" s="6" t="s">
        <v>425</v>
      </c>
      <c r="C217" s="30">
        <f t="shared" ref="C217:C227" si="59">SUM(F217:J217)</f>
        <v>0</v>
      </c>
      <c r="D217" s="30">
        <f t="shared" ref="D217:D227" si="60">SUM(H217:M217)</f>
        <v>0</v>
      </c>
      <c r="E217" s="30">
        <f t="shared" ref="E217:E227" si="61">SUM(I217:N217)</f>
        <v>0</v>
      </c>
      <c r="F217" s="30"/>
      <c r="G217" s="30"/>
      <c r="H217" s="30"/>
      <c r="I217" s="30"/>
      <c r="J217" s="30">
        <f t="shared" ref="J217:J227" si="62">SUM(K217:L217)</f>
        <v>0</v>
      </c>
      <c r="K217" s="30"/>
      <c r="L217" s="30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</row>
    <row r="218" spans="1:33" hidden="1" outlineLevel="1">
      <c r="A218" s="27" t="s">
        <v>426</v>
      </c>
      <c r="B218" s="6" t="s">
        <v>427</v>
      </c>
      <c r="C218" s="30">
        <f t="shared" si="59"/>
        <v>0</v>
      </c>
      <c r="D218" s="30">
        <f t="shared" si="60"/>
        <v>0</v>
      </c>
      <c r="E218" s="30">
        <f t="shared" si="61"/>
        <v>0</v>
      </c>
      <c r="F218" s="30"/>
      <c r="G218" s="30"/>
      <c r="H218" s="30"/>
      <c r="I218" s="30"/>
      <c r="J218" s="30">
        <f t="shared" si="62"/>
        <v>0</v>
      </c>
      <c r="K218" s="30"/>
      <c r="L218" s="30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</row>
    <row r="219" spans="1:33" hidden="1" outlineLevel="1">
      <c r="A219" s="27" t="s">
        <v>428</v>
      </c>
      <c r="B219" s="6" t="s">
        <v>429</v>
      </c>
      <c r="C219" s="30">
        <f t="shared" si="59"/>
        <v>0</v>
      </c>
      <c r="D219" s="30">
        <f t="shared" si="60"/>
        <v>0</v>
      </c>
      <c r="E219" s="30">
        <f t="shared" si="61"/>
        <v>0</v>
      </c>
      <c r="F219" s="30"/>
      <c r="G219" s="30"/>
      <c r="H219" s="30"/>
      <c r="I219" s="30"/>
      <c r="J219" s="30">
        <f t="shared" si="62"/>
        <v>0</v>
      </c>
      <c r="K219" s="30"/>
      <c r="L219" s="30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</row>
    <row r="220" spans="1:33" hidden="1" outlineLevel="1">
      <c r="A220" s="27" t="s">
        <v>430</v>
      </c>
      <c r="B220" s="6" t="s">
        <v>431</v>
      </c>
      <c r="C220" s="30">
        <f t="shared" si="59"/>
        <v>0</v>
      </c>
      <c r="D220" s="30">
        <f t="shared" si="60"/>
        <v>0</v>
      </c>
      <c r="E220" s="30">
        <f t="shared" si="61"/>
        <v>0</v>
      </c>
      <c r="F220" s="30"/>
      <c r="G220" s="30"/>
      <c r="H220" s="30"/>
      <c r="I220" s="30"/>
      <c r="J220" s="30">
        <f t="shared" si="62"/>
        <v>0</v>
      </c>
      <c r="K220" s="30"/>
      <c r="L220" s="30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</row>
    <row r="221" spans="1:33" hidden="1" outlineLevel="1">
      <c r="A221" s="27" t="s">
        <v>432</v>
      </c>
      <c r="B221" s="6" t="s">
        <v>433</v>
      </c>
      <c r="C221" s="30">
        <f t="shared" si="59"/>
        <v>0</v>
      </c>
      <c r="D221" s="30">
        <f t="shared" si="60"/>
        <v>0</v>
      </c>
      <c r="E221" s="30">
        <f t="shared" si="61"/>
        <v>0</v>
      </c>
      <c r="F221" s="30"/>
      <c r="G221" s="30"/>
      <c r="H221" s="30"/>
      <c r="I221" s="30"/>
      <c r="J221" s="30">
        <f t="shared" si="62"/>
        <v>0</v>
      </c>
      <c r="K221" s="30"/>
      <c r="L221" s="30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</row>
    <row r="222" spans="1:33" hidden="1" outlineLevel="1">
      <c r="A222" s="27" t="s">
        <v>434</v>
      </c>
      <c r="B222" s="6" t="s">
        <v>435</v>
      </c>
      <c r="C222" s="30">
        <f t="shared" si="59"/>
        <v>0</v>
      </c>
      <c r="D222" s="30">
        <f t="shared" si="60"/>
        <v>0</v>
      </c>
      <c r="E222" s="30">
        <f t="shared" si="61"/>
        <v>0</v>
      </c>
      <c r="F222" s="30"/>
      <c r="G222" s="30"/>
      <c r="H222" s="30"/>
      <c r="I222" s="30"/>
      <c r="J222" s="30">
        <f t="shared" si="62"/>
        <v>0</v>
      </c>
      <c r="K222" s="30"/>
      <c r="L222" s="30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</row>
    <row r="223" spans="1:33" hidden="1" outlineLevel="1">
      <c r="A223" s="27" t="s">
        <v>436</v>
      </c>
      <c r="B223" s="6" t="s">
        <v>437</v>
      </c>
      <c r="C223" s="30">
        <f t="shared" si="59"/>
        <v>0</v>
      </c>
      <c r="D223" s="30">
        <f t="shared" si="60"/>
        <v>0</v>
      </c>
      <c r="E223" s="30">
        <f t="shared" si="61"/>
        <v>0</v>
      </c>
      <c r="F223" s="30"/>
      <c r="G223" s="30"/>
      <c r="H223" s="30"/>
      <c r="I223" s="30"/>
      <c r="J223" s="30">
        <f t="shared" si="62"/>
        <v>0</v>
      </c>
      <c r="K223" s="30"/>
      <c r="L223" s="30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</row>
    <row r="224" spans="1:33" hidden="1" outlineLevel="1">
      <c r="A224" s="27" t="s">
        <v>438</v>
      </c>
      <c r="B224" s="6" t="s">
        <v>439</v>
      </c>
      <c r="C224" s="30">
        <f t="shared" si="59"/>
        <v>0</v>
      </c>
      <c r="D224" s="30">
        <f t="shared" si="60"/>
        <v>0</v>
      </c>
      <c r="E224" s="30">
        <f t="shared" si="61"/>
        <v>0</v>
      </c>
      <c r="F224" s="30"/>
      <c r="G224" s="30"/>
      <c r="H224" s="30"/>
      <c r="I224" s="30"/>
      <c r="J224" s="30">
        <f t="shared" si="62"/>
        <v>0</v>
      </c>
      <c r="K224" s="30"/>
      <c r="L224" s="30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</row>
    <row r="225" spans="1:33" hidden="1" outlineLevel="1">
      <c r="A225" s="27" t="s">
        <v>440</v>
      </c>
      <c r="B225" s="6" t="s">
        <v>441</v>
      </c>
      <c r="C225" s="30">
        <f t="shared" si="59"/>
        <v>0</v>
      </c>
      <c r="D225" s="30">
        <f t="shared" si="60"/>
        <v>0</v>
      </c>
      <c r="E225" s="30">
        <f t="shared" si="61"/>
        <v>0</v>
      </c>
      <c r="F225" s="30"/>
      <c r="G225" s="30"/>
      <c r="H225" s="30"/>
      <c r="I225" s="30"/>
      <c r="J225" s="30">
        <f t="shared" si="62"/>
        <v>0</v>
      </c>
      <c r="K225" s="30"/>
      <c r="L225" s="30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</row>
    <row r="226" spans="1:33" hidden="1" outlineLevel="1">
      <c r="A226" s="27" t="s">
        <v>442</v>
      </c>
      <c r="B226" s="6" t="s">
        <v>443</v>
      </c>
      <c r="C226" s="30">
        <f t="shared" si="59"/>
        <v>0</v>
      </c>
      <c r="D226" s="30">
        <f t="shared" si="60"/>
        <v>0</v>
      </c>
      <c r="E226" s="30">
        <f t="shared" si="61"/>
        <v>0</v>
      </c>
      <c r="F226" s="30"/>
      <c r="G226" s="30"/>
      <c r="H226" s="30"/>
      <c r="I226" s="30"/>
      <c r="J226" s="30">
        <f t="shared" si="62"/>
        <v>0</v>
      </c>
      <c r="K226" s="30"/>
      <c r="L226" s="30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</row>
    <row r="227" spans="1:33" hidden="1" outlineLevel="1">
      <c r="A227" s="27" t="s">
        <v>444</v>
      </c>
      <c r="B227" s="6" t="s">
        <v>445</v>
      </c>
      <c r="C227" s="30">
        <f t="shared" si="59"/>
        <v>0</v>
      </c>
      <c r="D227" s="30">
        <f t="shared" si="60"/>
        <v>0</v>
      </c>
      <c r="E227" s="30">
        <f t="shared" si="61"/>
        <v>0</v>
      </c>
      <c r="F227" s="30"/>
      <c r="G227" s="30"/>
      <c r="H227" s="30"/>
      <c r="I227" s="30"/>
      <c r="J227" s="30">
        <f t="shared" si="62"/>
        <v>0</v>
      </c>
      <c r="K227" s="30"/>
      <c r="L227" s="30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</row>
    <row r="228" spans="1:33" hidden="1" outlineLevel="1">
      <c r="A228" s="27" t="s">
        <v>446</v>
      </c>
      <c r="B228" s="6" t="s">
        <v>447</v>
      </c>
      <c r="C228" s="30">
        <f t="shared" ref="C228:J228" si="63">SUM(C229:C239)</f>
        <v>0</v>
      </c>
      <c r="D228" s="30">
        <f>SUM(D229:D239)</f>
        <v>0</v>
      </c>
      <c r="E228" s="30">
        <f>SUM(E229:E239)</f>
        <v>0</v>
      </c>
      <c r="F228" s="30">
        <f t="shared" si="63"/>
        <v>0</v>
      </c>
      <c r="G228" s="30">
        <f t="shared" si="63"/>
        <v>0</v>
      </c>
      <c r="H228" s="30">
        <f t="shared" si="63"/>
        <v>0</v>
      </c>
      <c r="I228" s="30">
        <f t="shared" si="63"/>
        <v>0</v>
      </c>
      <c r="J228" s="30">
        <f t="shared" si="63"/>
        <v>0</v>
      </c>
      <c r="K228" s="30"/>
      <c r="L228" s="30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</row>
    <row r="229" spans="1:33" hidden="1" outlineLevel="1">
      <c r="A229" s="27" t="s">
        <v>448</v>
      </c>
      <c r="B229" s="6" t="s">
        <v>449</v>
      </c>
      <c r="C229" s="30">
        <f t="shared" ref="C229:C240" si="64">SUM(F229:J229)</f>
        <v>0</v>
      </c>
      <c r="D229" s="30">
        <f t="shared" ref="D229:D240" si="65">SUM(H229:M229)</f>
        <v>0</v>
      </c>
      <c r="E229" s="30">
        <f t="shared" ref="E229:E240" si="66">SUM(I229:N229)</f>
        <v>0</v>
      </c>
      <c r="F229" s="30"/>
      <c r="G229" s="30"/>
      <c r="H229" s="30"/>
      <c r="I229" s="30"/>
      <c r="J229" s="30">
        <f t="shared" ref="J229:J240" si="67">SUM(K229:L229)</f>
        <v>0</v>
      </c>
      <c r="K229" s="30"/>
      <c r="L229" s="30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</row>
    <row r="230" spans="1:33" hidden="1" outlineLevel="1">
      <c r="A230" s="27" t="s">
        <v>450</v>
      </c>
      <c r="B230" s="6" t="s">
        <v>451</v>
      </c>
      <c r="C230" s="30">
        <f t="shared" si="64"/>
        <v>0</v>
      </c>
      <c r="D230" s="30">
        <f t="shared" si="65"/>
        <v>0</v>
      </c>
      <c r="E230" s="30">
        <f t="shared" si="66"/>
        <v>0</v>
      </c>
      <c r="F230" s="30"/>
      <c r="G230" s="30"/>
      <c r="H230" s="30"/>
      <c r="I230" s="30"/>
      <c r="J230" s="30">
        <f t="shared" si="67"/>
        <v>0</v>
      </c>
      <c r="K230" s="30"/>
      <c r="L230" s="30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</row>
    <row r="231" spans="1:33" hidden="1" outlineLevel="1">
      <c r="A231" s="27" t="s">
        <v>452</v>
      </c>
      <c r="B231" s="6" t="s">
        <v>453</v>
      </c>
      <c r="C231" s="30">
        <f t="shared" si="64"/>
        <v>0</v>
      </c>
      <c r="D231" s="30">
        <f t="shared" si="65"/>
        <v>0</v>
      </c>
      <c r="E231" s="30">
        <f t="shared" si="66"/>
        <v>0</v>
      </c>
      <c r="F231" s="30"/>
      <c r="G231" s="30"/>
      <c r="H231" s="30"/>
      <c r="I231" s="30"/>
      <c r="J231" s="30">
        <f t="shared" si="67"/>
        <v>0</v>
      </c>
      <c r="K231" s="30"/>
      <c r="L231" s="30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</row>
    <row r="232" spans="1:33" hidden="1" outlineLevel="1">
      <c r="A232" s="27" t="s">
        <v>454</v>
      </c>
      <c r="B232" s="6" t="s">
        <v>524</v>
      </c>
      <c r="C232" s="30">
        <f t="shared" si="64"/>
        <v>0</v>
      </c>
      <c r="D232" s="30">
        <f t="shared" si="65"/>
        <v>0</v>
      </c>
      <c r="E232" s="30">
        <f t="shared" si="66"/>
        <v>0</v>
      </c>
      <c r="F232" s="30"/>
      <c r="G232" s="30"/>
      <c r="H232" s="30"/>
      <c r="I232" s="30"/>
      <c r="J232" s="30">
        <f t="shared" si="67"/>
        <v>0</v>
      </c>
      <c r="K232" s="30"/>
      <c r="L232" s="30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</row>
    <row r="233" spans="1:33" hidden="1" outlineLevel="1">
      <c r="A233" s="27" t="s">
        <v>455</v>
      </c>
      <c r="B233" s="6" t="s">
        <v>456</v>
      </c>
      <c r="C233" s="30">
        <f t="shared" si="64"/>
        <v>0</v>
      </c>
      <c r="D233" s="30">
        <f t="shared" si="65"/>
        <v>0</v>
      </c>
      <c r="E233" s="30">
        <f t="shared" si="66"/>
        <v>0</v>
      </c>
      <c r="F233" s="30"/>
      <c r="G233" s="30"/>
      <c r="H233" s="30"/>
      <c r="I233" s="30"/>
      <c r="J233" s="30">
        <f t="shared" si="67"/>
        <v>0</v>
      </c>
      <c r="K233" s="30"/>
      <c r="L233" s="30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</row>
    <row r="234" spans="1:33" hidden="1" outlineLevel="1">
      <c r="A234" s="27" t="s">
        <v>457</v>
      </c>
      <c r="B234" s="6" t="s">
        <v>458</v>
      </c>
      <c r="C234" s="30">
        <f t="shared" si="64"/>
        <v>0</v>
      </c>
      <c r="D234" s="30">
        <f t="shared" si="65"/>
        <v>0</v>
      </c>
      <c r="E234" s="30">
        <f t="shared" si="66"/>
        <v>0</v>
      </c>
      <c r="F234" s="30"/>
      <c r="G234" s="30"/>
      <c r="H234" s="30"/>
      <c r="I234" s="30"/>
      <c r="J234" s="30">
        <f t="shared" si="67"/>
        <v>0</v>
      </c>
      <c r="K234" s="30"/>
      <c r="L234" s="30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</row>
    <row r="235" spans="1:33" hidden="1" outlineLevel="1">
      <c r="A235" s="27" t="s">
        <v>459</v>
      </c>
      <c r="B235" s="6" t="s">
        <v>460</v>
      </c>
      <c r="C235" s="30">
        <f t="shared" si="64"/>
        <v>0</v>
      </c>
      <c r="D235" s="30">
        <f t="shared" si="65"/>
        <v>0</v>
      </c>
      <c r="E235" s="30">
        <f t="shared" si="66"/>
        <v>0</v>
      </c>
      <c r="F235" s="30"/>
      <c r="G235" s="30"/>
      <c r="H235" s="30"/>
      <c r="I235" s="30"/>
      <c r="J235" s="30">
        <f t="shared" si="67"/>
        <v>0</v>
      </c>
      <c r="K235" s="30"/>
      <c r="L235" s="30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</row>
    <row r="236" spans="1:33" hidden="1" outlineLevel="1">
      <c r="A236" s="27" t="s">
        <v>461</v>
      </c>
      <c r="B236" s="6" t="s">
        <v>462</v>
      </c>
      <c r="C236" s="30">
        <f t="shared" si="64"/>
        <v>0</v>
      </c>
      <c r="D236" s="30">
        <f t="shared" si="65"/>
        <v>0</v>
      </c>
      <c r="E236" s="30">
        <f t="shared" si="66"/>
        <v>0</v>
      </c>
      <c r="F236" s="30"/>
      <c r="G236" s="30"/>
      <c r="H236" s="30"/>
      <c r="I236" s="30"/>
      <c r="J236" s="30">
        <f t="shared" si="67"/>
        <v>0</v>
      </c>
      <c r="K236" s="30"/>
      <c r="L236" s="30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</row>
    <row r="237" spans="1:33" hidden="1" outlineLevel="1">
      <c r="A237" s="27" t="s">
        <v>463</v>
      </c>
      <c r="B237" s="6" t="s">
        <v>464</v>
      </c>
      <c r="C237" s="30">
        <f t="shared" si="64"/>
        <v>0</v>
      </c>
      <c r="D237" s="30">
        <f t="shared" si="65"/>
        <v>0</v>
      </c>
      <c r="E237" s="30">
        <f t="shared" si="66"/>
        <v>0</v>
      </c>
      <c r="F237" s="30"/>
      <c r="G237" s="30"/>
      <c r="H237" s="30"/>
      <c r="I237" s="30"/>
      <c r="J237" s="30">
        <f t="shared" si="67"/>
        <v>0</v>
      </c>
      <c r="K237" s="30"/>
      <c r="L237" s="30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</row>
    <row r="238" spans="1:33" hidden="1" outlineLevel="1">
      <c r="A238" s="27" t="s">
        <v>465</v>
      </c>
      <c r="B238" s="6" t="s">
        <v>466</v>
      </c>
      <c r="C238" s="30">
        <f t="shared" si="64"/>
        <v>0</v>
      </c>
      <c r="D238" s="30">
        <f t="shared" si="65"/>
        <v>0</v>
      </c>
      <c r="E238" s="30">
        <f t="shared" si="66"/>
        <v>0</v>
      </c>
      <c r="F238" s="30"/>
      <c r="G238" s="30"/>
      <c r="H238" s="30"/>
      <c r="I238" s="30"/>
      <c r="J238" s="30">
        <f t="shared" si="67"/>
        <v>0</v>
      </c>
      <c r="K238" s="30"/>
      <c r="L238" s="30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</row>
    <row r="239" spans="1:33" hidden="1" outlineLevel="1">
      <c r="A239" s="27" t="s">
        <v>467</v>
      </c>
      <c r="B239" s="6" t="s">
        <v>468</v>
      </c>
      <c r="C239" s="30">
        <f t="shared" si="64"/>
        <v>0</v>
      </c>
      <c r="D239" s="30">
        <f t="shared" si="65"/>
        <v>0</v>
      </c>
      <c r="E239" s="30">
        <f t="shared" si="66"/>
        <v>0</v>
      </c>
      <c r="F239" s="30"/>
      <c r="G239" s="30"/>
      <c r="H239" s="30"/>
      <c r="I239" s="30"/>
      <c r="J239" s="30">
        <f t="shared" si="67"/>
        <v>0</v>
      </c>
      <c r="K239" s="30"/>
      <c r="L239" s="30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</row>
    <row r="240" spans="1:33" hidden="1" outlineLevel="1">
      <c r="A240" s="27" t="s">
        <v>469</v>
      </c>
      <c r="B240" s="6" t="s">
        <v>470</v>
      </c>
      <c r="C240" s="30">
        <f t="shared" si="64"/>
        <v>0</v>
      </c>
      <c r="D240" s="30">
        <f t="shared" si="65"/>
        <v>0</v>
      </c>
      <c r="E240" s="30">
        <f t="shared" si="66"/>
        <v>0</v>
      </c>
      <c r="F240" s="30"/>
      <c r="G240" s="30"/>
      <c r="H240" s="30"/>
      <c r="I240" s="30"/>
      <c r="J240" s="30">
        <f t="shared" si="67"/>
        <v>0</v>
      </c>
      <c r="K240" s="30"/>
      <c r="L240" s="30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</row>
    <row r="241" spans="1:33" s="13" customFormat="1" ht="25.5">
      <c r="A241" s="11" t="s">
        <v>471</v>
      </c>
      <c r="B241" s="12" t="s">
        <v>472</v>
      </c>
      <c r="C241" s="32">
        <f t="shared" ref="C241:J241" si="68">+C173+C175+C176+C177+C188+C199+C210+C212+C226+C227+C228+C240</f>
        <v>0</v>
      </c>
      <c r="D241" s="32">
        <f>+D173+D175+D176+D177+D188+D199+D210+D212+D226+D227+D228+D240</f>
        <v>0</v>
      </c>
      <c r="E241" s="32">
        <f>+E173+E175+E176+E177+E188+E199+E210+E212+E226+E227+E228+E240</f>
        <v>0</v>
      </c>
      <c r="F241" s="32">
        <f t="shared" si="68"/>
        <v>0</v>
      </c>
      <c r="G241" s="32">
        <f t="shared" si="68"/>
        <v>0</v>
      </c>
      <c r="H241" s="32">
        <f t="shared" si="68"/>
        <v>0</v>
      </c>
      <c r="I241" s="32">
        <f t="shared" si="68"/>
        <v>0</v>
      </c>
      <c r="J241" s="32">
        <f t="shared" si="68"/>
        <v>0</v>
      </c>
      <c r="K241" s="30"/>
      <c r="L241" s="30">
        <f>SUM(M241:N241)</f>
        <v>0</v>
      </c>
    </row>
    <row r="242" spans="1:33" hidden="1">
      <c r="A242" s="27" t="s">
        <v>473</v>
      </c>
      <c r="B242" s="6" t="s">
        <v>474</v>
      </c>
      <c r="C242" s="30">
        <f>SUM(F242:J242)</f>
        <v>0</v>
      </c>
      <c r="D242" s="30">
        <f t="shared" ref="D242:E245" si="69">SUM(H242:M242)</f>
        <v>0</v>
      </c>
      <c r="E242" s="30">
        <f t="shared" si="69"/>
        <v>0</v>
      </c>
      <c r="F242" s="30"/>
      <c r="G242" s="30"/>
      <c r="H242" s="30"/>
      <c r="I242" s="30"/>
      <c r="J242" s="30">
        <f t="shared" ref="J242:J249" si="70">SUM(K242:L242)</f>
        <v>0</v>
      </c>
      <c r="K242" s="30"/>
      <c r="L242" s="30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</row>
    <row r="243" spans="1:33" hidden="1">
      <c r="A243" s="27" t="s">
        <v>475</v>
      </c>
      <c r="B243" s="6" t="s">
        <v>476</v>
      </c>
      <c r="C243" s="30">
        <f>SUM(F243:J243)</f>
        <v>0</v>
      </c>
      <c r="D243" s="30">
        <f t="shared" si="69"/>
        <v>0</v>
      </c>
      <c r="E243" s="30">
        <f t="shared" si="69"/>
        <v>0</v>
      </c>
      <c r="F243" s="30"/>
      <c r="G243" s="30"/>
      <c r="H243" s="30"/>
      <c r="I243" s="30"/>
      <c r="J243" s="30">
        <f t="shared" si="70"/>
        <v>0</v>
      </c>
      <c r="K243" s="30"/>
      <c r="L243" s="30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</row>
    <row r="244" spans="1:33" hidden="1">
      <c r="A244" s="27" t="s">
        <v>477</v>
      </c>
      <c r="B244" s="6" t="s">
        <v>478</v>
      </c>
      <c r="C244" s="30">
        <f>SUM(F244:J244)</f>
        <v>0</v>
      </c>
      <c r="D244" s="30">
        <f t="shared" si="69"/>
        <v>0</v>
      </c>
      <c r="E244" s="30">
        <f t="shared" si="69"/>
        <v>0</v>
      </c>
      <c r="F244" s="30"/>
      <c r="G244" s="30"/>
      <c r="H244" s="30"/>
      <c r="I244" s="30"/>
      <c r="J244" s="30">
        <f t="shared" si="70"/>
        <v>0</v>
      </c>
      <c r="K244" s="30"/>
      <c r="L244" s="30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</row>
    <row r="245" spans="1:33">
      <c r="A245" s="27" t="s">
        <v>479</v>
      </c>
      <c r="B245" s="6" t="s">
        <v>480</v>
      </c>
      <c r="C245" s="30">
        <f>SUM(F245:J245)</f>
        <v>0</v>
      </c>
      <c r="D245" s="30">
        <f t="shared" si="69"/>
        <v>0</v>
      </c>
      <c r="E245" s="30">
        <v>0</v>
      </c>
      <c r="F245" s="30"/>
      <c r="G245" s="30"/>
      <c r="H245" s="30"/>
      <c r="I245" s="30"/>
      <c r="J245" s="30">
        <f t="shared" si="70"/>
        <v>0</v>
      </c>
      <c r="K245" s="30"/>
      <c r="L245" s="30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</row>
    <row r="246" spans="1:33">
      <c r="A246" s="27" t="s">
        <v>481</v>
      </c>
      <c r="B246" s="6" t="s">
        <v>482</v>
      </c>
      <c r="C246" s="30">
        <v>0</v>
      </c>
      <c r="D246" s="30">
        <v>0</v>
      </c>
      <c r="E246" s="30">
        <v>0</v>
      </c>
      <c r="F246" s="30"/>
      <c r="G246" s="30"/>
      <c r="H246" s="30"/>
      <c r="I246" s="30"/>
      <c r="J246" s="30">
        <f t="shared" si="70"/>
        <v>0</v>
      </c>
      <c r="K246" s="30"/>
      <c r="L246" s="30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</row>
    <row r="247" spans="1:33" hidden="1">
      <c r="A247" s="27" t="s">
        <v>483</v>
      </c>
      <c r="B247" s="6" t="s">
        <v>484</v>
      </c>
      <c r="C247" s="30">
        <f>SUM(F247:J247)</f>
        <v>0</v>
      </c>
      <c r="D247" s="30">
        <f>SUM(H247:M247)</f>
        <v>0</v>
      </c>
      <c r="E247" s="30">
        <v>0</v>
      </c>
      <c r="F247" s="30"/>
      <c r="G247" s="30"/>
      <c r="H247" s="30"/>
      <c r="I247" s="30"/>
      <c r="J247" s="30">
        <f t="shared" si="70"/>
        <v>0</v>
      </c>
      <c r="K247" s="30"/>
      <c r="L247" s="30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</row>
    <row r="248" spans="1:33" hidden="1">
      <c r="A248" s="27" t="s">
        <v>485</v>
      </c>
      <c r="B248" s="6" t="s">
        <v>535</v>
      </c>
      <c r="C248" s="30">
        <f>SUM(F248:J248)</f>
        <v>0</v>
      </c>
      <c r="D248" s="30">
        <f>SUM(H248:M248)</f>
        <v>0</v>
      </c>
      <c r="E248" s="30">
        <f>SUM(I248:N248)</f>
        <v>0</v>
      </c>
      <c r="F248" s="30"/>
      <c r="G248" s="30"/>
      <c r="H248" s="30"/>
      <c r="I248" s="30"/>
      <c r="J248" s="30">
        <f t="shared" si="70"/>
        <v>0</v>
      </c>
      <c r="K248" s="30"/>
      <c r="L248" s="30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</row>
    <row r="249" spans="1:33">
      <c r="A249" s="27" t="s">
        <v>536</v>
      </c>
      <c r="B249" s="6" t="s">
        <v>537</v>
      </c>
      <c r="C249" s="30">
        <v>0</v>
      </c>
      <c r="D249" s="30">
        <v>0</v>
      </c>
      <c r="E249" s="30">
        <v>0</v>
      </c>
      <c r="F249" s="30"/>
      <c r="G249" s="30"/>
      <c r="H249" s="30"/>
      <c r="I249" s="30"/>
      <c r="J249" s="30">
        <f t="shared" si="70"/>
        <v>0</v>
      </c>
      <c r="K249" s="30"/>
      <c r="L249" s="30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</row>
    <row r="250" spans="1:33" s="13" customFormat="1" ht="22.5" customHeight="1">
      <c r="A250" s="11" t="s">
        <v>538</v>
      </c>
      <c r="B250" s="12" t="s">
        <v>539</v>
      </c>
      <c r="C250" s="32">
        <f t="shared" ref="C250:J250" si="71">+C242+C243+C245+C246+C247+C248+C249</f>
        <v>0</v>
      </c>
      <c r="D250" s="32">
        <f>+D242+D243+D245+D246+D247+D248+D249</f>
        <v>0</v>
      </c>
      <c r="E250" s="32">
        <f>+E242+E243+E245+E246+E247+E248+E249</f>
        <v>0</v>
      </c>
      <c r="F250" s="32">
        <f t="shared" si="71"/>
        <v>0</v>
      </c>
      <c r="G250" s="32">
        <f t="shared" si="71"/>
        <v>0</v>
      </c>
      <c r="H250" s="32">
        <f t="shared" si="71"/>
        <v>0</v>
      </c>
      <c r="I250" s="32">
        <f t="shared" si="71"/>
        <v>0</v>
      </c>
      <c r="J250" s="32">
        <f t="shared" si="71"/>
        <v>0</v>
      </c>
      <c r="K250" s="30"/>
      <c r="L250" s="30">
        <f>SUM(M250:N250)</f>
        <v>0</v>
      </c>
    </row>
    <row r="251" spans="1:33" hidden="1">
      <c r="A251" s="27" t="s">
        <v>540</v>
      </c>
      <c r="B251" s="6" t="s">
        <v>541</v>
      </c>
      <c r="C251" s="30">
        <f>SUM(F251:J251)</f>
        <v>0</v>
      </c>
      <c r="D251" s="30">
        <f t="shared" ref="D251:E254" si="72">SUM(H251:M251)</f>
        <v>0</v>
      </c>
      <c r="E251" s="30">
        <f t="shared" si="72"/>
        <v>0</v>
      </c>
      <c r="F251" s="30"/>
      <c r="G251" s="30"/>
      <c r="H251" s="30"/>
      <c r="I251" s="30"/>
      <c r="J251" s="30">
        <f>SUM(K251:L251)</f>
        <v>0</v>
      </c>
      <c r="K251" s="30"/>
      <c r="L251" s="30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</row>
    <row r="252" spans="1:33" hidden="1">
      <c r="A252" s="27" t="s">
        <v>542</v>
      </c>
      <c r="B252" s="6" t="s">
        <v>543</v>
      </c>
      <c r="C252" s="30">
        <f>SUM(F252:J252)</f>
        <v>0</v>
      </c>
      <c r="D252" s="30">
        <f t="shared" si="72"/>
        <v>0</v>
      </c>
      <c r="E252" s="30">
        <f t="shared" si="72"/>
        <v>0</v>
      </c>
      <c r="F252" s="30"/>
      <c r="G252" s="30"/>
      <c r="H252" s="30"/>
      <c r="I252" s="30"/>
      <c r="J252" s="30">
        <f>SUM(K252:L252)</f>
        <v>0</v>
      </c>
      <c r="K252" s="30"/>
      <c r="L252" s="30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</row>
    <row r="253" spans="1:33" hidden="1">
      <c r="A253" s="27" t="s">
        <v>544</v>
      </c>
      <c r="B253" s="6" t="s">
        <v>545</v>
      </c>
      <c r="C253" s="30">
        <f>SUM(F253:J253)</f>
        <v>0</v>
      </c>
      <c r="D253" s="30">
        <f t="shared" si="72"/>
        <v>0</v>
      </c>
      <c r="E253" s="30">
        <f t="shared" si="72"/>
        <v>0</v>
      </c>
      <c r="F253" s="30"/>
      <c r="G253" s="30"/>
      <c r="H253" s="30"/>
      <c r="I253" s="30"/>
      <c r="J253" s="30">
        <f>SUM(K253:L253)</f>
        <v>0</v>
      </c>
      <c r="K253" s="30"/>
      <c r="L253" s="30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</row>
    <row r="254" spans="1:33" hidden="1">
      <c r="A254" s="27" t="s">
        <v>546</v>
      </c>
      <c r="B254" s="6" t="s">
        <v>547</v>
      </c>
      <c r="C254" s="30">
        <f>SUM(F254:J254)</f>
        <v>0</v>
      </c>
      <c r="D254" s="30">
        <f t="shared" si="72"/>
        <v>0</v>
      </c>
      <c r="E254" s="30">
        <f t="shared" si="72"/>
        <v>0</v>
      </c>
      <c r="F254" s="30"/>
      <c r="G254" s="30"/>
      <c r="H254" s="30"/>
      <c r="I254" s="30"/>
      <c r="J254" s="30">
        <f>SUM(K254:L254)</f>
        <v>0</v>
      </c>
      <c r="K254" s="30"/>
      <c r="L254" s="30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</row>
    <row r="255" spans="1:33" s="13" customFormat="1" ht="22.5" hidden="1" customHeight="1">
      <c r="A255" s="11" t="s">
        <v>548</v>
      </c>
      <c r="B255" s="12" t="s">
        <v>549</v>
      </c>
      <c r="C255" s="32">
        <f t="shared" ref="C255:J255" si="73">SUM(C251:C254)</f>
        <v>0</v>
      </c>
      <c r="D255" s="32">
        <f>SUM(D251:D254)</f>
        <v>0</v>
      </c>
      <c r="E255" s="32">
        <f>SUM(E251:E254)</f>
        <v>0</v>
      </c>
      <c r="F255" s="32">
        <f t="shared" si="73"/>
        <v>0</v>
      </c>
      <c r="G255" s="32">
        <f t="shared" si="73"/>
        <v>0</v>
      </c>
      <c r="H255" s="32">
        <f t="shared" si="73"/>
        <v>0</v>
      </c>
      <c r="I255" s="32">
        <f t="shared" si="73"/>
        <v>0</v>
      </c>
      <c r="J255" s="32">
        <f t="shared" si="73"/>
        <v>0</v>
      </c>
      <c r="K255" s="30"/>
      <c r="L255" s="30">
        <f>SUM(M255:N255)</f>
        <v>0</v>
      </c>
    </row>
    <row r="256" spans="1:33" ht="25.5" hidden="1" outlineLevel="1">
      <c r="A256" s="27" t="s">
        <v>550</v>
      </c>
      <c r="B256" s="6" t="s">
        <v>551</v>
      </c>
      <c r="C256" s="30">
        <f>SUM(F256:J256)</f>
        <v>0</v>
      </c>
      <c r="D256" s="30">
        <f>SUM(H256:M256)</f>
        <v>0</v>
      </c>
      <c r="E256" s="30">
        <f>SUM(I256:N256)</f>
        <v>0</v>
      </c>
      <c r="F256" s="30"/>
      <c r="G256" s="30"/>
      <c r="H256" s="30"/>
      <c r="I256" s="30"/>
      <c r="J256" s="30">
        <f>SUM(K256:L256)</f>
        <v>0</v>
      </c>
      <c r="K256" s="30"/>
      <c r="L256" s="30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  <c r="AE256" s="1"/>
      <c r="AF256" s="1"/>
      <c r="AG256" s="1"/>
    </row>
    <row r="257" spans="1:33" ht="25.5" hidden="1" outlineLevel="1">
      <c r="A257" s="27" t="s">
        <v>552</v>
      </c>
      <c r="B257" s="6" t="s">
        <v>553</v>
      </c>
      <c r="C257" s="30">
        <f t="shared" ref="C257:J257" si="74">SUM(C258:C267)</f>
        <v>0</v>
      </c>
      <c r="D257" s="30">
        <f>SUM(D258:D267)</f>
        <v>0</v>
      </c>
      <c r="E257" s="30">
        <f>SUM(E258:E267)</f>
        <v>0</v>
      </c>
      <c r="F257" s="30">
        <f t="shared" si="74"/>
        <v>0</v>
      </c>
      <c r="G257" s="30">
        <f t="shared" si="74"/>
        <v>0</v>
      </c>
      <c r="H257" s="30">
        <f t="shared" si="74"/>
        <v>0</v>
      </c>
      <c r="I257" s="30">
        <f t="shared" si="74"/>
        <v>0</v>
      </c>
      <c r="J257" s="30">
        <f t="shared" si="74"/>
        <v>0</v>
      </c>
      <c r="K257" s="30"/>
      <c r="L257" s="30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  <c r="AD257" s="1"/>
      <c r="AE257" s="1"/>
      <c r="AF257" s="1"/>
      <c r="AG257" s="1"/>
    </row>
    <row r="258" spans="1:33" hidden="1" outlineLevel="1">
      <c r="A258" s="27" t="s">
        <v>554</v>
      </c>
      <c r="B258" s="6" t="s">
        <v>555</v>
      </c>
      <c r="C258" s="30">
        <f t="shared" ref="C258:C267" si="75">SUM(F258:J258)</f>
        <v>0</v>
      </c>
      <c r="D258" s="30">
        <f t="shared" ref="D258:D267" si="76">SUM(H258:M258)</f>
        <v>0</v>
      </c>
      <c r="E258" s="30">
        <f t="shared" ref="E258:E267" si="77">SUM(I258:N258)</f>
        <v>0</v>
      </c>
      <c r="F258" s="30"/>
      <c r="G258" s="30"/>
      <c r="H258" s="30"/>
      <c r="I258" s="30"/>
      <c r="J258" s="30">
        <f t="shared" ref="J258:J267" si="78">SUM(K258:L258)</f>
        <v>0</v>
      </c>
      <c r="K258" s="30"/>
      <c r="L258" s="30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  <c r="AD258" s="1"/>
      <c r="AE258" s="1"/>
      <c r="AF258" s="1"/>
      <c r="AG258" s="1"/>
    </row>
    <row r="259" spans="1:33" hidden="1" outlineLevel="1">
      <c r="A259" s="27" t="s">
        <v>556</v>
      </c>
      <c r="B259" s="6" t="s">
        <v>557</v>
      </c>
      <c r="C259" s="30">
        <f t="shared" si="75"/>
        <v>0</v>
      </c>
      <c r="D259" s="30">
        <f t="shared" si="76"/>
        <v>0</v>
      </c>
      <c r="E259" s="30">
        <f t="shared" si="77"/>
        <v>0</v>
      </c>
      <c r="F259" s="30"/>
      <c r="G259" s="30"/>
      <c r="H259" s="30"/>
      <c r="I259" s="30"/>
      <c r="J259" s="30">
        <f t="shared" si="78"/>
        <v>0</v>
      </c>
      <c r="K259" s="30"/>
      <c r="L259" s="30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  <c r="AD259" s="1"/>
      <c r="AE259" s="1"/>
      <c r="AF259" s="1"/>
      <c r="AG259" s="1"/>
    </row>
    <row r="260" spans="1:33" ht="25.5" hidden="1" outlineLevel="1">
      <c r="A260" s="27" t="s">
        <v>558</v>
      </c>
      <c r="B260" s="6" t="s">
        <v>562</v>
      </c>
      <c r="C260" s="30">
        <f t="shared" si="75"/>
        <v>0</v>
      </c>
      <c r="D260" s="30">
        <f t="shared" si="76"/>
        <v>0</v>
      </c>
      <c r="E260" s="30">
        <f t="shared" si="77"/>
        <v>0</v>
      </c>
      <c r="F260" s="30"/>
      <c r="G260" s="30"/>
      <c r="H260" s="30"/>
      <c r="I260" s="30"/>
      <c r="J260" s="30">
        <f t="shared" si="78"/>
        <v>0</v>
      </c>
      <c r="K260" s="30"/>
      <c r="L260" s="30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  <c r="AD260" s="1"/>
      <c r="AE260" s="1"/>
      <c r="AF260" s="1"/>
      <c r="AG260" s="1"/>
    </row>
    <row r="261" spans="1:33" hidden="1" outlineLevel="1">
      <c r="A261" s="27" t="s">
        <v>563</v>
      </c>
      <c r="B261" s="6" t="s">
        <v>564</v>
      </c>
      <c r="C261" s="30">
        <f t="shared" si="75"/>
        <v>0</v>
      </c>
      <c r="D261" s="30">
        <f t="shared" si="76"/>
        <v>0</v>
      </c>
      <c r="E261" s="30">
        <f t="shared" si="77"/>
        <v>0</v>
      </c>
      <c r="F261" s="30"/>
      <c r="G261" s="30"/>
      <c r="H261" s="30"/>
      <c r="I261" s="30"/>
      <c r="J261" s="30">
        <f t="shared" si="78"/>
        <v>0</v>
      </c>
      <c r="K261" s="30"/>
      <c r="L261" s="30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  <c r="AD261" s="1"/>
      <c r="AE261" s="1"/>
      <c r="AF261" s="1"/>
      <c r="AG261" s="1"/>
    </row>
    <row r="262" spans="1:33" hidden="1" outlineLevel="1">
      <c r="A262" s="27" t="s">
        <v>565</v>
      </c>
      <c r="B262" s="6" t="s">
        <v>566</v>
      </c>
      <c r="C262" s="30">
        <f t="shared" si="75"/>
        <v>0</v>
      </c>
      <c r="D262" s="30">
        <f t="shared" si="76"/>
        <v>0</v>
      </c>
      <c r="E262" s="30">
        <f t="shared" si="77"/>
        <v>0</v>
      </c>
      <c r="F262" s="30"/>
      <c r="G262" s="30"/>
      <c r="H262" s="30"/>
      <c r="I262" s="30"/>
      <c r="J262" s="30">
        <f t="shared" si="78"/>
        <v>0</v>
      </c>
      <c r="K262" s="30"/>
      <c r="L262" s="30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  <c r="AD262" s="1"/>
      <c r="AE262" s="1"/>
      <c r="AF262" s="1"/>
      <c r="AG262" s="1"/>
    </row>
    <row r="263" spans="1:33" hidden="1" outlineLevel="1">
      <c r="A263" s="27" t="s">
        <v>567</v>
      </c>
      <c r="B263" s="6" t="s">
        <v>568</v>
      </c>
      <c r="C263" s="30">
        <f t="shared" si="75"/>
        <v>0</v>
      </c>
      <c r="D263" s="30">
        <f t="shared" si="76"/>
        <v>0</v>
      </c>
      <c r="E263" s="30">
        <f t="shared" si="77"/>
        <v>0</v>
      </c>
      <c r="F263" s="30"/>
      <c r="G263" s="30"/>
      <c r="H263" s="30"/>
      <c r="I263" s="30"/>
      <c r="J263" s="30">
        <f t="shared" si="78"/>
        <v>0</v>
      </c>
      <c r="K263" s="30"/>
      <c r="L263" s="30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  <c r="AD263" s="1"/>
      <c r="AE263" s="1"/>
      <c r="AF263" s="1"/>
      <c r="AG263" s="1"/>
    </row>
    <row r="264" spans="1:33" hidden="1" outlineLevel="1">
      <c r="A264" s="27" t="s">
        <v>569</v>
      </c>
      <c r="B264" s="6" t="s">
        <v>570</v>
      </c>
      <c r="C264" s="30">
        <f t="shared" si="75"/>
        <v>0</v>
      </c>
      <c r="D264" s="30">
        <f t="shared" si="76"/>
        <v>0</v>
      </c>
      <c r="E264" s="30">
        <f t="shared" si="77"/>
        <v>0</v>
      </c>
      <c r="F264" s="30"/>
      <c r="G264" s="30"/>
      <c r="H264" s="30"/>
      <c r="I264" s="30"/>
      <c r="J264" s="30">
        <f t="shared" si="78"/>
        <v>0</v>
      </c>
      <c r="K264" s="30"/>
      <c r="L264" s="30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  <c r="AD264" s="1"/>
      <c r="AE264" s="1"/>
      <c r="AF264" s="1"/>
      <c r="AG264" s="1"/>
    </row>
    <row r="265" spans="1:33" hidden="1" outlineLevel="1">
      <c r="A265" s="27" t="s">
        <v>571</v>
      </c>
      <c r="B265" s="6" t="s">
        <v>572</v>
      </c>
      <c r="C265" s="30">
        <f t="shared" si="75"/>
        <v>0</v>
      </c>
      <c r="D265" s="30">
        <f t="shared" si="76"/>
        <v>0</v>
      </c>
      <c r="E265" s="30">
        <f t="shared" si="77"/>
        <v>0</v>
      </c>
      <c r="F265" s="30"/>
      <c r="G265" s="30"/>
      <c r="H265" s="30"/>
      <c r="I265" s="30"/>
      <c r="J265" s="30">
        <f t="shared" si="78"/>
        <v>0</v>
      </c>
      <c r="K265" s="30"/>
      <c r="L265" s="30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 s="1"/>
      <c r="AD265" s="1"/>
      <c r="AE265" s="1"/>
      <c r="AF265" s="1"/>
      <c r="AG265" s="1"/>
    </row>
    <row r="266" spans="1:33" hidden="1" outlineLevel="1">
      <c r="A266" s="27" t="s">
        <v>573</v>
      </c>
      <c r="B266" s="6" t="s">
        <v>574</v>
      </c>
      <c r="C266" s="30">
        <f t="shared" si="75"/>
        <v>0</v>
      </c>
      <c r="D266" s="30">
        <f t="shared" si="76"/>
        <v>0</v>
      </c>
      <c r="E266" s="30">
        <f t="shared" si="77"/>
        <v>0</v>
      </c>
      <c r="F266" s="30"/>
      <c r="G266" s="30"/>
      <c r="H266" s="30"/>
      <c r="I266" s="30"/>
      <c r="J266" s="30">
        <f t="shared" si="78"/>
        <v>0</v>
      </c>
      <c r="K266" s="30"/>
      <c r="L266" s="30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1"/>
      <c r="AD266" s="1"/>
      <c r="AE266" s="1"/>
      <c r="AF266" s="1"/>
      <c r="AG266" s="1"/>
    </row>
    <row r="267" spans="1:33" hidden="1" outlineLevel="1">
      <c r="A267" s="27" t="s">
        <v>575</v>
      </c>
      <c r="B267" s="6" t="s">
        <v>579</v>
      </c>
      <c r="C267" s="30">
        <f t="shared" si="75"/>
        <v>0</v>
      </c>
      <c r="D267" s="30">
        <f t="shared" si="76"/>
        <v>0</v>
      </c>
      <c r="E267" s="30">
        <f t="shared" si="77"/>
        <v>0</v>
      </c>
      <c r="F267" s="30"/>
      <c r="G267" s="30"/>
      <c r="H267" s="30"/>
      <c r="I267" s="30"/>
      <c r="J267" s="30">
        <f t="shared" si="78"/>
        <v>0</v>
      </c>
      <c r="K267" s="30"/>
      <c r="L267" s="30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  <c r="AC267" s="1"/>
      <c r="AD267" s="1"/>
      <c r="AE267" s="1"/>
      <c r="AF267" s="1"/>
      <c r="AG267" s="1"/>
    </row>
    <row r="268" spans="1:33" ht="25.5" hidden="1" outlineLevel="1">
      <c r="A268" s="27" t="s">
        <v>580</v>
      </c>
      <c r="B268" s="6" t="s">
        <v>581</v>
      </c>
      <c r="C268" s="30">
        <f t="shared" ref="C268:J268" si="79">SUM(C269:C278)</f>
        <v>0</v>
      </c>
      <c r="D268" s="30">
        <f>SUM(D269:D278)</f>
        <v>0</v>
      </c>
      <c r="E268" s="30">
        <f>SUM(E269:E278)</f>
        <v>0</v>
      </c>
      <c r="F268" s="30">
        <f t="shared" si="79"/>
        <v>0</v>
      </c>
      <c r="G268" s="30">
        <f t="shared" si="79"/>
        <v>0</v>
      </c>
      <c r="H268" s="30">
        <f t="shared" si="79"/>
        <v>0</v>
      </c>
      <c r="I268" s="30">
        <f t="shared" si="79"/>
        <v>0</v>
      </c>
      <c r="J268" s="30">
        <f t="shared" si="79"/>
        <v>0</v>
      </c>
      <c r="K268" s="30"/>
      <c r="L268" s="30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  <c r="AC268" s="1"/>
      <c r="AD268" s="1"/>
      <c r="AE268" s="1"/>
      <c r="AF268" s="1"/>
      <c r="AG268" s="1"/>
    </row>
    <row r="269" spans="1:33" hidden="1" outlineLevel="1">
      <c r="A269" s="27" t="s">
        <v>582</v>
      </c>
      <c r="B269" s="6" t="s">
        <v>583</v>
      </c>
      <c r="C269" s="30">
        <f t="shared" ref="C269:C278" si="80">SUM(F269:J269)</f>
        <v>0</v>
      </c>
      <c r="D269" s="30">
        <f t="shared" ref="D269:D278" si="81">SUM(H269:M269)</f>
        <v>0</v>
      </c>
      <c r="E269" s="30">
        <f t="shared" ref="E269:E278" si="82">SUM(I269:N269)</f>
        <v>0</v>
      </c>
      <c r="F269" s="30"/>
      <c r="G269" s="30"/>
      <c r="H269" s="30"/>
      <c r="I269" s="30"/>
      <c r="J269" s="30">
        <f t="shared" ref="J269:J278" si="83">SUM(K269:L269)</f>
        <v>0</v>
      </c>
      <c r="K269" s="30"/>
      <c r="L269" s="30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  <c r="AC269" s="1"/>
      <c r="AD269" s="1"/>
      <c r="AE269" s="1"/>
      <c r="AF269" s="1"/>
      <c r="AG269" s="1"/>
    </row>
    <row r="270" spans="1:33" hidden="1" outlineLevel="1">
      <c r="A270" s="27" t="s">
        <v>584</v>
      </c>
      <c r="B270" s="6" t="s">
        <v>585</v>
      </c>
      <c r="C270" s="30">
        <f t="shared" si="80"/>
        <v>0</v>
      </c>
      <c r="D270" s="30">
        <f t="shared" si="81"/>
        <v>0</v>
      </c>
      <c r="E270" s="30">
        <f t="shared" si="82"/>
        <v>0</v>
      </c>
      <c r="F270" s="30"/>
      <c r="G270" s="30"/>
      <c r="H270" s="30"/>
      <c r="I270" s="30"/>
      <c r="J270" s="30">
        <f t="shared" si="83"/>
        <v>0</v>
      </c>
      <c r="K270" s="30"/>
      <c r="L270" s="30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  <c r="AC270" s="1"/>
      <c r="AD270" s="1"/>
      <c r="AE270" s="1"/>
      <c r="AF270" s="1"/>
      <c r="AG270" s="1"/>
    </row>
    <row r="271" spans="1:33" ht="25.5" hidden="1" outlineLevel="1">
      <c r="A271" s="27" t="s">
        <v>586</v>
      </c>
      <c r="B271" s="6" t="s">
        <v>587</v>
      </c>
      <c r="C271" s="30">
        <f t="shared" si="80"/>
        <v>0</v>
      </c>
      <c r="D271" s="30">
        <f t="shared" si="81"/>
        <v>0</v>
      </c>
      <c r="E271" s="30">
        <f t="shared" si="82"/>
        <v>0</v>
      </c>
      <c r="F271" s="30"/>
      <c r="G271" s="30"/>
      <c r="H271" s="30"/>
      <c r="I271" s="30"/>
      <c r="J271" s="30">
        <f t="shared" si="83"/>
        <v>0</v>
      </c>
      <c r="K271" s="30"/>
      <c r="L271" s="30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  <c r="AC271" s="1"/>
      <c r="AD271" s="1"/>
      <c r="AE271" s="1"/>
      <c r="AF271" s="1"/>
      <c r="AG271" s="1"/>
    </row>
    <row r="272" spans="1:33" hidden="1" outlineLevel="1">
      <c r="A272" s="27" t="s">
        <v>588</v>
      </c>
      <c r="B272" s="6" t="s">
        <v>589</v>
      </c>
      <c r="C272" s="30">
        <f t="shared" si="80"/>
        <v>0</v>
      </c>
      <c r="D272" s="30">
        <f t="shared" si="81"/>
        <v>0</v>
      </c>
      <c r="E272" s="30">
        <f t="shared" si="82"/>
        <v>0</v>
      </c>
      <c r="F272" s="30"/>
      <c r="G272" s="30"/>
      <c r="H272" s="30"/>
      <c r="I272" s="30"/>
      <c r="J272" s="30">
        <f t="shared" si="83"/>
        <v>0</v>
      </c>
      <c r="K272" s="30"/>
      <c r="L272" s="30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  <c r="AC272" s="1"/>
      <c r="AD272" s="1"/>
      <c r="AE272" s="1"/>
      <c r="AF272" s="1"/>
      <c r="AG272" s="1"/>
    </row>
    <row r="273" spans="1:33" hidden="1" outlineLevel="1">
      <c r="A273" s="27" t="s">
        <v>590</v>
      </c>
      <c r="B273" s="6" t="s">
        <v>591</v>
      </c>
      <c r="C273" s="30">
        <f t="shared" si="80"/>
        <v>0</v>
      </c>
      <c r="D273" s="30">
        <f t="shared" si="81"/>
        <v>0</v>
      </c>
      <c r="E273" s="30">
        <f t="shared" si="82"/>
        <v>0</v>
      </c>
      <c r="F273" s="30"/>
      <c r="G273" s="30"/>
      <c r="H273" s="30"/>
      <c r="I273" s="30"/>
      <c r="J273" s="30">
        <f t="shared" si="83"/>
        <v>0</v>
      </c>
      <c r="K273" s="30"/>
      <c r="L273" s="30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  <c r="AC273" s="1"/>
      <c r="AD273" s="1"/>
      <c r="AE273" s="1"/>
      <c r="AF273" s="1"/>
      <c r="AG273" s="1"/>
    </row>
    <row r="274" spans="1:33" hidden="1" outlineLevel="1">
      <c r="A274" s="27" t="s">
        <v>592</v>
      </c>
      <c r="B274" s="6" t="s">
        <v>593</v>
      </c>
      <c r="C274" s="30">
        <f t="shared" si="80"/>
        <v>0</v>
      </c>
      <c r="D274" s="30">
        <f t="shared" si="81"/>
        <v>0</v>
      </c>
      <c r="E274" s="30">
        <f t="shared" si="82"/>
        <v>0</v>
      </c>
      <c r="F274" s="30"/>
      <c r="G274" s="30"/>
      <c r="H274" s="30"/>
      <c r="I274" s="30"/>
      <c r="J274" s="30">
        <f t="shared" si="83"/>
        <v>0</v>
      </c>
      <c r="K274" s="30"/>
      <c r="L274" s="30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  <c r="AB274" s="1"/>
      <c r="AC274" s="1"/>
      <c r="AD274" s="1"/>
      <c r="AE274" s="1"/>
      <c r="AF274" s="1"/>
      <c r="AG274" s="1"/>
    </row>
    <row r="275" spans="1:33" hidden="1" outlineLevel="1">
      <c r="A275" s="27" t="s">
        <v>594</v>
      </c>
      <c r="B275" s="6" t="s">
        <v>595</v>
      </c>
      <c r="C275" s="30">
        <f t="shared" si="80"/>
        <v>0</v>
      </c>
      <c r="D275" s="30">
        <f t="shared" si="81"/>
        <v>0</v>
      </c>
      <c r="E275" s="30">
        <f t="shared" si="82"/>
        <v>0</v>
      </c>
      <c r="F275" s="30"/>
      <c r="G275" s="30"/>
      <c r="H275" s="30"/>
      <c r="I275" s="30"/>
      <c r="J275" s="30">
        <f t="shared" si="83"/>
        <v>0</v>
      </c>
      <c r="K275" s="30"/>
      <c r="L275" s="30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  <c r="AC275" s="1"/>
      <c r="AD275" s="1"/>
      <c r="AE275" s="1"/>
      <c r="AF275" s="1"/>
      <c r="AG275" s="1"/>
    </row>
    <row r="276" spans="1:33" hidden="1" outlineLevel="1">
      <c r="A276" s="27" t="s">
        <v>596</v>
      </c>
      <c r="B276" s="6" t="s">
        <v>597</v>
      </c>
      <c r="C276" s="30">
        <f t="shared" si="80"/>
        <v>0</v>
      </c>
      <c r="D276" s="30">
        <f t="shared" si="81"/>
        <v>0</v>
      </c>
      <c r="E276" s="30">
        <f t="shared" si="82"/>
        <v>0</v>
      </c>
      <c r="F276" s="30"/>
      <c r="G276" s="30"/>
      <c r="H276" s="30"/>
      <c r="I276" s="30"/>
      <c r="J276" s="30">
        <f t="shared" si="83"/>
        <v>0</v>
      </c>
      <c r="K276" s="30"/>
      <c r="L276" s="30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  <c r="AB276" s="1"/>
      <c r="AC276" s="1"/>
      <c r="AD276" s="1"/>
      <c r="AE276" s="1"/>
      <c r="AF276" s="1"/>
      <c r="AG276" s="1"/>
    </row>
    <row r="277" spans="1:33" hidden="1" outlineLevel="1">
      <c r="A277" s="27" t="s">
        <v>598</v>
      </c>
      <c r="B277" s="6" t="s">
        <v>599</v>
      </c>
      <c r="C277" s="30">
        <f t="shared" si="80"/>
        <v>0</v>
      </c>
      <c r="D277" s="30">
        <f t="shared" si="81"/>
        <v>0</v>
      </c>
      <c r="E277" s="30">
        <f t="shared" si="82"/>
        <v>0</v>
      </c>
      <c r="F277" s="30"/>
      <c r="G277" s="30"/>
      <c r="H277" s="30"/>
      <c r="I277" s="30"/>
      <c r="J277" s="30">
        <f t="shared" si="83"/>
        <v>0</v>
      </c>
      <c r="K277" s="30"/>
      <c r="L277" s="30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  <c r="AB277" s="1"/>
      <c r="AC277" s="1"/>
      <c r="AD277" s="1"/>
      <c r="AE277" s="1"/>
      <c r="AF277" s="1"/>
      <c r="AG277" s="1"/>
    </row>
    <row r="278" spans="1:33" hidden="1" outlineLevel="1">
      <c r="A278" s="27" t="s">
        <v>600</v>
      </c>
      <c r="B278" s="6" t="s">
        <v>601</v>
      </c>
      <c r="C278" s="30">
        <f t="shared" si="80"/>
        <v>0</v>
      </c>
      <c r="D278" s="30">
        <f t="shared" si="81"/>
        <v>0</v>
      </c>
      <c r="E278" s="30">
        <f t="shared" si="82"/>
        <v>0</v>
      </c>
      <c r="F278" s="30"/>
      <c r="G278" s="30"/>
      <c r="H278" s="30"/>
      <c r="I278" s="30"/>
      <c r="J278" s="30">
        <f t="shared" si="83"/>
        <v>0</v>
      </c>
      <c r="K278" s="30"/>
      <c r="L278" s="30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  <c r="AB278" s="1"/>
      <c r="AC278" s="1"/>
      <c r="AD278" s="1"/>
      <c r="AE278" s="1"/>
      <c r="AF278" s="1"/>
      <c r="AG278" s="1"/>
    </row>
    <row r="279" spans="1:33" hidden="1" outlineLevel="1">
      <c r="A279" s="27" t="s">
        <v>602</v>
      </c>
      <c r="B279" s="6" t="s">
        <v>603</v>
      </c>
      <c r="C279" s="30">
        <f t="shared" ref="C279:J279" si="84">SUM(C280:C289)</f>
        <v>0</v>
      </c>
      <c r="D279" s="30">
        <f>SUM(D280:D289)</f>
        <v>0</v>
      </c>
      <c r="E279" s="30">
        <f>SUM(E280:E289)</f>
        <v>0</v>
      </c>
      <c r="F279" s="30">
        <f t="shared" si="84"/>
        <v>0</v>
      </c>
      <c r="G279" s="30">
        <f t="shared" si="84"/>
        <v>0</v>
      </c>
      <c r="H279" s="30">
        <f t="shared" si="84"/>
        <v>0</v>
      </c>
      <c r="I279" s="30">
        <f t="shared" si="84"/>
        <v>0</v>
      </c>
      <c r="J279" s="30">
        <f t="shared" si="84"/>
        <v>0</v>
      </c>
      <c r="K279" s="30"/>
      <c r="L279" s="30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  <c r="AB279" s="1"/>
      <c r="AC279" s="1"/>
      <c r="AD279" s="1"/>
      <c r="AE279" s="1"/>
      <c r="AF279" s="1"/>
      <c r="AG279" s="1"/>
    </row>
    <row r="280" spans="1:33" hidden="1" outlineLevel="1">
      <c r="A280" s="27" t="s">
        <v>604</v>
      </c>
      <c r="B280" s="6" t="s">
        <v>605</v>
      </c>
      <c r="C280" s="30">
        <f t="shared" ref="C280:C291" si="85">SUM(F280:J280)</f>
        <v>0</v>
      </c>
      <c r="D280" s="30">
        <f t="shared" ref="D280:D291" si="86">SUM(H280:M280)</f>
        <v>0</v>
      </c>
      <c r="E280" s="30">
        <f t="shared" ref="E280:E291" si="87">SUM(I280:N280)</f>
        <v>0</v>
      </c>
      <c r="F280" s="30"/>
      <c r="G280" s="30"/>
      <c r="H280" s="30"/>
      <c r="I280" s="30"/>
      <c r="J280" s="30">
        <f t="shared" ref="J280:J291" si="88">SUM(K280:L280)</f>
        <v>0</v>
      </c>
      <c r="K280" s="30"/>
      <c r="L280" s="30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  <c r="AB280" s="1"/>
      <c r="AC280" s="1"/>
      <c r="AD280" s="1"/>
      <c r="AE280" s="1"/>
      <c r="AF280" s="1"/>
      <c r="AG280" s="1"/>
    </row>
    <row r="281" spans="1:33" hidden="1" outlineLevel="1">
      <c r="A281" s="27" t="s">
        <v>606</v>
      </c>
      <c r="B281" s="6" t="s">
        <v>607</v>
      </c>
      <c r="C281" s="30">
        <f t="shared" si="85"/>
        <v>0</v>
      </c>
      <c r="D281" s="30">
        <f t="shared" si="86"/>
        <v>0</v>
      </c>
      <c r="E281" s="30">
        <f t="shared" si="87"/>
        <v>0</v>
      </c>
      <c r="F281" s="30"/>
      <c r="G281" s="30"/>
      <c r="H281" s="30"/>
      <c r="I281" s="30"/>
      <c r="J281" s="30">
        <f t="shared" si="88"/>
        <v>0</v>
      </c>
      <c r="K281" s="30"/>
      <c r="L281" s="30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  <c r="AB281" s="1"/>
      <c r="AC281" s="1"/>
      <c r="AD281" s="1"/>
      <c r="AE281" s="1"/>
      <c r="AF281" s="1"/>
      <c r="AG281" s="1"/>
    </row>
    <row r="282" spans="1:33" ht="25.5" hidden="1" outlineLevel="1">
      <c r="A282" s="27" t="s">
        <v>608</v>
      </c>
      <c r="B282" s="6" t="s">
        <v>609</v>
      </c>
      <c r="C282" s="30">
        <f t="shared" si="85"/>
        <v>0</v>
      </c>
      <c r="D282" s="30">
        <f t="shared" si="86"/>
        <v>0</v>
      </c>
      <c r="E282" s="30">
        <f t="shared" si="87"/>
        <v>0</v>
      </c>
      <c r="F282" s="30"/>
      <c r="G282" s="30"/>
      <c r="H282" s="30"/>
      <c r="I282" s="30"/>
      <c r="J282" s="30">
        <f t="shared" si="88"/>
        <v>0</v>
      </c>
      <c r="K282" s="30"/>
      <c r="L282" s="30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  <c r="AB282" s="1"/>
      <c r="AC282" s="1"/>
      <c r="AD282" s="1"/>
      <c r="AE282" s="1"/>
      <c r="AF282" s="1"/>
      <c r="AG282" s="1"/>
    </row>
    <row r="283" spans="1:33" hidden="1" outlineLevel="1">
      <c r="A283" s="27" t="s">
        <v>610</v>
      </c>
      <c r="B283" s="6" t="s">
        <v>611</v>
      </c>
      <c r="C283" s="30">
        <f t="shared" si="85"/>
        <v>0</v>
      </c>
      <c r="D283" s="30">
        <f t="shared" si="86"/>
        <v>0</v>
      </c>
      <c r="E283" s="30">
        <f t="shared" si="87"/>
        <v>0</v>
      </c>
      <c r="F283" s="30"/>
      <c r="G283" s="30"/>
      <c r="H283" s="30"/>
      <c r="I283" s="30"/>
      <c r="J283" s="30">
        <f t="shared" si="88"/>
        <v>0</v>
      </c>
      <c r="K283" s="30"/>
      <c r="L283" s="30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  <c r="AB283" s="1"/>
      <c r="AC283" s="1"/>
      <c r="AD283" s="1"/>
      <c r="AE283" s="1"/>
      <c r="AF283" s="1"/>
      <c r="AG283" s="1"/>
    </row>
    <row r="284" spans="1:33" hidden="1" outlineLevel="1">
      <c r="A284" s="27" t="s">
        <v>612</v>
      </c>
      <c r="B284" s="6" t="s">
        <v>613</v>
      </c>
      <c r="C284" s="30">
        <f t="shared" si="85"/>
        <v>0</v>
      </c>
      <c r="D284" s="30">
        <f t="shared" si="86"/>
        <v>0</v>
      </c>
      <c r="E284" s="30">
        <f t="shared" si="87"/>
        <v>0</v>
      </c>
      <c r="F284" s="30"/>
      <c r="G284" s="30"/>
      <c r="H284" s="30"/>
      <c r="I284" s="30"/>
      <c r="J284" s="30">
        <f t="shared" si="88"/>
        <v>0</v>
      </c>
      <c r="K284" s="30"/>
      <c r="L284" s="30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  <c r="AB284" s="1"/>
      <c r="AC284" s="1"/>
      <c r="AD284" s="1"/>
      <c r="AE284" s="1"/>
      <c r="AF284" s="1"/>
      <c r="AG284" s="1"/>
    </row>
    <row r="285" spans="1:33" hidden="1" outlineLevel="1">
      <c r="A285" s="27" t="s">
        <v>614</v>
      </c>
      <c r="B285" s="6" t="s">
        <v>615</v>
      </c>
      <c r="C285" s="30">
        <f t="shared" si="85"/>
        <v>0</v>
      </c>
      <c r="D285" s="30">
        <f t="shared" si="86"/>
        <v>0</v>
      </c>
      <c r="E285" s="30">
        <f t="shared" si="87"/>
        <v>0</v>
      </c>
      <c r="F285" s="30"/>
      <c r="G285" s="30"/>
      <c r="H285" s="30"/>
      <c r="I285" s="30"/>
      <c r="J285" s="30">
        <f t="shared" si="88"/>
        <v>0</v>
      </c>
      <c r="K285" s="30"/>
      <c r="L285" s="30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  <c r="AB285" s="1"/>
      <c r="AC285" s="1"/>
      <c r="AD285" s="1"/>
      <c r="AE285" s="1"/>
      <c r="AF285" s="1"/>
      <c r="AG285" s="1"/>
    </row>
    <row r="286" spans="1:33" hidden="1" outlineLevel="1">
      <c r="A286" s="27" t="s">
        <v>616</v>
      </c>
      <c r="B286" s="6" t="s">
        <v>617</v>
      </c>
      <c r="C286" s="30">
        <f t="shared" si="85"/>
        <v>0</v>
      </c>
      <c r="D286" s="30">
        <f t="shared" si="86"/>
        <v>0</v>
      </c>
      <c r="E286" s="30">
        <f t="shared" si="87"/>
        <v>0</v>
      </c>
      <c r="F286" s="30"/>
      <c r="G286" s="30"/>
      <c r="H286" s="30"/>
      <c r="I286" s="30"/>
      <c r="J286" s="30">
        <f t="shared" si="88"/>
        <v>0</v>
      </c>
      <c r="K286" s="30"/>
      <c r="L286" s="30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  <c r="AB286" s="1"/>
      <c r="AC286" s="1"/>
      <c r="AD286" s="1"/>
      <c r="AE286" s="1"/>
      <c r="AF286" s="1"/>
      <c r="AG286" s="1"/>
    </row>
    <row r="287" spans="1:33" hidden="1" outlineLevel="1">
      <c r="A287" s="27" t="s">
        <v>618</v>
      </c>
      <c r="B287" s="6" t="s">
        <v>619</v>
      </c>
      <c r="C287" s="30">
        <f t="shared" si="85"/>
        <v>0</v>
      </c>
      <c r="D287" s="30">
        <f t="shared" si="86"/>
        <v>0</v>
      </c>
      <c r="E287" s="30">
        <f t="shared" si="87"/>
        <v>0</v>
      </c>
      <c r="F287" s="30"/>
      <c r="G287" s="30"/>
      <c r="H287" s="30"/>
      <c r="I287" s="30"/>
      <c r="J287" s="30">
        <f t="shared" si="88"/>
        <v>0</v>
      </c>
      <c r="K287" s="30"/>
      <c r="L287" s="30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  <c r="AB287" s="1"/>
      <c r="AC287" s="1"/>
      <c r="AD287" s="1"/>
      <c r="AE287" s="1"/>
      <c r="AF287" s="1"/>
      <c r="AG287" s="1"/>
    </row>
    <row r="288" spans="1:33" hidden="1" outlineLevel="1">
      <c r="A288" s="27" t="s">
        <v>620</v>
      </c>
      <c r="B288" s="6" t="s">
        <v>621</v>
      </c>
      <c r="C288" s="30">
        <f t="shared" si="85"/>
        <v>0</v>
      </c>
      <c r="D288" s="30">
        <f t="shared" si="86"/>
        <v>0</v>
      </c>
      <c r="E288" s="30">
        <f t="shared" si="87"/>
        <v>0</v>
      </c>
      <c r="F288" s="30"/>
      <c r="G288" s="30"/>
      <c r="H288" s="30"/>
      <c r="I288" s="30"/>
      <c r="J288" s="30">
        <f t="shared" si="88"/>
        <v>0</v>
      </c>
      <c r="K288" s="30"/>
      <c r="L288" s="30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  <c r="AB288" s="1"/>
      <c r="AC288" s="1"/>
      <c r="AD288" s="1"/>
      <c r="AE288" s="1"/>
      <c r="AF288" s="1"/>
      <c r="AG288" s="1"/>
    </row>
    <row r="289" spans="1:33" hidden="1" outlineLevel="1">
      <c r="A289" s="27" t="s">
        <v>622</v>
      </c>
      <c r="B289" s="6" t="s">
        <v>623</v>
      </c>
      <c r="C289" s="30">
        <f t="shared" si="85"/>
        <v>0</v>
      </c>
      <c r="D289" s="30">
        <f t="shared" si="86"/>
        <v>0</v>
      </c>
      <c r="E289" s="30">
        <f t="shared" si="87"/>
        <v>0</v>
      </c>
      <c r="F289" s="30"/>
      <c r="G289" s="30"/>
      <c r="H289" s="30"/>
      <c r="I289" s="30"/>
      <c r="J289" s="30">
        <f t="shared" si="88"/>
        <v>0</v>
      </c>
      <c r="K289" s="30"/>
      <c r="L289" s="30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  <c r="AB289" s="1"/>
      <c r="AC289" s="1"/>
      <c r="AD289" s="1"/>
      <c r="AE289" s="1"/>
      <c r="AF289" s="1"/>
      <c r="AG289" s="1"/>
    </row>
    <row r="290" spans="1:33" ht="25.5" hidden="1" outlineLevel="1">
      <c r="A290" s="27" t="s">
        <v>624</v>
      </c>
      <c r="B290" s="6" t="s">
        <v>625</v>
      </c>
      <c r="C290" s="30">
        <f t="shared" si="85"/>
        <v>0</v>
      </c>
      <c r="D290" s="30">
        <f t="shared" si="86"/>
        <v>0</v>
      </c>
      <c r="E290" s="30">
        <f t="shared" si="87"/>
        <v>0</v>
      </c>
      <c r="F290" s="30"/>
      <c r="G290" s="30"/>
      <c r="H290" s="30"/>
      <c r="I290" s="30"/>
      <c r="J290" s="30">
        <f t="shared" si="88"/>
        <v>0</v>
      </c>
      <c r="K290" s="30"/>
      <c r="L290" s="30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  <c r="AB290" s="1"/>
      <c r="AC290" s="1"/>
      <c r="AD290" s="1"/>
      <c r="AE290" s="1"/>
      <c r="AF290" s="1"/>
      <c r="AG290" s="1"/>
    </row>
    <row r="291" spans="1:33" ht="25.5" hidden="1" outlineLevel="1">
      <c r="A291" s="27" t="s">
        <v>626</v>
      </c>
      <c r="B291" s="6" t="s">
        <v>627</v>
      </c>
      <c r="C291" s="30">
        <f t="shared" si="85"/>
        <v>0</v>
      </c>
      <c r="D291" s="30">
        <f t="shared" si="86"/>
        <v>0</v>
      </c>
      <c r="E291" s="30">
        <f t="shared" si="87"/>
        <v>0</v>
      </c>
      <c r="F291" s="30"/>
      <c r="G291" s="30"/>
      <c r="H291" s="30"/>
      <c r="I291" s="30"/>
      <c r="J291" s="30">
        <f t="shared" si="88"/>
        <v>0</v>
      </c>
      <c r="K291" s="30"/>
      <c r="L291" s="30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  <c r="AB291" s="1"/>
      <c r="AC291" s="1"/>
      <c r="AD291" s="1"/>
      <c r="AE291" s="1"/>
      <c r="AF291" s="1"/>
      <c r="AG291" s="1"/>
    </row>
    <row r="292" spans="1:33" ht="25.5" hidden="1" outlineLevel="1">
      <c r="A292" s="27" t="s">
        <v>628</v>
      </c>
      <c r="B292" s="6" t="s">
        <v>629</v>
      </c>
      <c r="C292" s="30">
        <f t="shared" ref="C292:J292" si="89">SUM(C293:C303)</f>
        <v>0</v>
      </c>
      <c r="D292" s="30">
        <f>SUM(D293:D303)</f>
        <v>0</v>
      </c>
      <c r="E292" s="30">
        <f>SUM(E293:E303)</f>
        <v>0</v>
      </c>
      <c r="F292" s="30">
        <f t="shared" si="89"/>
        <v>0</v>
      </c>
      <c r="G292" s="30">
        <f t="shared" si="89"/>
        <v>0</v>
      </c>
      <c r="H292" s="30">
        <f t="shared" si="89"/>
        <v>0</v>
      </c>
      <c r="I292" s="30">
        <f t="shared" si="89"/>
        <v>0</v>
      </c>
      <c r="J292" s="30">
        <f t="shared" si="89"/>
        <v>0</v>
      </c>
      <c r="K292" s="30"/>
      <c r="L292" s="30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  <c r="AB292" s="1"/>
      <c r="AC292" s="1"/>
      <c r="AD292" s="1"/>
      <c r="AE292" s="1"/>
      <c r="AF292" s="1"/>
      <c r="AG292" s="1"/>
    </row>
    <row r="293" spans="1:33" hidden="1" outlineLevel="1">
      <c r="A293" s="27" t="s">
        <v>630</v>
      </c>
      <c r="B293" s="6" t="s">
        <v>631</v>
      </c>
      <c r="C293" s="30">
        <f t="shared" ref="C293:C304" si="90">SUM(F293:J293)</f>
        <v>0</v>
      </c>
      <c r="D293" s="30">
        <f t="shared" ref="D293:D304" si="91">SUM(H293:M293)</f>
        <v>0</v>
      </c>
      <c r="E293" s="30">
        <f t="shared" ref="E293:E304" si="92">SUM(I293:N293)</f>
        <v>0</v>
      </c>
      <c r="F293" s="30"/>
      <c r="G293" s="30"/>
      <c r="H293" s="30"/>
      <c r="I293" s="30"/>
      <c r="J293" s="30">
        <f t="shared" ref="J293:J304" si="93">SUM(K293:L293)</f>
        <v>0</v>
      </c>
      <c r="K293" s="30"/>
      <c r="L293" s="30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  <c r="AB293" s="1"/>
      <c r="AC293" s="1"/>
      <c r="AD293" s="1"/>
      <c r="AE293" s="1"/>
      <c r="AF293" s="1"/>
      <c r="AG293" s="1"/>
    </row>
    <row r="294" spans="1:33" hidden="1" outlineLevel="1">
      <c r="A294" s="27" t="s">
        <v>632</v>
      </c>
      <c r="B294" s="6" t="s">
        <v>633</v>
      </c>
      <c r="C294" s="30">
        <f t="shared" si="90"/>
        <v>0</v>
      </c>
      <c r="D294" s="30">
        <f t="shared" si="91"/>
        <v>0</v>
      </c>
      <c r="E294" s="30">
        <f t="shared" si="92"/>
        <v>0</v>
      </c>
      <c r="F294" s="30"/>
      <c r="G294" s="30"/>
      <c r="H294" s="30"/>
      <c r="I294" s="30"/>
      <c r="J294" s="30">
        <f t="shared" si="93"/>
        <v>0</v>
      </c>
      <c r="K294" s="30"/>
      <c r="L294" s="30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  <c r="AB294" s="1"/>
      <c r="AC294" s="1"/>
      <c r="AD294" s="1"/>
      <c r="AE294" s="1"/>
      <c r="AF294" s="1"/>
      <c r="AG294" s="1"/>
    </row>
    <row r="295" spans="1:33" hidden="1" outlineLevel="1">
      <c r="A295" s="27" t="s">
        <v>634</v>
      </c>
      <c r="B295" s="6" t="s">
        <v>635</v>
      </c>
      <c r="C295" s="30">
        <f t="shared" si="90"/>
        <v>0</v>
      </c>
      <c r="D295" s="30">
        <f t="shared" si="91"/>
        <v>0</v>
      </c>
      <c r="E295" s="30">
        <f t="shared" si="92"/>
        <v>0</v>
      </c>
      <c r="F295" s="30"/>
      <c r="G295" s="30"/>
      <c r="H295" s="30"/>
      <c r="I295" s="30"/>
      <c r="J295" s="30">
        <f t="shared" si="93"/>
        <v>0</v>
      </c>
      <c r="K295" s="30"/>
      <c r="L295" s="30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  <c r="AB295" s="1"/>
      <c r="AC295" s="1"/>
      <c r="AD295" s="1"/>
      <c r="AE295" s="1"/>
      <c r="AF295" s="1"/>
      <c r="AG295" s="1"/>
    </row>
    <row r="296" spans="1:33" hidden="1" outlineLevel="1">
      <c r="A296" s="27" t="s">
        <v>636</v>
      </c>
      <c r="B296" s="6" t="s">
        <v>637</v>
      </c>
      <c r="C296" s="30">
        <f t="shared" si="90"/>
        <v>0</v>
      </c>
      <c r="D296" s="30">
        <f t="shared" si="91"/>
        <v>0</v>
      </c>
      <c r="E296" s="30">
        <f t="shared" si="92"/>
        <v>0</v>
      </c>
      <c r="F296" s="30"/>
      <c r="G296" s="30"/>
      <c r="H296" s="30"/>
      <c r="I296" s="30"/>
      <c r="J296" s="30">
        <f t="shared" si="93"/>
        <v>0</v>
      </c>
      <c r="K296" s="30"/>
      <c r="L296" s="30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  <c r="AB296" s="1"/>
      <c r="AC296" s="1"/>
      <c r="AD296" s="1"/>
      <c r="AE296" s="1"/>
      <c r="AF296" s="1"/>
      <c r="AG296" s="1"/>
    </row>
    <row r="297" spans="1:33" hidden="1" outlineLevel="1">
      <c r="A297" s="27" t="s">
        <v>638</v>
      </c>
      <c r="B297" s="6" t="s">
        <v>639</v>
      </c>
      <c r="C297" s="30">
        <f t="shared" si="90"/>
        <v>0</v>
      </c>
      <c r="D297" s="30">
        <f t="shared" si="91"/>
        <v>0</v>
      </c>
      <c r="E297" s="30">
        <f t="shared" si="92"/>
        <v>0</v>
      </c>
      <c r="F297" s="30"/>
      <c r="G297" s="30"/>
      <c r="H297" s="30"/>
      <c r="I297" s="30"/>
      <c r="J297" s="30">
        <f t="shared" si="93"/>
        <v>0</v>
      </c>
      <c r="K297" s="30"/>
      <c r="L297" s="30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  <c r="AB297" s="1"/>
      <c r="AC297" s="1"/>
      <c r="AD297" s="1"/>
      <c r="AE297" s="1"/>
      <c r="AF297" s="1"/>
      <c r="AG297" s="1"/>
    </row>
    <row r="298" spans="1:33" hidden="1" outlineLevel="1">
      <c r="A298" s="27" t="s">
        <v>640</v>
      </c>
      <c r="B298" s="6" t="s">
        <v>641</v>
      </c>
      <c r="C298" s="30">
        <f t="shared" si="90"/>
        <v>0</v>
      </c>
      <c r="D298" s="30">
        <f t="shared" si="91"/>
        <v>0</v>
      </c>
      <c r="E298" s="30">
        <f t="shared" si="92"/>
        <v>0</v>
      </c>
      <c r="F298" s="30"/>
      <c r="G298" s="30"/>
      <c r="H298" s="30"/>
      <c r="I298" s="30"/>
      <c r="J298" s="30">
        <f t="shared" si="93"/>
        <v>0</v>
      </c>
      <c r="K298" s="30"/>
      <c r="L298" s="30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  <c r="AB298" s="1"/>
      <c r="AC298" s="1"/>
      <c r="AD298" s="1"/>
      <c r="AE298" s="1"/>
      <c r="AF298" s="1"/>
      <c r="AG298" s="1"/>
    </row>
    <row r="299" spans="1:33" hidden="1" outlineLevel="1">
      <c r="A299" s="27" t="s">
        <v>642</v>
      </c>
      <c r="B299" s="6" t="s">
        <v>643</v>
      </c>
      <c r="C299" s="30">
        <f t="shared" si="90"/>
        <v>0</v>
      </c>
      <c r="D299" s="30">
        <f t="shared" si="91"/>
        <v>0</v>
      </c>
      <c r="E299" s="30">
        <f t="shared" si="92"/>
        <v>0</v>
      </c>
      <c r="F299" s="30"/>
      <c r="G299" s="30"/>
      <c r="H299" s="30"/>
      <c r="I299" s="30"/>
      <c r="J299" s="30">
        <f t="shared" si="93"/>
        <v>0</v>
      </c>
      <c r="K299" s="30"/>
      <c r="L299" s="30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  <c r="AB299" s="1"/>
      <c r="AC299" s="1"/>
      <c r="AD299" s="1"/>
      <c r="AE299" s="1"/>
      <c r="AF299" s="1"/>
      <c r="AG299" s="1"/>
    </row>
    <row r="300" spans="1:33" hidden="1" outlineLevel="1">
      <c r="A300" s="27" t="s">
        <v>644</v>
      </c>
      <c r="B300" s="6" t="s">
        <v>645</v>
      </c>
      <c r="C300" s="30">
        <f t="shared" si="90"/>
        <v>0</v>
      </c>
      <c r="D300" s="30">
        <f t="shared" si="91"/>
        <v>0</v>
      </c>
      <c r="E300" s="30">
        <f t="shared" si="92"/>
        <v>0</v>
      </c>
      <c r="F300" s="30"/>
      <c r="G300" s="30"/>
      <c r="H300" s="30"/>
      <c r="I300" s="30"/>
      <c r="J300" s="30">
        <f t="shared" si="93"/>
        <v>0</v>
      </c>
      <c r="K300" s="30"/>
      <c r="L300" s="30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  <c r="AB300" s="1"/>
      <c r="AC300" s="1"/>
      <c r="AD300" s="1"/>
      <c r="AE300" s="1"/>
      <c r="AF300" s="1"/>
      <c r="AG300" s="1"/>
    </row>
    <row r="301" spans="1:33" hidden="1" outlineLevel="1">
      <c r="A301" s="27" t="s">
        <v>646</v>
      </c>
      <c r="B301" s="6" t="s">
        <v>647</v>
      </c>
      <c r="C301" s="30">
        <f t="shared" si="90"/>
        <v>0</v>
      </c>
      <c r="D301" s="30">
        <f t="shared" si="91"/>
        <v>0</v>
      </c>
      <c r="E301" s="30">
        <f t="shared" si="92"/>
        <v>0</v>
      </c>
      <c r="F301" s="30"/>
      <c r="G301" s="30"/>
      <c r="H301" s="30"/>
      <c r="I301" s="30"/>
      <c r="J301" s="30">
        <f t="shared" si="93"/>
        <v>0</v>
      </c>
      <c r="K301" s="30"/>
      <c r="L301" s="30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  <c r="AB301" s="1"/>
      <c r="AC301" s="1"/>
      <c r="AD301" s="1"/>
      <c r="AE301" s="1"/>
      <c r="AF301" s="1"/>
      <c r="AG301" s="1"/>
    </row>
    <row r="302" spans="1:33" hidden="1" outlineLevel="1">
      <c r="A302" s="27" t="s">
        <v>648</v>
      </c>
      <c r="B302" s="6" t="s">
        <v>649</v>
      </c>
      <c r="C302" s="30">
        <f t="shared" si="90"/>
        <v>0</v>
      </c>
      <c r="D302" s="30">
        <f t="shared" si="91"/>
        <v>0</v>
      </c>
      <c r="E302" s="30">
        <f t="shared" si="92"/>
        <v>0</v>
      </c>
      <c r="F302" s="30"/>
      <c r="G302" s="30"/>
      <c r="H302" s="30"/>
      <c r="I302" s="30"/>
      <c r="J302" s="30">
        <f t="shared" si="93"/>
        <v>0</v>
      </c>
      <c r="K302" s="30"/>
      <c r="L302" s="30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  <c r="AB302" s="1"/>
      <c r="AC302" s="1"/>
      <c r="AD302" s="1"/>
      <c r="AE302" s="1"/>
      <c r="AF302" s="1"/>
      <c r="AG302" s="1"/>
    </row>
    <row r="303" spans="1:33" hidden="1" outlineLevel="1">
      <c r="A303" s="27" t="s">
        <v>650</v>
      </c>
      <c r="B303" s="6" t="s">
        <v>651</v>
      </c>
      <c r="C303" s="30">
        <f t="shared" si="90"/>
        <v>0</v>
      </c>
      <c r="D303" s="30">
        <f t="shared" si="91"/>
        <v>0</v>
      </c>
      <c r="E303" s="30">
        <f t="shared" si="92"/>
        <v>0</v>
      </c>
      <c r="F303" s="30"/>
      <c r="G303" s="30"/>
      <c r="H303" s="30"/>
      <c r="I303" s="30"/>
      <c r="J303" s="30">
        <f t="shared" si="93"/>
        <v>0</v>
      </c>
      <c r="K303" s="30"/>
      <c r="L303" s="30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  <c r="AB303" s="1"/>
      <c r="AC303" s="1"/>
      <c r="AD303" s="1"/>
      <c r="AE303" s="1"/>
      <c r="AF303" s="1"/>
      <c r="AG303" s="1"/>
    </row>
    <row r="304" spans="1:33" hidden="1" outlineLevel="1">
      <c r="A304" s="27" t="s">
        <v>652</v>
      </c>
      <c r="B304" s="6" t="s">
        <v>653</v>
      </c>
      <c r="C304" s="30">
        <f t="shared" si="90"/>
        <v>0</v>
      </c>
      <c r="D304" s="30">
        <f t="shared" si="91"/>
        <v>0</v>
      </c>
      <c r="E304" s="30">
        <f t="shared" si="92"/>
        <v>0</v>
      </c>
      <c r="F304" s="30"/>
      <c r="G304" s="30"/>
      <c r="H304" s="30"/>
      <c r="I304" s="30"/>
      <c r="J304" s="30">
        <f t="shared" si="93"/>
        <v>0</v>
      </c>
      <c r="K304" s="30"/>
      <c r="L304" s="30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  <c r="AB304" s="1"/>
      <c r="AC304" s="1"/>
      <c r="AD304" s="1"/>
      <c r="AE304" s="1"/>
      <c r="AF304" s="1"/>
      <c r="AG304" s="1"/>
    </row>
    <row r="305" spans="1:33" hidden="1" outlineLevel="1">
      <c r="A305" s="27" t="s">
        <v>654</v>
      </c>
      <c r="B305" s="6" t="s">
        <v>655</v>
      </c>
      <c r="C305" s="30">
        <f t="shared" ref="C305:J305" si="94">SUM(C306:C316)</f>
        <v>0</v>
      </c>
      <c r="D305" s="30">
        <f>SUM(D306:D316)</f>
        <v>0</v>
      </c>
      <c r="E305" s="30">
        <f>SUM(E306:E316)</f>
        <v>0</v>
      </c>
      <c r="F305" s="30">
        <f t="shared" si="94"/>
        <v>0</v>
      </c>
      <c r="G305" s="30">
        <f t="shared" si="94"/>
        <v>0</v>
      </c>
      <c r="H305" s="30">
        <f t="shared" si="94"/>
        <v>0</v>
      </c>
      <c r="I305" s="30">
        <f t="shared" si="94"/>
        <v>0</v>
      </c>
      <c r="J305" s="30">
        <f t="shared" si="94"/>
        <v>0</v>
      </c>
      <c r="K305" s="30"/>
      <c r="L305" s="30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  <c r="AB305" s="1"/>
      <c r="AC305" s="1"/>
      <c r="AD305" s="1"/>
      <c r="AE305" s="1"/>
      <c r="AF305" s="1"/>
      <c r="AG305" s="1"/>
    </row>
    <row r="306" spans="1:33" hidden="1" outlineLevel="1">
      <c r="A306" s="27" t="s">
        <v>656</v>
      </c>
      <c r="B306" s="6" t="s">
        <v>657</v>
      </c>
      <c r="C306" s="30">
        <f t="shared" ref="C306:C316" si="95">SUM(F306:J306)</f>
        <v>0</v>
      </c>
      <c r="D306" s="30">
        <f t="shared" ref="D306:D316" si="96">SUM(H306:M306)</f>
        <v>0</v>
      </c>
      <c r="E306" s="30">
        <f t="shared" ref="E306:E316" si="97">SUM(I306:N306)</f>
        <v>0</v>
      </c>
      <c r="F306" s="30"/>
      <c r="G306" s="30"/>
      <c r="H306" s="30"/>
      <c r="I306" s="30"/>
      <c r="J306" s="30">
        <f t="shared" ref="J306:J316" si="98">SUM(K306:L306)</f>
        <v>0</v>
      </c>
      <c r="K306" s="30"/>
      <c r="L306" s="30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  <c r="AB306" s="1"/>
      <c r="AC306" s="1"/>
      <c r="AD306" s="1"/>
      <c r="AE306" s="1"/>
      <c r="AF306" s="1"/>
      <c r="AG306" s="1"/>
    </row>
    <row r="307" spans="1:33" hidden="1" outlineLevel="1">
      <c r="A307" s="27" t="s">
        <v>658</v>
      </c>
      <c r="B307" s="6" t="s">
        <v>659</v>
      </c>
      <c r="C307" s="30">
        <f t="shared" si="95"/>
        <v>0</v>
      </c>
      <c r="D307" s="30">
        <f t="shared" si="96"/>
        <v>0</v>
      </c>
      <c r="E307" s="30">
        <f t="shared" si="97"/>
        <v>0</v>
      </c>
      <c r="F307" s="30"/>
      <c r="G307" s="30"/>
      <c r="H307" s="30"/>
      <c r="I307" s="30"/>
      <c r="J307" s="30">
        <f t="shared" si="98"/>
        <v>0</v>
      </c>
      <c r="K307" s="30"/>
      <c r="L307" s="30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  <c r="AB307" s="1"/>
      <c r="AC307" s="1"/>
      <c r="AD307" s="1"/>
      <c r="AE307" s="1"/>
      <c r="AF307" s="1"/>
      <c r="AG307" s="1"/>
    </row>
    <row r="308" spans="1:33" hidden="1" outlineLevel="1">
      <c r="A308" s="27" t="s">
        <v>660</v>
      </c>
      <c r="B308" s="6" t="s">
        <v>661</v>
      </c>
      <c r="C308" s="30">
        <f t="shared" si="95"/>
        <v>0</v>
      </c>
      <c r="D308" s="30">
        <f t="shared" si="96"/>
        <v>0</v>
      </c>
      <c r="E308" s="30">
        <f t="shared" si="97"/>
        <v>0</v>
      </c>
      <c r="F308" s="30"/>
      <c r="G308" s="30"/>
      <c r="H308" s="30"/>
      <c r="I308" s="30"/>
      <c r="J308" s="30">
        <f t="shared" si="98"/>
        <v>0</v>
      </c>
      <c r="K308" s="30"/>
      <c r="L308" s="30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  <c r="AB308" s="1"/>
      <c r="AC308" s="1"/>
      <c r="AD308" s="1"/>
      <c r="AE308" s="1"/>
      <c r="AF308" s="1"/>
      <c r="AG308" s="1"/>
    </row>
    <row r="309" spans="1:33" hidden="1" outlineLevel="1">
      <c r="A309" s="27" t="s">
        <v>662</v>
      </c>
      <c r="B309" s="6" t="s">
        <v>663</v>
      </c>
      <c r="C309" s="30">
        <f t="shared" si="95"/>
        <v>0</v>
      </c>
      <c r="D309" s="30">
        <f t="shared" si="96"/>
        <v>0</v>
      </c>
      <c r="E309" s="30">
        <f t="shared" si="97"/>
        <v>0</v>
      </c>
      <c r="F309" s="30"/>
      <c r="G309" s="30"/>
      <c r="H309" s="30"/>
      <c r="I309" s="30"/>
      <c r="J309" s="30">
        <f t="shared" si="98"/>
        <v>0</v>
      </c>
      <c r="K309" s="30"/>
      <c r="L309" s="30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  <c r="AB309" s="1"/>
      <c r="AC309" s="1"/>
      <c r="AD309" s="1"/>
      <c r="AE309" s="1"/>
      <c r="AF309" s="1"/>
      <c r="AG309" s="1"/>
    </row>
    <row r="310" spans="1:33" hidden="1" outlineLevel="1">
      <c r="A310" s="27" t="s">
        <v>664</v>
      </c>
      <c r="B310" s="6" t="s">
        <v>665</v>
      </c>
      <c r="C310" s="30">
        <f t="shared" si="95"/>
        <v>0</v>
      </c>
      <c r="D310" s="30">
        <f t="shared" si="96"/>
        <v>0</v>
      </c>
      <c r="E310" s="30">
        <f t="shared" si="97"/>
        <v>0</v>
      </c>
      <c r="F310" s="30"/>
      <c r="G310" s="30"/>
      <c r="H310" s="30"/>
      <c r="I310" s="30"/>
      <c r="J310" s="30">
        <f t="shared" si="98"/>
        <v>0</v>
      </c>
      <c r="K310" s="30"/>
      <c r="L310" s="30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  <c r="AB310" s="1"/>
      <c r="AC310" s="1"/>
      <c r="AD310" s="1"/>
      <c r="AE310" s="1"/>
      <c r="AF310" s="1"/>
      <c r="AG310" s="1"/>
    </row>
    <row r="311" spans="1:33" hidden="1" outlineLevel="1">
      <c r="A311" s="27" t="s">
        <v>666</v>
      </c>
      <c r="B311" s="6" t="s">
        <v>667</v>
      </c>
      <c r="C311" s="30">
        <f t="shared" si="95"/>
        <v>0</v>
      </c>
      <c r="D311" s="30">
        <f t="shared" si="96"/>
        <v>0</v>
      </c>
      <c r="E311" s="30">
        <f t="shared" si="97"/>
        <v>0</v>
      </c>
      <c r="F311" s="30"/>
      <c r="G311" s="30"/>
      <c r="H311" s="30"/>
      <c r="I311" s="30"/>
      <c r="J311" s="30">
        <f t="shared" si="98"/>
        <v>0</v>
      </c>
      <c r="K311" s="30"/>
      <c r="L311" s="30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  <c r="AB311" s="1"/>
      <c r="AC311" s="1"/>
      <c r="AD311" s="1"/>
      <c r="AE311" s="1"/>
      <c r="AF311" s="1"/>
      <c r="AG311" s="1"/>
    </row>
    <row r="312" spans="1:33" hidden="1" outlineLevel="1">
      <c r="A312" s="27" t="s">
        <v>668</v>
      </c>
      <c r="B312" s="6" t="s">
        <v>669</v>
      </c>
      <c r="C312" s="30">
        <f t="shared" si="95"/>
        <v>0</v>
      </c>
      <c r="D312" s="30">
        <f t="shared" si="96"/>
        <v>0</v>
      </c>
      <c r="E312" s="30">
        <f t="shared" si="97"/>
        <v>0</v>
      </c>
      <c r="F312" s="30"/>
      <c r="G312" s="30"/>
      <c r="H312" s="30"/>
      <c r="I312" s="30"/>
      <c r="J312" s="30">
        <f t="shared" si="98"/>
        <v>0</v>
      </c>
      <c r="K312" s="30"/>
      <c r="L312" s="30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  <c r="AB312" s="1"/>
      <c r="AC312" s="1"/>
      <c r="AD312" s="1"/>
      <c r="AE312" s="1"/>
      <c r="AF312" s="1"/>
      <c r="AG312" s="1"/>
    </row>
    <row r="313" spans="1:33" hidden="1" outlineLevel="1">
      <c r="A313" s="27" t="s">
        <v>670</v>
      </c>
      <c r="B313" s="6" t="s">
        <v>671</v>
      </c>
      <c r="C313" s="30">
        <f t="shared" si="95"/>
        <v>0</v>
      </c>
      <c r="D313" s="30">
        <f t="shared" si="96"/>
        <v>0</v>
      </c>
      <c r="E313" s="30">
        <f t="shared" si="97"/>
        <v>0</v>
      </c>
      <c r="F313" s="30"/>
      <c r="G313" s="30"/>
      <c r="H313" s="30"/>
      <c r="I313" s="30"/>
      <c r="J313" s="30">
        <f t="shared" si="98"/>
        <v>0</v>
      </c>
      <c r="K313" s="30"/>
      <c r="L313" s="30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  <c r="AB313" s="1"/>
      <c r="AC313" s="1"/>
      <c r="AD313" s="1"/>
      <c r="AE313" s="1"/>
      <c r="AF313" s="1"/>
      <c r="AG313" s="1"/>
    </row>
    <row r="314" spans="1:33" hidden="1" outlineLevel="1">
      <c r="A314" s="27" t="s">
        <v>672</v>
      </c>
      <c r="B314" s="6" t="s">
        <v>673</v>
      </c>
      <c r="C314" s="30">
        <f t="shared" si="95"/>
        <v>0</v>
      </c>
      <c r="D314" s="30">
        <f t="shared" si="96"/>
        <v>0</v>
      </c>
      <c r="E314" s="30">
        <f t="shared" si="97"/>
        <v>0</v>
      </c>
      <c r="F314" s="30"/>
      <c r="G314" s="30"/>
      <c r="H314" s="30"/>
      <c r="I314" s="30"/>
      <c r="J314" s="30">
        <f t="shared" si="98"/>
        <v>0</v>
      </c>
      <c r="K314" s="30"/>
      <c r="L314" s="30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  <c r="AB314" s="1"/>
      <c r="AC314" s="1"/>
      <c r="AD314" s="1"/>
      <c r="AE314" s="1"/>
      <c r="AF314" s="1"/>
      <c r="AG314" s="1"/>
    </row>
    <row r="315" spans="1:33" hidden="1" outlineLevel="1">
      <c r="A315" s="27" t="s">
        <v>674</v>
      </c>
      <c r="B315" s="6" t="s">
        <v>675</v>
      </c>
      <c r="C315" s="30">
        <f t="shared" si="95"/>
        <v>0</v>
      </c>
      <c r="D315" s="30">
        <f t="shared" si="96"/>
        <v>0</v>
      </c>
      <c r="E315" s="30">
        <f t="shared" si="97"/>
        <v>0</v>
      </c>
      <c r="F315" s="30"/>
      <c r="G315" s="30"/>
      <c r="H315" s="30"/>
      <c r="I315" s="30"/>
      <c r="J315" s="30">
        <f t="shared" si="98"/>
        <v>0</v>
      </c>
      <c r="K315" s="30"/>
      <c r="L315" s="30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  <c r="AB315" s="1"/>
      <c r="AC315" s="1"/>
      <c r="AD315" s="1"/>
      <c r="AE315" s="1"/>
      <c r="AF315" s="1"/>
      <c r="AG315" s="1"/>
    </row>
    <row r="316" spans="1:33" hidden="1" outlineLevel="1">
      <c r="A316" s="27" t="s">
        <v>676</v>
      </c>
      <c r="B316" s="6" t="s">
        <v>677</v>
      </c>
      <c r="C316" s="30">
        <f t="shared" si="95"/>
        <v>0</v>
      </c>
      <c r="D316" s="30">
        <f t="shared" si="96"/>
        <v>0</v>
      </c>
      <c r="E316" s="30">
        <f t="shared" si="97"/>
        <v>0</v>
      </c>
      <c r="F316" s="30"/>
      <c r="G316" s="30"/>
      <c r="H316" s="30"/>
      <c r="I316" s="30"/>
      <c r="J316" s="30">
        <f t="shared" si="98"/>
        <v>0</v>
      </c>
      <c r="K316" s="30"/>
      <c r="L316" s="30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  <c r="AB316" s="1"/>
      <c r="AC316" s="1"/>
      <c r="AD316" s="1"/>
      <c r="AE316" s="1"/>
      <c r="AF316" s="1"/>
      <c r="AG316" s="1"/>
    </row>
    <row r="317" spans="1:33" s="13" customFormat="1" ht="22.5" hidden="1" customHeight="1">
      <c r="A317" s="11" t="s">
        <v>678</v>
      </c>
      <c r="B317" s="12" t="s">
        <v>679</v>
      </c>
      <c r="C317" s="32">
        <f t="shared" ref="C317:J317" si="99">+C256+C257+C268+C279+C290+C292+C304+C305</f>
        <v>0</v>
      </c>
      <c r="D317" s="32">
        <f>+D256+D257+D268+D279+D290+D292+D304+D305</f>
        <v>0</v>
      </c>
      <c r="E317" s="32">
        <f>+E256+E257+E268+E279+E290+E292+E304+E305</f>
        <v>0</v>
      </c>
      <c r="F317" s="32">
        <f t="shared" si="99"/>
        <v>0</v>
      </c>
      <c r="G317" s="32">
        <f t="shared" si="99"/>
        <v>0</v>
      </c>
      <c r="H317" s="32">
        <f t="shared" si="99"/>
        <v>0</v>
      </c>
      <c r="I317" s="32">
        <f t="shared" si="99"/>
        <v>0</v>
      </c>
      <c r="J317" s="32">
        <f t="shared" si="99"/>
        <v>0</v>
      </c>
      <c r="K317" s="30"/>
      <c r="L317" s="30">
        <f>SUM(M317:N317)</f>
        <v>0</v>
      </c>
    </row>
    <row r="318" spans="1:33" s="16" customFormat="1" ht="22.5" customHeight="1">
      <c r="A318" s="14" t="s">
        <v>680</v>
      </c>
      <c r="B318" s="15" t="s">
        <v>681</v>
      </c>
      <c r="C318" s="33">
        <f t="shared" ref="C318:J318" si="100">+C23+C24+C105+C172+C241+C250+C255+C317</f>
        <v>18048</v>
      </c>
      <c r="D318" s="33">
        <f>+D23+D24+D105+D172+D241+D250+D255+D317</f>
        <v>19232</v>
      </c>
      <c r="E318" s="33">
        <f>+E23+E24+E105+E172+E241+E250+E255+E317</f>
        <v>18717</v>
      </c>
      <c r="F318" s="33"/>
      <c r="G318" s="33">
        <f t="shared" si="100"/>
        <v>0</v>
      </c>
      <c r="H318" s="33">
        <f t="shared" si="100"/>
        <v>0</v>
      </c>
      <c r="I318" s="33">
        <f t="shared" si="100"/>
        <v>0</v>
      </c>
      <c r="J318" s="33">
        <f t="shared" si="100"/>
        <v>0</v>
      </c>
      <c r="K318" s="33"/>
      <c r="L318" s="33"/>
      <c r="M318" s="13"/>
      <c r="N318" s="13"/>
      <c r="O318" s="13"/>
      <c r="P318" s="13"/>
      <c r="Q318" s="13"/>
      <c r="R318" s="13"/>
      <c r="S318" s="13"/>
      <c r="T318" s="13"/>
      <c r="U318" s="13"/>
      <c r="V318" s="13"/>
      <c r="W318" s="13"/>
      <c r="X318" s="13"/>
      <c r="Y318" s="13"/>
      <c r="Z318" s="13"/>
      <c r="AA318" s="13"/>
      <c r="AB318" s="13"/>
      <c r="AC318" s="13"/>
      <c r="AD318" s="13"/>
      <c r="AE318" s="13"/>
      <c r="AF318" s="13"/>
      <c r="AG318" s="13"/>
    </row>
    <row r="319" spans="1:33" hidden="1">
      <c r="A319" s="27" t="s">
        <v>72</v>
      </c>
      <c r="B319" s="6" t="s">
        <v>682</v>
      </c>
      <c r="C319" s="30">
        <f t="shared" ref="C319:C324" si="101">SUM(F319:J319)</f>
        <v>0</v>
      </c>
      <c r="D319" s="30">
        <f t="shared" ref="D319:E324" si="102">SUM(H319:M319)</f>
        <v>0</v>
      </c>
      <c r="E319" s="30">
        <f t="shared" si="102"/>
        <v>0</v>
      </c>
      <c r="F319" s="30"/>
      <c r="G319" s="30"/>
      <c r="H319" s="30"/>
      <c r="I319" s="30"/>
      <c r="J319" s="30">
        <f t="shared" ref="J319:J324" si="103">SUM(K319:L319)</f>
        <v>0</v>
      </c>
      <c r="K319" s="30"/>
      <c r="L319" s="30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  <c r="AB319" s="1"/>
      <c r="AC319" s="1"/>
      <c r="AD319" s="1"/>
      <c r="AE319" s="1"/>
      <c r="AF319" s="1"/>
      <c r="AG319" s="1"/>
    </row>
    <row r="320" spans="1:33" hidden="1">
      <c r="A320" s="27" t="s">
        <v>73</v>
      </c>
      <c r="B320" s="6" t="s">
        <v>683</v>
      </c>
      <c r="C320" s="30">
        <f t="shared" si="101"/>
        <v>0</v>
      </c>
      <c r="D320" s="30">
        <f t="shared" si="102"/>
        <v>0</v>
      </c>
      <c r="E320" s="30">
        <f t="shared" si="102"/>
        <v>0</v>
      </c>
      <c r="F320" s="30"/>
      <c r="G320" s="30"/>
      <c r="H320" s="30"/>
      <c r="I320" s="30"/>
      <c r="J320" s="30">
        <f t="shared" si="103"/>
        <v>0</v>
      </c>
      <c r="K320" s="30"/>
      <c r="L320" s="30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  <c r="AB320" s="1"/>
      <c r="AC320" s="1"/>
      <c r="AD320" s="1"/>
      <c r="AE320" s="1"/>
      <c r="AF320" s="1"/>
      <c r="AG320" s="1"/>
    </row>
    <row r="321" spans="1:33" ht="25.5" hidden="1">
      <c r="A321" s="27" t="s">
        <v>75</v>
      </c>
      <c r="B321" s="6" t="s">
        <v>684</v>
      </c>
      <c r="C321" s="30">
        <f t="shared" si="101"/>
        <v>0</v>
      </c>
      <c r="D321" s="30">
        <f t="shared" si="102"/>
        <v>0</v>
      </c>
      <c r="E321" s="30">
        <f t="shared" si="102"/>
        <v>0</v>
      </c>
      <c r="F321" s="30"/>
      <c r="G321" s="30"/>
      <c r="H321" s="30"/>
      <c r="I321" s="30"/>
      <c r="J321" s="30">
        <f t="shared" si="103"/>
        <v>0</v>
      </c>
      <c r="K321" s="30"/>
      <c r="L321" s="30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  <c r="AB321" s="1"/>
      <c r="AC321" s="1"/>
      <c r="AD321" s="1"/>
      <c r="AE321" s="1"/>
      <c r="AF321" s="1"/>
      <c r="AG321" s="1"/>
    </row>
    <row r="322" spans="1:33" hidden="1">
      <c r="A322" s="27" t="s">
        <v>74</v>
      </c>
      <c r="B322" s="6" t="s">
        <v>685</v>
      </c>
      <c r="C322" s="30">
        <f t="shared" si="101"/>
        <v>0</v>
      </c>
      <c r="D322" s="30">
        <f t="shared" si="102"/>
        <v>0</v>
      </c>
      <c r="E322" s="30">
        <f t="shared" si="102"/>
        <v>0</v>
      </c>
      <c r="F322" s="30"/>
      <c r="G322" s="30"/>
      <c r="H322" s="30"/>
      <c r="I322" s="30"/>
      <c r="J322" s="30">
        <f t="shared" si="103"/>
        <v>0</v>
      </c>
      <c r="K322" s="30"/>
      <c r="L322" s="30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  <c r="AB322" s="1"/>
      <c r="AC322" s="1"/>
      <c r="AD322" s="1"/>
      <c r="AE322" s="1"/>
      <c r="AF322" s="1"/>
      <c r="AG322" s="1"/>
    </row>
    <row r="323" spans="1:33" hidden="1">
      <c r="A323" s="27" t="s">
        <v>83</v>
      </c>
      <c r="B323" s="6" t="s">
        <v>686</v>
      </c>
      <c r="C323" s="30">
        <f t="shared" si="101"/>
        <v>0</v>
      </c>
      <c r="D323" s="30">
        <f t="shared" si="102"/>
        <v>0</v>
      </c>
      <c r="E323" s="30">
        <f t="shared" si="102"/>
        <v>0</v>
      </c>
      <c r="F323" s="30"/>
      <c r="G323" s="30"/>
      <c r="H323" s="30"/>
      <c r="I323" s="30"/>
      <c r="J323" s="30">
        <f t="shared" si="103"/>
        <v>0</v>
      </c>
      <c r="K323" s="30"/>
      <c r="L323" s="30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  <c r="AB323" s="1"/>
      <c r="AC323" s="1"/>
      <c r="AD323" s="1"/>
      <c r="AE323" s="1"/>
      <c r="AF323" s="1"/>
      <c r="AG323" s="1"/>
    </row>
    <row r="324" spans="1:33" hidden="1">
      <c r="A324" s="27" t="s">
        <v>85</v>
      </c>
      <c r="B324" s="6" t="s">
        <v>687</v>
      </c>
      <c r="C324" s="30">
        <f t="shared" si="101"/>
        <v>0</v>
      </c>
      <c r="D324" s="30">
        <f t="shared" si="102"/>
        <v>0</v>
      </c>
      <c r="E324" s="30">
        <f t="shared" si="102"/>
        <v>0</v>
      </c>
      <c r="F324" s="30"/>
      <c r="G324" s="30"/>
      <c r="H324" s="30"/>
      <c r="I324" s="30"/>
      <c r="J324" s="30">
        <f t="shared" si="103"/>
        <v>0</v>
      </c>
      <c r="K324" s="30"/>
      <c r="L324" s="30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  <c r="AB324" s="1"/>
      <c r="AC324" s="1"/>
      <c r="AD324" s="1"/>
      <c r="AE324" s="1"/>
      <c r="AF324" s="1"/>
      <c r="AG324" s="1"/>
    </row>
    <row r="325" spans="1:33" s="5" customFormat="1" ht="14.25" hidden="1" customHeight="1">
      <c r="A325" s="10" t="s">
        <v>87</v>
      </c>
      <c r="B325" s="28" t="s">
        <v>688</v>
      </c>
      <c r="C325" s="34">
        <f t="shared" ref="C325:J325" si="104">SUM(C319:C324)</f>
        <v>0</v>
      </c>
      <c r="D325" s="34">
        <f>SUM(D319:D324)</f>
        <v>0</v>
      </c>
      <c r="E325" s="34">
        <f>SUM(E319:E324)</f>
        <v>0</v>
      </c>
      <c r="F325" s="34">
        <f t="shared" si="104"/>
        <v>0</v>
      </c>
      <c r="G325" s="34">
        <f t="shared" si="104"/>
        <v>0</v>
      </c>
      <c r="H325" s="34">
        <f t="shared" si="104"/>
        <v>0</v>
      </c>
      <c r="I325" s="34">
        <f t="shared" si="104"/>
        <v>0</v>
      </c>
      <c r="J325" s="34">
        <f t="shared" si="104"/>
        <v>0</v>
      </c>
      <c r="K325" s="30"/>
      <c r="L325" s="30">
        <f>SUM(M325:N325)</f>
        <v>0</v>
      </c>
    </row>
    <row r="326" spans="1:33" hidden="1" outlineLevel="1">
      <c r="A326" s="27" t="s">
        <v>89</v>
      </c>
      <c r="B326" s="6" t="s">
        <v>689</v>
      </c>
      <c r="C326" s="30">
        <f>SUM(F326:J326)</f>
        <v>0</v>
      </c>
      <c r="D326" s="30">
        <f>SUM(H326:M326)</f>
        <v>0</v>
      </c>
      <c r="E326" s="30">
        <f>SUM(I326:N326)</f>
        <v>0</v>
      </c>
      <c r="F326" s="30"/>
      <c r="G326" s="30"/>
      <c r="H326" s="30"/>
      <c r="I326" s="30"/>
      <c r="J326" s="30">
        <f>SUM(K326:L326)</f>
        <v>0</v>
      </c>
      <c r="K326" s="30"/>
      <c r="L326" s="30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  <c r="AB326" s="1"/>
      <c r="AC326" s="1"/>
      <c r="AD326" s="1"/>
      <c r="AE326" s="1"/>
      <c r="AF326" s="1"/>
      <c r="AG326" s="1"/>
    </row>
    <row r="327" spans="1:33" ht="25.5" hidden="1" outlineLevel="1">
      <c r="A327" s="27" t="s">
        <v>91</v>
      </c>
      <c r="B327" s="6" t="s">
        <v>690</v>
      </c>
      <c r="C327" s="30">
        <f>SUM(F327:J327)</f>
        <v>0</v>
      </c>
      <c r="D327" s="30">
        <f>SUM(H327:M327)</f>
        <v>0</v>
      </c>
      <c r="E327" s="30">
        <f>SUM(I327:N327)</f>
        <v>0</v>
      </c>
      <c r="F327" s="30"/>
      <c r="G327" s="30"/>
      <c r="H327" s="30"/>
      <c r="I327" s="30"/>
      <c r="J327" s="30">
        <f>SUM(K327:L327)</f>
        <v>0</v>
      </c>
      <c r="K327" s="30"/>
      <c r="L327" s="30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  <c r="AB327" s="1"/>
      <c r="AC327" s="1"/>
      <c r="AD327" s="1"/>
      <c r="AE327" s="1"/>
      <c r="AF327" s="1"/>
      <c r="AG327" s="1"/>
    </row>
    <row r="328" spans="1:33" ht="25.5" hidden="1" outlineLevel="1">
      <c r="A328" s="27" t="s">
        <v>93</v>
      </c>
      <c r="B328" s="6" t="s">
        <v>691</v>
      </c>
      <c r="C328" s="30">
        <f t="shared" ref="C328:J328" si="105">SUM(C329:C338)</f>
        <v>0</v>
      </c>
      <c r="D328" s="30">
        <f>SUM(D329:D338)</f>
        <v>0</v>
      </c>
      <c r="E328" s="30">
        <f>SUM(E329:E338)</f>
        <v>0</v>
      </c>
      <c r="F328" s="30">
        <f t="shared" si="105"/>
        <v>0</v>
      </c>
      <c r="G328" s="30">
        <f t="shared" si="105"/>
        <v>0</v>
      </c>
      <c r="H328" s="30">
        <f t="shared" si="105"/>
        <v>0</v>
      </c>
      <c r="I328" s="30">
        <f t="shared" si="105"/>
        <v>0</v>
      </c>
      <c r="J328" s="30">
        <f t="shared" si="105"/>
        <v>0</v>
      </c>
      <c r="K328" s="30"/>
      <c r="L328" s="30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  <c r="AB328" s="1"/>
      <c r="AC328" s="1"/>
      <c r="AD328" s="1"/>
      <c r="AE328" s="1"/>
      <c r="AF328" s="1"/>
      <c r="AG328" s="1"/>
    </row>
    <row r="329" spans="1:33" hidden="1" outlineLevel="1">
      <c r="A329" s="27" t="s">
        <v>95</v>
      </c>
      <c r="B329" s="6" t="s">
        <v>692</v>
      </c>
      <c r="C329" s="30">
        <f t="shared" ref="C329:C338" si="106">SUM(F329:J329)</f>
        <v>0</v>
      </c>
      <c r="D329" s="30">
        <f t="shared" ref="D329:D338" si="107">SUM(H329:M329)</f>
        <v>0</v>
      </c>
      <c r="E329" s="30">
        <f t="shared" ref="E329:E338" si="108">SUM(I329:N329)</f>
        <v>0</v>
      </c>
      <c r="F329" s="30"/>
      <c r="G329" s="30"/>
      <c r="H329" s="30"/>
      <c r="I329" s="30"/>
      <c r="J329" s="30">
        <f t="shared" ref="J329:J338" si="109">SUM(K329:L329)</f>
        <v>0</v>
      </c>
      <c r="K329" s="30"/>
      <c r="L329" s="30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  <c r="AB329" s="1"/>
      <c r="AC329" s="1"/>
      <c r="AD329" s="1"/>
      <c r="AE329" s="1"/>
      <c r="AF329" s="1"/>
      <c r="AG329" s="1"/>
    </row>
    <row r="330" spans="1:33" hidden="1" outlineLevel="1">
      <c r="A330" s="27" t="s">
        <v>97</v>
      </c>
      <c r="B330" s="6" t="s">
        <v>693</v>
      </c>
      <c r="C330" s="30">
        <f t="shared" si="106"/>
        <v>0</v>
      </c>
      <c r="D330" s="30">
        <f t="shared" si="107"/>
        <v>0</v>
      </c>
      <c r="E330" s="30">
        <f t="shared" si="108"/>
        <v>0</v>
      </c>
      <c r="F330" s="30"/>
      <c r="G330" s="30"/>
      <c r="H330" s="30"/>
      <c r="I330" s="30"/>
      <c r="J330" s="30">
        <f t="shared" si="109"/>
        <v>0</v>
      </c>
      <c r="K330" s="30"/>
      <c r="L330" s="30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  <c r="AB330" s="1"/>
      <c r="AC330" s="1"/>
      <c r="AD330" s="1"/>
      <c r="AE330" s="1"/>
      <c r="AF330" s="1"/>
      <c r="AG330" s="1"/>
    </row>
    <row r="331" spans="1:33" ht="25.5" hidden="1" outlineLevel="1">
      <c r="A331" s="27" t="s">
        <v>99</v>
      </c>
      <c r="B331" s="6" t="s">
        <v>694</v>
      </c>
      <c r="C331" s="30">
        <f t="shared" si="106"/>
        <v>0</v>
      </c>
      <c r="D331" s="30">
        <f t="shared" si="107"/>
        <v>0</v>
      </c>
      <c r="E331" s="30">
        <f t="shared" si="108"/>
        <v>0</v>
      </c>
      <c r="F331" s="30"/>
      <c r="G331" s="30"/>
      <c r="H331" s="30"/>
      <c r="I331" s="30"/>
      <c r="J331" s="30">
        <f t="shared" si="109"/>
        <v>0</v>
      </c>
      <c r="K331" s="30"/>
      <c r="L331" s="30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  <c r="AB331" s="1"/>
      <c r="AC331" s="1"/>
      <c r="AD331" s="1"/>
      <c r="AE331" s="1"/>
      <c r="AF331" s="1"/>
      <c r="AG331" s="1"/>
    </row>
    <row r="332" spans="1:33" hidden="1" outlineLevel="1">
      <c r="A332" s="27" t="s">
        <v>71</v>
      </c>
      <c r="B332" s="6" t="s">
        <v>695</v>
      </c>
      <c r="C332" s="30">
        <f t="shared" si="106"/>
        <v>0</v>
      </c>
      <c r="D332" s="30">
        <f t="shared" si="107"/>
        <v>0</v>
      </c>
      <c r="E332" s="30">
        <f t="shared" si="108"/>
        <v>0</v>
      </c>
      <c r="F332" s="30"/>
      <c r="G332" s="30"/>
      <c r="H332" s="30"/>
      <c r="I332" s="30"/>
      <c r="J332" s="30">
        <f t="shared" si="109"/>
        <v>0</v>
      </c>
      <c r="K332" s="30"/>
      <c r="L332" s="30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  <c r="AB332" s="1"/>
      <c r="AC332" s="1"/>
      <c r="AD332" s="1"/>
      <c r="AE332" s="1"/>
      <c r="AF332" s="1"/>
      <c r="AG332" s="1"/>
    </row>
    <row r="333" spans="1:33" hidden="1" outlineLevel="1">
      <c r="A333" s="27" t="s">
        <v>102</v>
      </c>
      <c r="B333" s="6" t="s">
        <v>696</v>
      </c>
      <c r="C333" s="30">
        <f t="shared" si="106"/>
        <v>0</v>
      </c>
      <c r="D333" s="30">
        <f t="shared" si="107"/>
        <v>0</v>
      </c>
      <c r="E333" s="30">
        <f t="shared" si="108"/>
        <v>0</v>
      </c>
      <c r="F333" s="30"/>
      <c r="G333" s="30"/>
      <c r="H333" s="30"/>
      <c r="I333" s="30"/>
      <c r="J333" s="30">
        <f t="shared" si="109"/>
        <v>0</v>
      </c>
      <c r="K333" s="30"/>
      <c r="L333" s="30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  <c r="AB333" s="1"/>
      <c r="AC333" s="1"/>
      <c r="AD333" s="1"/>
      <c r="AE333" s="1"/>
      <c r="AF333" s="1"/>
      <c r="AG333" s="1"/>
    </row>
    <row r="334" spans="1:33" hidden="1" outlineLevel="1">
      <c r="A334" s="27" t="s">
        <v>104</v>
      </c>
      <c r="B334" s="6" t="s">
        <v>697</v>
      </c>
      <c r="C334" s="30">
        <f t="shared" si="106"/>
        <v>0</v>
      </c>
      <c r="D334" s="30">
        <f t="shared" si="107"/>
        <v>0</v>
      </c>
      <c r="E334" s="30">
        <f t="shared" si="108"/>
        <v>0</v>
      </c>
      <c r="F334" s="30"/>
      <c r="G334" s="30"/>
      <c r="H334" s="30"/>
      <c r="I334" s="30"/>
      <c r="J334" s="30">
        <f t="shared" si="109"/>
        <v>0</v>
      </c>
      <c r="K334" s="30"/>
      <c r="L334" s="30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  <c r="AB334" s="1"/>
      <c r="AC334" s="1"/>
      <c r="AD334" s="1"/>
      <c r="AE334" s="1"/>
      <c r="AF334" s="1"/>
      <c r="AG334" s="1"/>
    </row>
    <row r="335" spans="1:33" hidden="1" outlineLevel="1">
      <c r="A335" s="27" t="s">
        <v>106</v>
      </c>
      <c r="B335" s="6" t="s">
        <v>698</v>
      </c>
      <c r="C335" s="30">
        <f t="shared" si="106"/>
        <v>0</v>
      </c>
      <c r="D335" s="30">
        <f t="shared" si="107"/>
        <v>0</v>
      </c>
      <c r="E335" s="30">
        <f t="shared" si="108"/>
        <v>0</v>
      </c>
      <c r="F335" s="30"/>
      <c r="G335" s="30"/>
      <c r="H335" s="30"/>
      <c r="I335" s="30"/>
      <c r="J335" s="30">
        <f t="shared" si="109"/>
        <v>0</v>
      </c>
      <c r="K335" s="30"/>
      <c r="L335" s="30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  <c r="AB335" s="1"/>
      <c r="AC335" s="1"/>
      <c r="AD335" s="1"/>
      <c r="AE335" s="1"/>
      <c r="AF335" s="1"/>
      <c r="AG335" s="1"/>
    </row>
    <row r="336" spans="1:33" hidden="1" outlineLevel="1">
      <c r="A336" s="27" t="s">
        <v>108</v>
      </c>
      <c r="B336" s="6" t="s">
        <v>699</v>
      </c>
      <c r="C336" s="30">
        <f t="shared" si="106"/>
        <v>0</v>
      </c>
      <c r="D336" s="30">
        <f t="shared" si="107"/>
        <v>0</v>
      </c>
      <c r="E336" s="30">
        <f t="shared" si="108"/>
        <v>0</v>
      </c>
      <c r="F336" s="30"/>
      <c r="G336" s="30"/>
      <c r="H336" s="30"/>
      <c r="I336" s="30"/>
      <c r="J336" s="30">
        <f t="shared" si="109"/>
        <v>0</v>
      </c>
      <c r="K336" s="30"/>
      <c r="L336" s="30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  <c r="AB336" s="1"/>
      <c r="AC336" s="1"/>
      <c r="AD336" s="1"/>
      <c r="AE336" s="1"/>
      <c r="AF336" s="1"/>
      <c r="AG336" s="1"/>
    </row>
    <row r="337" spans="1:33" hidden="1" outlineLevel="1">
      <c r="A337" s="27" t="s">
        <v>110</v>
      </c>
      <c r="B337" s="6" t="s">
        <v>700</v>
      </c>
      <c r="C337" s="30">
        <f t="shared" si="106"/>
        <v>0</v>
      </c>
      <c r="D337" s="30">
        <f t="shared" si="107"/>
        <v>0</v>
      </c>
      <c r="E337" s="30">
        <f t="shared" si="108"/>
        <v>0</v>
      </c>
      <c r="F337" s="30"/>
      <c r="G337" s="30"/>
      <c r="H337" s="30"/>
      <c r="I337" s="30"/>
      <c r="J337" s="30">
        <f t="shared" si="109"/>
        <v>0</v>
      </c>
      <c r="K337" s="30"/>
      <c r="L337" s="30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  <c r="AB337" s="1"/>
      <c r="AC337" s="1"/>
      <c r="AD337" s="1"/>
      <c r="AE337" s="1"/>
      <c r="AF337" s="1"/>
      <c r="AG337" s="1"/>
    </row>
    <row r="338" spans="1:33" hidden="1" outlineLevel="1">
      <c r="A338" s="27" t="s">
        <v>112</v>
      </c>
      <c r="B338" s="6" t="s">
        <v>701</v>
      </c>
      <c r="C338" s="30">
        <f t="shared" si="106"/>
        <v>0</v>
      </c>
      <c r="D338" s="30">
        <f t="shared" si="107"/>
        <v>0</v>
      </c>
      <c r="E338" s="30">
        <f t="shared" si="108"/>
        <v>0</v>
      </c>
      <c r="F338" s="30"/>
      <c r="G338" s="30"/>
      <c r="H338" s="30"/>
      <c r="I338" s="30"/>
      <c r="J338" s="30">
        <f t="shared" si="109"/>
        <v>0</v>
      </c>
      <c r="K338" s="30"/>
      <c r="L338" s="30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  <c r="AB338" s="1"/>
      <c r="AC338" s="1"/>
      <c r="AD338" s="1"/>
      <c r="AE338" s="1"/>
      <c r="AF338" s="1"/>
      <c r="AG338" s="1"/>
    </row>
    <row r="339" spans="1:33" ht="25.5" hidden="1" outlineLevel="1">
      <c r="A339" s="27" t="s">
        <v>114</v>
      </c>
      <c r="B339" s="6" t="s">
        <v>702</v>
      </c>
      <c r="C339" s="30">
        <f t="shared" ref="C339:J339" si="110">SUM(C340:C349)</f>
        <v>0</v>
      </c>
      <c r="D339" s="30">
        <f>SUM(D340:D349)</f>
        <v>0</v>
      </c>
      <c r="E339" s="30">
        <f>SUM(E340:E349)</f>
        <v>0</v>
      </c>
      <c r="F339" s="30">
        <f t="shared" si="110"/>
        <v>0</v>
      </c>
      <c r="G339" s="30">
        <f t="shared" si="110"/>
        <v>0</v>
      </c>
      <c r="H339" s="30">
        <f t="shared" si="110"/>
        <v>0</v>
      </c>
      <c r="I339" s="30">
        <f t="shared" si="110"/>
        <v>0</v>
      </c>
      <c r="J339" s="30">
        <f t="shared" si="110"/>
        <v>0</v>
      </c>
      <c r="K339" s="30"/>
      <c r="L339" s="30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  <c r="AB339" s="1"/>
      <c r="AC339" s="1"/>
      <c r="AD339" s="1"/>
      <c r="AE339" s="1"/>
      <c r="AF339" s="1"/>
      <c r="AG339" s="1"/>
    </row>
    <row r="340" spans="1:33" hidden="1" outlineLevel="1">
      <c r="A340" s="27" t="s">
        <v>116</v>
      </c>
      <c r="B340" s="6" t="s">
        <v>703</v>
      </c>
      <c r="C340" s="30">
        <f t="shared" ref="C340:C349" si="111">SUM(F340:J340)</f>
        <v>0</v>
      </c>
      <c r="D340" s="30">
        <f t="shared" ref="D340:D349" si="112">SUM(H340:M340)</f>
        <v>0</v>
      </c>
      <c r="E340" s="30">
        <f t="shared" ref="E340:E349" si="113">SUM(I340:N340)</f>
        <v>0</v>
      </c>
      <c r="F340" s="30"/>
      <c r="G340" s="30"/>
      <c r="H340" s="30"/>
      <c r="I340" s="30"/>
      <c r="J340" s="30">
        <f t="shared" ref="J340:J349" si="114">SUM(K340:L340)</f>
        <v>0</v>
      </c>
      <c r="K340" s="30"/>
      <c r="L340" s="30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  <c r="AB340" s="1"/>
      <c r="AC340" s="1"/>
      <c r="AD340" s="1"/>
      <c r="AE340" s="1"/>
      <c r="AF340" s="1"/>
      <c r="AG340" s="1"/>
    </row>
    <row r="341" spans="1:33" hidden="1" outlineLevel="1">
      <c r="A341" s="27" t="s">
        <v>118</v>
      </c>
      <c r="B341" s="6" t="s">
        <v>704</v>
      </c>
      <c r="C341" s="30">
        <f t="shared" si="111"/>
        <v>0</v>
      </c>
      <c r="D341" s="30">
        <f t="shared" si="112"/>
        <v>0</v>
      </c>
      <c r="E341" s="30">
        <f t="shared" si="113"/>
        <v>0</v>
      </c>
      <c r="F341" s="30"/>
      <c r="G341" s="30"/>
      <c r="H341" s="30"/>
      <c r="I341" s="30"/>
      <c r="J341" s="30">
        <f t="shared" si="114"/>
        <v>0</v>
      </c>
      <c r="K341" s="30"/>
      <c r="L341" s="30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  <c r="AB341" s="1"/>
      <c r="AC341" s="1"/>
      <c r="AD341" s="1"/>
      <c r="AE341" s="1"/>
      <c r="AF341" s="1"/>
      <c r="AG341" s="1"/>
    </row>
    <row r="342" spans="1:33" ht="25.5" hidden="1" outlineLevel="1">
      <c r="A342" s="27" t="s">
        <v>120</v>
      </c>
      <c r="B342" s="6" t="s">
        <v>705</v>
      </c>
      <c r="C342" s="30">
        <f t="shared" si="111"/>
        <v>0</v>
      </c>
      <c r="D342" s="30">
        <f t="shared" si="112"/>
        <v>0</v>
      </c>
      <c r="E342" s="30">
        <f t="shared" si="113"/>
        <v>0</v>
      </c>
      <c r="F342" s="30"/>
      <c r="G342" s="30"/>
      <c r="H342" s="30"/>
      <c r="I342" s="30"/>
      <c r="J342" s="30">
        <f t="shared" si="114"/>
        <v>0</v>
      </c>
      <c r="K342" s="30"/>
      <c r="L342" s="30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  <c r="AB342" s="1"/>
      <c r="AC342" s="1"/>
      <c r="AD342" s="1"/>
      <c r="AE342" s="1"/>
      <c r="AF342" s="1"/>
      <c r="AG342" s="1"/>
    </row>
    <row r="343" spans="1:33" hidden="1" outlineLevel="1">
      <c r="A343" s="27" t="s">
        <v>122</v>
      </c>
      <c r="B343" s="6" t="s">
        <v>706</v>
      </c>
      <c r="C343" s="30">
        <f t="shared" si="111"/>
        <v>0</v>
      </c>
      <c r="D343" s="30">
        <f t="shared" si="112"/>
        <v>0</v>
      </c>
      <c r="E343" s="30">
        <f t="shared" si="113"/>
        <v>0</v>
      </c>
      <c r="F343" s="30"/>
      <c r="G343" s="30"/>
      <c r="H343" s="30"/>
      <c r="I343" s="30"/>
      <c r="J343" s="30">
        <f t="shared" si="114"/>
        <v>0</v>
      </c>
      <c r="K343" s="30"/>
      <c r="L343" s="30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  <c r="AB343" s="1"/>
      <c r="AC343" s="1"/>
      <c r="AD343" s="1"/>
      <c r="AE343" s="1"/>
      <c r="AF343" s="1"/>
      <c r="AG343" s="1"/>
    </row>
    <row r="344" spans="1:33" hidden="1" outlineLevel="1">
      <c r="A344" s="27" t="s">
        <v>124</v>
      </c>
      <c r="B344" s="6" t="s">
        <v>707</v>
      </c>
      <c r="C344" s="30">
        <f t="shared" si="111"/>
        <v>0</v>
      </c>
      <c r="D344" s="30">
        <f t="shared" si="112"/>
        <v>0</v>
      </c>
      <c r="E344" s="30">
        <f t="shared" si="113"/>
        <v>0</v>
      </c>
      <c r="F344" s="30"/>
      <c r="G344" s="30"/>
      <c r="H344" s="30"/>
      <c r="I344" s="30"/>
      <c r="J344" s="30">
        <f t="shared" si="114"/>
        <v>0</v>
      </c>
      <c r="K344" s="30"/>
      <c r="L344" s="30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  <c r="AB344" s="1"/>
      <c r="AC344" s="1"/>
      <c r="AD344" s="1"/>
      <c r="AE344" s="1"/>
      <c r="AF344" s="1"/>
      <c r="AG344" s="1"/>
    </row>
    <row r="345" spans="1:33" hidden="1" outlineLevel="1">
      <c r="A345" s="27" t="s">
        <v>126</v>
      </c>
      <c r="B345" s="6" t="s">
        <v>708</v>
      </c>
      <c r="C345" s="30">
        <f t="shared" si="111"/>
        <v>0</v>
      </c>
      <c r="D345" s="30">
        <f t="shared" si="112"/>
        <v>0</v>
      </c>
      <c r="E345" s="30">
        <f t="shared" si="113"/>
        <v>0</v>
      </c>
      <c r="F345" s="30"/>
      <c r="G345" s="30"/>
      <c r="H345" s="30"/>
      <c r="I345" s="30"/>
      <c r="J345" s="30">
        <f t="shared" si="114"/>
        <v>0</v>
      </c>
      <c r="K345" s="30"/>
      <c r="L345" s="30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  <c r="AB345" s="1"/>
      <c r="AC345" s="1"/>
      <c r="AD345" s="1"/>
      <c r="AE345" s="1"/>
      <c r="AF345" s="1"/>
      <c r="AG345" s="1"/>
    </row>
    <row r="346" spans="1:33" hidden="1" outlineLevel="1">
      <c r="A346" s="27" t="s">
        <v>128</v>
      </c>
      <c r="B346" s="6" t="s">
        <v>709</v>
      </c>
      <c r="C346" s="30">
        <f t="shared" si="111"/>
        <v>0</v>
      </c>
      <c r="D346" s="30">
        <f t="shared" si="112"/>
        <v>0</v>
      </c>
      <c r="E346" s="30">
        <f t="shared" si="113"/>
        <v>0</v>
      </c>
      <c r="F346" s="30"/>
      <c r="G346" s="30"/>
      <c r="H346" s="30"/>
      <c r="I346" s="30"/>
      <c r="J346" s="30">
        <f t="shared" si="114"/>
        <v>0</v>
      </c>
      <c r="K346" s="30"/>
      <c r="L346" s="30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  <c r="AB346" s="1"/>
      <c r="AC346" s="1"/>
      <c r="AD346" s="1"/>
      <c r="AE346" s="1"/>
      <c r="AF346" s="1"/>
      <c r="AG346" s="1"/>
    </row>
    <row r="347" spans="1:33" hidden="1" outlineLevel="1">
      <c r="A347" s="27" t="s">
        <v>130</v>
      </c>
      <c r="B347" s="6" t="s">
        <v>710</v>
      </c>
      <c r="C347" s="30">
        <f t="shared" si="111"/>
        <v>0</v>
      </c>
      <c r="D347" s="30">
        <f t="shared" si="112"/>
        <v>0</v>
      </c>
      <c r="E347" s="30">
        <f t="shared" si="113"/>
        <v>0</v>
      </c>
      <c r="F347" s="30"/>
      <c r="G347" s="30"/>
      <c r="H347" s="30"/>
      <c r="I347" s="30"/>
      <c r="J347" s="30">
        <f t="shared" si="114"/>
        <v>0</v>
      </c>
      <c r="K347" s="30"/>
      <c r="L347" s="30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  <c r="AB347" s="1"/>
      <c r="AC347" s="1"/>
      <c r="AD347" s="1"/>
      <c r="AE347" s="1"/>
      <c r="AF347" s="1"/>
      <c r="AG347" s="1"/>
    </row>
    <row r="348" spans="1:33" hidden="1" outlineLevel="1">
      <c r="A348" s="27" t="s">
        <v>132</v>
      </c>
      <c r="B348" s="6" t="s">
        <v>711</v>
      </c>
      <c r="C348" s="30">
        <f t="shared" si="111"/>
        <v>0</v>
      </c>
      <c r="D348" s="30">
        <f t="shared" si="112"/>
        <v>0</v>
      </c>
      <c r="E348" s="30">
        <f t="shared" si="113"/>
        <v>0</v>
      </c>
      <c r="F348" s="30"/>
      <c r="G348" s="30"/>
      <c r="H348" s="30"/>
      <c r="I348" s="30"/>
      <c r="J348" s="30">
        <f t="shared" si="114"/>
        <v>0</v>
      </c>
      <c r="K348" s="30"/>
      <c r="L348" s="30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  <c r="AB348" s="1"/>
      <c r="AC348" s="1"/>
      <c r="AD348" s="1"/>
      <c r="AE348" s="1"/>
      <c r="AF348" s="1"/>
      <c r="AG348" s="1"/>
    </row>
    <row r="349" spans="1:33" hidden="1" outlineLevel="1">
      <c r="A349" s="27" t="s">
        <v>134</v>
      </c>
      <c r="B349" s="6" t="s">
        <v>712</v>
      </c>
      <c r="C349" s="30">
        <f t="shared" si="111"/>
        <v>0</v>
      </c>
      <c r="D349" s="30">
        <f t="shared" si="112"/>
        <v>0</v>
      </c>
      <c r="E349" s="30">
        <f t="shared" si="113"/>
        <v>0</v>
      </c>
      <c r="F349" s="30"/>
      <c r="G349" s="30"/>
      <c r="H349" s="30"/>
      <c r="I349" s="30"/>
      <c r="J349" s="30">
        <f t="shared" si="114"/>
        <v>0</v>
      </c>
      <c r="K349" s="30"/>
      <c r="L349" s="30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  <c r="AB349" s="1"/>
      <c r="AC349" s="1"/>
      <c r="AD349" s="1"/>
      <c r="AE349" s="1"/>
      <c r="AF349" s="1"/>
      <c r="AG349" s="1"/>
    </row>
    <row r="350" spans="1:33" hidden="1" outlineLevel="1">
      <c r="A350" s="27" t="s">
        <v>136</v>
      </c>
      <c r="B350" s="6" t="s">
        <v>713</v>
      </c>
      <c r="C350" s="30">
        <f t="shared" ref="C350:J350" si="115">SUM(C351:C360)</f>
        <v>0</v>
      </c>
      <c r="D350" s="30">
        <f>SUM(D351:D360)</f>
        <v>0</v>
      </c>
      <c r="E350" s="30">
        <f>SUM(E351:E360)</f>
        <v>0</v>
      </c>
      <c r="F350" s="30">
        <f t="shared" si="115"/>
        <v>0</v>
      </c>
      <c r="G350" s="30">
        <f t="shared" si="115"/>
        <v>0</v>
      </c>
      <c r="H350" s="30">
        <f t="shared" si="115"/>
        <v>0</v>
      </c>
      <c r="I350" s="30">
        <f t="shared" si="115"/>
        <v>0</v>
      </c>
      <c r="J350" s="30">
        <f t="shared" si="115"/>
        <v>0</v>
      </c>
      <c r="K350" s="30"/>
      <c r="L350" s="30">
        <f>SUM(L351:L360)</f>
        <v>0</v>
      </c>
    </row>
    <row r="351" spans="1:33" hidden="1" outlineLevel="1">
      <c r="A351" s="27" t="s">
        <v>138</v>
      </c>
      <c r="B351" s="6" t="s">
        <v>714</v>
      </c>
      <c r="C351" s="30">
        <f t="shared" ref="C351:C360" si="116">SUM(F351:J351)</f>
        <v>0</v>
      </c>
      <c r="D351" s="30">
        <f t="shared" ref="D351:D360" si="117">SUM(H351:M351)</f>
        <v>0</v>
      </c>
      <c r="E351" s="30">
        <f t="shared" ref="E351:E360" si="118">SUM(I351:N351)</f>
        <v>0</v>
      </c>
      <c r="F351" s="30"/>
      <c r="G351" s="30"/>
      <c r="H351" s="30"/>
      <c r="I351" s="30"/>
      <c r="J351" s="30"/>
      <c r="K351" s="30"/>
      <c r="L351" s="30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  <c r="AB351" s="1"/>
      <c r="AC351" s="1"/>
      <c r="AD351" s="1"/>
      <c r="AE351" s="1"/>
      <c r="AF351" s="1"/>
      <c r="AG351" s="1"/>
    </row>
    <row r="352" spans="1:33" hidden="1" outlineLevel="1">
      <c r="A352" s="27" t="s">
        <v>140</v>
      </c>
      <c r="B352" s="6" t="s">
        <v>715</v>
      </c>
      <c r="C352" s="30">
        <f t="shared" si="116"/>
        <v>0</v>
      </c>
      <c r="D352" s="30">
        <f t="shared" si="117"/>
        <v>0</v>
      </c>
      <c r="E352" s="30">
        <f t="shared" si="118"/>
        <v>0</v>
      </c>
      <c r="F352" s="30"/>
      <c r="G352" s="30"/>
      <c r="H352" s="30"/>
      <c r="I352" s="30"/>
      <c r="J352" s="30">
        <f t="shared" ref="J352:J360" si="119">SUM(K352:L352)</f>
        <v>0</v>
      </c>
      <c r="K352" s="30"/>
      <c r="L352" s="30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  <c r="AB352" s="1"/>
      <c r="AC352" s="1"/>
      <c r="AD352" s="1"/>
      <c r="AE352" s="1"/>
      <c r="AF352" s="1"/>
      <c r="AG352" s="1"/>
    </row>
    <row r="353" spans="1:33" ht="25.5" hidden="1" outlineLevel="1">
      <c r="A353" s="27" t="s">
        <v>142</v>
      </c>
      <c r="B353" s="6" t="s">
        <v>716</v>
      </c>
      <c r="C353" s="30">
        <f t="shared" si="116"/>
        <v>0</v>
      </c>
      <c r="D353" s="30">
        <f t="shared" si="117"/>
        <v>0</v>
      </c>
      <c r="E353" s="30">
        <f t="shared" si="118"/>
        <v>0</v>
      </c>
      <c r="F353" s="30"/>
      <c r="G353" s="30"/>
      <c r="H353" s="30"/>
      <c r="I353" s="30"/>
      <c r="J353" s="30">
        <f t="shared" si="119"/>
        <v>0</v>
      </c>
      <c r="K353" s="30"/>
      <c r="L353" s="30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  <c r="AB353" s="1"/>
      <c r="AC353" s="1"/>
      <c r="AD353" s="1"/>
      <c r="AE353" s="1"/>
      <c r="AF353" s="1"/>
      <c r="AG353" s="1"/>
    </row>
    <row r="354" spans="1:33" hidden="1" outlineLevel="1">
      <c r="A354" s="27" t="s">
        <v>144</v>
      </c>
      <c r="B354" s="6" t="s">
        <v>717</v>
      </c>
      <c r="C354" s="30">
        <f t="shared" si="116"/>
        <v>0</v>
      </c>
      <c r="D354" s="30">
        <f t="shared" si="117"/>
        <v>0</v>
      </c>
      <c r="E354" s="30">
        <f t="shared" si="118"/>
        <v>0</v>
      </c>
      <c r="F354" s="30"/>
      <c r="G354" s="30"/>
      <c r="H354" s="30"/>
      <c r="I354" s="30"/>
      <c r="J354" s="30">
        <f t="shared" si="119"/>
        <v>0</v>
      </c>
      <c r="K354" s="30"/>
      <c r="L354" s="30"/>
    </row>
    <row r="355" spans="1:33" hidden="1" outlineLevel="1">
      <c r="A355" s="27" t="s">
        <v>146</v>
      </c>
      <c r="B355" s="6" t="s">
        <v>718</v>
      </c>
      <c r="C355" s="30">
        <f t="shared" si="116"/>
        <v>0</v>
      </c>
      <c r="D355" s="30">
        <f t="shared" si="117"/>
        <v>0</v>
      </c>
      <c r="E355" s="30">
        <f t="shared" si="118"/>
        <v>0</v>
      </c>
      <c r="F355" s="30"/>
      <c r="G355" s="30"/>
      <c r="H355" s="30"/>
      <c r="I355" s="30"/>
      <c r="J355" s="30">
        <f t="shared" si="119"/>
        <v>0</v>
      </c>
      <c r="K355" s="30"/>
      <c r="L355" s="30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  <c r="AB355" s="1"/>
      <c r="AC355" s="1"/>
      <c r="AD355" s="1"/>
      <c r="AE355" s="1"/>
      <c r="AF355" s="1"/>
      <c r="AG355" s="1"/>
    </row>
    <row r="356" spans="1:33" hidden="1" outlineLevel="1">
      <c r="A356" s="27" t="s">
        <v>147</v>
      </c>
      <c r="B356" s="6" t="s">
        <v>719</v>
      </c>
      <c r="C356" s="30">
        <f t="shared" si="116"/>
        <v>0</v>
      </c>
      <c r="D356" s="30">
        <f t="shared" si="117"/>
        <v>0</v>
      </c>
      <c r="E356" s="30">
        <f t="shared" si="118"/>
        <v>0</v>
      </c>
      <c r="F356" s="30"/>
      <c r="G356" s="30"/>
      <c r="H356" s="30"/>
      <c r="I356" s="30"/>
      <c r="J356" s="30">
        <f t="shared" si="119"/>
        <v>0</v>
      </c>
      <c r="K356" s="30"/>
      <c r="L356" s="30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  <c r="AB356" s="1"/>
      <c r="AC356" s="1"/>
      <c r="AD356" s="1"/>
      <c r="AE356" s="1"/>
      <c r="AF356" s="1"/>
      <c r="AG356" s="1"/>
    </row>
    <row r="357" spans="1:33" hidden="1" outlineLevel="1">
      <c r="A357" s="27" t="s">
        <v>148</v>
      </c>
      <c r="B357" s="6" t="s">
        <v>720</v>
      </c>
      <c r="C357" s="30">
        <f t="shared" si="116"/>
        <v>0</v>
      </c>
      <c r="D357" s="30">
        <f t="shared" si="117"/>
        <v>0</v>
      </c>
      <c r="E357" s="30">
        <f t="shared" si="118"/>
        <v>0</v>
      </c>
      <c r="F357" s="30"/>
      <c r="G357" s="30"/>
      <c r="H357" s="30"/>
      <c r="I357" s="30"/>
      <c r="J357" s="30">
        <f t="shared" si="119"/>
        <v>0</v>
      </c>
      <c r="K357" s="30"/>
      <c r="L357" s="30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  <c r="AB357" s="1"/>
      <c r="AC357" s="1"/>
      <c r="AD357" s="1"/>
      <c r="AE357" s="1"/>
      <c r="AF357" s="1"/>
      <c r="AG357" s="1"/>
    </row>
    <row r="358" spans="1:33" hidden="1" outlineLevel="1">
      <c r="A358" s="27" t="s">
        <v>150</v>
      </c>
      <c r="B358" s="6" t="s">
        <v>721</v>
      </c>
      <c r="C358" s="30">
        <f t="shared" si="116"/>
        <v>0</v>
      </c>
      <c r="D358" s="30">
        <f t="shared" si="117"/>
        <v>0</v>
      </c>
      <c r="E358" s="30">
        <f t="shared" si="118"/>
        <v>0</v>
      </c>
      <c r="F358" s="30"/>
      <c r="G358" s="30"/>
      <c r="H358" s="30"/>
      <c r="I358" s="30"/>
      <c r="J358" s="30">
        <f t="shared" si="119"/>
        <v>0</v>
      </c>
      <c r="K358" s="30"/>
      <c r="L358" s="30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  <c r="AB358" s="1"/>
      <c r="AC358" s="1"/>
      <c r="AD358" s="1"/>
      <c r="AE358" s="1"/>
      <c r="AF358" s="1"/>
      <c r="AG358" s="1"/>
    </row>
    <row r="359" spans="1:33" hidden="1" outlineLevel="1">
      <c r="A359" s="27" t="s">
        <v>152</v>
      </c>
      <c r="B359" s="6" t="s">
        <v>722</v>
      </c>
      <c r="C359" s="30">
        <f t="shared" si="116"/>
        <v>0</v>
      </c>
      <c r="D359" s="30">
        <f t="shared" si="117"/>
        <v>0</v>
      </c>
      <c r="E359" s="30">
        <f t="shared" si="118"/>
        <v>0</v>
      </c>
      <c r="F359" s="30"/>
      <c r="G359" s="30"/>
      <c r="H359" s="30"/>
      <c r="I359" s="30"/>
      <c r="J359" s="30">
        <f t="shared" si="119"/>
        <v>0</v>
      </c>
      <c r="K359" s="30"/>
      <c r="L359" s="30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  <c r="AB359" s="1"/>
      <c r="AC359" s="1"/>
      <c r="AD359" s="1"/>
      <c r="AE359" s="1"/>
      <c r="AF359" s="1"/>
      <c r="AG359" s="1"/>
    </row>
    <row r="360" spans="1:33" hidden="1" outlineLevel="1">
      <c r="A360" s="27" t="s">
        <v>154</v>
      </c>
      <c r="B360" s="6" t="s">
        <v>723</v>
      </c>
      <c r="C360" s="30">
        <f t="shared" si="116"/>
        <v>0</v>
      </c>
      <c r="D360" s="30">
        <f t="shared" si="117"/>
        <v>0</v>
      </c>
      <c r="E360" s="30">
        <f t="shared" si="118"/>
        <v>0</v>
      </c>
      <c r="F360" s="30"/>
      <c r="G360" s="30"/>
      <c r="H360" s="30"/>
      <c r="I360" s="30"/>
      <c r="J360" s="30">
        <f t="shared" si="119"/>
        <v>0</v>
      </c>
      <c r="K360" s="30"/>
      <c r="L360" s="30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  <c r="AB360" s="1"/>
      <c r="AC360" s="1"/>
      <c r="AD360" s="1"/>
      <c r="AE360" s="1"/>
      <c r="AF360" s="1"/>
      <c r="AG360" s="1"/>
    </row>
    <row r="361" spans="1:33" s="25" customFormat="1" ht="22.5" hidden="1" customHeight="1">
      <c r="A361" s="23" t="s">
        <v>156</v>
      </c>
      <c r="B361" s="24" t="s">
        <v>724</v>
      </c>
      <c r="C361" s="35">
        <f t="shared" ref="C361:J361" si="120">+C325+C326+C327+C328+C339+C350</f>
        <v>0</v>
      </c>
      <c r="D361" s="35">
        <f>+D325+D326+D327+D328+D339+D350</f>
        <v>0</v>
      </c>
      <c r="E361" s="35">
        <f>+E325+E326+E327+E328+E339+E350</f>
        <v>0</v>
      </c>
      <c r="F361" s="35">
        <f t="shared" si="120"/>
        <v>0</v>
      </c>
      <c r="G361" s="35">
        <f t="shared" si="120"/>
        <v>0</v>
      </c>
      <c r="H361" s="35">
        <f t="shared" si="120"/>
        <v>0</v>
      </c>
      <c r="I361" s="35">
        <f t="shared" si="120"/>
        <v>0</v>
      </c>
      <c r="J361" s="35">
        <f t="shared" si="120"/>
        <v>0</v>
      </c>
      <c r="K361" s="35"/>
      <c r="L361" s="35">
        <f>+L325+L326+L327+L328+L339+L350</f>
        <v>0</v>
      </c>
    </row>
    <row r="362" spans="1:33" ht="18" hidden="1" customHeight="1" outlineLevel="1">
      <c r="A362" s="27" t="s">
        <v>158</v>
      </c>
      <c r="B362" s="6" t="s">
        <v>725</v>
      </c>
      <c r="C362" s="30">
        <f>SUM(F362:J362)</f>
        <v>0</v>
      </c>
      <c r="D362" s="30">
        <f>SUM(H362:M362)</f>
        <v>0</v>
      </c>
      <c r="E362" s="30">
        <f>SUM(I362:N362)</f>
        <v>0</v>
      </c>
      <c r="F362" s="30"/>
      <c r="G362" s="30"/>
      <c r="H362" s="30"/>
      <c r="I362" s="30"/>
      <c r="J362" s="30">
        <f>SUM(K362:L362)</f>
        <v>0</v>
      </c>
      <c r="K362" s="30"/>
      <c r="L362" s="30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  <c r="AB362" s="1"/>
      <c r="AC362" s="1"/>
      <c r="AD362" s="1"/>
      <c r="AE362" s="1"/>
      <c r="AF362" s="1"/>
      <c r="AG362" s="1"/>
    </row>
    <row r="363" spans="1:33" ht="25.5" hidden="1" outlineLevel="1">
      <c r="A363" s="27" t="s">
        <v>160</v>
      </c>
      <c r="B363" s="6" t="s">
        <v>726</v>
      </c>
      <c r="C363" s="30">
        <f>SUM(F363:J363)</f>
        <v>0</v>
      </c>
      <c r="D363" s="30">
        <f>SUM(H363:M363)</f>
        <v>0</v>
      </c>
      <c r="E363" s="30">
        <f>SUM(I363:N363)</f>
        <v>0</v>
      </c>
      <c r="F363" s="30"/>
      <c r="G363" s="30"/>
      <c r="H363" s="30"/>
      <c r="I363" s="30"/>
      <c r="J363" s="30">
        <f>SUM(K363:L363)</f>
        <v>0</v>
      </c>
      <c r="K363" s="30"/>
      <c r="L363" s="30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  <c r="AB363" s="1"/>
      <c r="AC363" s="1"/>
      <c r="AD363" s="1"/>
      <c r="AE363" s="1"/>
      <c r="AF363" s="1"/>
      <c r="AG363" s="1"/>
    </row>
    <row r="364" spans="1:33" ht="25.5" hidden="1" outlineLevel="1">
      <c r="A364" s="27" t="s">
        <v>162</v>
      </c>
      <c r="B364" s="6" t="s">
        <v>727</v>
      </c>
      <c r="C364" s="30">
        <f t="shared" ref="C364:J364" si="121">SUM(C365:C374)</f>
        <v>0</v>
      </c>
      <c r="D364" s="30">
        <f>SUM(D365:D374)</f>
        <v>0</v>
      </c>
      <c r="E364" s="30">
        <f>SUM(E365:E374)</f>
        <v>0</v>
      </c>
      <c r="F364" s="30">
        <f t="shared" si="121"/>
        <v>0</v>
      </c>
      <c r="G364" s="30">
        <f t="shared" si="121"/>
        <v>0</v>
      </c>
      <c r="H364" s="30">
        <f t="shared" si="121"/>
        <v>0</v>
      </c>
      <c r="I364" s="30">
        <f t="shared" si="121"/>
        <v>0</v>
      </c>
      <c r="J364" s="30">
        <f t="shared" si="121"/>
        <v>0</v>
      </c>
      <c r="K364" s="30"/>
      <c r="L364" s="30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  <c r="AB364" s="1"/>
      <c r="AC364" s="1"/>
      <c r="AD364" s="1"/>
      <c r="AE364" s="1"/>
      <c r="AF364" s="1"/>
      <c r="AG364" s="1"/>
    </row>
    <row r="365" spans="1:33" hidden="1" outlineLevel="1">
      <c r="A365" s="27" t="s">
        <v>163</v>
      </c>
      <c r="B365" s="6" t="s">
        <v>728</v>
      </c>
      <c r="C365" s="30">
        <f t="shared" ref="C365:C374" si="122">SUM(F365:J365)</f>
        <v>0</v>
      </c>
      <c r="D365" s="30">
        <f t="shared" ref="D365:D374" si="123">SUM(H365:M365)</f>
        <v>0</v>
      </c>
      <c r="E365" s="30">
        <f t="shared" ref="E365:E374" si="124">SUM(I365:N365)</f>
        <v>0</v>
      </c>
      <c r="F365" s="30"/>
      <c r="G365" s="30"/>
      <c r="H365" s="30"/>
      <c r="I365" s="30"/>
      <c r="J365" s="30">
        <f t="shared" ref="J365:J374" si="125">SUM(K365:L365)</f>
        <v>0</v>
      </c>
      <c r="K365" s="30"/>
      <c r="L365" s="30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  <c r="AB365" s="1"/>
      <c r="AC365" s="1"/>
      <c r="AD365" s="1"/>
      <c r="AE365" s="1"/>
      <c r="AF365" s="1"/>
      <c r="AG365" s="1"/>
    </row>
    <row r="366" spans="1:33" hidden="1" outlineLevel="1">
      <c r="A366" s="27" t="s">
        <v>165</v>
      </c>
      <c r="B366" s="6" t="s">
        <v>729</v>
      </c>
      <c r="C366" s="30">
        <f t="shared" si="122"/>
        <v>0</v>
      </c>
      <c r="D366" s="30">
        <f t="shared" si="123"/>
        <v>0</v>
      </c>
      <c r="E366" s="30">
        <f t="shared" si="124"/>
        <v>0</v>
      </c>
      <c r="F366" s="30"/>
      <c r="G366" s="30"/>
      <c r="H366" s="30"/>
      <c r="I366" s="30"/>
      <c r="J366" s="30">
        <f t="shared" si="125"/>
        <v>0</v>
      </c>
      <c r="K366" s="30"/>
      <c r="L366" s="30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  <c r="AB366" s="1"/>
      <c r="AC366" s="1"/>
      <c r="AD366" s="1"/>
      <c r="AE366" s="1"/>
      <c r="AF366" s="1"/>
      <c r="AG366" s="1"/>
    </row>
    <row r="367" spans="1:33" ht="25.5" hidden="1" outlineLevel="1">
      <c r="A367" s="27" t="s">
        <v>167</v>
      </c>
      <c r="B367" s="6" t="s">
        <v>730</v>
      </c>
      <c r="C367" s="30">
        <f t="shared" si="122"/>
        <v>0</v>
      </c>
      <c r="D367" s="30">
        <f t="shared" si="123"/>
        <v>0</v>
      </c>
      <c r="E367" s="30">
        <f t="shared" si="124"/>
        <v>0</v>
      </c>
      <c r="F367" s="30"/>
      <c r="G367" s="30"/>
      <c r="H367" s="30"/>
      <c r="I367" s="30"/>
      <c r="J367" s="30">
        <f t="shared" si="125"/>
        <v>0</v>
      </c>
      <c r="K367" s="30"/>
      <c r="L367" s="30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  <c r="AB367" s="1"/>
      <c r="AC367" s="1"/>
      <c r="AD367" s="1"/>
      <c r="AE367" s="1"/>
      <c r="AF367" s="1"/>
      <c r="AG367" s="1"/>
    </row>
    <row r="368" spans="1:33" hidden="1" outlineLevel="1">
      <c r="A368" s="27" t="s">
        <v>169</v>
      </c>
      <c r="B368" s="6" t="s">
        <v>731</v>
      </c>
      <c r="C368" s="30">
        <f t="shared" si="122"/>
        <v>0</v>
      </c>
      <c r="D368" s="30">
        <f t="shared" si="123"/>
        <v>0</v>
      </c>
      <c r="E368" s="30">
        <f t="shared" si="124"/>
        <v>0</v>
      </c>
      <c r="F368" s="30"/>
      <c r="G368" s="30"/>
      <c r="H368" s="30"/>
      <c r="I368" s="30"/>
      <c r="J368" s="30">
        <f t="shared" si="125"/>
        <v>0</v>
      </c>
      <c r="K368" s="30"/>
      <c r="L368" s="30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  <c r="AB368" s="1"/>
      <c r="AC368" s="1"/>
      <c r="AD368" s="1"/>
      <c r="AE368" s="1"/>
      <c r="AF368" s="1"/>
      <c r="AG368" s="1"/>
    </row>
    <row r="369" spans="1:33" hidden="1" outlineLevel="1">
      <c r="A369" s="27" t="s">
        <v>171</v>
      </c>
      <c r="B369" s="6" t="s">
        <v>732</v>
      </c>
      <c r="C369" s="30">
        <f t="shared" si="122"/>
        <v>0</v>
      </c>
      <c r="D369" s="30">
        <f t="shared" si="123"/>
        <v>0</v>
      </c>
      <c r="E369" s="30">
        <f t="shared" si="124"/>
        <v>0</v>
      </c>
      <c r="F369" s="30"/>
      <c r="G369" s="30"/>
      <c r="H369" s="30"/>
      <c r="I369" s="30"/>
      <c r="J369" s="30">
        <f t="shared" si="125"/>
        <v>0</v>
      </c>
      <c r="K369" s="30"/>
      <c r="L369" s="30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  <c r="AB369" s="1"/>
      <c r="AC369" s="1"/>
      <c r="AD369" s="1"/>
      <c r="AE369" s="1"/>
      <c r="AF369" s="1"/>
      <c r="AG369" s="1"/>
    </row>
    <row r="370" spans="1:33" hidden="1" outlineLevel="1">
      <c r="A370" s="27" t="s">
        <v>173</v>
      </c>
      <c r="B370" s="6" t="s">
        <v>733</v>
      </c>
      <c r="C370" s="30">
        <f t="shared" si="122"/>
        <v>0</v>
      </c>
      <c r="D370" s="30">
        <f t="shared" si="123"/>
        <v>0</v>
      </c>
      <c r="E370" s="30">
        <f t="shared" si="124"/>
        <v>0</v>
      </c>
      <c r="F370" s="30"/>
      <c r="G370" s="30"/>
      <c r="H370" s="30"/>
      <c r="I370" s="30"/>
      <c r="J370" s="30">
        <f t="shared" si="125"/>
        <v>0</v>
      </c>
      <c r="K370" s="30"/>
      <c r="L370" s="30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  <c r="AB370" s="1"/>
      <c r="AC370" s="1"/>
      <c r="AD370" s="1"/>
      <c r="AE370" s="1"/>
      <c r="AF370" s="1"/>
      <c r="AG370" s="1"/>
    </row>
    <row r="371" spans="1:33" hidden="1" outlineLevel="1">
      <c r="A371" s="27" t="s">
        <v>175</v>
      </c>
      <c r="B371" s="6" t="s">
        <v>734</v>
      </c>
      <c r="C371" s="30">
        <f t="shared" si="122"/>
        <v>0</v>
      </c>
      <c r="D371" s="30">
        <f t="shared" si="123"/>
        <v>0</v>
      </c>
      <c r="E371" s="30">
        <f t="shared" si="124"/>
        <v>0</v>
      </c>
      <c r="F371" s="30"/>
      <c r="G371" s="30"/>
      <c r="H371" s="30"/>
      <c r="I371" s="30"/>
      <c r="J371" s="30">
        <f t="shared" si="125"/>
        <v>0</v>
      </c>
      <c r="K371" s="30"/>
      <c r="L371" s="30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  <c r="AB371" s="1"/>
      <c r="AC371" s="1"/>
      <c r="AD371" s="1"/>
      <c r="AE371" s="1"/>
      <c r="AF371" s="1"/>
      <c r="AG371" s="1"/>
    </row>
    <row r="372" spans="1:33" hidden="1" outlineLevel="1">
      <c r="A372" s="27" t="s">
        <v>177</v>
      </c>
      <c r="B372" s="6" t="s">
        <v>735</v>
      </c>
      <c r="C372" s="30">
        <f t="shared" si="122"/>
        <v>0</v>
      </c>
      <c r="D372" s="30">
        <f t="shared" si="123"/>
        <v>0</v>
      </c>
      <c r="E372" s="30">
        <f t="shared" si="124"/>
        <v>0</v>
      </c>
      <c r="F372" s="30"/>
      <c r="G372" s="30"/>
      <c r="H372" s="30"/>
      <c r="I372" s="30"/>
      <c r="J372" s="30">
        <f t="shared" si="125"/>
        <v>0</v>
      </c>
      <c r="K372" s="30"/>
      <c r="L372" s="30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  <c r="AB372" s="1"/>
      <c r="AC372" s="1"/>
      <c r="AD372" s="1"/>
      <c r="AE372" s="1"/>
      <c r="AF372" s="1"/>
      <c r="AG372" s="1"/>
    </row>
    <row r="373" spans="1:33" hidden="1" outlineLevel="1">
      <c r="A373" s="27" t="s">
        <v>179</v>
      </c>
      <c r="B373" s="6" t="s">
        <v>736</v>
      </c>
      <c r="C373" s="30">
        <f t="shared" si="122"/>
        <v>0</v>
      </c>
      <c r="D373" s="30">
        <f t="shared" si="123"/>
        <v>0</v>
      </c>
      <c r="E373" s="30">
        <f t="shared" si="124"/>
        <v>0</v>
      </c>
      <c r="F373" s="30"/>
      <c r="G373" s="30"/>
      <c r="H373" s="30"/>
      <c r="I373" s="30"/>
      <c r="J373" s="30">
        <f t="shared" si="125"/>
        <v>0</v>
      </c>
      <c r="K373" s="30"/>
      <c r="L373" s="30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  <c r="AB373" s="1"/>
      <c r="AC373" s="1"/>
      <c r="AD373" s="1"/>
      <c r="AE373" s="1"/>
      <c r="AF373" s="1"/>
      <c r="AG373" s="1"/>
    </row>
    <row r="374" spans="1:33" hidden="1" outlineLevel="1">
      <c r="A374" s="27" t="s">
        <v>181</v>
      </c>
      <c r="B374" s="6" t="s">
        <v>737</v>
      </c>
      <c r="C374" s="30">
        <f t="shared" si="122"/>
        <v>0</v>
      </c>
      <c r="D374" s="30">
        <f t="shared" si="123"/>
        <v>0</v>
      </c>
      <c r="E374" s="30">
        <f t="shared" si="124"/>
        <v>0</v>
      </c>
      <c r="F374" s="30"/>
      <c r="G374" s="30"/>
      <c r="H374" s="30"/>
      <c r="I374" s="30"/>
      <c r="J374" s="30">
        <f t="shared" si="125"/>
        <v>0</v>
      </c>
      <c r="K374" s="30"/>
      <c r="L374" s="30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  <c r="AB374" s="1"/>
      <c r="AC374" s="1"/>
      <c r="AD374" s="1"/>
      <c r="AE374" s="1"/>
      <c r="AF374" s="1"/>
      <c r="AG374" s="1"/>
    </row>
    <row r="375" spans="1:33" ht="25.5" hidden="1" outlineLevel="1">
      <c r="A375" s="27" t="s">
        <v>183</v>
      </c>
      <c r="B375" s="6" t="s">
        <v>738</v>
      </c>
      <c r="C375" s="30">
        <f t="shared" ref="C375:J375" si="126">SUM(C376:C385)</f>
        <v>0</v>
      </c>
      <c r="D375" s="30">
        <f>SUM(D376:D385)</f>
        <v>0</v>
      </c>
      <c r="E375" s="30">
        <f>SUM(E376:E385)</f>
        <v>0</v>
      </c>
      <c r="F375" s="30">
        <f t="shared" si="126"/>
        <v>0</v>
      </c>
      <c r="G375" s="30">
        <f t="shared" si="126"/>
        <v>0</v>
      </c>
      <c r="H375" s="30">
        <f t="shared" si="126"/>
        <v>0</v>
      </c>
      <c r="I375" s="30">
        <f t="shared" si="126"/>
        <v>0</v>
      </c>
      <c r="J375" s="30">
        <f t="shared" si="126"/>
        <v>0</v>
      </c>
      <c r="K375" s="30"/>
      <c r="L375" s="30">
        <f>SUM(L376:L385)</f>
        <v>0</v>
      </c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  <c r="AB375" s="1"/>
      <c r="AC375" s="1"/>
      <c r="AD375" s="1"/>
      <c r="AE375" s="1"/>
      <c r="AF375" s="1"/>
      <c r="AG375" s="1"/>
    </row>
    <row r="376" spans="1:33" hidden="1" outlineLevel="1">
      <c r="A376" s="27" t="s">
        <v>185</v>
      </c>
      <c r="B376" s="6" t="s">
        <v>739</v>
      </c>
      <c r="C376" s="30">
        <f t="shared" ref="C376:C385" si="127">SUM(F376:J376)</f>
        <v>0</v>
      </c>
      <c r="D376" s="30">
        <f t="shared" ref="D376:D385" si="128">SUM(H376:M376)</f>
        <v>0</v>
      </c>
      <c r="E376" s="30">
        <f t="shared" ref="E376:E385" si="129">SUM(I376:N376)</f>
        <v>0</v>
      </c>
      <c r="F376" s="30"/>
      <c r="G376" s="30"/>
      <c r="H376" s="30"/>
      <c r="I376" s="30"/>
      <c r="J376" s="30">
        <f t="shared" ref="J376:J385" si="130">SUM(K376:L376)</f>
        <v>0</v>
      </c>
      <c r="K376" s="30"/>
      <c r="L376" s="30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  <c r="AB376" s="1"/>
      <c r="AC376" s="1"/>
      <c r="AD376" s="1"/>
      <c r="AE376" s="1"/>
      <c r="AF376" s="1"/>
      <c r="AG376" s="1"/>
    </row>
    <row r="377" spans="1:33" hidden="1" outlineLevel="1">
      <c r="A377" s="27" t="s">
        <v>187</v>
      </c>
      <c r="B377" s="6" t="s">
        <v>740</v>
      </c>
      <c r="C377" s="30">
        <f t="shared" si="127"/>
        <v>0</v>
      </c>
      <c r="D377" s="30">
        <f t="shared" si="128"/>
        <v>0</v>
      </c>
      <c r="E377" s="30">
        <f t="shared" si="129"/>
        <v>0</v>
      </c>
      <c r="F377" s="30"/>
      <c r="G377" s="30"/>
      <c r="H377" s="30"/>
      <c r="I377" s="30"/>
      <c r="J377" s="30">
        <f t="shared" si="130"/>
        <v>0</v>
      </c>
      <c r="K377" s="30"/>
      <c r="L377" s="30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  <c r="AB377" s="1"/>
      <c r="AC377" s="1"/>
      <c r="AD377" s="1"/>
      <c r="AE377" s="1"/>
      <c r="AF377" s="1"/>
      <c r="AG377" s="1"/>
    </row>
    <row r="378" spans="1:33" ht="25.5" hidden="1" outlineLevel="1">
      <c r="A378" s="27" t="s">
        <v>189</v>
      </c>
      <c r="B378" s="6" t="s">
        <v>741</v>
      </c>
      <c r="C378" s="30">
        <f t="shared" si="127"/>
        <v>0</v>
      </c>
      <c r="D378" s="30">
        <f t="shared" si="128"/>
        <v>0</v>
      </c>
      <c r="E378" s="30">
        <f t="shared" si="129"/>
        <v>0</v>
      </c>
      <c r="F378" s="30"/>
      <c r="G378" s="30"/>
      <c r="H378" s="30"/>
      <c r="I378" s="30"/>
      <c r="J378" s="30">
        <f t="shared" si="130"/>
        <v>0</v>
      </c>
      <c r="K378" s="30"/>
      <c r="L378" s="30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  <c r="AB378" s="1"/>
      <c r="AC378" s="1"/>
      <c r="AD378" s="1"/>
      <c r="AE378" s="1"/>
      <c r="AF378" s="1"/>
      <c r="AG378" s="1"/>
    </row>
    <row r="379" spans="1:33" hidden="1" outlineLevel="1">
      <c r="A379" s="27" t="s">
        <v>191</v>
      </c>
      <c r="B379" s="6" t="s">
        <v>742</v>
      </c>
      <c r="C379" s="30">
        <f t="shared" si="127"/>
        <v>0</v>
      </c>
      <c r="D379" s="30">
        <f t="shared" si="128"/>
        <v>0</v>
      </c>
      <c r="E379" s="30">
        <f t="shared" si="129"/>
        <v>0</v>
      </c>
      <c r="F379" s="30"/>
      <c r="G379" s="30"/>
      <c r="H379" s="30"/>
      <c r="I379" s="30"/>
      <c r="J379" s="30">
        <f t="shared" si="130"/>
        <v>0</v>
      </c>
      <c r="K379" s="30"/>
      <c r="L379" s="30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  <c r="AB379" s="1"/>
      <c r="AC379" s="1"/>
      <c r="AD379" s="1"/>
      <c r="AE379" s="1"/>
      <c r="AF379" s="1"/>
      <c r="AG379" s="1"/>
    </row>
    <row r="380" spans="1:33" hidden="1" outlineLevel="1">
      <c r="A380" s="27" t="s">
        <v>193</v>
      </c>
      <c r="B380" s="6" t="s">
        <v>743</v>
      </c>
      <c r="C380" s="30">
        <f t="shared" si="127"/>
        <v>0</v>
      </c>
      <c r="D380" s="30">
        <f t="shared" si="128"/>
        <v>0</v>
      </c>
      <c r="E380" s="30">
        <f t="shared" si="129"/>
        <v>0</v>
      </c>
      <c r="F380" s="30"/>
      <c r="G380" s="30"/>
      <c r="H380" s="30"/>
      <c r="I380" s="30"/>
      <c r="J380" s="30">
        <f t="shared" si="130"/>
        <v>0</v>
      </c>
      <c r="K380" s="30"/>
      <c r="L380" s="30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  <c r="AB380" s="1"/>
      <c r="AC380" s="1"/>
      <c r="AD380" s="1"/>
      <c r="AE380" s="1"/>
      <c r="AF380" s="1"/>
      <c r="AG380" s="1"/>
    </row>
    <row r="381" spans="1:33" hidden="1" outlineLevel="1">
      <c r="A381" s="27" t="s">
        <v>195</v>
      </c>
      <c r="B381" s="6" t="s">
        <v>744</v>
      </c>
      <c r="C381" s="30">
        <f t="shared" si="127"/>
        <v>0</v>
      </c>
      <c r="D381" s="30">
        <f t="shared" si="128"/>
        <v>0</v>
      </c>
      <c r="E381" s="30">
        <f t="shared" si="129"/>
        <v>0</v>
      </c>
      <c r="F381" s="30"/>
      <c r="G381" s="30"/>
      <c r="H381" s="30"/>
      <c r="I381" s="30"/>
      <c r="J381" s="30">
        <f t="shared" si="130"/>
        <v>0</v>
      </c>
      <c r="K381" s="30"/>
      <c r="L381" s="30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  <c r="AB381" s="1"/>
      <c r="AC381" s="1"/>
      <c r="AD381" s="1"/>
      <c r="AE381" s="1"/>
      <c r="AF381" s="1"/>
      <c r="AG381" s="1"/>
    </row>
    <row r="382" spans="1:33" hidden="1" outlineLevel="1">
      <c r="A382" s="27" t="s">
        <v>197</v>
      </c>
      <c r="B382" s="6" t="s">
        <v>745</v>
      </c>
      <c r="C382" s="30">
        <f t="shared" si="127"/>
        <v>0</v>
      </c>
      <c r="D382" s="30">
        <f t="shared" si="128"/>
        <v>0</v>
      </c>
      <c r="E382" s="30">
        <f t="shared" si="129"/>
        <v>0</v>
      </c>
      <c r="F382" s="30"/>
      <c r="G382" s="30"/>
      <c r="H382" s="30"/>
      <c r="I382" s="30"/>
      <c r="J382" s="30">
        <f t="shared" si="130"/>
        <v>0</v>
      </c>
      <c r="K382" s="30"/>
      <c r="L382" s="30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  <c r="AB382" s="1"/>
      <c r="AC382" s="1"/>
      <c r="AD382" s="1"/>
      <c r="AE382" s="1"/>
      <c r="AF382" s="1"/>
      <c r="AG382" s="1"/>
    </row>
    <row r="383" spans="1:33" hidden="1" outlineLevel="1">
      <c r="A383" s="27" t="s">
        <v>199</v>
      </c>
      <c r="B383" s="6" t="s">
        <v>746</v>
      </c>
      <c r="C383" s="30">
        <f t="shared" si="127"/>
        <v>0</v>
      </c>
      <c r="D383" s="30">
        <f t="shared" si="128"/>
        <v>0</v>
      </c>
      <c r="E383" s="30">
        <f t="shared" si="129"/>
        <v>0</v>
      </c>
      <c r="F383" s="30"/>
      <c r="G383" s="30"/>
      <c r="H383" s="30"/>
      <c r="I383" s="30"/>
      <c r="J383" s="30">
        <f t="shared" si="130"/>
        <v>0</v>
      </c>
      <c r="K383" s="30"/>
      <c r="L383" s="30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  <c r="AB383" s="1"/>
      <c r="AC383" s="1"/>
      <c r="AD383" s="1"/>
      <c r="AE383" s="1"/>
      <c r="AF383" s="1"/>
      <c r="AG383" s="1"/>
    </row>
    <row r="384" spans="1:33" hidden="1" outlineLevel="1">
      <c r="A384" s="27" t="s">
        <v>201</v>
      </c>
      <c r="B384" s="6" t="s">
        <v>747</v>
      </c>
      <c r="C384" s="30">
        <f t="shared" si="127"/>
        <v>0</v>
      </c>
      <c r="D384" s="30">
        <f t="shared" si="128"/>
        <v>0</v>
      </c>
      <c r="E384" s="30">
        <f t="shared" si="129"/>
        <v>0</v>
      </c>
      <c r="F384" s="30"/>
      <c r="G384" s="30"/>
      <c r="H384" s="30"/>
      <c r="I384" s="30"/>
      <c r="J384" s="30">
        <f t="shared" si="130"/>
        <v>0</v>
      </c>
      <c r="K384" s="30"/>
      <c r="L384" s="30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  <c r="AB384" s="1"/>
      <c r="AC384" s="1"/>
      <c r="AD384" s="1"/>
      <c r="AE384" s="1"/>
      <c r="AF384" s="1"/>
      <c r="AG384" s="1"/>
    </row>
    <row r="385" spans="1:33" hidden="1" outlineLevel="1">
      <c r="A385" s="27" t="s">
        <v>203</v>
      </c>
      <c r="B385" s="6" t="s">
        <v>748</v>
      </c>
      <c r="C385" s="30">
        <f t="shared" si="127"/>
        <v>0</v>
      </c>
      <c r="D385" s="30">
        <f t="shared" si="128"/>
        <v>0</v>
      </c>
      <c r="E385" s="30">
        <f t="shared" si="129"/>
        <v>0</v>
      </c>
      <c r="F385" s="30"/>
      <c r="G385" s="30"/>
      <c r="H385" s="30"/>
      <c r="I385" s="30"/>
      <c r="J385" s="30">
        <f t="shared" si="130"/>
        <v>0</v>
      </c>
      <c r="K385" s="30"/>
      <c r="L385" s="30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  <c r="AB385" s="1"/>
      <c r="AC385" s="1"/>
      <c r="AD385" s="1"/>
      <c r="AE385" s="1"/>
      <c r="AF385" s="1"/>
      <c r="AG385" s="1"/>
    </row>
    <row r="386" spans="1:33" ht="25.5" hidden="1" outlineLevel="1">
      <c r="A386" s="27" t="s">
        <v>205</v>
      </c>
      <c r="B386" s="6" t="s">
        <v>749</v>
      </c>
      <c r="C386" s="30">
        <f t="shared" ref="C386:L386" si="131">SUM(C387:C396)</f>
        <v>0</v>
      </c>
      <c r="D386" s="30">
        <f>SUM(D387:D396)</f>
        <v>0</v>
      </c>
      <c r="E386" s="30">
        <f>SUM(E387:E396)</f>
        <v>0</v>
      </c>
      <c r="F386" s="30">
        <f t="shared" si="131"/>
        <v>0</v>
      </c>
      <c r="G386" s="30">
        <f t="shared" si="131"/>
        <v>0</v>
      </c>
      <c r="H386" s="30">
        <f t="shared" si="131"/>
        <v>0</v>
      </c>
      <c r="I386" s="30">
        <f t="shared" si="131"/>
        <v>0</v>
      </c>
      <c r="J386" s="30">
        <f t="shared" si="131"/>
        <v>0</v>
      </c>
      <c r="K386" s="30">
        <f t="shared" si="131"/>
        <v>0</v>
      </c>
      <c r="L386" s="30">
        <f t="shared" si="131"/>
        <v>0</v>
      </c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  <c r="AB386" s="1"/>
      <c r="AC386" s="1"/>
      <c r="AD386" s="1"/>
      <c r="AE386" s="1"/>
      <c r="AF386" s="1"/>
      <c r="AG386" s="1"/>
    </row>
    <row r="387" spans="1:33" hidden="1" outlineLevel="1">
      <c r="A387" s="27" t="s">
        <v>207</v>
      </c>
      <c r="B387" s="6" t="s">
        <v>750</v>
      </c>
      <c r="C387" s="30">
        <f t="shared" ref="C387:C396" si="132">SUM(F387:J387)</f>
        <v>0</v>
      </c>
      <c r="D387" s="30">
        <f t="shared" ref="D387:D396" si="133">SUM(H387:M387)</f>
        <v>0</v>
      </c>
      <c r="E387" s="30">
        <f t="shared" ref="E387:E396" si="134">SUM(I387:N387)</f>
        <v>0</v>
      </c>
      <c r="F387" s="30"/>
      <c r="G387" s="30"/>
      <c r="H387" s="30"/>
      <c r="I387" s="30"/>
      <c r="J387" s="30">
        <f t="shared" ref="J387:J396" si="135">SUM(K387:L387)</f>
        <v>0</v>
      </c>
      <c r="K387" s="30"/>
      <c r="L387" s="30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  <c r="AB387" s="1"/>
      <c r="AC387" s="1"/>
      <c r="AD387" s="1"/>
      <c r="AE387" s="1"/>
      <c r="AF387" s="1"/>
      <c r="AG387" s="1"/>
    </row>
    <row r="388" spans="1:33" hidden="1" outlineLevel="1">
      <c r="A388" s="27" t="s">
        <v>209</v>
      </c>
      <c r="B388" s="6" t="s">
        <v>751</v>
      </c>
      <c r="C388" s="30">
        <f t="shared" si="132"/>
        <v>0</v>
      </c>
      <c r="D388" s="30">
        <f t="shared" si="133"/>
        <v>0</v>
      </c>
      <c r="E388" s="30">
        <f t="shared" si="134"/>
        <v>0</v>
      </c>
      <c r="F388" s="30"/>
      <c r="G388" s="30"/>
      <c r="H388" s="30"/>
      <c r="I388" s="30"/>
      <c r="J388" s="30">
        <f t="shared" si="135"/>
        <v>0</v>
      </c>
      <c r="K388" s="30"/>
      <c r="L388" s="30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  <c r="AB388" s="1"/>
      <c r="AC388" s="1"/>
      <c r="AD388" s="1"/>
      <c r="AE388" s="1"/>
      <c r="AF388" s="1"/>
      <c r="AG388" s="1"/>
    </row>
    <row r="389" spans="1:33" ht="25.5" hidden="1" outlineLevel="1">
      <c r="A389" s="27" t="s">
        <v>211</v>
      </c>
      <c r="B389" s="6" t="s">
        <v>752</v>
      </c>
      <c r="C389" s="30">
        <f t="shared" si="132"/>
        <v>0</v>
      </c>
      <c r="D389" s="30">
        <f t="shared" si="133"/>
        <v>0</v>
      </c>
      <c r="E389" s="30">
        <f t="shared" si="134"/>
        <v>0</v>
      </c>
      <c r="F389" s="30"/>
      <c r="G389" s="30"/>
      <c r="H389" s="30"/>
      <c r="I389" s="30"/>
      <c r="J389" s="30">
        <f t="shared" si="135"/>
        <v>0</v>
      </c>
      <c r="K389" s="30"/>
      <c r="L389" s="30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  <c r="AB389" s="1"/>
      <c r="AC389" s="1"/>
      <c r="AD389" s="1"/>
      <c r="AE389" s="1"/>
      <c r="AF389" s="1"/>
      <c r="AG389" s="1"/>
    </row>
    <row r="390" spans="1:33" hidden="1" outlineLevel="1">
      <c r="A390" s="27" t="s">
        <v>213</v>
      </c>
      <c r="B390" s="6" t="s">
        <v>753</v>
      </c>
      <c r="C390" s="30">
        <f t="shared" si="132"/>
        <v>0</v>
      </c>
      <c r="D390" s="30">
        <f t="shared" si="133"/>
        <v>0</v>
      </c>
      <c r="E390" s="30">
        <f t="shared" si="134"/>
        <v>0</v>
      </c>
      <c r="F390" s="30"/>
      <c r="G390" s="30"/>
      <c r="H390" s="30"/>
      <c r="I390" s="30"/>
      <c r="J390" s="30">
        <f t="shared" si="135"/>
        <v>0</v>
      </c>
      <c r="K390" s="30"/>
      <c r="L390" s="30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  <c r="AB390" s="1"/>
      <c r="AC390" s="1"/>
      <c r="AD390" s="1"/>
      <c r="AE390" s="1"/>
      <c r="AF390" s="1"/>
      <c r="AG390" s="1"/>
    </row>
    <row r="391" spans="1:33" hidden="1" outlineLevel="1">
      <c r="A391" s="27" t="s">
        <v>215</v>
      </c>
      <c r="B391" s="6" t="s">
        <v>754</v>
      </c>
      <c r="C391" s="30">
        <f t="shared" si="132"/>
        <v>0</v>
      </c>
      <c r="D391" s="30">
        <f t="shared" si="133"/>
        <v>0</v>
      </c>
      <c r="E391" s="30">
        <f t="shared" si="134"/>
        <v>0</v>
      </c>
      <c r="F391" s="30"/>
      <c r="G391" s="30"/>
      <c r="H391" s="30"/>
      <c r="I391" s="30"/>
      <c r="J391" s="30">
        <f t="shared" si="135"/>
        <v>0</v>
      </c>
      <c r="K391" s="30"/>
      <c r="L391" s="30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  <c r="AB391" s="1"/>
      <c r="AC391" s="1"/>
      <c r="AD391" s="1"/>
      <c r="AE391" s="1"/>
      <c r="AF391" s="1"/>
      <c r="AG391" s="1"/>
    </row>
    <row r="392" spans="1:33" hidden="1" outlineLevel="1">
      <c r="A392" s="27" t="s">
        <v>217</v>
      </c>
      <c r="B392" s="6" t="s">
        <v>755</v>
      </c>
      <c r="C392" s="30">
        <f t="shared" si="132"/>
        <v>0</v>
      </c>
      <c r="D392" s="30">
        <f t="shared" si="133"/>
        <v>0</v>
      </c>
      <c r="E392" s="30">
        <f t="shared" si="134"/>
        <v>0</v>
      </c>
      <c r="F392" s="30"/>
      <c r="G392" s="30"/>
      <c r="H392" s="30"/>
      <c r="I392" s="30"/>
      <c r="J392" s="30">
        <f t="shared" si="135"/>
        <v>0</v>
      </c>
      <c r="K392" s="30"/>
      <c r="L392" s="30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  <c r="AB392" s="1"/>
      <c r="AC392" s="1"/>
      <c r="AD392" s="1"/>
      <c r="AE392" s="1"/>
      <c r="AF392" s="1"/>
      <c r="AG392" s="1"/>
    </row>
    <row r="393" spans="1:33" hidden="1" outlineLevel="1">
      <c r="A393" s="27" t="s">
        <v>219</v>
      </c>
      <c r="B393" s="6" t="s">
        <v>756</v>
      </c>
      <c r="C393" s="30">
        <f t="shared" si="132"/>
        <v>0</v>
      </c>
      <c r="D393" s="30">
        <f t="shared" si="133"/>
        <v>0</v>
      </c>
      <c r="E393" s="30">
        <f t="shared" si="134"/>
        <v>0</v>
      </c>
      <c r="F393" s="30"/>
      <c r="G393" s="30"/>
      <c r="H393" s="30"/>
      <c r="I393" s="30"/>
      <c r="J393" s="30">
        <f t="shared" si="135"/>
        <v>0</v>
      </c>
      <c r="K393" s="30"/>
      <c r="L393" s="30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  <c r="AB393" s="1"/>
      <c r="AC393" s="1"/>
      <c r="AD393" s="1"/>
      <c r="AE393" s="1"/>
      <c r="AF393" s="1"/>
      <c r="AG393" s="1"/>
    </row>
    <row r="394" spans="1:33" hidden="1" outlineLevel="1">
      <c r="A394" s="27" t="s">
        <v>221</v>
      </c>
      <c r="B394" s="6" t="s">
        <v>757</v>
      </c>
      <c r="C394" s="30">
        <f t="shared" si="132"/>
        <v>0</v>
      </c>
      <c r="D394" s="30">
        <f t="shared" si="133"/>
        <v>0</v>
      </c>
      <c r="E394" s="30">
        <f t="shared" si="134"/>
        <v>0</v>
      </c>
      <c r="F394" s="30"/>
      <c r="G394" s="30"/>
      <c r="H394" s="30"/>
      <c r="I394" s="30"/>
      <c r="J394" s="30">
        <f t="shared" si="135"/>
        <v>0</v>
      </c>
      <c r="K394" s="30"/>
      <c r="L394" s="30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  <c r="AB394" s="1"/>
      <c r="AC394" s="1"/>
      <c r="AD394" s="1"/>
      <c r="AE394" s="1"/>
      <c r="AF394" s="1"/>
      <c r="AG394" s="1"/>
    </row>
    <row r="395" spans="1:33" hidden="1" outlineLevel="1">
      <c r="A395" s="27" t="s">
        <v>223</v>
      </c>
      <c r="B395" s="6" t="s">
        <v>758</v>
      </c>
      <c r="C395" s="30">
        <f t="shared" si="132"/>
        <v>0</v>
      </c>
      <c r="D395" s="30">
        <f t="shared" si="133"/>
        <v>0</v>
      </c>
      <c r="E395" s="30">
        <f t="shared" si="134"/>
        <v>0</v>
      </c>
      <c r="F395" s="30"/>
      <c r="G395" s="30"/>
      <c r="H395" s="30"/>
      <c r="I395" s="30"/>
      <c r="J395" s="30">
        <f t="shared" si="135"/>
        <v>0</v>
      </c>
      <c r="K395" s="30"/>
      <c r="L395" s="30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  <c r="AB395" s="1"/>
      <c r="AC395" s="1"/>
      <c r="AD395" s="1"/>
      <c r="AE395" s="1"/>
      <c r="AF395" s="1"/>
      <c r="AG395" s="1"/>
    </row>
    <row r="396" spans="1:33" hidden="1" outlineLevel="1">
      <c r="A396" s="27" t="s">
        <v>225</v>
      </c>
      <c r="B396" s="6" t="s">
        <v>759</v>
      </c>
      <c r="C396" s="30">
        <f t="shared" si="132"/>
        <v>0</v>
      </c>
      <c r="D396" s="30">
        <f t="shared" si="133"/>
        <v>0</v>
      </c>
      <c r="E396" s="30">
        <f t="shared" si="134"/>
        <v>0</v>
      </c>
      <c r="F396" s="30"/>
      <c r="G396" s="30"/>
      <c r="H396" s="30"/>
      <c r="I396" s="30"/>
      <c r="J396" s="30">
        <f t="shared" si="135"/>
        <v>0</v>
      </c>
      <c r="K396" s="30"/>
      <c r="L396" s="30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  <c r="AB396" s="1"/>
      <c r="AC396" s="1"/>
      <c r="AD396" s="1"/>
      <c r="AE396" s="1"/>
      <c r="AF396" s="1"/>
      <c r="AG396" s="1"/>
    </row>
    <row r="397" spans="1:33" s="22" customFormat="1" ht="22.5" hidden="1" customHeight="1">
      <c r="A397" s="20" t="s">
        <v>227</v>
      </c>
      <c r="B397" s="21" t="s">
        <v>760</v>
      </c>
      <c r="C397" s="36">
        <f t="shared" ref="C397:J397" si="136">+C362+C363+C364+C375+C386</f>
        <v>0</v>
      </c>
      <c r="D397" s="36">
        <f>+D362+D363+D364+D375+D386</f>
        <v>0</v>
      </c>
      <c r="E397" s="36">
        <f>+E362+E363+E364+E375+E386</f>
        <v>0</v>
      </c>
      <c r="F397" s="36">
        <f t="shared" si="136"/>
        <v>0</v>
      </c>
      <c r="G397" s="36">
        <f t="shared" si="136"/>
        <v>0</v>
      </c>
      <c r="H397" s="36">
        <f t="shared" si="136"/>
        <v>0</v>
      </c>
      <c r="I397" s="36">
        <f t="shared" si="136"/>
        <v>0</v>
      </c>
      <c r="J397" s="36">
        <f t="shared" si="136"/>
        <v>0</v>
      </c>
      <c r="K397" s="36"/>
      <c r="L397" s="36">
        <f>+L362+L363+L364+L375+L386</f>
        <v>0</v>
      </c>
    </row>
    <row r="398" spans="1:33" hidden="1" outlineLevel="1">
      <c r="A398" s="27" t="s">
        <v>229</v>
      </c>
      <c r="B398" s="6" t="s">
        <v>761</v>
      </c>
      <c r="C398" s="30">
        <f t="shared" ref="C398:C410" si="137">SUM(F398:J398)</f>
        <v>0</v>
      </c>
      <c r="D398" s="30">
        <f t="shared" ref="D398:D410" si="138">SUM(H398:M398)</f>
        <v>0</v>
      </c>
      <c r="E398" s="30">
        <f t="shared" ref="E398:E410" si="139">SUM(I398:N398)</f>
        <v>0</v>
      </c>
      <c r="F398" s="30"/>
      <c r="G398" s="30"/>
      <c r="H398" s="30"/>
      <c r="I398" s="30"/>
      <c r="J398" s="30">
        <f t="shared" ref="J398:J410" si="140">SUM(K398:L398)</f>
        <v>0</v>
      </c>
      <c r="K398" s="30"/>
      <c r="L398" s="30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  <c r="AB398" s="1"/>
      <c r="AC398" s="1"/>
      <c r="AD398" s="1"/>
      <c r="AE398" s="1"/>
      <c r="AF398" s="1"/>
      <c r="AG398" s="1"/>
    </row>
    <row r="399" spans="1:33" hidden="1" outlineLevel="1">
      <c r="A399" s="27" t="s">
        <v>231</v>
      </c>
      <c r="B399" s="6" t="s">
        <v>762</v>
      </c>
      <c r="C399" s="30">
        <f t="shared" si="137"/>
        <v>0</v>
      </c>
      <c r="D399" s="30">
        <f t="shared" si="138"/>
        <v>0</v>
      </c>
      <c r="E399" s="30">
        <f t="shared" si="139"/>
        <v>0</v>
      </c>
      <c r="F399" s="30"/>
      <c r="G399" s="30"/>
      <c r="H399" s="30"/>
      <c r="I399" s="30"/>
      <c r="J399" s="30">
        <f t="shared" si="140"/>
        <v>0</v>
      </c>
      <c r="K399" s="30"/>
      <c r="L399" s="30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  <c r="AB399" s="1"/>
      <c r="AC399" s="1"/>
      <c r="AD399" s="1"/>
      <c r="AE399" s="1"/>
      <c r="AF399" s="1"/>
      <c r="AG399" s="1"/>
    </row>
    <row r="400" spans="1:33" ht="25.5" hidden="1" outlineLevel="1">
      <c r="A400" s="27" t="s">
        <v>233</v>
      </c>
      <c r="B400" s="6" t="s">
        <v>763</v>
      </c>
      <c r="C400" s="30">
        <f t="shared" si="137"/>
        <v>0</v>
      </c>
      <c r="D400" s="30">
        <f t="shared" si="138"/>
        <v>0</v>
      </c>
      <c r="E400" s="30">
        <f t="shared" si="139"/>
        <v>0</v>
      </c>
      <c r="F400" s="30"/>
      <c r="G400" s="30"/>
      <c r="H400" s="30"/>
      <c r="I400" s="30"/>
      <c r="J400" s="30">
        <f t="shared" si="140"/>
        <v>0</v>
      </c>
      <c r="K400" s="30"/>
      <c r="L400" s="30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  <c r="AB400" s="1"/>
      <c r="AC400" s="1"/>
      <c r="AD400" s="1"/>
      <c r="AE400" s="1"/>
      <c r="AF400" s="1"/>
      <c r="AG400" s="1"/>
    </row>
    <row r="401" spans="1:33" hidden="1" outlineLevel="1">
      <c r="A401" s="27" t="s">
        <v>235</v>
      </c>
      <c r="B401" s="6" t="s">
        <v>764</v>
      </c>
      <c r="C401" s="30">
        <f t="shared" si="137"/>
        <v>0</v>
      </c>
      <c r="D401" s="30">
        <f t="shared" si="138"/>
        <v>0</v>
      </c>
      <c r="E401" s="30">
        <f t="shared" si="139"/>
        <v>0</v>
      </c>
      <c r="F401" s="30"/>
      <c r="G401" s="30"/>
      <c r="H401" s="30"/>
      <c r="I401" s="30"/>
      <c r="J401" s="30">
        <f t="shared" si="140"/>
        <v>0</v>
      </c>
      <c r="K401" s="30"/>
      <c r="L401" s="30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  <c r="AB401" s="1"/>
      <c r="AC401" s="1"/>
      <c r="AD401" s="1"/>
      <c r="AE401" s="1"/>
      <c r="AF401" s="1"/>
      <c r="AG401" s="1"/>
    </row>
    <row r="402" spans="1:33" hidden="1" outlineLevel="1">
      <c r="A402" s="27" t="s">
        <v>237</v>
      </c>
      <c r="B402" s="6" t="s">
        <v>765</v>
      </c>
      <c r="C402" s="30">
        <f t="shared" si="137"/>
        <v>0</v>
      </c>
      <c r="D402" s="30">
        <f t="shared" si="138"/>
        <v>0</v>
      </c>
      <c r="E402" s="30">
        <f t="shared" si="139"/>
        <v>0</v>
      </c>
      <c r="F402" s="30"/>
      <c r="G402" s="30"/>
      <c r="H402" s="30"/>
      <c r="I402" s="30"/>
      <c r="J402" s="30">
        <f t="shared" si="140"/>
        <v>0</v>
      </c>
      <c r="K402" s="30"/>
      <c r="L402" s="30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  <c r="AB402" s="1"/>
      <c r="AC402" s="1"/>
      <c r="AD402" s="1"/>
      <c r="AE402" s="1"/>
      <c r="AF402" s="1"/>
      <c r="AG402" s="1"/>
    </row>
    <row r="403" spans="1:33" hidden="1" outlineLevel="1">
      <c r="A403" s="27" t="s">
        <v>239</v>
      </c>
      <c r="B403" s="6" t="s">
        <v>766</v>
      </c>
      <c r="C403" s="30">
        <f t="shared" si="137"/>
        <v>0</v>
      </c>
      <c r="D403" s="30">
        <f t="shared" si="138"/>
        <v>0</v>
      </c>
      <c r="E403" s="30">
        <f t="shared" si="139"/>
        <v>0</v>
      </c>
      <c r="F403" s="30"/>
      <c r="G403" s="30"/>
      <c r="H403" s="30"/>
      <c r="I403" s="30"/>
      <c r="J403" s="30">
        <f t="shared" si="140"/>
        <v>0</v>
      </c>
      <c r="K403" s="30"/>
      <c r="L403" s="30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  <c r="AB403" s="1"/>
      <c r="AC403" s="1"/>
      <c r="AD403" s="1"/>
      <c r="AE403" s="1"/>
      <c r="AF403" s="1"/>
      <c r="AG403" s="1"/>
    </row>
    <row r="404" spans="1:33" hidden="1" outlineLevel="1">
      <c r="A404" s="27" t="s">
        <v>241</v>
      </c>
      <c r="B404" s="6" t="s">
        <v>767</v>
      </c>
      <c r="C404" s="30">
        <f t="shared" si="137"/>
        <v>0</v>
      </c>
      <c r="D404" s="30">
        <f t="shared" si="138"/>
        <v>0</v>
      </c>
      <c r="E404" s="30">
        <f t="shared" si="139"/>
        <v>0</v>
      </c>
      <c r="F404" s="30"/>
      <c r="G404" s="30"/>
      <c r="H404" s="30"/>
      <c r="I404" s="30"/>
      <c r="J404" s="30">
        <f t="shared" si="140"/>
        <v>0</v>
      </c>
      <c r="K404" s="30"/>
      <c r="L404" s="30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  <c r="AB404" s="1"/>
      <c r="AC404" s="1"/>
      <c r="AD404" s="1"/>
      <c r="AE404" s="1"/>
      <c r="AF404" s="1"/>
      <c r="AG404" s="1"/>
    </row>
    <row r="405" spans="1:33" hidden="1" outlineLevel="1">
      <c r="A405" s="27" t="s">
        <v>243</v>
      </c>
      <c r="B405" s="6" t="s">
        <v>768</v>
      </c>
      <c r="C405" s="30">
        <f t="shared" si="137"/>
        <v>0</v>
      </c>
      <c r="D405" s="30">
        <f t="shared" si="138"/>
        <v>0</v>
      </c>
      <c r="E405" s="30">
        <f t="shared" si="139"/>
        <v>0</v>
      </c>
      <c r="F405" s="30"/>
      <c r="G405" s="30"/>
      <c r="H405" s="30"/>
      <c r="I405" s="30"/>
      <c r="J405" s="30">
        <f t="shared" si="140"/>
        <v>0</v>
      </c>
      <c r="K405" s="30"/>
      <c r="L405" s="30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  <c r="AB405" s="1"/>
      <c r="AC405" s="1"/>
      <c r="AD405" s="1"/>
      <c r="AE405" s="1"/>
      <c r="AF405" s="1"/>
      <c r="AG405" s="1"/>
    </row>
    <row r="406" spans="1:33" hidden="1" outlineLevel="1">
      <c r="A406" s="27" t="s">
        <v>245</v>
      </c>
      <c r="B406" s="6" t="s">
        <v>769</v>
      </c>
      <c r="C406" s="30">
        <f t="shared" si="137"/>
        <v>0</v>
      </c>
      <c r="D406" s="30">
        <f t="shared" si="138"/>
        <v>0</v>
      </c>
      <c r="E406" s="30">
        <f t="shared" si="139"/>
        <v>0</v>
      </c>
      <c r="F406" s="30"/>
      <c r="G406" s="30"/>
      <c r="H406" s="30"/>
      <c r="I406" s="30"/>
      <c r="J406" s="30">
        <f t="shared" si="140"/>
        <v>0</v>
      </c>
      <c r="K406" s="30"/>
      <c r="L406" s="30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  <c r="AB406" s="1"/>
      <c r="AC406" s="1"/>
      <c r="AD406" s="1"/>
      <c r="AE406" s="1"/>
      <c r="AF406" s="1"/>
      <c r="AG406" s="1"/>
    </row>
    <row r="407" spans="1:33" hidden="1" outlineLevel="1">
      <c r="A407" s="27" t="s">
        <v>247</v>
      </c>
      <c r="B407" s="6" t="s">
        <v>770</v>
      </c>
      <c r="C407" s="30">
        <f t="shared" si="137"/>
        <v>0</v>
      </c>
      <c r="D407" s="30">
        <f t="shared" si="138"/>
        <v>0</v>
      </c>
      <c r="E407" s="30">
        <f t="shared" si="139"/>
        <v>0</v>
      </c>
      <c r="F407" s="30"/>
      <c r="G407" s="30"/>
      <c r="H407" s="30"/>
      <c r="I407" s="30"/>
      <c r="J407" s="30">
        <f t="shared" si="140"/>
        <v>0</v>
      </c>
      <c r="K407" s="30"/>
      <c r="L407" s="30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  <c r="AB407" s="1"/>
      <c r="AC407" s="1"/>
      <c r="AD407" s="1"/>
      <c r="AE407" s="1"/>
      <c r="AF407" s="1"/>
      <c r="AG407" s="1"/>
    </row>
    <row r="408" spans="1:33" hidden="1" outlineLevel="1">
      <c r="A408" s="27" t="s">
        <v>249</v>
      </c>
      <c r="B408" s="6" t="s">
        <v>771</v>
      </c>
      <c r="C408" s="30">
        <f t="shared" si="137"/>
        <v>0</v>
      </c>
      <c r="D408" s="30">
        <f t="shared" si="138"/>
        <v>0</v>
      </c>
      <c r="E408" s="30">
        <f t="shared" si="139"/>
        <v>0</v>
      </c>
      <c r="F408" s="30"/>
      <c r="G408" s="30"/>
      <c r="H408" s="30"/>
      <c r="I408" s="30"/>
      <c r="J408" s="30">
        <f t="shared" si="140"/>
        <v>0</v>
      </c>
      <c r="K408" s="30"/>
      <c r="L408" s="30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  <c r="AB408" s="1"/>
      <c r="AC408" s="1"/>
      <c r="AD408" s="1"/>
      <c r="AE408" s="1"/>
      <c r="AF408" s="1"/>
      <c r="AG408" s="1"/>
    </row>
    <row r="409" spans="1:33" hidden="1" outlineLevel="1">
      <c r="A409" s="27" t="s">
        <v>251</v>
      </c>
      <c r="B409" s="6" t="s">
        <v>772</v>
      </c>
      <c r="C409" s="30">
        <f t="shared" si="137"/>
        <v>0</v>
      </c>
      <c r="D409" s="30">
        <f t="shared" si="138"/>
        <v>0</v>
      </c>
      <c r="E409" s="30">
        <f t="shared" si="139"/>
        <v>0</v>
      </c>
      <c r="F409" s="30"/>
      <c r="G409" s="30"/>
      <c r="H409" s="30"/>
      <c r="I409" s="30"/>
      <c r="J409" s="30">
        <f t="shared" si="140"/>
        <v>0</v>
      </c>
      <c r="K409" s="30"/>
      <c r="L409" s="30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  <c r="AB409" s="1"/>
      <c r="AC409" s="1"/>
      <c r="AD409" s="1"/>
      <c r="AE409" s="1"/>
      <c r="AF409" s="1"/>
      <c r="AG409" s="1"/>
    </row>
    <row r="410" spans="1:33" hidden="1" outlineLevel="1">
      <c r="A410" s="27" t="s">
        <v>253</v>
      </c>
      <c r="B410" s="6" t="s">
        <v>773</v>
      </c>
      <c r="C410" s="30">
        <f t="shared" si="137"/>
        <v>0</v>
      </c>
      <c r="D410" s="30">
        <f t="shared" si="138"/>
        <v>0</v>
      </c>
      <c r="E410" s="30">
        <f t="shared" si="139"/>
        <v>0</v>
      </c>
      <c r="F410" s="30"/>
      <c r="G410" s="30"/>
      <c r="H410" s="30"/>
      <c r="I410" s="30"/>
      <c r="J410" s="30">
        <f t="shared" si="140"/>
        <v>0</v>
      </c>
      <c r="K410" s="30"/>
      <c r="L410" s="30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  <c r="AB410" s="1"/>
      <c r="AC410" s="1"/>
      <c r="AD410" s="1"/>
      <c r="AE410" s="1"/>
      <c r="AF410" s="1"/>
      <c r="AG410" s="1"/>
    </row>
    <row r="411" spans="1:33" ht="15.75" hidden="1" customHeight="1" outlineLevel="1">
      <c r="A411" s="7" t="s">
        <v>255</v>
      </c>
      <c r="B411" s="9" t="s">
        <v>774</v>
      </c>
      <c r="C411" s="31">
        <f t="shared" ref="C411:J411" si="141">+C398+C402</f>
        <v>0</v>
      </c>
      <c r="D411" s="31">
        <f>+D398+D402</f>
        <v>0</v>
      </c>
      <c r="E411" s="31">
        <f>+E398+E402</f>
        <v>0</v>
      </c>
      <c r="F411" s="31">
        <f t="shared" si="141"/>
        <v>0</v>
      </c>
      <c r="G411" s="31">
        <f t="shared" si="141"/>
        <v>0</v>
      </c>
      <c r="H411" s="31">
        <f t="shared" si="141"/>
        <v>0</v>
      </c>
      <c r="I411" s="31">
        <f t="shared" si="141"/>
        <v>0</v>
      </c>
      <c r="J411" s="31">
        <f t="shared" si="141"/>
        <v>0</v>
      </c>
      <c r="K411" s="31"/>
      <c r="L411" s="31">
        <f>+L398+L402</f>
        <v>0</v>
      </c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  <c r="AB411" s="1"/>
      <c r="AC411" s="1"/>
      <c r="AD411" s="1"/>
      <c r="AE411" s="1"/>
      <c r="AF411" s="1"/>
      <c r="AG411" s="1"/>
    </row>
    <row r="412" spans="1:33" s="4" customFormat="1" ht="18" hidden="1" customHeight="1" outlineLevel="1">
      <c r="A412" s="7" t="s">
        <v>257</v>
      </c>
      <c r="B412" s="9" t="s">
        <v>775</v>
      </c>
      <c r="C412" s="31">
        <f t="shared" ref="C412:J412" si="142">SUM(C413:C421)</f>
        <v>0</v>
      </c>
      <c r="D412" s="31">
        <f>SUM(D413:D421)</f>
        <v>0</v>
      </c>
      <c r="E412" s="31">
        <f>SUM(E413:E421)</f>
        <v>0</v>
      </c>
      <c r="F412" s="31">
        <f t="shared" si="142"/>
        <v>0</v>
      </c>
      <c r="G412" s="31">
        <f t="shared" si="142"/>
        <v>0</v>
      </c>
      <c r="H412" s="31">
        <f t="shared" si="142"/>
        <v>0</v>
      </c>
      <c r="I412" s="31">
        <f t="shared" si="142"/>
        <v>0</v>
      </c>
      <c r="J412" s="31">
        <f t="shared" si="142"/>
        <v>0</v>
      </c>
      <c r="K412" s="31"/>
      <c r="L412" s="31">
        <f>SUM(L413:L421)</f>
        <v>0</v>
      </c>
    </row>
    <row r="413" spans="1:33" hidden="1" outlineLevel="1">
      <c r="A413" s="27" t="s">
        <v>259</v>
      </c>
      <c r="B413" s="6" t="s">
        <v>776</v>
      </c>
      <c r="C413" s="30">
        <f t="shared" ref="C413:C421" si="143">SUM(F413:J413)</f>
        <v>0</v>
      </c>
      <c r="D413" s="30">
        <f t="shared" ref="D413:D421" si="144">SUM(H413:M413)</f>
        <v>0</v>
      </c>
      <c r="E413" s="30">
        <f t="shared" ref="E413:E421" si="145">SUM(I413:N413)</f>
        <v>0</v>
      </c>
      <c r="F413" s="30"/>
      <c r="G413" s="30"/>
      <c r="H413" s="30"/>
      <c r="I413" s="30"/>
      <c r="J413" s="30">
        <f t="shared" ref="J413:J421" si="146">SUM(K413:L413)</f>
        <v>0</v>
      </c>
      <c r="K413" s="30"/>
      <c r="L413" s="30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  <c r="AB413" s="1"/>
      <c r="AC413" s="1"/>
      <c r="AD413" s="1"/>
      <c r="AE413" s="1"/>
      <c r="AF413" s="1"/>
      <c r="AG413" s="1"/>
    </row>
    <row r="414" spans="1:33" ht="25.5" hidden="1" outlineLevel="1">
      <c r="A414" s="27" t="s">
        <v>261</v>
      </c>
      <c r="B414" s="6" t="s">
        <v>777</v>
      </c>
      <c r="C414" s="30">
        <f t="shared" si="143"/>
        <v>0</v>
      </c>
      <c r="D414" s="30">
        <f t="shared" si="144"/>
        <v>0</v>
      </c>
      <c r="E414" s="30">
        <f t="shared" si="145"/>
        <v>0</v>
      </c>
      <c r="F414" s="30"/>
      <c r="G414" s="30"/>
      <c r="H414" s="30"/>
      <c r="I414" s="30"/>
      <c r="J414" s="30">
        <f t="shared" si="146"/>
        <v>0</v>
      </c>
      <c r="K414" s="30"/>
      <c r="L414" s="30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  <c r="AB414" s="1"/>
      <c r="AC414" s="1"/>
      <c r="AD414" s="1"/>
      <c r="AE414" s="1"/>
      <c r="AF414" s="1"/>
      <c r="AG414" s="1"/>
    </row>
    <row r="415" spans="1:33" hidden="1" outlineLevel="1">
      <c r="A415" s="27" t="s">
        <v>263</v>
      </c>
      <c r="B415" s="6" t="s">
        <v>778</v>
      </c>
      <c r="C415" s="30">
        <f t="shared" si="143"/>
        <v>0</v>
      </c>
      <c r="D415" s="30">
        <f t="shared" si="144"/>
        <v>0</v>
      </c>
      <c r="E415" s="30">
        <f t="shared" si="145"/>
        <v>0</v>
      </c>
      <c r="F415" s="30"/>
      <c r="G415" s="30"/>
      <c r="H415" s="30"/>
      <c r="I415" s="30"/>
      <c r="J415" s="30">
        <f t="shared" si="146"/>
        <v>0</v>
      </c>
      <c r="K415" s="30"/>
      <c r="L415" s="30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  <c r="AB415" s="1"/>
      <c r="AC415" s="1"/>
      <c r="AD415" s="1"/>
      <c r="AE415" s="1"/>
      <c r="AF415" s="1"/>
      <c r="AG415" s="1"/>
    </row>
    <row r="416" spans="1:33" hidden="1" outlineLevel="1">
      <c r="A416" s="27" t="s">
        <v>265</v>
      </c>
      <c r="B416" s="6" t="s">
        <v>779</v>
      </c>
      <c r="C416" s="30">
        <f t="shared" si="143"/>
        <v>0</v>
      </c>
      <c r="D416" s="30">
        <f t="shared" si="144"/>
        <v>0</v>
      </c>
      <c r="E416" s="30">
        <f t="shared" si="145"/>
        <v>0</v>
      </c>
      <c r="F416" s="30"/>
      <c r="G416" s="30"/>
      <c r="H416" s="30"/>
      <c r="I416" s="30"/>
      <c r="J416" s="30">
        <f t="shared" si="146"/>
        <v>0</v>
      </c>
      <c r="K416" s="30"/>
      <c r="L416" s="30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  <c r="AB416" s="1"/>
      <c r="AC416" s="1"/>
      <c r="AD416" s="1"/>
      <c r="AE416" s="1"/>
      <c r="AF416" s="1"/>
      <c r="AG416" s="1"/>
    </row>
    <row r="417" spans="1:33" hidden="1" outlineLevel="1">
      <c r="A417" s="27" t="s">
        <v>267</v>
      </c>
      <c r="B417" s="6" t="s">
        <v>780</v>
      </c>
      <c r="C417" s="30">
        <f t="shared" si="143"/>
        <v>0</v>
      </c>
      <c r="D417" s="30">
        <f t="shared" si="144"/>
        <v>0</v>
      </c>
      <c r="E417" s="30">
        <f t="shared" si="145"/>
        <v>0</v>
      </c>
      <c r="F417" s="30"/>
      <c r="G417" s="30"/>
      <c r="H417" s="30"/>
      <c r="I417" s="30"/>
      <c r="J417" s="30">
        <f t="shared" si="146"/>
        <v>0</v>
      </c>
      <c r="K417" s="30"/>
      <c r="L417" s="30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  <c r="AB417" s="1"/>
      <c r="AC417" s="1"/>
      <c r="AD417" s="1"/>
      <c r="AE417" s="1"/>
      <c r="AF417" s="1"/>
      <c r="AG417" s="1"/>
    </row>
    <row r="418" spans="1:33" hidden="1" outlineLevel="1">
      <c r="A418" s="27" t="s">
        <v>269</v>
      </c>
      <c r="B418" s="6" t="s">
        <v>781</v>
      </c>
      <c r="C418" s="30">
        <f t="shared" si="143"/>
        <v>0</v>
      </c>
      <c r="D418" s="30">
        <f t="shared" si="144"/>
        <v>0</v>
      </c>
      <c r="E418" s="30">
        <f t="shared" si="145"/>
        <v>0</v>
      </c>
      <c r="F418" s="30"/>
      <c r="G418" s="30"/>
      <c r="H418" s="30"/>
      <c r="I418" s="30"/>
      <c r="J418" s="30">
        <f t="shared" si="146"/>
        <v>0</v>
      </c>
      <c r="K418" s="30"/>
      <c r="L418" s="30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  <c r="AB418" s="1"/>
      <c r="AC418" s="1"/>
      <c r="AD418" s="1"/>
      <c r="AE418" s="1"/>
      <c r="AF418" s="1"/>
      <c r="AG418" s="1"/>
    </row>
    <row r="419" spans="1:33" hidden="1" outlineLevel="1">
      <c r="A419" s="27" t="s">
        <v>271</v>
      </c>
      <c r="B419" s="6" t="s">
        <v>782</v>
      </c>
      <c r="C419" s="30">
        <f t="shared" si="143"/>
        <v>0</v>
      </c>
      <c r="D419" s="30">
        <f t="shared" si="144"/>
        <v>0</v>
      </c>
      <c r="E419" s="30">
        <f t="shared" si="145"/>
        <v>0</v>
      </c>
      <c r="F419" s="30"/>
      <c r="G419" s="30"/>
      <c r="H419" s="30"/>
      <c r="I419" s="30"/>
      <c r="J419" s="30">
        <f t="shared" si="146"/>
        <v>0</v>
      </c>
      <c r="K419" s="30"/>
      <c r="L419" s="30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  <c r="AB419" s="1"/>
      <c r="AC419" s="1"/>
      <c r="AD419" s="1"/>
      <c r="AE419" s="1"/>
      <c r="AF419" s="1"/>
      <c r="AG419" s="1"/>
    </row>
    <row r="420" spans="1:33" hidden="1" outlineLevel="1">
      <c r="A420" s="27" t="s">
        <v>273</v>
      </c>
      <c r="B420" s="6" t="s">
        <v>783</v>
      </c>
      <c r="C420" s="30">
        <f t="shared" si="143"/>
        <v>0</v>
      </c>
      <c r="D420" s="30">
        <f t="shared" si="144"/>
        <v>0</v>
      </c>
      <c r="E420" s="30">
        <f t="shared" si="145"/>
        <v>0</v>
      </c>
      <c r="F420" s="30"/>
      <c r="G420" s="30"/>
      <c r="H420" s="30"/>
      <c r="I420" s="30"/>
      <c r="J420" s="30">
        <f t="shared" si="146"/>
        <v>0</v>
      </c>
      <c r="K420" s="30"/>
      <c r="L420" s="30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  <c r="AB420" s="1"/>
      <c r="AC420" s="1"/>
      <c r="AD420" s="1"/>
      <c r="AE420" s="1"/>
      <c r="AF420" s="1"/>
      <c r="AG420" s="1"/>
    </row>
    <row r="421" spans="1:33" hidden="1" outlineLevel="1">
      <c r="A421" s="27" t="s">
        <v>275</v>
      </c>
      <c r="B421" s="6" t="s">
        <v>784</v>
      </c>
      <c r="C421" s="30">
        <f t="shared" si="143"/>
        <v>0</v>
      </c>
      <c r="D421" s="30">
        <f t="shared" si="144"/>
        <v>0</v>
      </c>
      <c r="E421" s="30">
        <f t="shared" si="145"/>
        <v>0</v>
      </c>
      <c r="F421" s="30"/>
      <c r="G421" s="30"/>
      <c r="H421" s="30"/>
      <c r="I421" s="30"/>
      <c r="J421" s="30">
        <f t="shared" si="146"/>
        <v>0</v>
      </c>
      <c r="K421" s="30"/>
      <c r="L421" s="30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  <c r="AB421" s="1"/>
      <c r="AC421" s="1"/>
      <c r="AD421" s="1"/>
      <c r="AE421" s="1"/>
      <c r="AF421" s="1"/>
      <c r="AG421" s="1"/>
    </row>
    <row r="422" spans="1:33" s="4" customFormat="1" ht="15.75" hidden="1" customHeight="1" outlineLevel="1">
      <c r="A422" s="7" t="s">
        <v>277</v>
      </c>
      <c r="B422" s="9" t="s">
        <v>785</v>
      </c>
      <c r="C422" s="31">
        <f t="shared" ref="C422:J422" si="147">SUM(C423:C426)</f>
        <v>0</v>
      </c>
      <c r="D422" s="31">
        <f>SUM(D423:D426)</f>
        <v>0</v>
      </c>
      <c r="E422" s="31">
        <f>SUM(E423:E426)</f>
        <v>0</v>
      </c>
      <c r="F422" s="31">
        <f t="shared" si="147"/>
        <v>0</v>
      </c>
      <c r="G422" s="31">
        <f t="shared" si="147"/>
        <v>0</v>
      </c>
      <c r="H422" s="31">
        <f t="shared" si="147"/>
        <v>0</v>
      </c>
      <c r="I422" s="31">
        <f t="shared" si="147"/>
        <v>0</v>
      </c>
      <c r="J422" s="31">
        <f t="shared" si="147"/>
        <v>0</v>
      </c>
      <c r="K422" s="31"/>
      <c r="L422" s="31">
        <f>SUM(L423:L426)</f>
        <v>0</v>
      </c>
    </row>
    <row r="423" spans="1:33" hidden="1" outlineLevel="1">
      <c r="A423" s="27" t="s">
        <v>279</v>
      </c>
      <c r="B423" s="6" t="s">
        <v>786</v>
      </c>
      <c r="C423" s="30">
        <f>SUM(F423:J423)</f>
        <v>0</v>
      </c>
      <c r="D423" s="30">
        <f t="shared" ref="D423:E426" si="148">SUM(H423:M423)</f>
        <v>0</v>
      </c>
      <c r="E423" s="30">
        <f t="shared" si="148"/>
        <v>0</v>
      </c>
      <c r="F423" s="30"/>
      <c r="G423" s="30"/>
      <c r="H423" s="30"/>
      <c r="I423" s="30"/>
      <c r="J423" s="30">
        <f>SUM(K423:L423)</f>
        <v>0</v>
      </c>
      <c r="K423" s="30"/>
      <c r="L423" s="30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  <c r="AB423" s="1"/>
      <c r="AC423" s="1"/>
      <c r="AD423" s="1"/>
      <c r="AE423" s="1"/>
      <c r="AF423" s="1"/>
      <c r="AG423" s="1"/>
    </row>
    <row r="424" spans="1:33" hidden="1" outlineLevel="1">
      <c r="A424" s="27" t="s">
        <v>281</v>
      </c>
      <c r="B424" s="6" t="s">
        <v>787</v>
      </c>
      <c r="C424" s="30">
        <f>SUM(F424:J424)</f>
        <v>0</v>
      </c>
      <c r="D424" s="30">
        <f t="shared" si="148"/>
        <v>0</v>
      </c>
      <c r="E424" s="30">
        <f t="shared" si="148"/>
        <v>0</v>
      </c>
      <c r="F424" s="30"/>
      <c r="G424" s="30"/>
      <c r="H424" s="30"/>
      <c r="I424" s="30"/>
      <c r="J424" s="30">
        <f>SUM(K424:L424)</f>
        <v>0</v>
      </c>
      <c r="K424" s="30"/>
      <c r="L424" s="30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  <c r="AB424" s="1"/>
      <c r="AC424" s="1"/>
      <c r="AD424" s="1"/>
      <c r="AE424" s="1"/>
      <c r="AF424" s="1"/>
      <c r="AG424" s="1"/>
    </row>
    <row r="425" spans="1:33" hidden="1" outlineLevel="1">
      <c r="A425" s="27" t="s">
        <v>283</v>
      </c>
      <c r="B425" s="6" t="s">
        <v>788</v>
      </c>
      <c r="C425" s="30">
        <f>SUM(F425:J425)</f>
        <v>0</v>
      </c>
      <c r="D425" s="30">
        <f t="shared" si="148"/>
        <v>0</v>
      </c>
      <c r="E425" s="30">
        <f t="shared" si="148"/>
        <v>0</v>
      </c>
      <c r="F425" s="30"/>
      <c r="G425" s="30"/>
      <c r="H425" s="30"/>
      <c r="I425" s="30"/>
      <c r="J425" s="30">
        <f>SUM(K425:L425)</f>
        <v>0</v>
      </c>
      <c r="K425" s="30"/>
      <c r="L425" s="30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  <c r="AB425" s="1"/>
      <c r="AC425" s="1"/>
      <c r="AD425" s="1"/>
      <c r="AE425" s="1"/>
      <c r="AF425" s="1"/>
      <c r="AG425" s="1"/>
    </row>
    <row r="426" spans="1:33" hidden="1" outlineLevel="1">
      <c r="A426" s="27" t="s">
        <v>285</v>
      </c>
      <c r="B426" s="6" t="s">
        <v>789</v>
      </c>
      <c r="C426" s="30">
        <f>SUM(F426:J426)</f>
        <v>0</v>
      </c>
      <c r="D426" s="30">
        <f t="shared" si="148"/>
        <v>0</v>
      </c>
      <c r="E426" s="30">
        <f t="shared" si="148"/>
        <v>0</v>
      </c>
      <c r="F426" s="30"/>
      <c r="G426" s="30"/>
      <c r="H426" s="30"/>
      <c r="I426" s="30"/>
      <c r="J426" s="30">
        <f>SUM(K426:L426)</f>
        <v>0</v>
      </c>
      <c r="K426" s="30"/>
      <c r="L426" s="30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  <c r="AB426" s="1"/>
      <c r="AC426" s="1"/>
      <c r="AD426" s="1"/>
      <c r="AE426" s="1"/>
      <c r="AF426" s="1"/>
      <c r="AG426" s="1"/>
    </row>
    <row r="427" spans="1:33" s="4" customFormat="1" ht="15.75" hidden="1" customHeight="1" outlineLevel="1">
      <c r="A427" s="7" t="s">
        <v>287</v>
      </c>
      <c r="B427" s="9" t="s">
        <v>790</v>
      </c>
      <c r="C427" s="31">
        <f t="shared" ref="C427:J427" si="149">SUM(C428:C434)</f>
        <v>0</v>
      </c>
      <c r="D427" s="31">
        <f>SUM(D428:D434)</f>
        <v>0</v>
      </c>
      <c r="E427" s="31">
        <f>SUM(E428:E434)</f>
        <v>0</v>
      </c>
      <c r="F427" s="31">
        <f t="shared" si="149"/>
        <v>0</v>
      </c>
      <c r="G427" s="31">
        <f t="shared" si="149"/>
        <v>0</v>
      </c>
      <c r="H427" s="31">
        <f t="shared" si="149"/>
        <v>0</v>
      </c>
      <c r="I427" s="31">
        <f t="shared" si="149"/>
        <v>0</v>
      </c>
      <c r="J427" s="31">
        <f t="shared" si="149"/>
        <v>0</v>
      </c>
      <c r="K427" s="31"/>
      <c r="L427" s="31">
        <f>SUM(L428:L434)</f>
        <v>0</v>
      </c>
    </row>
    <row r="428" spans="1:33" hidden="1" outlineLevel="1">
      <c r="A428" s="27" t="s">
        <v>289</v>
      </c>
      <c r="B428" s="6" t="s">
        <v>791</v>
      </c>
      <c r="C428" s="30">
        <f t="shared" ref="C428:C434" si="150">SUM(F428:J428)</f>
        <v>0</v>
      </c>
      <c r="D428" s="30">
        <f t="shared" ref="D428:E434" si="151">SUM(H428:M428)</f>
        <v>0</v>
      </c>
      <c r="E428" s="30">
        <f t="shared" si="151"/>
        <v>0</v>
      </c>
      <c r="F428" s="30"/>
      <c r="G428" s="30"/>
      <c r="H428" s="30"/>
      <c r="I428" s="30"/>
      <c r="J428" s="30">
        <f t="shared" ref="J428:J434" si="152">SUM(K428:L428)</f>
        <v>0</v>
      </c>
      <c r="K428" s="30"/>
      <c r="L428" s="30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  <c r="AA428" s="1"/>
      <c r="AB428" s="1"/>
      <c r="AC428" s="1"/>
      <c r="AD428" s="1"/>
      <c r="AE428" s="1"/>
      <c r="AF428" s="1"/>
      <c r="AG428" s="1"/>
    </row>
    <row r="429" spans="1:33" hidden="1" outlineLevel="1">
      <c r="A429" s="27" t="s">
        <v>291</v>
      </c>
      <c r="B429" s="6" t="s">
        <v>792</v>
      </c>
      <c r="C429" s="30">
        <f t="shared" si="150"/>
        <v>0</v>
      </c>
      <c r="D429" s="30">
        <f t="shared" si="151"/>
        <v>0</v>
      </c>
      <c r="E429" s="30">
        <f t="shared" si="151"/>
        <v>0</v>
      </c>
      <c r="F429" s="30"/>
      <c r="G429" s="30"/>
      <c r="H429" s="30"/>
      <c r="I429" s="30"/>
      <c r="J429" s="30">
        <f t="shared" si="152"/>
        <v>0</v>
      </c>
      <c r="K429" s="30"/>
      <c r="L429" s="30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  <c r="AA429" s="1"/>
      <c r="AB429" s="1"/>
      <c r="AC429" s="1"/>
      <c r="AD429" s="1"/>
      <c r="AE429" s="1"/>
      <c r="AF429" s="1"/>
      <c r="AG429" s="1"/>
    </row>
    <row r="430" spans="1:33" hidden="1" outlineLevel="1">
      <c r="A430" s="27" t="s">
        <v>297</v>
      </c>
      <c r="B430" s="6" t="s">
        <v>793</v>
      </c>
      <c r="C430" s="30">
        <f t="shared" si="150"/>
        <v>0</v>
      </c>
      <c r="D430" s="30">
        <f t="shared" si="151"/>
        <v>0</v>
      </c>
      <c r="E430" s="30">
        <f t="shared" si="151"/>
        <v>0</v>
      </c>
      <c r="F430" s="30"/>
      <c r="G430" s="30"/>
      <c r="H430" s="30"/>
      <c r="I430" s="30"/>
      <c r="J430" s="30">
        <f t="shared" si="152"/>
        <v>0</v>
      </c>
      <c r="K430" s="30"/>
      <c r="L430" s="30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  <c r="AA430" s="1"/>
      <c r="AB430" s="1"/>
      <c r="AC430" s="1"/>
      <c r="AD430" s="1"/>
      <c r="AE430" s="1"/>
      <c r="AF430" s="1"/>
      <c r="AG430" s="1"/>
    </row>
    <row r="431" spans="1:33" hidden="1" outlineLevel="1">
      <c r="A431" s="27" t="s">
        <v>299</v>
      </c>
      <c r="B431" s="6" t="s">
        <v>794</v>
      </c>
      <c r="C431" s="30">
        <f t="shared" si="150"/>
        <v>0</v>
      </c>
      <c r="D431" s="30">
        <f t="shared" si="151"/>
        <v>0</v>
      </c>
      <c r="E431" s="30">
        <f t="shared" si="151"/>
        <v>0</v>
      </c>
      <c r="F431" s="30"/>
      <c r="G431" s="30"/>
      <c r="H431" s="30"/>
      <c r="I431" s="30"/>
      <c r="J431" s="30">
        <f t="shared" si="152"/>
        <v>0</v>
      </c>
      <c r="K431" s="30"/>
      <c r="L431" s="30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  <c r="AA431" s="1"/>
      <c r="AB431" s="1"/>
      <c r="AC431" s="1"/>
      <c r="AD431" s="1"/>
      <c r="AE431" s="1"/>
      <c r="AF431" s="1"/>
      <c r="AG431" s="1"/>
    </row>
    <row r="432" spans="1:33" hidden="1" outlineLevel="1">
      <c r="A432" s="27" t="s">
        <v>301</v>
      </c>
      <c r="B432" s="6" t="s">
        <v>795</v>
      </c>
      <c r="C432" s="30">
        <f t="shared" si="150"/>
        <v>0</v>
      </c>
      <c r="D432" s="30">
        <f t="shared" si="151"/>
        <v>0</v>
      </c>
      <c r="E432" s="30">
        <f t="shared" si="151"/>
        <v>0</v>
      </c>
      <c r="F432" s="30"/>
      <c r="G432" s="30"/>
      <c r="H432" s="30"/>
      <c r="I432" s="30"/>
      <c r="J432" s="30">
        <f t="shared" si="152"/>
        <v>0</v>
      </c>
      <c r="K432" s="30"/>
      <c r="L432" s="30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  <c r="AA432" s="1"/>
      <c r="AB432" s="1"/>
      <c r="AC432" s="1"/>
      <c r="AD432" s="1"/>
      <c r="AE432" s="1"/>
      <c r="AF432" s="1"/>
      <c r="AG432" s="1"/>
    </row>
    <row r="433" spans="1:33" hidden="1" outlineLevel="1">
      <c r="A433" s="27" t="s">
        <v>303</v>
      </c>
      <c r="B433" s="6" t="s">
        <v>796</v>
      </c>
      <c r="C433" s="30">
        <f t="shared" si="150"/>
        <v>0</v>
      </c>
      <c r="D433" s="30">
        <f t="shared" si="151"/>
        <v>0</v>
      </c>
      <c r="E433" s="30">
        <f t="shared" si="151"/>
        <v>0</v>
      </c>
      <c r="F433" s="30"/>
      <c r="G433" s="30"/>
      <c r="H433" s="30"/>
      <c r="I433" s="30"/>
      <c r="J433" s="30">
        <f t="shared" si="152"/>
        <v>0</v>
      </c>
      <c r="K433" s="30"/>
      <c r="L433" s="30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  <c r="AA433" s="1"/>
      <c r="AB433" s="1"/>
      <c r="AC433" s="1"/>
      <c r="AD433" s="1"/>
      <c r="AE433" s="1"/>
      <c r="AF433" s="1"/>
      <c r="AG433" s="1"/>
    </row>
    <row r="434" spans="1:33" hidden="1" outlineLevel="1">
      <c r="A434" s="27" t="s">
        <v>305</v>
      </c>
      <c r="B434" s="6" t="s">
        <v>797</v>
      </c>
      <c r="C434" s="30">
        <f t="shared" si="150"/>
        <v>0</v>
      </c>
      <c r="D434" s="30">
        <f t="shared" si="151"/>
        <v>0</v>
      </c>
      <c r="E434" s="30">
        <f t="shared" si="151"/>
        <v>0</v>
      </c>
      <c r="F434" s="30"/>
      <c r="G434" s="30"/>
      <c r="H434" s="30"/>
      <c r="I434" s="30"/>
      <c r="J434" s="30">
        <f t="shared" si="152"/>
        <v>0</v>
      </c>
      <c r="K434" s="30"/>
      <c r="L434" s="30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  <c r="AA434" s="1"/>
      <c r="AB434" s="1"/>
      <c r="AC434" s="1"/>
      <c r="AD434" s="1"/>
      <c r="AE434" s="1"/>
      <c r="AF434" s="1"/>
      <c r="AG434" s="1"/>
    </row>
    <row r="435" spans="1:33" ht="15.75" hidden="1" customHeight="1" outlineLevel="1">
      <c r="A435" s="27" t="s">
        <v>307</v>
      </c>
      <c r="B435" s="6" t="s">
        <v>798</v>
      </c>
      <c r="C435" s="30">
        <f t="shared" ref="C435:J435" si="153">SUM(C436:C455)</f>
        <v>0</v>
      </c>
      <c r="D435" s="30">
        <f>SUM(D436:D455)</f>
        <v>0</v>
      </c>
      <c r="E435" s="30">
        <f>SUM(E436:E455)</f>
        <v>0</v>
      </c>
      <c r="F435" s="30">
        <f t="shared" si="153"/>
        <v>0</v>
      </c>
      <c r="G435" s="30">
        <f t="shared" si="153"/>
        <v>0</v>
      </c>
      <c r="H435" s="30">
        <f t="shared" si="153"/>
        <v>0</v>
      </c>
      <c r="I435" s="30">
        <f t="shared" si="153"/>
        <v>0</v>
      </c>
      <c r="J435" s="30">
        <f t="shared" si="153"/>
        <v>0</v>
      </c>
      <c r="K435" s="30"/>
      <c r="L435" s="30">
        <f>SUM(L436:L455)</f>
        <v>0</v>
      </c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  <c r="AA435" s="1"/>
      <c r="AB435" s="1"/>
      <c r="AC435" s="1"/>
      <c r="AD435" s="1"/>
      <c r="AE435" s="1"/>
      <c r="AF435" s="1"/>
      <c r="AG435" s="1"/>
    </row>
    <row r="436" spans="1:33" hidden="1" outlineLevel="1">
      <c r="A436" s="27" t="s">
        <v>309</v>
      </c>
      <c r="B436" s="6" t="s">
        <v>799</v>
      </c>
      <c r="C436" s="30">
        <f t="shared" ref="C436:C455" si="154">SUM(F436:J436)</f>
        <v>0</v>
      </c>
      <c r="D436" s="30">
        <f t="shared" ref="D436:D455" si="155">SUM(H436:M436)</f>
        <v>0</v>
      </c>
      <c r="E436" s="30">
        <f t="shared" ref="E436:E455" si="156">SUM(I436:N436)</f>
        <v>0</v>
      </c>
      <c r="F436" s="30"/>
      <c r="G436" s="30"/>
      <c r="H436" s="30"/>
      <c r="I436" s="30"/>
      <c r="J436" s="30">
        <f t="shared" ref="J436:J455" si="157">SUM(K436:L436)</f>
        <v>0</v>
      </c>
      <c r="K436" s="30"/>
      <c r="L436" s="30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  <c r="AA436" s="1"/>
      <c r="AB436" s="1"/>
      <c r="AC436" s="1"/>
      <c r="AD436" s="1"/>
      <c r="AE436" s="1"/>
      <c r="AF436" s="1"/>
      <c r="AG436" s="1"/>
    </row>
    <row r="437" spans="1:33" hidden="1" outlineLevel="1">
      <c r="A437" s="27" t="s">
        <v>311</v>
      </c>
      <c r="B437" s="6" t="s">
        <v>800</v>
      </c>
      <c r="C437" s="30">
        <f t="shared" si="154"/>
        <v>0</v>
      </c>
      <c r="D437" s="30">
        <f t="shared" si="155"/>
        <v>0</v>
      </c>
      <c r="E437" s="30">
        <f t="shared" si="156"/>
        <v>0</v>
      </c>
      <c r="F437" s="30"/>
      <c r="G437" s="30"/>
      <c r="H437" s="30"/>
      <c r="I437" s="30"/>
      <c r="J437" s="30">
        <f t="shared" si="157"/>
        <v>0</v>
      </c>
      <c r="K437" s="30"/>
      <c r="L437" s="30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  <c r="AA437" s="1"/>
      <c r="AB437" s="1"/>
      <c r="AC437" s="1"/>
      <c r="AD437" s="1"/>
      <c r="AE437" s="1"/>
      <c r="AF437" s="1"/>
      <c r="AG437" s="1"/>
    </row>
    <row r="438" spans="1:33" hidden="1" outlineLevel="1">
      <c r="A438" s="27" t="s">
        <v>313</v>
      </c>
      <c r="B438" s="6" t="s">
        <v>801</v>
      </c>
      <c r="C438" s="30">
        <f t="shared" si="154"/>
        <v>0</v>
      </c>
      <c r="D438" s="30">
        <f t="shared" si="155"/>
        <v>0</v>
      </c>
      <c r="E438" s="30">
        <f t="shared" si="156"/>
        <v>0</v>
      </c>
      <c r="F438" s="30"/>
      <c r="G438" s="30"/>
      <c r="H438" s="30"/>
      <c r="I438" s="30"/>
      <c r="J438" s="30">
        <f t="shared" si="157"/>
        <v>0</v>
      </c>
      <c r="K438" s="30"/>
      <c r="L438" s="30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  <c r="AA438" s="1"/>
      <c r="AB438" s="1"/>
      <c r="AC438" s="1"/>
      <c r="AD438" s="1"/>
      <c r="AE438" s="1"/>
      <c r="AF438" s="1"/>
      <c r="AG438" s="1"/>
    </row>
    <row r="439" spans="1:33" hidden="1" outlineLevel="1">
      <c r="A439" s="27" t="s">
        <v>315</v>
      </c>
      <c r="B439" s="6" t="s">
        <v>802</v>
      </c>
      <c r="C439" s="30">
        <f t="shared" si="154"/>
        <v>0</v>
      </c>
      <c r="D439" s="30">
        <f t="shared" si="155"/>
        <v>0</v>
      </c>
      <c r="E439" s="30">
        <f t="shared" si="156"/>
        <v>0</v>
      </c>
      <c r="F439" s="30"/>
      <c r="G439" s="30"/>
      <c r="H439" s="30"/>
      <c r="I439" s="30"/>
      <c r="J439" s="30">
        <f t="shared" si="157"/>
        <v>0</v>
      </c>
      <c r="K439" s="30"/>
      <c r="L439" s="30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  <c r="AA439" s="1"/>
      <c r="AB439" s="1"/>
      <c r="AC439" s="1"/>
      <c r="AD439" s="1"/>
      <c r="AE439" s="1"/>
      <c r="AF439" s="1"/>
      <c r="AG439" s="1"/>
    </row>
    <row r="440" spans="1:33" hidden="1" outlineLevel="1">
      <c r="A440" s="27" t="s">
        <v>317</v>
      </c>
      <c r="B440" s="6" t="s">
        <v>803</v>
      </c>
      <c r="C440" s="30">
        <f t="shared" si="154"/>
        <v>0</v>
      </c>
      <c r="D440" s="30">
        <f t="shared" si="155"/>
        <v>0</v>
      </c>
      <c r="E440" s="30">
        <f t="shared" si="156"/>
        <v>0</v>
      </c>
      <c r="F440" s="30"/>
      <c r="G440" s="30"/>
      <c r="H440" s="30"/>
      <c r="I440" s="30"/>
      <c r="J440" s="30">
        <f t="shared" si="157"/>
        <v>0</v>
      </c>
      <c r="K440" s="30"/>
      <c r="L440" s="30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  <c r="AA440" s="1"/>
      <c r="AB440" s="1"/>
      <c r="AC440" s="1"/>
      <c r="AD440" s="1"/>
      <c r="AE440" s="1"/>
      <c r="AF440" s="1"/>
      <c r="AG440" s="1"/>
    </row>
    <row r="441" spans="1:33" hidden="1" outlineLevel="1">
      <c r="A441" s="27" t="s">
        <v>319</v>
      </c>
      <c r="B441" s="6" t="s">
        <v>804</v>
      </c>
      <c r="C441" s="30">
        <f t="shared" si="154"/>
        <v>0</v>
      </c>
      <c r="D441" s="30">
        <f t="shared" si="155"/>
        <v>0</v>
      </c>
      <c r="E441" s="30">
        <f t="shared" si="156"/>
        <v>0</v>
      </c>
      <c r="F441" s="30"/>
      <c r="G441" s="30"/>
      <c r="H441" s="30"/>
      <c r="I441" s="30"/>
      <c r="J441" s="30">
        <f t="shared" si="157"/>
        <v>0</v>
      </c>
      <c r="K441" s="30"/>
      <c r="L441" s="30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  <c r="AA441" s="1"/>
      <c r="AB441" s="1"/>
      <c r="AC441" s="1"/>
      <c r="AD441" s="1"/>
      <c r="AE441" s="1"/>
      <c r="AF441" s="1"/>
      <c r="AG441" s="1"/>
    </row>
    <row r="442" spans="1:33" ht="25.5" hidden="1" outlineLevel="1">
      <c r="A442" s="27" t="s">
        <v>321</v>
      </c>
      <c r="B442" s="6" t="s">
        <v>805</v>
      </c>
      <c r="C442" s="30">
        <f t="shared" si="154"/>
        <v>0</v>
      </c>
      <c r="D442" s="30">
        <f t="shared" si="155"/>
        <v>0</v>
      </c>
      <c r="E442" s="30">
        <f t="shared" si="156"/>
        <v>0</v>
      </c>
      <c r="F442" s="30"/>
      <c r="G442" s="30"/>
      <c r="H442" s="30"/>
      <c r="I442" s="30"/>
      <c r="J442" s="30">
        <f t="shared" si="157"/>
        <v>0</v>
      </c>
      <c r="K442" s="30"/>
      <c r="L442" s="30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  <c r="AA442" s="1"/>
      <c r="AB442" s="1"/>
      <c r="AC442" s="1"/>
      <c r="AD442" s="1"/>
      <c r="AE442" s="1"/>
      <c r="AF442" s="1"/>
      <c r="AG442" s="1"/>
    </row>
    <row r="443" spans="1:33" hidden="1" outlineLevel="1">
      <c r="A443" s="27" t="s">
        <v>323</v>
      </c>
      <c r="B443" s="6" t="s">
        <v>806</v>
      </c>
      <c r="C443" s="30">
        <f t="shared" si="154"/>
        <v>0</v>
      </c>
      <c r="D443" s="30">
        <f t="shared" si="155"/>
        <v>0</v>
      </c>
      <c r="E443" s="30">
        <f t="shared" si="156"/>
        <v>0</v>
      </c>
      <c r="F443" s="30"/>
      <c r="G443" s="30"/>
      <c r="H443" s="30"/>
      <c r="I443" s="30"/>
      <c r="J443" s="30">
        <f t="shared" si="157"/>
        <v>0</v>
      </c>
      <c r="K443" s="30"/>
      <c r="L443" s="30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  <c r="AA443" s="1"/>
      <c r="AB443" s="1"/>
      <c r="AC443" s="1"/>
      <c r="AD443" s="1"/>
      <c r="AE443" s="1"/>
      <c r="AF443" s="1"/>
      <c r="AG443" s="1"/>
    </row>
    <row r="444" spans="1:33" hidden="1" outlineLevel="1">
      <c r="A444" s="27" t="s">
        <v>325</v>
      </c>
      <c r="B444" s="6" t="s">
        <v>807</v>
      </c>
      <c r="C444" s="30">
        <f t="shared" si="154"/>
        <v>0</v>
      </c>
      <c r="D444" s="30">
        <f t="shared" si="155"/>
        <v>0</v>
      </c>
      <c r="E444" s="30">
        <f t="shared" si="156"/>
        <v>0</v>
      </c>
      <c r="F444" s="30"/>
      <c r="G444" s="30"/>
      <c r="H444" s="30"/>
      <c r="I444" s="30"/>
      <c r="J444" s="30">
        <f t="shared" si="157"/>
        <v>0</v>
      </c>
      <c r="K444" s="30"/>
      <c r="L444" s="30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  <c r="AA444" s="1"/>
      <c r="AB444" s="1"/>
      <c r="AC444" s="1"/>
      <c r="AD444" s="1"/>
      <c r="AE444" s="1"/>
      <c r="AF444" s="1"/>
      <c r="AG444" s="1"/>
    </row>
    <row r="445" spans="1:33" hidden="1" outlineLevel="1">
      <c r="A445" s="27" t="s">
        <v>327</v>
      </c>
      <c r="B445" s="6" t="s">
        <v>808</v>
      </c>
      <c r="C445" s="30">
        <f t="shared" si="154"/>
        <v>0</v>
      </c>
      <c r="D445" s="30">
        <f t="shared" si="155"/>
        <v>0</v>
      </c>
      <c r="E445" s="30">
        <f t="shared" si="156"/>
        <v>0</v>
      </c>
      <c r="F445" s="30"/>
      <c r="G445" s="30"/>
      <c r="H445" s="30"/>
      <c r="I445" s="30"/>
      <c r="J445" s="30">
        <f t="shared" si="157"/>
        <v>0</v>
      </c>
      <c r="K445" s="30"/>
      <c r="L445" s="30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  <c r="AA445" s="1"/>
      <c r="AB445" s="1"/>
      <c r="AC445" s="1"/>
      <c r="AD445" s="1"/>
      <c r="AE445" s="1"/>
      <c r="AF445" s="1"/>
      <c r="AG445" s="1"/>
    </row>
    <row r="446" spans="1:33" ht="25.5" hidden="1" outlineLevel="1">
      <c r="A446" s="27" t="s">
        <v>329</v>
      </c>
      <c r="B446" s="6" t="s">
        <v>809</v>
      </c>
      <c r="C446" s="30">
        <f t="shared" si="154"/>
        <v>0</v>
      </c>
      <c r="D446" s="30">
        <f t="shared" si="155"/>
        <v>0</v>
      </c>
      <c r="E446" s="30">
        <f t="shared" si="156"/>
        <v>0</v>
      </c>
      <c r="F446" s="30"/>
      <c r="G446" s="30"/>
      <c r="H446" s="30"/>
      <c r="I446" s="30"/>
      <c r="J446" s="30">
        <f t="shared" si="157"/>
        <v>0</v>
      </c>
      <c r="K446" s="30"/>
      <c r="L446" s="30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  <c r="AA446" s="1"/>
      <c r="AB446" s="1"/>
      <c r="AC446" s="1"/>
      <c r="AD446" s="1"/>
      <c r="AE446" s="1"/>
      <c r="AF446" s="1"/>
      <c r="AG446" s="1"/>
    </row>
    <row r="447" spans="1:33" ht="25.5" hidden="1" outlineLevel="1">
      <c r="A447" s="27" t="s">
        <v>331</v>
      </c>
      <c r="B447" s="6" t="s">
        <v>810</v>
      </c>
      <c r="C447" s="30">
        <f t="shared" si="154"/>
        <v>0</v>
      </c>
      <c r="D447" s="30">
        <f t="shared" si="155"/>
        <v>0</v>
      </c>
      <c r="E447" s="30">
        <f t="shared" si="156"/>
        <v>0</v>
      </c>
      <c r="F447" s="30"/>
      <c r="G447" s="30"/>
      <c r="H447" s="30"/>
      <c r="I447" s="30"/>
      <c r="J447" s="30">
        <f t="shared" si="157"/>
        <v>0</v>
      </c>
      <c r="K447" s="30"/>
      <c r="L447" s="30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  <c r="AA447" s="1"/>
      <c r="AB447" s="1"/>
      <c r="AC447" s="1"/>
      <c r="AD447" s="1"/>
      <c r="AE447" s="1"/>
      <c r="AF447" s="1"/>
      <c r="AG447" s="1"/>
    </row>
    <row r="448" spans="1:33" hidden="1" outlineLevel="1">
      <c r="A448" s="27" t="s">
        <v>333</v>
      </c>
      <c r="B448" s="6" t="s">
        <v>811</v>
      </c>
      <c r="C448" s="30">
        <f t="shared" si="154"/>
        <v>0</v>
      </c>
      <c r="D448" s="30">
        <f t="shared" si="155"/>
        <v>0</v>
      </c>
      <c r="E448" s="30">
        <f t="shared" si="156"/>
        <v>0</v>
      </c>
      <c r="F448" s="30"/>
      <c r="G448" s="30"/>
      <c r="H448" s="30"/>
      <c r="I448" s="30"/>
      <c r="J448" s="30">
        <f t="shared" si="157"/>
        <v>0</v>
      </c>
      <c r="K448" s="30"/>
      <c r="L448" s="30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  <c r="AA448" s="1"/>
      <c r="AB448" s="1"/>
      <c r="AC448" s="1"/>
      <c r="AD448" s="1"/>
      <c r="AE448" s="1"/>
      <c r="AF448" s="1"/>
      <c r="AG448" s="1"/>
    </row>
    <row r="449" spans="1:33" ht="25.5" hidden="1" outlineLevel="1">
      <c r="A449" s="27" t="s">
        <v>335</v>
      </c>
      <c r="B449" s="6" t="s">
        <v>812</v>
      </c>
      <c r="C449" s="30">
        <f t="shared" si="154"/>
        <v>0</v>
      </c>
      <c r="D449" s="30">
        <f t="shared" si="155"/>
        <v>0</v>
      </c>
      <c r="E449" s="30">
        <f t="shared" si="156"/>
        <v>0</v>
      </c>
      <c r="F449" s="30"/>
      <c r="G449" s="30"/>
      <c r="H449" s="30"/>
      <c r="I449" s="30"/>
      <c r="J449" s="30">
        <f t="shared" si="157"/>
        <v>0</v>
      </c>
      <c r="K449" s="30"/>
      <c r="L449" s="30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  <c r="AA449" s="1"/>
      <c r="AB449" s="1"/>
      <c r="AC449" s="1"/>
      <c r="AD449" s="1"/>
      <c r="AE449" s="1"/>
      <c r="AF449" s="1"/>
      <c r="AG449" s="1"/>
    </row>
    <row r="450" spans="1:33" ht="25.5" hidden="1" outlineLevel="1">
      <c r="A450" s="27" t="s">
        <v>337</v>
      </c>
      <c r="B450" s="6" t="s">
        <v>813</v>
      </c>
      <c r="C450" s="30">
        <f t="shared" si="154"/>
        <v>0</v>
      </c>
      <c r="D450" s="30">
        <f t="shared" si="155"/>
        <v>0</v>
      </c>
      <c r="E450" s="30">
        <f t="shared" si="156"/>
        <v>0</v>
      </c>
      <c r="F450" s="30"/>
      <c r="G450" s="30"/>
      <c r="H450" s="30"/>
      <c r="I450" s="30"/>
      <c r="J450" s="30">
        <f t="shared" si="157"/>
        <v>0</v>
      </c>
      <c r="K450" s="30"/>
      <c r="L450" s="30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  <c r="AA450" s="1"/>
      <c r="AB450" s="1"/>
      <c r="AC450" s="1"/>
      <c r="AD450" s="1"/>
      <c r="AE450" s="1"/>
      <c r="AF450" s="1"/>
      <c r="AG450" s="1"/>
    </row>
    <row r="451" spans="1:33" hidden="1" outlineLevel="1">
      <c r="A451" s="27" t="s">
        <v>339</v>
      </c>
      <c r="B451" s="6" t="s">
        <v>814</v>
      </c>
      <c r="C451" s="30">
        <f t="shared" si="154"/>
        <v>0</v>
      </c>
      <c r="D451" s="30">
        <f t="shared" si="155"/>
        <v>0</v>
      </c>
      <c r="E451" s="30">
        <f t="shared" si="156"/>
        <v>0</v>
      </c>
      <c r="F451" s="30"/>
      <c r="G451" s="30"/>
      <c r="H451" s="30"/>
      <c r="I451" s="30"/>
      <c r="J451" s="30">
        <f t="shared" si="157"/>
        <v>0</v>
      </c>
      <c r="K451" s="30"/>
      <c r="L451" s="30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  <c r="AA451" s="1"/>
      <c r="AB451" s="1"/>
      <c r="AC451" s="1"/>
      <c r="AD451" s="1"/>
      <c r="AE451" s="1"/>
      <c r="AF451" s="1"/>
      <c r="AG451" s="1"/>
    </row>
    <row r="452" spans="1:33" hidden="1" outlineLevel="1">
      <c r="A452" s="27" t="s">
        <v>341</v>
      </c>
      <c r="B452" s="6" t="s">
        <v>815</v>
      </c>
      <c r="C452" s="30">
        <f t="shared" si="154"/>
        <v>0</v>
      </c>
      <c r="D452" s="30">
        <f t="shared" si="155"/>
        <v>0</v>
      </c>
      <c r="E452" s="30">
        <f t="shared" si="156"/>
        <v>0</v>
      </c>
      <c r="F452" s="30"/>
      <c r="G452" s="30"/>
      <c r="H452" s="30"/>
      <c r="I452" s="30"/>
      <c r="J452" s="30">
        <f t="shared" si="157"/>
        <v>0</v>
      </c>
      <c r="K452" s="30"/>
      <c r="L452" s="30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  <c r="AA452" s="1"/>
      <c r="AB452" s="1"/>
      <c r="AC452" s="1"/>
      <c r="AD452" s="1"/>
      <c r="AE452" s="1"/>
      <c r="AF452" s="1"/>
      <c r="AG452" s="1"/>
    </row>
    <row r="453" spans="1:33" hidden="1" outlineLevel="1">
      <c r="A453" s="27" t="s">
        <v>343</v>
      </c>
      <c r="B453" s="6" t="s">
        <v>816</v>
      </c>
      <c r="C453" s="30">
        <f t="shared" si="154"/>
        <v>0</v>
      </c>
      <c r="D453" s="30">
        <f t="shared" si="155"/>
        <v>0</v>
      </c>
      <c r="E453" s="30">
        <f t="shared" si="156"/>
        <v>0</v>
      </c>
      <c r="F453" s="30"/>
      <c r="G453" s="30"/>
      <c r="H453" s="30"/>
      <c r="I453" s="30"/>
      <c r="J453" s="30">
        <f t="shared" si="157"/>
        <v>0</v>
      </c>
      <c r="K453" s="30"/>
      <c r="L453" s="30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  <c r="AA453" s="1"/>
      <c r="AB453" s="1"/>
      <c r="AC453" s="1"/>
      <c r="AD453" s="1"/>
      <c r="AE453" s="1"/>
      <c r="AF453" s="1"/>
      <c r="AG453" s="1"/>
    </row>
    <row r="454" spans="1:33" hidden="1" outlineLevel="1">
      <c r="A454" s="27" t="s">
        <v>345</v>
      </c>
      <c r="B454" s="6" t="s">
        <v>817</v>
      </c>
      <c r="C454" s="30">
        <f t="shared" si="154"/>
        <v>0</v>
      </c>
      <c r="D454" s="30">
        <f t="shared" si="155"/>
        <v>0</v>
      </c>
      <c r="E454" s="30">
        <f t="shared" si="156"/>
        <v>0</v>
      </c>
      <c r="F454" s="30"/>
      <c r="G454" s="30"/>
      <c r="H454" s="30"/>
      <c r="I454" s="30"/>
      <c r="J454" s="30">
        <f t="shared" si="157"/>
        <v>0</v>
      </c>
      <c r="K454" s="30"/>
      <c r="L454" s="30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  <c r="AA454" s="1"/>
      <c r="AB454" s="1"/>
      <c r="AC454" s="1"/>
      <c r="AD454" s="1"/>
      <c r="AE454" s="1"/>
      <c r="AF454" s="1"/>
      <c r="AG454" s="1"/>
    </row>
    <row r="455" spans="1:33" hidden="1" outlineLevel="1">
      <c r="A455" s="27" t="s">
        <v>347</v>
      </c>
      <c r="B455" s="6" t="s">
        <v>818</v>
      </c>
      <c r="C455" s="30">
        <f t="shared" si="154"/>
        <v>0</v>
      </c>
      <c r="D455" s="30">
        <f t="shared" si="155"/>
        <v>0</v>
      </c>
      <c r="E455" s="30">
        <f t="shared" si="156"/>
        <v>0</v>
      </c>
      <c r="F455" s="30"/>
      <c r="G455" s="30"/>
      <c r="H455" s="30"/>
      <c r="I455" s="30"/>
      <c r="J455" s="30">
        <f t="shared" si="157"/>
        <v>0</v>
      </c>
      <c r="K455" s="30"/>
      <c r="L455" s="30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  <c r="AA455" s="1"/>
      <c r="AB455" s="1"/>
      <c r="AC455" s="1"/>
      <c r="AD455" s="1"/>
      <c r="AE455" s="1"/>
      <c r="AF455" s="1"/>
      <c r="AG455" s="1"/>
    </row>
    <row r="456" spans="1:33" hidden="1" outlineLevel="1">
      <c r="A456" s="27" t="s">
        <v>349</v>
      </c>
      <c r="B456" s="6" t="s">
        <v>819</v>
      </c>
      <c r="C456" s="30">
        <f t="shared" ref="C456:J456" si="158">SUM(C457:C459)</f>
        <v>0</v>
      </c>
      <c r="D456" s="30">
        <f>SUM(D457:D459)</f>
        <v>0</v>
      </c>
      <c r="E456" s="30">
        <f>SUM(E457:E459)</f>
        <v>0</v>
      </c>
      <c r="F456" s="30">
        <f t="shared" si="158"/>
        <v>0</v>
      </c>
      <c r="G456" s="30">
        <f t="shared" si="158"/>
        <v>0</v>
      </c>
      <c r="H456" s="30">
        <f t="shared" si="158"/>
        <v>0</v>
      </c>
      <c r="I456" s="30">
        <f t="shared" si="158"/>
        <v>0</v>
      </c>
      <c r="J456" s="30">
        <f t="shared" si="158"/>
        <v>0</v>
      </c>
      <c r="K456" s="30"/>
      <c r="L456" s="30">
        <f>SUM(L457:L459)</f>
        <v>0</v>
      </c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  <c r="AA456" s="1"/>
      <c r="AB456" s="1"/>
      <c r="AC456" s="1"/>
      <c r="AD456" s="1"/>
      <c r="AE456" s="1"/>
      <c r="AF456" s="1"/>
      <c r="AG456" s="1"/>
    </row>
    <row r="457" spans="1:33" hidden="1" outlineLevel="1">
      <c r="A457" s="27" t="s">
        <v>351</v>
      </c>
      <c r="B457" s="6" t="s">
        <v>820</v>
      </c>
      <c r="C457" s="30">
        <f>SUM(F457:J457)</f>
        <v>0</v>
      </c>
      <c r="D457" s="30">
        <f t="shared" ref="D457:E460" si="159">SUM(H457:M457)</f>
        <v>0</v>
      </c>
      <c r="E457" s="30">
        <f t="shared" si="159"/>
        <v>0</v>
      </c>
      <c r="F457" s="30"/>
      <c r="G457" s="30"/>
      <c r="H457" s="30"/>
      <c r="I457" s="30"/>
      <c r="J457" s="30">
        <f>SUM(K457:L457)</f>
        <v>0</v>
      </c>
      <c r="K457" s="30"/>
      <c r="L457" s="30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  <c r="AA457" s="1"/>
      <c r="AB457" s="1"/>
      <c r="AC457" s="1"/>
      <c r="AD457" s="1"/>
      <c r="AE457" s="1"/>
      <c r="AF457" s="1"/>
      <c r="AG457" s="1"/>
    </row>
    <row r="458" spans="1:33" hidden="1" outlineLevel="1">
      <c r="A458" s="27" t="s">
        <v>353</v>
      </c>
      <c r="B458" s="6" t="s">
        <v>821</v>
      </c>
      <c r="C458" s="30">
        <f>SUM(F458:J458)</f>
        <v>0</v>
      </c>
      <c r="D458" s="30">
        <f t="shared" si="159"/>
        <v>0</v>
      </c>
      <c r="E458" s="30">
        <f t="shared" si="159"/>
        <v>0</v>
      </c>
      <c r="F458" s="30"/>
      <c r="G458" s="30"/>
      <c r="H458" s="30"/>
      <c r="I458" s="30"/>
      <c r="J458" s="30">
        <f>SUM(K458:L458)</f>
        <v>0</v>
      </c>
      <c r="K458" s="30"/>
      <c r="L458" s="30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  <c r="AA458" s="1"/>
      <c r="AB458" s="1"/>
      <c r="AC458" s="1"/>
      <c r="AD458" s="1"/>
      <c r="AE458" s="1"/>
      <c r="AF458" s="1"/>
      <c r="AG458" s="1"/>
    </row>
    <row r="459" spans="1:33" hidden="1" outlineLevel="1">
      <c r="A459" s="27" t="s">
        <v>355</v>
      </c>
      <c r="B459" s="6" t="s">
        <v>822</v>
      </c>
      <c r="C459" s="30">
        <f>SUM(F459:J459)</f>
        <v>0</v>
      </c>
      <c r="D459" s="30">
        <f t="shared" si="159"/>
        <v>0</v>
      </c>
      <c r="E459" s="30">
        <f t="shared" si="159"/>
        <v>0</v>
      </c>
      <c r="F459" s="30"/>
      <c r="G459" s="30"/>
      <c r="H459" s="30"/>
      <c r="I459" s="30"/>
      <c r="J459" s="30">
        <f>SUM(K459:L459)</f>
        <v>0</v>
      </c>
      <c r="K459" s="30"/>
      <c r="L459" s="30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  <c r="AA459" s="1"/>
      <c r="AB459" s="1"/>
      <c r="AC459" s="1"/>
      <c r="AD459" s="1"/>
      <c r="AE459" s="1"/>
      <c r="AF459" s="1"/>
      <c r="AG459" s="1"/>
    </row>
    <row r="460" spans="1:33" hidden="1" outlineLevel="1">
      <c r="A460" s="27" t="s">
        <v>357</v>
      </c>
      <c r="B460" s="6" t="s">
        <v>823</v>
      </c>
      <c r="C460" s="30">
        <f>SUM(F460:J460)</f>
        <v>0</v>
      </c>
      <c r="D460" s="30">
        <f t="shared" si="159"/>
        <v>0</v>
      </c>
      <c r="E460" s="30">
        <f t="shared" si="159"/>
        <v>0</v>
      </c>
      <c r="F460" s="30"/>
      <c r="G460" s="30"/>
      <c r="H460" s="30"/>
      <c r="I460" s="30"/>
      <c r="J460" s="30">
        <f>SUM(K460:L460)</f>
        <v>0</v>
      </c>
      <c r="K460" s="30"/>
      <c r="L460" s="30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  <c r="AA460" s="1"/>
      <c r="AB460" s="1"/>
      <c r="AC460" s="1"/>
      <c r="AD460" s="1"/>
      <c r="AE460" s="1"/>
      <c r="AF460" s="1"/>
      <c r="AG460" s="1"/>
    </row>
    <row r="461" spans="1:33" ht="15.75" hidden="1" customHeight="1" outlineLevel="1">
      <c r="A461" s="27" t="s">
        <v>359</v>
      </c>
      <c r="B461" s="6" t="s">
        <v>824</v>
      </c>
      <c r="C461" s="30">
        <f t="shared" ref="C461:J461" si="160">SUM(C462:C465)</f>
        <v>0</v>
      </c>
      <c r="D461" s="30">
        <f>SUM(D462:D465)</f>
        <v>0</v>
      </c>
      <c r="E461" s="30">
        <f>SUM(E462:E465)</f>
        <v>0</v>
      </c>
      <c r="F461" s="30">
        <f t="shared" si="160"/>
        <v>0</v>
      </c>
      <c r="G461" s="30">
        <f t="shared" si="160"/>
        <v>0</v>
      </c>
      <c r="H461" s="30">
        <f t="shared" si="160"/>
        <v>0</v>
      </c>
      <c r="I461" s="30">
        <f t="shared" si="160"/>
        <v>0</v>
      </c>
      <c r="J461" s="30">
        <f t="shared" si="160"/>
        <v>0</v>
      </c>
      <c r="K461" s="30"/>
      <c r="L461" s="30">
        <f>SUM(L462:L465)</f>
        <v>0</v>
      </c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  <c r="AA461" s="1"/>
      <c r="AB461" s="1"/>
      <c r="AC461" s="1"/>
      <c r="AD461" s="1"/>
      <c r="AE461" s="1"/>
      <c r="AF461" s="1"/>
      <c r="AG461" s="1"/>
    </row>
    <row r="462" spans="1:33" hidden="1" outlineLevel="1">
      <c r="A462" s="27" t="s">
        <v>365</v>
      </c>
      <c r="B462" s="6" t="s">
        <v>825</v>
      </c>
      <c r="C462" s="30">
        <f>SUM(F462:J462)</f>
        <v>0</v>
      </c>
      <c r="D462" s="30">
        <f t="shared" ref="D462:E465" si="161">SUM(H462:M462)</f>
        <v>0</v>
      </c>
      <c r="E462" s="30">
        <f t="shared" si="161"/>
        <v>0</v>
      </c>
      <c r="F462" s="30"/>
      <c r="G462" s="30"/>
      <c r="H462" s="30"/>
      <c r="I462" s="30"/>
      <c r="J462" s="30">
        <f>SUM(K462:L462)</f>
        <v>0</v>
      </c>
      <c r="K462" s="30"/>
      <c r="L462" s="30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  <c r="AA462" s="1"/>
      <c r="AB462" s="1"/>
      <c r="AC462" s="1"/>
      <c r="AD462" s="1"/>
      <c r="AE462" s="1"/>
      <c r="AF462" s="1"/>
      <c r="AG462" s="1"/>
    </row>
    <row r="463" spans="1:33" hidden="1" outlineLevel="1">
      <c r="A463" s="27" t="s">
        <v>367</v>
      </c>
      <c r="B463" s="6" t="s">
        <v>826</v>
      </c>
      <c r="C463" s="30">
        <f>SUM(F463:J463)</f>
        <v>0</v>
      </c>
      <c r="D463" s="30">
        <f t="shared" si="161"/>
        <v>0</v>
      </c>
      <c r="E463" s="30">
        <f t="shared" si="161"/>
        <v>0</v>
      </c>
      <c r="F463" s="30"/>
      <c r="G463" s="30"/>
      <c r="H463" s="30"/>
      <c r="I463" s="30"/>
      <c r="J463" s="30">
        <f>SUM(K463:L463)</f>
        <v>0</v>
      </c>
      <c r="K463" s="30"/>
      <c r="L463" s="30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  <c r="AA463" s="1"/>
      <c r="AB463" s="1"/>
      <c r="AC463" s="1"/>
      <c r="AD463" s="1"/>
      <c r="AE463" s="1"/>
      <c r="AF463" s="1"/>
      <c r="AG463" s="1"/>
    </row>
    <row r="464" spans="1:33" hidden="1" outlineLevel="1">
      <c r="A464" s="27" t="s">
        <v>369</v>
      </c>
      <c r="B464" s="6" t="s">
        <v>827</v>
      </c>
      <c r="C464" s="30">
        <f>SUM(F464:J464)</f>
        <v>0</v>
      </c>
      <c r="D464" s="30">
        <f t="shared" si="161"/>
        <v>0</v>
      </c>
      <c r="E464" s="30">
        <f t="shared" si="161"/>
        <v>0</v>
      </c>
      <c r="F464" s="30"/>
      <c r="G464" s="30"/>
      <c r="H464" s="30"/>
      <c r="I464" s="30"/>
      <c r="J464" s="30">
        <f>SUM(K464:L464)</f>
        <v>0</v>
      </c>
      <c r="K464" s="30"/>
      <c r="L464" s="30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  <c r="AA464" s="1"/>
      <c r="AB464" s="1"/>
      <c r="AC464" s="1"/>
      <c r="AD464" s="1"/>
      <c r="AE464" s="1"/>
      <c r="AF464" s="1"/>
      <c r="AG464" s="1"/>
    </row>
    <row r="465" spans="1:33" hidden="1" outlineLevel="1">
      <c r="A465" s="27" t="s">
        <v>371</v>
      </c>
      <c r="B465" s="6" t="s">
        <v>828</v>
      </c>
      <c r="C465" s="30">
        <f>SUM(F465:J465)</f>
        <v>0</v>
      </c>
      <c r="D465" s="30">
        <f t="shared" si="161"/>
        <v>0</v>
      </c>
      <c r="E465" s="30">
        <f t="shared" si="161"/>
        <v>0</v>
      </c>
      <c r="F465" s="30"/>
      <c r="G465" s="30"/>
      <c r="H465" s="30"/>
      <c r="I465" s="30"/>
      <c r="J465" s="30">
        <f>SUM(K465:L465)</f>
        <v>0</v>
      </c>
      <c r="K465" s="30"/>
      <c r="L465" s="30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  <c r="AA465" s="1"/>
      <c r="AB465" s="1"/>
      <c r="AC465" s="1"/>
      <c r="AD465" s="1"/>
      <c r="AE465" s="1"/>
      <c r="AF465" s="1"/>
      <c r="AG465" s="1"/>
    </row>
    <row r="466" spans="1:33" ht="15.75" hidden="1" customHeight="1" outlineLevel="1">
      <c r="A466" s="27" t="s">
        <v>373</v>
      </c>
      <c r="B466" s="6" t="s">
        <v>829</v>
      </c>
      <c r="C466" s="30">
        <f t="shared" ref="C466:J466" si="162">SUM(C467:C482)</f>
        <v>0</v>
      </c>
      <c r="D466" s="30">
        <f>SUM(D467:D482)</f>
        <v>0</v>
      </c>
      <c r="E466" s="30">
        <f>SUM(E467:E482)</f>
        <v>0</v>
      </c>
      <c r="F466" s="30">
        <f t="shared" si="162"/>
        <v>0</v>
      </c>
      <c r="G466" s="30">
        <f t="shared" si="162"/>
        <v>0</v>
      </c>
      <c r="H466" s="30">
        <f t="shared" si="162"/>
        <v>0</v>
      </c>
      <c r="I466" s="30">
        <f t="shared" si="162"/>
        <v>0</v>
      </c>
      <c r="J466" s="30">
        <f t="shared" si="162"/>
        <v>0</v>
      </c>
      <c r="K466" s="30"/>
      <c r="L466" s="30">
        <f>SUM(L467:L482)</f>
        <v>0</v>
      </c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  <c r="AA466" s="1"/>
      <c r="AB466" s="1"/>
      <c r="AC466" s="1"/>
      <c r="AD466" s="1"/>
      <c r="AE466" s="1"/>
      <c r="AF466" s="1"/>
      <c r="AG466" s="1"/>
    </row>
    <row r="467" spans="1:33" hidden="1" outlineLevel="1">
      <c r="A467" s="27" t="s">
        <v>375</v>
      </c>
      <c r="B467" s="6" t="s">
        <v>830</v>
      </c>
      <c r="C467" s="30">
        <f t="shared" ref="C467:C482" si="163">SUM(F467:J467)</f>
        <v>0</v>
      </c>
      <c r="D467" s="30">
        <f t="shared" ref="D467:D482" si="164">SUM(H467:M467)</f>
        <v>0</v>
      </c>
      <c r="E467" s="30">
        <f t="shared" ref="E467:E482" si="165">SUM(I467:N467)</f>
        <v>0</v>
      </c>
      <c r="F467" s="30"/>
      <c r="G467" s="30"/>
      <c r="H467" s="30"/>
      <c r="I467" s="30"/>
      <c r="J467" s="30">
        <f t="shared" ref="J467:J482" si="166">SUM(K467:L467)</f>
        <v>0</v>
      </c>
      <c r="K467" s="30"/>
      <c r="L467" s="30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  <c r="AA467" s="1"/>
      <c r="AB467" s="1"/>
      <c r="AC467" s="1"/>
      <c r="AD467" s="1"/>
      <c r="AE467" s="1"/>
      <c r="AF467" s="1"/>
      <c r="AG467" s="1"/>
    </row>
    <row r="468" spans="1:33" hidden="1" outlineLevel="1">
      <c r="A468" s="27" t="s">
        <v>377</v>
      </c>
      <c r="B468" s="6" t="s">
        <v>831</v>
      </c>
      <c r="C468" s="30">
        <f t="shared" si="163"/>
        <v>0</v>
      </c>
      <c r="D468" s="30">
        <f t="shared" si="164"/>
        <v>0</v>
      </c>
      <c r="E468" s="30">
        <f t="shared" si="165"/>
        <v>0</v>
      </c>
      <c r="F468" s="30"/>
      <c r="G468" s="30"/>
      <c r="H468" s="30"/>
      <c r="I468" s="30"/>
      <c r="J468" s="30">
        <f t="shared" si="166"/>
        <v>0</v>
      </c>
      <c r="K468" s="30"/>
      <c r="L468" s="30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  <c r="AA468" s="1"/>
      <c r="AB468" s="1"/>
      <c r="AC468" s="1"/>
      <c r="AD468" s="1"/>
      <c r="AE468" s="1"/>
      <c r="AF468" s="1"/>
      <c r="AG468" s="1"/>
    </row>
    <row r="469" spans="1:33" ht="25.5" hidden="1" outlineLevel="1">
      <c r="A469" s="27" t="s">
        <v>379</v>
      </c>
      <c r="B469" s="6" t="s">
        <v>832</v>
      </c>
      <c r="C469" s="30">
        <f t="shared" si="163"/>
        <v>0</v>
      </c>
      <c r="D469" s="30">
        <f t="shared" si="164"/>
        <v>0</v>
      </c>
      <c r="E469" s="30">
        <f t="shared" si="165"/>
        <v>0</v>
      </c>
      <c r="F469" s="30"/>
      <c r="G469" s="30"/>
      <c r="H469" s="30"/>
      <c r="I469" s="30"/>
      <c r="J469" s="30">
        <f t="shared" si="166"/>
        <v>0</v>
      </c>
      <c r="K469" s="30"/>
      <c r="L469" s="30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  <c r="AA469" s="1"/>
      <c r="AB469" s="1"/>
      <c r="AC469" s="1"/>
      <c r="AD469" s="1"/>
      <c r="AE469" s="1"/>
      <c r="AF469" s="1"/>
      <c r="AG469" s="1"/>
    </row>
    <row r="470" spans="1:33" hidden="1" outlineLevel="1">
      <c r="A470" s="27" t="s">
        <v>381</v>
      </c>
      <c r="B470" s="6" t="s">
        <v>833</v>
      </c>
      <c r="C470" s="30">
        <f t="shared" si="163"/>
        <v>0</v>
      </c>
      <c r="D470" s="30">
        <f t="shared" si="164"/>
        <v>0</v>
      </c>
      <c r="E470" s="30">
        <f t="shared" si="165"/>
        <v>0</v>
      </c>
      <c r="F470" s="30"/>
      <c r="G470" s="30"/>
      <c r="H470" s="30"/>
      <c r="I470" s="30"/>
      <c r="J470" s="30">
        <f t="shared" si="166"/>
        <v>0</v>
      </c>
      <c r="K470" s="30"/>
      <c r="L470" s="30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  <c r="AA470" s="1"/>
      <c r="AB470" s="1"/>
      <c r="AC470" s="1"/>
      <c r="AD470" s="1"/>
      <c r="AE470" s="1"/>
      <c r="AF470" s="1"/>
      <c r="AG470" s="1"/>
    </row>
    <row r="471" spans="1:33" hidden="1" outlineLevel="1">
      <c r="A471" s="27" t="s">
        <v>383</v>
      </c>
      <c r="B471" s="6" t="s">
        <v>834</v>
      </c>
      <c r="C471" s="30">
        <f t="shared" si="163"/>
        <v>0</v>
      </c>
      <c r="D471" s="30">
        <f t="shared" si="164"/>
        <v>0</v>
      </c>
      <c r="E471" s="30">
        <f t="shared" si="165"/>
        <v>0</v>
      </c>
      <c r="F471" s="30"/>
      <c r="G471" s="30"/>
      <c r="H471" s="30"/>
      <c r="I471" s="30"/>
      <c r="J471" s="30">
        <f t="shared" si="166"/>
        <v>0</v>
      </c>
      <c r="K471" s="30"/>
      <c r="L471" s="30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  <c r="AA471" s="1"/>
      <c r="AB471" s="1"/>
      <c r="AC471" s="1"/>
      <c r="AD471" s="1"/>
      <c r="AE471" s="1"/>
      <c r="AF471" s="1"/>
      <c r="AG471" s="1"/>
    </row>
    <row r="472" spans="1:33" hidden="1" outlineLevel="1">
      <c r="A472" s="27" t="s">
        <v>385</v>
      </c>
      <c r="B472" s="6" t="s">
        <v>835</v>
      </c>
      <c r="C472" s="30">
        <f t="shared" si="163"/>
        <v>0</v>
      </c>
      <c r="D472" s="30">
        <f t="shared" si="164"/>
        <v>0</v>
      </c>
      <c r="E472" s="30">
        <f t="shared" si="165"/>
        <v>0</v>
      </c>
      <c r="F472" s="30"/>
      <c r="G472" s="30"/>
      <c r="H472" s="30"/>
      <c r="I472" s="30"/>
      <c r="J472" s="30">
        <f t="shared" si="166"/>
        <v>0</v>
      </c>
      <c r="K472" s="30"/>
      <c r="L472" s="30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  <c r="AA472" s="1"/>
      <c r="AB472" s="1"/>
      <c r="AC472" s="1"/>
      <c r="AD472" s="1"/>
      <c r="AE472" s="1"/>
      <c r="AF472" s="1"/>
      <c r="AG472" s="1"/>
    </row>
    <row r="473" spans="1:33" hidden="1" outlineLevel="1">
      <c r="A473" s="27" t="s">
        <v>387</v>
      </c>
      <c r="B473" s="6" t="s">
        <v>836</v>
      </c>
      <c r="C473" s="30">
        <f t="shared" si="163"/>
        <v>0</v>
      </c>
      <c r="D473" s="30">
        <f t="shared" si="164"/>
        <v>0</v>
      </c>
      <c r="E473" s="30">
        <f t="shared" si="165"/>
        <v>0</v>
      </c>
      <c r="F473" s="30"/>
      <c r="G473" s="30"/>
      <c r="H473" s="30"/>
      <c r="I473" s="30"/>
      <c r="J473" s="30">
        <f t="shared" si="166"/>
        <v>0</v>
      </c>
      <c r="K473" s="30"/>
      <c r="L473" s="30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  <c r="AA473" s="1"/>
      <c r="AB473" s="1"/>
      <c r="AC473" s="1"/>
      <c r="AD473" s="1"/>
      <c r="AE473" s="1"/>
      <c r="AF473" s="1"/>
      <c r="AG473" s="1"/>
    </row>
    <row r="474" spans="1:33" hidden="1" outlineLevel="1">
      <c r="A474" s="27" t="s">
        <v>389</v>
      </c>
      <c r="B474" s="6" t="s">
        <v>837</v>
      </c>
      <c r="C474" s="30">
        <f t="shared" si="163"/>
        <v>0</v>
      </c>
      <c r="D474" s="30">
        <f t="shared" si="164"/>
        <v>0</v>
      </c>
      <c r="E474" s="30">
        <f t="shared" si="165"/>
        <v>0</v>
      </c>
      <c r="F474" s="30"/>
      <c r="G474" s="30"/>
      <c r="H474" s="30"/>
      <c r="I474" s="30"/>
      <c r="J474" s="30">
        <f t="shared" si="166"/>
        <v>0</v>
      </c>
      <c r="K474" s="30"/>
      <c r="L474" s="30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  <c r="AA474" s="1"/>
      <c r="AB474" s="1"/>
      <c r="AC474" s="1"/>
      <c r="AD474" s="1"/>
      <c r="AE474" s="1"/>
      <c r="AF474" s="1"/>
      <c r="AG474" s="1"/>
    </row>
    <row r="475" spans="1:33" hidden="1" outlineLevel="1">
      <c r="A475" s="27" t="s">
        <v>391</v>
      </c>
      <c r="B475" s="6" t="s">
        <v>838</v>
      </c>
      <c r="C475" s="30">
        <f t="shared" si="163"/>
        <v>0</v>
      </c>
      <c r="D475" s="30">
        <f t="shared" si="164"/>
        <v>0</v>
      </c>
      <c r="E475" s="30">
        <f t="shared" si="165"/>
        <v>0</v>
      </c>
      <c r="F475" s="30"/>
      <c r="G475" s="30"/>
      <c r="H475" s="30"/>
      <c r="I475" s="30"/>
      <c r="J475" s="30">
        <f t="shared" si="166"/>
        <v>0</v>
      </c>
      <c r="K475" s="30"/>
      <c r="L475" s="30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  <c r="AA475" s="1"/>
      <c r="AB475" s="1"/>
      <c r="AC475" s="1"/>
      <c r="AD475" s="1"/>
      <c r="AE475" s="1"/>
      <c r="AF475" s="1"/>
      <c r="AG475" s="1"/>
    </row>
    <row r="476" spans="1:33" hidden="1" outlineLevel="1">
      <c r="A476" s="27" t="s">
        <v>393</v>
      </c>
      <c r="B476" s="6" t="s">
        <v>839</v>
      </c>
      <c r="C476" s="30">
        <f t="shared" si="163"/>
        <v>0</v>
      </c>
      <c r="D476" s="30">
        <f t="shared" si="164"/>
        <v>0</v>
      </c>
      <c r="E476" s="30">
        <f t="shared" si="165"/>
        <v>0</v>
      </c>
      <c r="F476" s="30"/>
      <c r="G476" s="30"/>
      <c r="H476" s="30"/>
      <c r="I476" s="30"/>
      <c r="J476" s="30">
        <f t="shared" si="166"/>
        <v>0</v>
      </c>
      <c r="K476" s="30"/>
      <c r="L476" s="30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  <c r="AA476" s="1"/>
      <c r="AB476" s="1"/>
      <c r="AC476" s="1"/>
      <c r="AD476" s="1"/>
      <c r="AE476" s="1"/>
      <c r="AF476" s="1"/>
      <c r="AG476" s="1"/>
    </row>
    <row r="477" spans="1:33" hidden="1" outlineLevel="1">
      <c r="A477" s="27" t="s">
        <v>395</v>
      </c>
      <c r="B477" s="6" t="s">
        <v>840</v>
      </c>
      <c r="C477" s="30">
        <f t="shared" si="163"/>
        <v>0</v>
      </c>
      <c r="D477" s="30">
        <f t="shared" si="164"/>
        <v>0</v>
      </c>
      <c r="E477" s="30">
        <f t="shared" si="165"/>
        <v>0</v>
      </c>
      <c r="F477" s="30"/>
      <c r="G477" s="30"/>
      <c r="H477" s="30"/>
      <c r="I477" s="30"/>
      <c r="J477" s="30">
        <f t="shared" si="166"/>
        <v>0</v>
      </c>
      <c r="K477" s="30"/>
      <c r="L477" s="30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  <c r="AA477" s="1"/>
      <c r="AB477" s="1"/>
      <c r="AC477" s="1"/>
      <c r="AD477" s="1"/>
      <c r="AE477" s="1"/>
      <c r="AF477" s="1"/>
      <c r="AG477" s="1"/>
    </row>
    <row r="478" spans="1:33" hidden="1" outlineLevel="1">
      <c r="A478" s="27" t="s">
        <v>397</v>
      </c>
      <c r="B478" s="6" t="s">
        <v>841</v>
      </c>
      <c r="C478" s="30">
        <f t="shared" si="163"/>
        <v>0</v>
      </c>
      <c r="D478" s="30">
        <f t="shared" si="164"/>
        <v>0</v>
      </c>
      <c r="E478" s="30">
        <f t="shared" si="165"/>
        <v>0</v>
      </c>
      <c r="F478" s="30"/>
      <c r="G478" s="30"/>
      <c r="H478" s="30"/>
      <c r="I478" s="30"/>
      <c r="J478" s="30">
        <f t="shared" si="166"/>
        <v>0</v>
      </c>
      <c r="K478" s="30"/>
      <c r="L478" s="30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  <c r="AA478" s="1"/>
      <c r="AB478" s="1"/>
      <c r="AC478" s="1"/>
      <c r="AD478" s="1"/>
      <c r="AE478" s="1"/>
      <c r="AF478" s="1"/>
      <c r="AG478" s="1"/>
    </row>
    <row r="479" spans="1:33" hidden="1" outlineLevel="1">
      <c r="A479" s="27" t="s">
        <v>399</v>
      </c>
      <c r="B479" s="6" t="s">
        <v>842</v>
      </c>
      <c r="C479" s="30">
        <f t="shared" si="163"/>
        <v>0</v>
      </c>
      <c r="D479" s="30">
        <f t="shared" si="164"/>
        <v>0</v>
      </c>
      <c r="E479" s="30">
        <f t="shared" si="165"/>
        <v>0</v>
      </c>
      <c r="F479" s="30"/>
      <c r="G479" s="30"/>
      <c r="H479" s="30"/>
      <c r="I479" s="30"/>
      <c r="J479" s="30">
        <f t="shared" si="166"/>
        <v>0</v>
      </c>
      <c r="K479" s="30"/>
      <c r="L479" s="30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  <c r="AA479" s="1"/>
      <c r="AB479" s="1"/>
      <c r="AC479" s="1"/>
      <c r="AD479" s="1"/>
      <c r="AE479" s="1"/>
      <c r="AF479" s="1"/>
      <c r="AG479" s="1"/>
    </row>
    <row r="480" spans="1:33" hidden="1" outlineLevel="1">
      <c r="A480" s="27" t="s">
        <v>401</v>
      </c>
      <c r="B480" s="6" t="s">
        <v>843</v>
      </c>
      <c r="C480" s="30">
        <f t="shared" si="163"/>
        <v>0</v>
      </c>
      <c r="D480" s="30">
        <f t="shared" si="164"/>
        <v>0</v>
      </c>
      <c r="E480" s="30">
        <f t="shared" si="165"/>
        <v>0</v>
      </c>
      <c r="F480" s="30"/>
      <c r="G480" s="30"/>
      <c r="H480" s="30"/>
      <c r="I480" s="30"/>
      <c r="J480" s="30">
        <f t="shared" si="166"/>
        <v>0</v>
      </c>
      <c r="K480" s="30"/>
      <c r="L480" s="30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  <c r="AA480" s="1"/>
      <c r="AB480" s="1"/>
      <c r="AC480" s="1"/>
      <c r="AD480" s="1"/>
      <c r="AE480" s="1"/>
      <c r="AF480" s="1"/>
      <c r="AG480" s="1"/>
    </row>
    <row r="481" spans="1:33" hidden="1" outlineLevel="1">
      <c r="A481" s="27" t="s">
        <v>403</v>
      </c>
      <c r="B481" s="6" t="s">
        <v>844</v>
      </c>
      <c r="C481" s="30">
        <f t="shared" si="163"/>
        <v>0</v>
      </c>
      <c r="D481" s="30">
        <f t="shared" si="164"/>
        <v>0</v>
      </c>
      <c r="E481" s="30">
        <f t="shared" si="165"/>
        <v>0</v>
      </c>
      <c r="F481" s="30"/>
      <c r="G481" s="30"/>
      <c r="H481" s="30"/>
      <c r="I481" s="30"/>
      <c r="J481" s="30">
        <f t="shared" si="166"/>
        <v>0</v>
      </c>
      <c r="K481" s="30"/>
      <c r="L481" s="30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  <c r="AA481" s="1"/>
      <c r="AB481" s="1"/>
      <c r="AC481" s="1"/>
      <c r="AD481" s="1"/>
      <c r="AE481" s="1"/>
      <c r="AF481" s="1"/>
      <c r="AG481" s="1"/>
    </row>
    <row r="482" spans="1:33" hidden="1" outlineLevel="1">
      <c r="A482" s="27" t="s">
        <v>405</v>
      </c>
      <c r="B482" s="6" t="s">
        <v>845</v>
      </c>
      <c r="C482" s="30">
        <f t="shared" si="163"/>
        <v>0</v>
      </c>
      <c r="D482" s="30">
        <f t="shared" si="164"/>
        <v>0</v>
      </c>
      <c r="E482" s="30">
        <f t="shared" si="165"/>
        <v>0</v>
      </c>
      <c r="F482" s="30"/>
      <c r="G482" s="30"/>
      <c r="H482" s="30"/>
      <c r="I482" s="30"/>
      <c r="J482" s="30">
        <f t="shared" si="166"/>
        <v>0</v>
      </c>
      <c r="K482" s="30"/>
      <c r="L482" s="30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  <c r="AA482" s="1"/>
      <c r="AB482" s="1"/>
      <c r="AC482" s="1"/>
      <c r="AD482" s="1"/>
      <c r="AE482" s="1"/>
      <c r="AF482" s="1"/>
      <c r="AG482" s="1"/>
    </row>
    <row r="483" spans="1:33" ht="15.75" hidden="1" customHeight="1" outlineLevel="1">
      <c r="A483" s="7" t="s">
        <v>407</v>
      </c>
      <c r="B483" s="9" t="s">
        <v>846</v>
      </c>
      <c r="C483" s="31">
        <f t="shared" ref="C483:J483" si="167">+C435+C456+C460+C461+C466</f>
        <v>0</v>
      </c>
      <c r="D483" s="31">
        <f>+D435+D456+D460+D461+D466</f>
        <v>0</v>
      </c>
      <c r="E483" s="31">
        <f>+E435+E456+E460+E461+E466</f>
        <v>0</v>
      </c>
      <c r="F483" s="31">
        <f t="shared" si="167"/>
        <v>0</v>
      </c>
      <c r="G483" s="31">
        <f t="shared" si="167"/>
        <v>0</v>
      </c>
      <c r="H483" s="31">
        <f t="shared" si="167"/>
        <v>0</v>
      </c>
      <c r="I483" s="31">
        <f t="shared" si="167"/>
        <v>0</v>
      </c>
      <c r="J483" s="31">
        <f t="shared" si="167"/>
        <v>0</v>
      </c>
      <c r="K483" s="31"/>
      <c r="L483" s="3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  <c r="AA483" s="1"/>
      <c r="AB483" s="1"/>
      <c r="AC483" s="1"/>
      <c r="AD483" s="1"/>
      <c r="AE483" s="1"/>
      <c r="AF483" s="1"/>
      <c r="AG483" s="1"/>
    </row>
    <row r="484" spans="1:33" s="4" customFormat="1" ht="15.75" hidden="1" customHeight="1" outlineLevel="1">
      <c r="A484" s="7" t="s">
        <v>409</v>
      </c>
      <c r="B484" s="9" t="s">
        <v>847</v>
      </c>
      <c r="C484" s="31">
        <f t="shared" ref="C484:J484" si="168">SUM(C485:C496)</f>
        <v>0</v>
      </c>
      <c r="D484" s="31">
        <f>SUM(D485:D496)</f>
        <v>0</v>
      </c>
      <c r="E484" s="31">
        <f>SUM(E485:E496)</f>
        <v>0</v>
      </c>
      <c r="F484" s="31">
        <f t="shared" si="168"/>
        <v>0</v>
      </c>
      <c r="G484" s="31">
        <f t="shared" si="168"/>
        <v>0</v>
      </c>
      <c r="H484" s="31">
        <f t="shared" si="168"/>
        <v>0</v>
      </c>
      <c r="I484" s="31">
        <f t="shared" si="168"/>
        <v>0</v>
      </c>
      <c r="J484" s="31">
        <f t="shared" si="168"/>
        <v>0</v>
      </c>
      <c r="K484" s="31"/>
      <c r="L484" s="31">
        <f>SUM(L485:L496)</f>
        <v>0</v>
      </c>
    </row>
    <row r="485" spans="1:33" hidden="1" outlineLevel="1">
      <c r="A485" s="27" t="s">
        <v>411</v>
      </c>
      <c r="B485" s="6" t="s">
        <v>848</v>
      </c>
      <c r="C485" s="30">
        <f t="shared" ref="C485:C496" si="169">SUM(F485:J485)</f>
        <v>0</v>
      </c>
      <c r="D485" s="30">
        <f t="shared" ref="D485:D496" si="170">SUM(H485:M485)</f>
        <v>0</v>
      </c>
      <c r="E485" s="30">
        <f t="shared" ref="E485:E496" si="171">SUM(I485:N485)</f>
        <v>0</v>
      </c>
      <c r="F485" s="30"/>
      <c r="G485" s="30"/>
      <c r="H485" s="30"/>
      <c r="I485" s="30"/>
      <c r="J485" s="30">
        <f>SUM(K485:L485)</f>
        <v>0</v>
      </c>
      <c r="K485" s="30"/>
      <c r="L485" s="30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  <c r="AA485" s="1"/>
      <c r="AB485" s="1"/>
      <c r="AC485" s="1"/>
      <c r="AD485" s="1"/>
      <c r="AE485" s="1"/>
      <c r="AF485" s="1"/>
      <c r="AG485" s="1"/>
    </row>
    <row r="486" spans="1:33" hidden="1" outlineLevel="1">
      <c r="A486" s="27" t="s">
        <v>413</v>
      </c>
      <c r="B486" s="6" t="s">
        <v>849</v>
      </c>
      <c r="C486" s="30">
        <f t="shared" si="169"/>
        <v>0</v>
      </c>
      <c r="D486" s="30">
        <f t="shared" si="170"/>
        <v>0</v>
      </c>
      <c r="E486" s="30">
        <f t="shared" si="171"/>
        <v>0</v>
      </c>
      <c r="F486" s="30"/>
      <c r="G486" s="30"/>
      <c r="H486" s="30"/>
      <c r="I486" s="30"/>
      <c r="J486" s="30">
        <f>SUM(K486:L486)</f>
        <v>0</v>
      </c>
      <c r="K486" s="30"/>
      <c r="L486" s="30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  <c r="AA486" s="1"/>
      <c r="AB486" s="1"/>
      <c r="AC486" s="1"/>
      <c r="AD486" s="1"/>
      <c r="AE486" s="1"/>
      <c r="AF486" s="1"/>
      <c r="AG486" s="1"/>
    </row>
    <row r="487" spans="1:33" hidden="1" outlineLevel="1">
      <c r="A487" s="27" t="s">
        <v>423</v>
      </c>
      <c r="B487" s="6" t="s">
        <v>850</v>
      </c>
      <c r="C487" s="30">
        <f t="shared" si="169"/>
        <v>0</v>
      </c>
      <c r="D487" s="30">
        <f t="shared" si="170"/>
        <v>0</v>
      </c>
      <c r="E487" s="30">
        <f t="shared" si="171"/>
        <v>0</v>
      </c>
      <c r="F487" s="30"/>
      <c r="G487" s="30"/>
      <c r="H487" s="30"/>
      <c r="I487" s="30"/>
      <c r="J487" s="30"/>
      <c r="K487" s="30"/>
      <c r="L487" s="30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  <c r="AA487" s="1"/>
      <c r="AB487" s="1"/>
      <c r="AC487" s="1"/>
      <c r="AD487" s="1"/>
      <c r="AE487" s="1"/>
      <c r="AF487" s="1"/>
      <c r="AG487" s="1"/>
    </row>
    <row r="488" spans="1:33" hidden="1" outlineLevel="1">
      <c r="A488" s="27" t="s">
        <v>424</v>
      </c>
      <c r="B488" s="6" t="s">
        <v>851</v>
      </c>
      <c r="C488" s="30">
        <f t="shared" si="169"/>
        <v>0</v>
      </c>
      <c r="D488" s="30">
        <f t="shared" si="170"/>
        <v>0</v>
      </c>
      <c r="E488" s="30">
        <f t="shared" si="171"/>
        <v>0</v>
      </c>
      <c r="F488" s="30"/>
      <c r="G488" s="30"/>
      <c r="H488" s="30"/>
      <c r="I488" s="30"/>
      <c r="J488" s="30">
        <f t="shared" ref="J488:J496" si="172">SUM(K488:L488)</f>
        <v>0</v>
      </c>
      <c r="K488" s="30"/>
      <c r="L488" s="30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  <c r="AA488" s="1"/>
      <c r="AB488" s="1"/>
      <c r="AC488" s="1"/>
      <c r="AD488" s="1"/>
      <c r="AE488" s="1"/>
      <c r="AF488" s="1"/>
      <c r="AG488" s="1"/>
    </row>
    <row r="489" spans="1:33" hidden="1" outlineLevel="1">
      <c r="A489" s="27" t="s">
        <v>426</v>
      </c>
      <c r="B489" s="6" t="s">
        <v>852</v>
      </c>
      <c r="C489" s="30">
        <f t="shared" si="169"/>
        <v>0</v>
      </c>
      <c r="D489" s="30">
        <f t="shared" si="170"/>
        <v>0</v>
      </c>
      <c r="E489" s="30">
        <f t="shared" si="171"/>
        <v>0</v>
      </c>
      <c r="F489" s="30"/>
      <c r="G489" s="30"/>
      <c r="H489" s="30"/>
      <c r="I489" s="30"/>
      <c r="J489" s="30">
        <f t="shared" si="172"/>
        <v>0</v>
      </c>
      <c r="K489" s="30"/>
      <c r="L489" s="30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  <c r="AA489" s="1"/>
      <c r="AB489" s="1"/>
      <c r="AC489" s="1"/>
      <c r="AD489" s="1"/>
      <c r="AE489" s="1"/>
      <c r="AF489" s="1"/>
      <c r="AG489" s="1"/>
    </row>
    <row r="490" spans="1:33" ht="25.5" hidden="1" outlineLevel="1">
      <c r="A490" s="27" t="s">
        <v>428</v>
      </c>
      <c r="B490" s="6" t="s">
        <v>853</v>
      </c>
      <c r="C490" s="30">
        <f t="shared" si="169"/>
        <v>0</v>
      </c>
      <c r="D490" s="30">
        <f t="shared" si="170"/>
        <v>0</v>
      </c>
      <c r="E490" s="30">
        <f t="shared" si="171"/>
        <v>0</v>
      </c>
      <c r="F490" s="30"/>
      <c r="G490" s="30"/>
      <c r="H490" s="30"/>
      <c r="I490" s="30"/>
      <c r="J490" s="30">
        <f t="shared" si="172"/>
        <v>0</v>
      </c>
      <c r="K490" s="30"/>
      <c r="L490" s="30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  <c r="AA490" s="1"/>
      <c r="AB490" s="1"/>
      <c r="AC490" s="1"/>
      <c r="AD490" s="1"/>
      <c r="AE490" s="1"/>
      <c r="AF490" s="1"/>
      <c r="AG490" s="1"/>
    </row>
    <row r="491" spans="1:33" hidden="1" outlineLevel="1">
      <c r="A491" s="27" t="s">
        <v>430</v>
      </c>
      <c r="B491" s="6" t="s">
        <v>854</v>
      </c>
      <c r="C491" s="30">
        <f t="shared" si="169"/>
        <v>0</v>
      </c>
      <c r="D491" s="30">
        <f t="shared" si="170"/>
        <v>0</v>
      </c>
      <c r="E491" s="30">
        <f t="shared" si="171"/>
        <v>0</v>
      </c>
      <c r="F491" s="30"/>
      <c r="G491" s="30"/>
      <c r="H491" s="30"/>
      <c r="I491" s="30"/>
      <c r="J491" s="30">
        <f t="shared" si="172"/>
        <v>0</v>
      </c>
      <c r="K491" s="30"/>
      <c r="L491" s="30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  <c r="AA491" s="1"/>
      <c r="AB491" s="1"/>
      <c r="AC491" s="1"/>
      <c r="AD491" s="1"/>
      <c r="AE491" s="1"/>
      <c r="AF491" s="1"/>
      <c r="AG491" s="1"/>
    </row>
    <row r="492" spans="1:33" hidden="1" outlineLevel="1">
      <c r="A492" s="27" t="s">
        <v>432</v>
      </c>
      <c r="B492" s="6" t="s">
        <v>855</v>
      </c>
      <c r="C492" s="30">
        <f t="shared" si="169"/>
        <v>0</v>
      </c>
      <c r="D492" s="30">
        <f t="shared" si="170"/>
        <v>0</v>
      </c>
      <c r="E492" s="30">
        <f t="shared" si="171"/>
        <v>0</v>
      </c>
      <c r="F492" s="30"/>
      <c r="G492" s="30"/>
      <c r="H492" s="30"/>
      <c r="I492" s="30"/>
      <c r="J492" s="30">
        <f t="shared" si="172"/>
        <v>0</v>
      </c>
      <c r="K492" s="30"/>
      <c r="L492" s="30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  <c r="AA492" s="1"/>
      <c r="AB492" s="1"/>
      <c r="AC492" s="1"/>
      <c r="AD492" s="1"/>
      <c r="AE492" s="1"/>
      <c r="AF492" s="1"/>
      <c r="AG492" s="1"/>
    </row>
    <row r="493" spans="1:33" hidden="1" outlineLevel="1">
      <c r="A493" s="27" t="s">
        <v>434</v>
      </c>
      <c r="B493" s="6" t="s">
        <v>856</v>
      </c>
      <c r="C493" s="30">
        <f t="shared" si="169"/>
        <v>0</v>
      </c>
      <c r="D493" s="30">
        <f t="shared" si="170"/>
        <v>0</v>
      </c>
      <c r="E493" s="30">
        <f t="shared" si="171"/>
        <v>0</v>
      </c>
      <c r="F493" s="30"/>
      <c r="G493" s="30"/>
      <c r="H493" s="30"/>
      <c r="I493" s="30"/>
      <c r="J493" s="30">
        <f t="shared" si="172"/>
        <v>0</v>
      </c>
      <c r="K493" s="30"/>
      <c r="L493" s="30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  <c r="AA493" s="1"/>
      <c r="AB493" s="1"/>
      <c r="AC493" s="1"/>
      <c r="AD493" s="1"/>
      <c r="AE493" s="1"/>
      <c r="AF493" s="1"/>
      <c r="AG493" s="1"/>
    </row>
    <row r="494" spans="1:33" hidden="1" outlineLevel="1">
      <c r="A494" s="27" t="s">
        <v>436</v>
      </c>
      <c r="B494" s="6" t="s">
        <v>857</v>
      </c>
      <c r="C494" s="30">
        <f t="shared" si="169"/>
        <v>0</v>
      </c>
      <c r="D494" s="30">
        <f t="shared" si="170"/>
        <v>0</v>
      </c>
      <c r="E494" s="30">
        <f t="shared" si="171"/>
        <v>0</v>
      </c>
      <c r="F494" s="30"/>
      <c r="G494" s="30"/>
      <c r="H494" s="30"/>
      <c r="I494" s="30"/>
      <c r="J494" s="30">
        <f t="shared" si="172"/>
        <v>0</v>
      </c>
      <c r="K494" s="30"/>
      <c r="L494" s="30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  <c r="AA494" s="1"/>
      <c r="AB494" s="1"/>
      <c r="AC494" s="1"/>
      <c r="AD494" s="1"/>
      <c r="AE494" s="1"/>
      <c r="AF494" s="1"/>
      <c r="AG494" s="1"/>
    </row>
    <row r="495" spans="1:33" ht="25.5" hidden="1" outlineLevel="1">
      <c r="A495" s="27" t="s">
        <v>438</v>
      </c>
      <c r="B495" s="6" t="s">
        <v>858</v>
      </c>
      <c r="C495" s="30">
        <f t="shared" si="169"/>
        <v>0</v>
      </c>
      <c r="D495" s="30">
        <f t="shared" si="170"/>
        <v>0</v>
      </c>
      <c r="E495" s="30">
        <f t="shared" si="171"/>
        <v>0</v>
      </c>
      <c r="F495" s="30"/>
      <c r="G495" s="30"/>
      <c r="H495" s="30"/>
      <c r="I495" s="30"/>
      <c r="J495" s="30">
        <f t="shared" si="172"/>
        <v>0</v>
      </c>
      <c r="K495" s="30"/>
      <c r="L495" s="30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  <c r="AA495" s="1"/>
      <c r="AB495" s="1"/>
      <c r="AC495" s="1"/>
      <c r="AD495" s="1"/>
      <c r="AE495" s="1"/>
      <c r="AF495" s="1"/>
      <c r="AG495" s="1"/>
    </row>
    <row r="496" spans="1:33" hidden="1" outlineLevel="1">
      <c r="A496" s="27" t="s">
        <v>440</v>
      </c>
      <c r="B496" s="6" t="s">
        <v>859</v>
      </c>
      <c r="C496" s="30">
        <f t="shared" si="169"/>
        <v>0</v>
      </c>
      <c r="D496" s="30">
        <f t="shared" si="170"/>
        <v>0</v>
      </c>
      <c r="E496" s="30">
        <f t="shared" si="171"/>
        <v>0</v>
      </c>
      <c r="F496" s="30"/>
      <c r="G496" s="30"/>
      <c r="H496" s="30"/>
      <c r="I496" s="30"/>
      <c r="J496" s="30">
        <f t="shared" si="172"/>
        <v>0</v>
      </c>
      <c r="K496" s="30"/>
      <c r="L496" s="30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  <c r="AA496" s="1"/>
      <c r="AB496" s="1"/>
      <c r="AC496" s="1"/>
      <c r="AD496" s="1"/>
      <c r="AE496" s="1"/>
      <c r="AF496" s="1"/>
      <c r="AG496" s="1"/>
    </row>
    <row r="497" spans="1:33" s="22" customFormat="1" ht="22.5" hidden="1" customHeight="1">
      <c r="A497" s="20" t="s">
        <v>442</v>
      </c>
      <c r="B497" s="21" t="s">
        <v>860</v>
      </c>
      <c r="C497" s="36">
        <f t="shared" ref="C497:J497" si="173">+C411+C412+C422+C427+C483+C484</f>
        <v>0</v>
      </c>
      <c r="D497" s="36">
        <f>+D411+D412+D422+D427+D483+D484</f>
        <v>0</v>
      </c>
      <c r="E497" s="36">
        <f>+E411+E412+E422+E427+E483+E484</f>
        <v>0</v>
      </c>
      <c r="F497" s="36">
        <f t="shared" si="173"/>
        <v>0</v>
      </c>
      <c r="G497" s="36">
        <f t="shared" si="173"/>
        <v>0</v>
      </c>
      <c r="H497" s="36">
        <f t="shared" si="173"/>
        <v>0</v>
      </c>
      <c r="I497" s="36">
        <f t="shared" si="173"/>
        <v>0</v>
      </c>
      <c r="J497" s="36">
        <f t="shared" si="173"/>
        <v>0</v>
      </c>
      <c r="K497" s="36"/>
      <c r="L497" s="36">
        <f>+L411+L412+L422+L427+L483+L484</f>
        <v>0</v>
      </c>
    </row>
    <row r="498" spans="1:33" hidden="1" outlineLevel="1">
      <c r="A498" s="27" t="s">
        <v>444</v>
      </c>
      <c r="B498" s="6" t="s">
        <v>861</v>
      </c>
      <c r="C498" s="30">
        <f t="shared" ref="C498:C503" si="174">SUM(F498:J498)</f>
        <v>0</v>
      </c>
      <c r="D498" s="30">
        <f>SUM(H498:M498)</f>
        <v>0</v>
      </c>
      <c r="E498" s="30">
        <f>SUM(I498:N498)</f>
        <v>0</v>
      </c>
      <c r="F498" s="30"/>
      <c r="G498" s="30"/>
      <c r="H498" s="30"/>
      <c r="I498" s="30"/>
      <c r="J498" s="30"/>
      <c r="K498" s="30"/>
      <c r="L498" s="30"/>
    </row>
    <row r="499" spans="1:33" outlineLevel="1">
      <c r="A499" s="27" t="s">
        <v>446</v>
      </c>
      <c r="B499" s="6" t="s">
        <v>862</v>
      </c>
      <c r="C499" s="30">
        <f t="shared" si="174"/>
        <v>0</v>
      </c>
      <c r="D499" s="30">
        <v>0</v>
      </c>
      <c r="E499" s="30">
        <v>0</v>
      </c>
      <c r="F499" s="30"/>
      <c r="G499" s="30"/>
      <c r="H499" s="30"/>
      <c r="I499" s="30"/>
      <c r="J499" s="30">
        <f>+J500+J501</f>
        <v>0</v>
      </c>
      <c r="K499" s="30"/>
      <c r="L499" s="30"/>
    </row>
    <row r="500" spans="1:33" outlineLevel="1">
      <c r="A500" s="27" t="s">
        <v>448</v>
      </c>
      <c r="B500" s="6" t="s">
        <v>863</v>
      </c>
      <c r="C500" s="30">
        <f t="shared" si="174"/>
        <v>0</v>
      </c>
      <c r="D500" s="30">
        <v>0</v>
      </c>
      <c r="E500" s="30">
        <v>0</v>
      </c>
      <c r="F500" s="30"/>
      <c r="G500" s="30"/>
      <c r="H500" s="30"/>
      <c r="I500" s="30"/>
      <c r="J500" s="30"/>
      <c r="K500" s="30"/>
      <c r="L500" s="30">
        <v>0</v>
      </c>
    </row>
    <row r="501" spans="1:33" hidden="1" outlineLevel="1">
      <c r="A501" s="27" t="s">
        <v>450</v>
      </c>
      <c r="B501" s="6" t="s">
        <v>864</v>
      </c>
      <c r="C501" s="30">
        <f t="shared" si="174"/>
        <v>0</v>
      </c>
      <c r="D501" s="30">
        <f t="shared" ref="D501:E503" si="175">SUM(H501:M501)</f>
        <v>0</v>
      </c>
      <c r="E501" s="30">
        <f t="shared" si="175"/>
        <v>0</v>
      </c>
      <c r="F501" s="30"/>
      <c r="G501" s="30"/>
      <c r="H501" s="30"/>
      <c r="I501" s="30"/>
      <c r="J501" s="30"/>
      <c r="K501" s="30"/>
      <c r="L501" s="30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  <c r="AA501" s="1"/>
      <c r="AB501" s="1"/>
      <c r="AC501" s="1"/>
      <c r="AD501" s="1"/>
      <c r="AE501" s="1"/>
      <c r="AF501" s="1"/>
      <c r="AG501" s="1"/>
    </row>
    <row r="502" spans="1:33" hidden="1" outlineLevel="1">
      <c r="A502" s="27" t="s">
        <v>452</v>
      </c>
      <c r="B502" s="6" t="s">
        <v>865</v>
      </c>
      <c r="C502" s="30">
        <f t="shared" si="174"/>
        <v>0</v>
      </c>
      <c r="D502" s="30">
        <f t="shared" si="175"/>
        <v>0</v>
      </c>
      <c r="E502" s="30">
        <f t="shared" si="175"/>
        <v>0</v>
      </c>
      <c r="F502" s="30"/>
      <c r="G502" s="30"/>
      <c r="H502" s="30"/>
      <c r="I502" s="30"/>
      <c r="J502" s="30">
        <f>SUM(K502:L502)</f>
        <v>0</v>
      </c>
      <c r="K502" s="30"/>
      <c r="L502" s="30"/>
    </row>
    <row r="503" spans="1:33" hidden="1" outlineLevel="1">
      <c r="A503" s="27" t="s">
        <v>454</v>
      </c>
      <c r="B503" s="6" t="s">
        <v>866</v>
      </c>
      <c r="C503" s="30">
        <f t="shared" si="174"/>
        <v>0</v>
      </c>
      <c r="D503" s="30">
        <f t="shared" si="175"/>
        <v>0</v>
      </c>
      <c r="E503" s="30">
        <f t="shared" si="175"/>
        <v>0</v>
      </c>
      <c r="F503" s="30"/>
      <c r="G503" s="30"/>
      <c r="H503" s="30"/>
      <c r="I503" s="30"/>
      <c r="J503" s="30">
        <f>SUM(K503:L503)</f>
        <v>0</v>
      </c>
      <c r="K503" s="30"/>
      <c r="L503" s="30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  <c r="AA503" s="1"/>
      <c r="AB503" s="1"/>
      <c r="AC503" s="1"/>
      <c r="AD503" s="1"/>
      <c r="AE503" s="1"/>
      <c r="AF503" s="1"/>
      <c r="AG503" s="1"/>
    </row>
    <row r="504" spans="1:33" hidden="1" outlineLevel="1">
      <c r="A504" s="27" t="s">
        <v>455</v>
      </c>
      <c r="B504" s="6" t="s">
        <v>867</v>
      </c>
      <c r="C504" s="30">
        <f t="shared" ref="C504:J504" si="176">SUM(C505:C510)</f>
        <v>0</v>
      </c>
      <c r="D504" s="30">
        <f>SUM(D505:D510)</f>
        <v>0</v>
      </c>
      <c r="E504" s="30">
        <f>SUM(E505:E510)</f>
        <v>0</v>
      </c>
      <c r="F504" s="30">
        <f t="shared" si="176"/>
        <v>0</v>
      </c>
      <c r="G504" s="30">
        <f t="shared" si="176"/>
        <v>0</v>
      </c>
      <c r="H504" s="30">
        <f t="shared" si="176"/>
        <v>0</v>
      </c>
      <c r="I504" s="30">
        <f t="shared" si="176"/>
        <v>0</v>
      </c>
      <c r="J504" s="30">
        <f t="shared" si="176"/>
        <v>0</v>
      </c>
      <c r="K504" s="30"/>
      <c r="L504" s="30">
        <f>SUM(L505:L510)</f>
        <v>0</v>
      </c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  <c r="AA504" s="1"/>
      <c r="AB504" s="1"/>
      <c r="AC504" s="1"/>
      <c r="AD504" s="1"/>
      <c r="AE504" s="1"/>
      <c r="AF504" s="1"/>
      <c r="AG504" s="1"/>
    </row>
    <row r="505" spans="1:33" hidden="1" outlineLevel="1">
      <c r="A505" s="27" t="s">
        <v>457</v>
      </c>
      <c r="B505" s="6" t="s">
        <v>868</v>
      </c>
      <c r="C505" s="30">
        <f t="shared" ref="C505:C510" si="177">SUM(F505:J505)</f>
        <v>0</v>
      </c>
      <c r="D505" s="30">
        <f t="shared" ref="D505:E510" si="178">SUM(H505:M505)</f>
        <v>0</v>
      </c>
      <c r="E505" s="30">
        <f t="shared" si="178"/>
        <v>0</v>
      </c>
      <c r="F505" s="30"/>
      <c r="G505" s="30"/>
      <c r="H505" s="30"/>
      <c r="I505" s="30"/>
      <c r="J505" s="30">
        <f>SUM(K505:L505)</f>
        <v>0</v>
      </c>
      <c r="K505" s="30"/>
      <c r="L505" s="30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  <c r="AA505" s="1"/>
      <c r="AB505" s="1"/>
      <c r="AC505" s="1"/>
      <c r="AD505" s="1"/>
      <c r="AE505" s="1"/>
      <c r="AF505" s="1"/>
      <c r="AG505" s="1"/>
    </row>
    <row r="506" spans="1:33" hidden="1" outlineLevel="1">
      <c r="A506" s="27" t="s">
        <v>459</v>
      </c>
      <c r="B506" s="6" t="s">
        <v>869</v>
      </c>
      <c r="C506" s="30">
        <f t="shared" si="177"/>
        <v>0</v>
      </c>
      <c r="D506" s="30">
        <f t="shared" si="178"/>
        <v>0</v>
      </c>
      <c r="E506" s="30">
        <f t="shared" si="178"/>
        <v>0</v>
      </c>
      <c r="F506" s="30"/>
      <c r="G506" s="30"/>
      <c r="H506" s="30"/>
      <c r="I506" s="30"/>
      <c r="J506" s="30"/>
      <c r="K506" s="30"/>
      <c r="L506" s="30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  <c r="AA506" s="1"/>
      <c r="AB506" s="1"/>
      <c r="AC506" s="1"/>
      <c r="AD506" s="1"/>
      <c r="AE506" s="1"/>
      <c r="AF506" s="1"/>
      <c r="AG506" s="1"/>
    </row>
    <row r="507" spans="1:33" hidden="1" outlineLevel="1">
      <c r="A507" s="27" t="s">
        <v>461</v>
      </c>
      <c r="B507" s="6" t="s">
        <v>870</v>
      </c>
      <c r="C507" s="30">
        <f t="shared" si="177"/>
        <v>0</v>
      </c>
      <c r="D507" s="30">
        <f t="shared" si="178"/>
        <v>0</v>
      </c>
      <c r="E507" s="30">
        <f t="shared" si="178"/>
        <v>0</v>
      </c>
      <c r="F507" s="30"/>
      <c r="G507" s="30"/>
      <c r="H507" s="30"/>
      <c r="I507" s="30"/>
      <c r="J507" s="30">
        <f>SUM(K507:L507)</f>
        <v>0</v>
      </c>
      <c r="K507" s="30"/>
      <c r="L507" s="30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  <c r="AA507" s="1"/>
      <c r="AB507" s="1"/>
      <c r="AC507" s="1"/>
      <c r="AD507" s="1"/>
      <c r="AE507" s="1"/>
      <c r="AF507" s="1"/>
      <c r="AG507" s="1"/>
    </row>
    <row r="508" spans="1:33" hidden="1" outlineLevel="1">
      <c r="A508" s="27" t="s">
        <v>463</v>
      </c>
      <c r="B508" s="6" t="s">
        <v>877</v>
      </c>
      <c r="C508" s="30">
        <f t="shared" si="177"/>
        <v>0</v>
      </c>
      <c r="D508" s="30">
        <f t="shared" si="178"/>
        <v>0</v>
      </c>
      <c r="E508" s="30">
        <f t="shared" si="178"/>
        <v>0</v>
      </c>
      <c r="F508" s="30"/>
      <c r="G508" s="30"/>
      <c r="H508" s="30"/>
      <c r="I508" s="30"/>
      <c r="J508" s="30">
        <f>SUM(K508:L508)</f>
        <v>0</v>
      </c>
      <c r="K508" s="30"/>
      <c r="L508" s="30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  <c r="AA508" s="1"/>
      <c r="AB508" s="1"/>
      <c r="AC508" s="1"/>
      <c r="AD508" s="1"/>
      <c r="AE508" s="1"/>
      <c r="AF508" s="1"/>
      <c r="AG508" s="1"/>
    </row>
    <row r="509" spans="1:33" hidden="1" outlineLevel="1">
      <c r="A509" s="27" t="s">
        <v>465</v>
      </c>
      <c r="B509" s="6" t="s">
        <v>878</v>
      </c>
      <c r="C509" s="30">
        <f t="shared" si="177"/>
        <v>0</v>
      </c>
      <c r="D509" s="30">
        <f t="shared" si="178"/>
        <v>0</v>
      </c>
      <c r="E509" s="30">
        <f t="shared" si="178"/>
        <v>0</v>
      </c>
      <c r="F509" s="30"/>
      <c r="G509" s="30"/>
      <c r="H509" s="30"/>
      <c r="I509" s="30"/>
      <c r="J509" s="30">
        <f>SUM(K509:L509)</f>
        <v>0</v>
      </c>
      <c r="K509" s="30"/>
      <c r="L509" s="30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  <c r="AA509" s="1"/>
      <c r="AB509" s="1"/>
      <c r="AC509" s="1"/>
      <c r="AD509" s="1"/>
      <c r="AE509" s="1"/>
      <c r="AF509" s="1"/>
      <c r="AG509" s="1"/>
    </row>
    <row r="510" spans="1:33" hidden="1" outlineLevel="1">
      <c r="A510" s="27" t="s">
        <v>467</v>
      </c>
      <c r="B510" s="6" t="s">
        <v>879</v>
      </c>
      <c r="C510" s="30">
        <f t="shared" si="177"/>
        <v>0</v>
      </c>
      <c r="D510" s="30">
        <f t="shared" si="178"/>
        <v>0</v>
      </c>
      <c r="E510" s="30">
        <f t="shared" si="178"/>
        <v>0</v>
      </c>
      <c r="F510" s="30"/>
      <c r="G510" s="30"/>
      <c r="H510" s="30"/>
      <c r="I510" s="30"/>
      <c r="J510" s="30">
        <f>SUM(K510:L510)</f>
        <v>0</v>
      </c>
      <c r="K510" s="30"/>
      <c r="L510" s="30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  <c r="AA510" s="1"/>
      <c r="AB510" s="1"/>
      <c r="AC510" s="1"/>
      <c r="AD510" s="1"/>
      <c r="AE510" s="1"/>
      <c r="AF510" s="1"/>
      <c r="AG510" s="1"/>
    </row>
    <row r="511" spans="1:33" outlineLevel="1">
      <c r="A511" s="27" t="s">
        <v>469</v>
      </c>
      <c r="B511" s="6" t="s">
        <v>880</v>
      </c>
      <c r="C511" s="30">
        <v>800</v>
      </c>
      <c r="D511" s="30">
        <v>0</v>
      </c>
      <c r="E511" s="30">
        <v>0</v>
      </c>
      <c r="F511" s="30"/>
      <c r="G511" s="30"/>
      <c r="H511" s="30"/>
      <c r="I511" s="30"/>
      <c r="J511" s="30">
        <f>SUM(K511:L511)</f>
        <v>0</v>
      </c>
      <c r="K511" s="30"/>
      <c r="L511" s="30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  <c r="AA511" s="1"/>
      <c r="AB511" s="1"/>
      <c r="AC511" s="1"/>
      <c r="AD511" s="1"/>
      <c r="AE511" s="1"/>
      <c r="AF511" s="1"/>
      <c r="AG511" s="1"/>
    </row>
    <row r="512" spans="1:33" outlineLevel="1">
      <c r="A512" s="27" t="s">
        <v>471</v>
      </c>
      <c r="B512" s="6" t="s">
        <v>881</v>
      </c>
      <c r="C512" s="30">
        <v>217</v>
      </c>
      <c r="D512" s="30">
        <v>0</v>
      </c>
      <c r="E512" s="30">
        <v>0</v>
      </c>
      <c r="F512" s="30"/>
      <c r="G512" s="30"/>
      <c r="H512" s="30"/>
      <c r="I512" s="30"/>
      <c r="J512" s="30"/>
      <c r="K512" s="30"/>
      <c r="L512" s="30"/>
    </row>
    <row r="513" spans="1:33" outlineLevel="1">
      <c r="A513" s="27" t="s">
        <v>473</v>
      </c>
      <c r="B513" s="6" t="s">
        <v>882</v>
      </c>
      <c r="C513" s="30">
        <f t="shared" ref="C513:C526" si="179">SUM(F513:J513)</f>
        <v>0</v>
      </c>
      <c r="D513" s="30"/>
      <c r="E513" s="30"/>
      <c r="F513" s="30"/>
      <c r="G513" s="30"/>
      <c r="H513" s="30"/>
      <c r="I513" s="30"/>
      <c r="J513" s="30">
        <f>SUM(K513:L513)</f>
        <v>0</v>
      </c>
      <c r="K513" s="30"/>
      <c r="L513" s="30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  <c r="AA513" s="1"/>
      <c r="AB513" s="1"/>
      <c r="AC513" s="1"/>
      <c r="AD513" s="1"/>
      <c r="AE513" s="1"/>
      <c r="AF513" s="1"/>
      <c r="AG513" s="1"/>
    </row>
    <row r="514" spans="1:33" outlineLevel="1">
      <c r="A514" s="27" t="s">
        <v>475</v>
      </c>
      <c r="B514" s="6" t="s">
        <v>883</v>
      </c>
      <c r="C514" s="30">
        <f t="shared" si="179"/>
        <v>0</v>
      </c>
      <c r="D514" s="30">
        <v>0</v>
      </c>
      <c r="E514" s="30">
        <v>4</v>
      </c>
      <c r="F514" s="30"/>
      <c r="G514" s="30"/>
      <c r="H514" s="30"/>
      <c r="I514" s="30"/>
      <c r="J514" s="30"/>
      <c r="K514" s="30"/>
      <c r="L514" s="30"/>
    </row>
    <row r="515" spans="1:33" hidden="1" outlineLevel="1">
      <c r="A515" s="27" t="s">
        <v>477</v>
      </c>
      <c r="B515" s="6" t="s">
        <v>884</v>
      </c>
      <c r="C515" s="30">
        <f t="shared" si="179"/>
        <v>0</v>
      </c>
      <c r="D515" s="30">
        <f t="shared" ref="D515:D526" si="180">SUM(H515:M515)</f>
        <v>0</v>
      </c>
      <c r="E515" s="30">
        <f t="shared" ref="E515:E526" si="181">SUM(I515:N515)</f>
        <v>0</v>
      </c>
      <c r="F515" s="30"/>
      <c r="G515" s="30"/>
      <c r="H515" s="30"/>
      <c r="I515" s="30"/>
      <c r="J515" s="30">
        <f t="shared" ref="J515:J522" si="182">SUM(K515:L515)</f>
        <v>0</v>
      </c>
      <c r="K515" s="30"/>
      <c r="L515" s="30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  <c r="AA515" s="1"/>
      <c r="AB515" s="1"/>
      <c r="AC515" s="1"/>
      <c r="AD515" s="1"/>
      <c r="AE515" s="1"/>
      <c r="AF515" s="1"/>
      <c r="AG515" s="1"/>
    </row>
    <row r="516" spans="1:33" hidden="1" outlineLevel="1">
      <c r="A516" s="27" t="s">
        <v>479</v>
      </c>
      <c r="B516" s="6" t="s">
        <v>885</v>
      </c>
      <c r="C516" s="30">
        <f t="shared" si="179"/>
        <v>0</v>
      </c>
      <c r="D516" s="30">
        <f t="shared" si="180"/>
        <v>0</v>
      </c>
      <c r="E516" s="30">
        <f t="shared" si="181"/>
        <v>0</v>
      </c>
      <c r="F516" s="30"/>
      <c r="G516" s="30"/>
      <c r="H516" s="30"/>
      <c r="I516" s="30"/>
      <c r="J516" s="30">
        <f t="shared" si="182"/>
        <v>0</v>
      </c>
      <c r="K516" s="30"/>
      <c r="L516" s="30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  <c r="AA516" s="1"/>
      <c r="AB516" s="1"/>
      <c r="AC516" s="1"/>
      <c r="AD516" s="1"/>
      <c r="AE516" s="1"/>
      <c r="AF516" s="1"/>
      <c r="AG516" s="1"/>
    </row>
    <row r="517" spans="1:33" hidden="1" outlineLevel="1">
      <c r="A517" s="27" t="s">
        <v>481</v>
      </c>
      <c r="B517" s="6" t="s">
        <v>886</v>
      </c>
      <c r="C517" s="30">
        <f t="shared" si="179"/>
        <v>0</v>
      </c>
      <c r="D517" s="30">
        <f t="shared" si="180"/>
        <v>0</v>
      </c>
      <c r="E517" s="30">
        <f t="shared" si="181"/>
        <v>0</v>
      </c>
      <c r="F517" s="30"/>
      <c r="G517" s="30"/>
      <c r="H517" s="30"/>
      <c r="I517" s="30"/>
      <c r="J517" s="30">
        <f t="shared" si="182"/>
        <v>0</v>
      </c>
      <c r="K517" s="30"/>
      <c r="L517" s="30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  <c r="AA517" s="1"/>
      <c r="AB517" s="1"/>
      <c r="AC517" s="1"/>
      <c r="AD517" s="1"/>
      <c r="AE517" s="1"/>
      <c r="AF517" s="1"/>
      <c r="AG517" s="1"/>
    </row>
    <row r="518" spans="1:33" hidden="1" outlineLevel="1">
      <c r="A518" s="27" t="s">
        <v>483</v>
      </c>
      <c r="B518" s="6" t="s">
        <v>887</v>
      </c>
      <c r="C518" s="30">
        <f t="shared" si="179"/>
        <v>0</v>
      </c>
      <c r="D518" s="30">
        <f t="shared" si="180"/>
        <v>0</v>
      </c>
      <c r="E518" s="30">
        <f t="shared" si="181"/>
        <v>0</v>
      </c>
      <c r="F518" s="30"/>
      <c r="G518" s="30"/>
      <c r="H518" s="30"/>
      <c r="I518" s="30"/>
      <c r="J518" s="30">
        <f t="shared" si="182"/>
        <v>0</v>
      </c>
      <c r="K518" s="30"/>
      <c r="L518" s="30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  <c r="AA518" s="1"/>
      <c r="AB518" s="1"/>
      <c r="AC518" s="1"/>
      <c r="AD518" s="1"/>
      <c r="AE518" s="1"/>
      <c r="AF518" s="1"/>
      <c r="AG518" s="1"/>
    </row>
    <row r="519" spans="1:33" hidden="1" outlineLevel="1">
      <c r="A519" s="27" t="s">
        <v>485</v>
      </c>
      <c r="B519" s="6" t="s">
        <v>888</v>
      </c>
      <c r="C519" s="30">
        <f t="shared" si="179"/>
        <v>0</v>
      </c>
      <c r="D519" s="30">
        <f t="shared" si="180"/>
        <v>0</v>
      </c>
      <c r="E519" s="30">
        <f t="shared" si="181"/>
        <v>0</v>
      </c>
      <c r="F519" s="30"/>
      <c r="G519" s="30"/>
      <c r="H519" s="30"/>
      <c r="I519" s="30"/>
      <c r="J519" s="30">
        <f t="shared" si="182"/>
        <v>0</v>
      </c>
      <c r="K519" s="30"/>
      <c r="L519" s="30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  <c r="AA519" s="1"/>
      <c r="AB519" s="1"/>
      <c r="AC519" s="1"/>
      <c r="AD519" s="1"/>
      <c r="AE519" s="1"/>
      <c r="AF519" s="1"/>
      <c r="AG519" s="1"/>
    </row>
    <row r="520" spans="1:33" hidden="1" outlineLevel="1">
      <c r="A520" s="27" t="s">
        <v>536</v>
      </c>
      <c r="B520" s="6" t="s">
        <v>889</v>
      </c>
      <c r="C520" s="30">
        <f t="shared" si="179"/>
        <v>0</v>
      </c>
      <c r="D520" s="30">
        <f t="shared" si="180"/>
        <v>0</v>
      </c>
      <c r="E520" s="30">
        <f t="shared" si="181"/>
        <v>0</v>
      </c>
      <c r="F520" s="30"/>
      <c r="G520" s="30"/>
      <c r="H520" s="30"/>
      <c r="I520" s="30"/>
      <c r="J520" s="30">
        <f t="shared" si="182"/>
        <v>0</v>
      </c>
      <c r="K520" s="30"/>
      <c r="L520" s="30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  <c r="AA520" s="1"/>
      <c r="AB520" s="1"/>
      <c r="AC520" s="1"/>
      <c r="AD520" s="1"/>
      <c r="AE520" s="1"/>
      <c r="AF520" s="1"/>
      <c r="AG520" s="1"/>
    </row>
    <row r="521" spans="1:33" hidden="1" outlineLevel="1">
      <c r="A521" s="27" t="s">
        <v>538</v>
      </c>
      <c r="B521" s="6" t="s">
        <v>890</v>
      </c>
      <c r="C521" s="30">
        <f t="shared" si="179"/>
        <v>0</v>
      </c>
      <c r="D521" s="30">
        <f t="shared" si="180"/>
        <v>0</v>
      </c>
      <c r="E521" s="30">
        <f t="shared" si="181"/>
        <v>0</v>
      </c>
      <c r="F521" s="30"/>
      <c r="G521" s="30"/>
      <c r="H521" s="30"/>
      <c r="I521" s="30"/>
      <c r="J521" s="30">
        <f t="shared" si="182"/>
        <v>0</v>
      </c>
      <c r="K521" s="30"/>
      <c r="L521" s="30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  <c r="AA521" s="1"/>
      <c r="AB521" s="1"/>
      <c r="AC521" s="1"/>
      <c r="AD521" s="1"/>
      <c r="AE521" s="1"/>
      <c r="AF521" s="1"/>
      <c r="AG521" s="1"/>
    </row>
    <row r="522" spans="1:33" hidden="1" outlineLevel="1">
      <c r="A522" s="27" t="s">
        <v>540</v>
      </c>
      <c r="B522" s="6" t="s">
        <v>891</v>
      </c>
      <c r="C522" s="30">
        <f t="shared" si="179"/>
        <v>0</v>
      </c>
      <c r="D522" s="30">
        <f t="shared" si="180"/>
        <v>0</v>
      </c>
      <c r="E522" s="30">
        <f t="shared" si="181"/>
        <v>0</v>
      </c>
      <c r="F522" s="30"/>
      <c r="G522" s="30"/>
      <c r="H522" s="30"/>
      <c r="I522" s="30"/>
      <c r="J522" s="30">
        <f t="shared" si="182"/>
        <v>0</v>
      </c>
      <c r="K522" s="30"/>
      <c r="L522" s="30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  <c r="AA522" s="1"/>
      <c r="AB522" s="1"/>
      <c r="AC522" s="1"/>
      <c r="AD522" s="1"/>
      <c r="AE522" s="1"/>
      <c r="AF522" s="1"/>
      <c r="AG522" s="1"/>
    </row>
    <row r="523" spans="1:33" hidden="1" outlineLevel="1">
      <c r="A523" s="27" t="s">
        <v>542</v>
      </c>
      <c r="B523" s="6" t="s">
        <v>892</v>
      </c>
      <c r="C523" s="30">
        <f t="shared" si="179"/>
        <v>0</v>
      </c>
      <c r="D523" s="30">
        <f t="shared" si="180"/>
        <v>0</v>
      </c>
      <c r="E523" s="30">
        <f t="shared" si="181"/>
        <v>0</v>
      </c>
      <c r="F523" s="30"/>
      <c r="G523" s="30"/>
      <c r="H523" s="30"/>
      <c r="I523" s="30"/>
      <c r="J523" s="30"/>
      <c r="K523" s="30"/>
      <c r="L523" s="30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  <c r="AA523" s="1"/>
      <c r="AB523" s="1"/>
      <c r="AC523" s="1"/>
      <c r="AD523" s="1"/>
      <c r="AE523" s="1"/>
      <c r="AF523" s="1"/>
      <c r="AG523" s="1"/>
    </row>
    <row r="524" spans="1:33" hidden="1" outlineLevel="1">
      <c r="A524" s="27" t="s">
        <v>544</v>
      </c>
      <c r="B524" s="6" t="s">
        <v>893</v>
      </c>
      <c r="C524" s="30">
        <f t="shared" si="179"/>
        <v>0</v>
      </c>
      <c r="D524" s="30">
        <f t="shared" si="180"/>
        <v>0</v>
      </c>
      <c r="E524" s="30">
        <f t="shared" si="181"/>
        <v>0</v>
      </c>
      <c r="F524" s="30"/>
      <c r="G524" s="30"/>
      <c r="H524" s="30"/>
      <c r="I524" s="30"/>
      <c r="J524" s="30">
        <f>SUM(K524:L524)</f>
        <v>0</v>
      </c>
      <c r="K524" s="30"/>
      <c r="L524" s="30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  <c r="AA524" s="1"/>
      <c r="AB524" s="1"/>
      <c r="AC524" s="1"/>
      <c r="AD524" s="1"/>
      <c r="AE524" s="1"/>
      <c r="AF524" s="1"/>
      <c r="AG524" s="1"/>
    </row>
    <row r="525" spans="1:33" ht="38.25" hidden="1" outlineLevel="1">
      <c r="A525" s="27" t="s">
        <v>546</v>
      </c>
      <c r="B525" s="6" t="s">
        <v>894</v>
      </c>
      <c r="C525" s="30">
        <f t="shared" si="179"/>
        <v>0</v>
      </c>
      <c r="D525" s="30">
        <f t="shared" si="180"/>
        <v>0</v>
      </c>
      <c r="E525" s="30">
        <f t="shared" si="181"/>
        <v>0</v>
      </c>
      <c r="F525" s="30"/>
      <c r="G525" s="30"/>
      <c r="H525" s="30"/>
      <c r="I525" s="30"/>
      <c r="J525" s="30">
        <f>SUM(K525:L525)</f>
        <v>0</v>
      </c>
      <c r="K525" s="30"/>
      <c r="L525" s="30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  <c r="AA525" s="1"/>
      <c r="AB525" s="1"/>
      <c r="AC525" s="1"/>
      <c r="AD525" s="1"/>
      <c r="AE525" s="1"/>
      <c r="AF525" s="1"/>
      <c r="AG525" s="1"/>
    </row>
    <row r="526" spans="1:33" hidden="1" outlineLevel="1">
      <c r="A526" s="27" t="s">
        <v>548</v>
      </c>
      <c r="B526" s="6" t="s">
        <v>895</v>
      </c>
      <c r="C526" s="30">
        <f t="shared" si="179"/>
        <v>0</v>
      </c>
      <c r="D526" s="30">
        <f t="shared" si="180"/>
        <v>0</v>
      </c>
      <c r="E526" s="30">
        <f t="shared" si="181"/>
        <v>0</v>
      </c>
      <c r="F526" s="30"/>
      <c r="G526" s="30"/>
      <c r="H526" s="30"/>
      <c r="I526" s="30"/>
      <c r="J526" s="30">
        <f>SUM(K526:L526)</f>
        <v>0</v>
      </c>
      <c r="K526" s="30"/>
      <c r="L526" s="30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  <c r="AA526" s="1"/>
      <c r="AB526" s="1"/>
      <c r="AC526" s="1"/>
      <c r="AD526" s="1"/>
      <c r="AE526" s="1"/>
      <c r="AF526" s="1"/>
      <c r="AG526" s="1"/>
    </row>
    <row r="527" spans="1:33" s="22" customFormat="1" ht="22.5" customHeight="1" collapsed="1">
      <c r="A527" s="20" t="s">
        <v>550</v>
      </c>
      <c r="B527" s="21" t="s">
        <v>896</v>
      </c>
      <c r="C527" s="36">
        <f t="shared" ref="C527:J527" si="183">+C498+C499+C502+C504+C511+C512+C513+C514+C518+C523</f>
        <v>1017</v>
      </c>
      <c r="D527" s="36">
        <f>+D498+D499+D502+D504+D511+D512+D513+D514+D518+D523</f>
        <v>0</v>
      </c>
      <c r="E527" s="36">
        <f>+E498+E499+E502+E504+E511+E512+E513+E514+E518+E523</f>
        <v>4</v>
      </c>
      <c r="F527" s="36">
        <f t="shared" si="183"/>
        <v>0</v>
      </c>
      <c r="G527" s="36">
        <f t="shared" si="183"/>
        <v>0</v>
      </c>
      <c r="H527" s="36">
        <f t="shared" si="183"/>
        <v>0</v>
      </c>
      <c r="I527" s="36">
        <f t="shared" si="183"/>
        <v>0</v>
      </c>
      <c r="J527" s="36">
        <f t="shared" si="183"/>
        <v>0</v>
      </c>
      <c r="K527" s="36"/>
      <c r="L527" s="36">
        <f>+L498+L499+L502+L504+L511+L512+L513+L514+L518+L523</f>
        <v>0</v>
      </c>
      <c r="M527" s="25"/>
      <c r="N527" s="25"/>
      <c r="O527" s="25"/>
      <c r="P527" s="25"/>
      <c r="Q527" s="25"/>
      <c r="R527" s="25"/>
      <c r="S527" s="25"/>
      <c r="T527" s="25"/>
      <c r="U527" s="25"/>
      <c r="V527" s="25"/>
      <c r="W527" s="25"/>
      <c r="X527" s="25"/>
      <c r="Y527" s="25"/>
      <c r="Z527" s="25"/>
      <c r="AA527" s="25"/>
      <c r="AB527" s="25"/>
      <c r="AC527" s="25"/>
      <c r="AD527" s="25"/>
      <c r="AE527" s="25"/>
      <c r="AF527" s="25"/>
      <c r="AG527" s="25"/>
    </row>
    <row r="528" spans="1:33" hidden="1" outlineLevel="1">
      <c r="A528" s="27" t="s">
        <v>552</v>
      </c>
      <c r="B528" s="6" t="s">
        <v>897</v>
      </c>
      <c r="C528" s="30">
        <f t="shared" ref="C528:C535" si="184">SUM(F528:J528)</f>
        <v>0</v>
      </c>
      <c r="D528" s="30">
        <f t="shared" ref="D528:E535" si="185">SUM(H528:M528)</f>
        <v>0</v>
      </c>
      <c r="E528" s="30">
        <f t="shared" si="185"/>
        <v>0</v>
      </c>
      <c r="F528" s="30"/>
      <c r="G528" s="30"/>
      <c r="H528" s="30"/>
      <c r="I528" s="30"/>
      <c r="J528" s="30">
        <f t="shared" ref="J528:J535" si="186">SUM(K528:L528)</f>
        <v>0</v>
      </c>
      <c r="K528" s="30"/>
      <c r="L528" s="30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  <c r="AA528" s="1"/>
      <c r="AB528" s="1"/>
      <c r="AC528" s="1"/>
      <c r="AD528" s="1"/>
      <c r="AE528" s="1"/>
      <c r="AF528" s="1"/>
      <c r="AG528" s="1"/>
    </row>
    <row r="529" spans="1:33" hidden="1" outlineLevel="1">
      <c r="A529" s="27" t="s">
        <v>554</v>
      </c>
      <c r="B529" s="6" t="s">
        <v>898</v>
      </c>
      <c r="C529" s="30">
        <f t="shared" si="184"/>
        <v>0</v>
      </c>
      <c r="D529" s="30">
        <f t="shared" si="185"/>
        <v>0</v>
      </c>
      <c r="E529" s="30">
        <f t="shared" si="185"/>
        <v>0</v>
      </c>
      <c r="F529" s="30"/>
      <c r="G529" s="30"/>
      <c r="H529" s="30"/>
      <c r="I529" s="30"/>
      <c r="J529" s="30">
        <f t="shared" si="186"/>
        <v>0</v>
      </c>
      <c r="K529" s="30"/>
      <c r="L529" s="30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  <c r="AA529" s="1"/>
      <c r="AB529" s="1"/>
      <c r="AC529" s="1"/>
      <c r="AD529" s="1"/>
      <c r="AE529" s="1"/>
      <c r="AF529" s="1"/>
      <c r="AG529" s="1"/>
    </row>
    <row r="530" spans="1:33" hidden="1" outlineLevel="1">
      <c r="A530" s="27" t="s">
        <v>556</v>
      </c>
      <c r="B530" s="6" t="s">
        <v>899</v>
      </c>
      <c r="C530" s="30">
        <f t="shared" si="184"/>
        <v>0</v>
      </c>
      <c r="D530" s="30">
        <f t="shared" si="185"/>
        <v>0</v>
      </c>
      <c r="E530" s="30">
        <f t="shared" si="185"/>
        <v>0</v>
      </c>
      <c r="F530" s="30"/>
      <c r="G530" s="30"/>
      <c r="H530" s="30"/>
      <c r="I530" s="30"/>
      <c r="J530" s="30">
        <f t="shared" si="186"/>
        <v>0</v>
      </c>
      <c r="K530" s="30"/>
      <c r="L530" s="30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  <c r="AA530" s="1"/>
      <c r="AB530" s="1"/>
      <c r="AC530" s="1"/>
      <c r="AD530" s="1"/>
      <c r="AE530" s="1"/>
      <c r="AF530" s="1"/>
      <c r="AG530" s="1"/>
    </row>
    <row r="531" spans="1:33" hidden="1" outlineLevel="1">
      <c r="A531" s="27" t="s">
        <v>558</v>
      </c>
      <c r="B531" s="6" t="s">
        <v>900</v>
      </c>
      <c r="C531" s="30">
        <f t="shared" si="184"/>
        <v>0</v>
      </c>
      <c r="D531" s="30">
        <f t="shared" si="185"/>
        <v>0</v>
      </c>
      <c r="E531" s="30">
        <f t="shared" si="185"/>
        <v>0</v>
      </c>
      <c r="F531" s="30"/>
      <c r="G531" s="30"/>
      <c r="H531" s="30"/>
      <c r="I531" s="30"/>
      <c r="J531" s="30">
        <f t="shared" si="186"/>
        <v>0</v>
      </c>
      <c r="K531" s="30"/>
      <c r="L531" s="30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  <c r="AA531" s="1"/>
      <c r="AB531" s="1"/>
      <c r="AC531" s="1"/>
      <c r="AD531" s="1"/>
      <c r="AE531" s="1"/>
      <c r="AF531" s="1"/>
      <c r="AG531" s="1"/>
    </row>
    <row r="532" spans="1:33" hidden="1" outlineLevel="1">
      <c r="A532" s="27" t="s">
        <v>563</v>
      </c>
      <c r="B532" s="6" t="s">
        <v>901</v>
      </c>
      <c r="C532" s="30">
        <f t="shared" si="184"/>
        <v>0</v>
      </c>
      <c r="D532" s="30">
        <f t="shared" si="185"/>
        <v>0</v>
      </c>
      <c r="E532" s="30">
        <f t="shared" si="185"/>
        <v>0</v>
      </c>
      <c r="F532" s="30"/>
      <c r="G532" s="30"/>
      <c r="H532" s="30"/>
      <c r="I532" s="30"/>
      <c r="J532" s="30">
        <f t="shared" si="186"/>
        <v>0</v>
      </c>
      <c r="K532" s="30"/>
      <c r="L532" s="30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  <c r="AA532" s="1"/>
      <c r="AB532" s="1"/>
      <c r="AC532" s="1"/>
      <c r="AD532" s="1"/>
      <c r="AE532" s="1"/>
      <c r="AF532" s="1"/>
      <c r="AG532" s="1"/>
    </row>
    <row r="533" spans="1:33" hidden="1" outlineLevel="1">
      <c r="A533" s="27" t="s">
        <v>565</v>
      </c>
      <c r="B533" s="6" t="s">
        <v>902</v>
      </c>
      <c r="C533" s="30">
        <f t="shared" si="184"/>
        <v>0</v>
      </c>
      <c r="D533" s="30">
        <f t="shared" si="185"/>
        <v>0</v>
      </c>
      <c r="E533" s="30">
        <f t="shared" si="185"/>
        <v>0</v>
      </c>
      <c r="F533" s="30"/>
      <c r="G533" s="30"/>
      <c r="H533" s="30"/>
      <c r="I533" s="30"/>
      <c r="J533" s="30">
        <f t="shared" si="186"/>
        <v>0</v>
      </c>
      <c r="K533" s="30"/>
      <c r="L533" s="30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  <c r="AA533" s="1"/>
      <c r="AB533" s="1"/>
      <c r="AC533" s="1"/>
      <c r="AD533" s="1"/>
      <c r="AE533" s="1"/>
      <c r="AF533" s="1"/>
      <c r="AG533" s="1"/>
    </row>
    <row r="534" spans="1:33" hidden="1" outlineLevel="1">
      <c r="A534" s="27" t="s">
        <v>567</v>
      </c>
      <c r="B534" s="6" t="s">
        <v>903</v>
      </c>
      <c r="C534" s="30">
        <f t="shared" si="184"/>
        <v>0</v>
      </c>
      <c r="D534" s="30">
        <f t="shared" si="185"/>
        <v>0</v>
      </c>
      <c r="E534" s="30">
        <f t="shared" si="185"/>
        <v>0</v>
      </c>
      <c r="F534" s="30"/>
      <c r="G534" s="30"/>
      <c r="H534" s="30"/>
      <c r="I534" s="30"/>
      <c r="J534" s="30">
        <f t="shared" si="186"/>
        <v>0</v>
      </c>
      <c r="K534" s="30"/>
      <c r="L534" s="30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  <c r="AA534" s="1"/>
      <c r="AB534" s="1"/>
      <c r="AC534" s="1"/>
      <c r="AD534" s="1"/>
      <c r="AE534" s="1"/>
      <c r="AF534" s="1"/>
      <c r="AG534" s="1"/>
    </row>
    <row r="535" spans="1:33" hidden="1" outlineLevel="1">
      <c r="A535" s="27" t="s">
        <v>569</v>
      </c>
      <c r="B535" s="6" t="s">
        <v>904</v>
      </c>
      <c r="C535" s="30">
        <f t="shared" si="184"/>
        <v>0</v>
      </c>
      <c r="D535" s="30">
        <f t="shared" si="185"/>
        <v>0</v>
      </c>
      <c r="E535" s="30">
        <f t="shared" si="185"/>
        <v>0</v>
      </c>
      <c r="F535" s="30"/>
      <c r="G535" s="30"/>
      <c r="H535" s="30"/>
      <c r="I535" s="30"/>
      <c r="J535" s="30">
        <f t="shared" si="186"/>
        <v>0</v>
      </c>
      <c r="K535" s="30"/>
      <c r="L535" s="30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  <c r="AA535" s="1"/>
      <c r="AB535" s="1"/>
      <c r="AC535" s="1"/>
      <c r="AD535" s="1"/>
      <c r="AE535" s="1"/>
      <c r="AF535" s="1"/>
      <c r="AG535" s="1"/>
    </row>
    <row r="536" spans="1:33" s="22" customFormat="1" ht="22.5" hidden="1" customHeight="1">
      <c r="A536" s="20" t="s">
        <v>571</v>
      </c>
      <c r="B536" s="21" t="s">
        <v>905</v>
      </c>
      <c r="C536" s="36">
        <f t="shared" ref="C536:J536" si="187">+C528+C530++C532+C533+C535</f>
        <v>0</v>
      </c>
      <c r="D536" s="36">
        <f>+D528+D530++D532+D533+D535</f>
        <v>0</v>
      </c>
      <c r="E536" s="36">
        <f>+E528+E530++E532+E533+E535</f>
        <v>0</v>
      </c>
      <c r="F536" s="36">
        <f t="shared" si="187"/>
        <v>0</v>
      </c>
      <c r="G536" s="36">
        <f t="shared" si="187"/>
        <v>0</v>
      </c>
      <c r="H536" s="36">
        <f t="shared" si="187"/>
        <v>0</v>
      </c>
      <c r="I536" s="36">
        <f t="shared" si="187"/>
        <v>0</v>
      </c>
      <c r="J536" s="36">
        <f t="shared" si="187"/>
        <v>0</v>
      </c>
      <c r="K536" s="36"/>
      <c r="L536" s="36">
        <f>+L528+L530++L532+L533+L535</f>
        <v>0</v>
      </c>
    </row>
    <row r="537" spans="1:33" ht="25.5" hidden="1" outlineLevel="1">
      <c r="A537" s="27" t="s">
        <v>573</v>
      </c>
      <c r="B537" s="6" t="s">
        <v>906</v>
      </c>
      <c r="C537" s="30">
        <f>SUM(F537:J537)</f>
        <v>0</v>
      </c>
      <c r="D537" s="30">
        <f>SUM(H537:M537)</f>
        <v>0</v>
      </c>
      <c r="E537" s="30">
        <f>SUM(I537:N537)</f>
        <v>0</v>
      </c>
      <c r="F537" s="30"/>
      <c r="G537" s="30"/>
      <c r="H537" s="30"/>
      <c r="I537" s="30"/>
      <c r="J537" s="30">
        <f>SUM(K537:L537)</f>
        <v>0</v>
      </c>
      <c r="K537" s="30"/>
      <c r="L537" s="30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  <c r="AA537" s="1"/>
      <c r="AB537" s="1"/>
      <c r="AC537" s="1"/>
      <c r="AD537" s="1"/>
      <c r="AE537" s="1"/>
      <c r="AF537" s="1"/>
      <c r="AG537" s="1"/>
    </row>
    <row r="538" spans="1:33" ht="25.5" hidden="1" outlineLevel="1">
      <c r="A538" s="27" t="s">
        <v>575</v>
      </c>
      <c r="B538" s="6" t="s">
        <v>907</v>
      </c>
      <c r="C538" s="30">
        <f t="shared" ref="C538:J538" si="188">SUM(C539:C549)</f>
        <v>0</v>
      </c>
      <c r="D538" s="30">
        <f>SUM(D539:D549)</f>
        <v>0</v>
      </c>
      <c r="E538" s="30">
        <f>SUM(E539:E549)</f>
        <v>0</v>
      </c>
      <c r="F538" s="30">
        <f t="shared" si="188"/>
        <v>0</v>
      </c>
      <c r="G538" s="30">
        <f t="shared" si="188"/>
        <v>0</v>
      </c>
      <c r="H538" s="30">
        <f t="shared" si="188"/>
        <v>0</v>
      </c>
      <c r="I538" s="30">
        <f t="shared" si="188"/>
        <v>0</v>
      </c>
      <c r="J538" s="30">
        <f t="shared" si="188"/>
        <v>0</v>
      </c>
      <c r="K538" s="30"/>
      <c r="L538" s="30">
        <f>SUM(L539:L549)</f>
        <v>0</v>
      </c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  <c r="AA538" s="1"/>
      <c r="AB538" s="1"/>
      <c r="AC538" s="1"/>
      <c r="AD538" s="1"/>
      <c r="AE538" s="1"/>
      <c r="AF538" s="1"/>
      <c r="AG538" s="1"/>
    </row>
    <row r="539" spans="1:33" hidden="1" outlineLevel="1">
      <c r="A539" s="27" t="s">
        <v>580</v>
      </c>
      <c r="B539" s="6" t="s">
        <v>908</v>
      </c>
      <c r="C539" s="30">
        <f t="shared" ref="C539:C549" si="189">SUM(F539:J539)</f>
        <v>0</v>
      </c>
      <c r="D539" s="30">
        <f t="shared" ref="D539:D549" si="190">SUM(H539:M539)</f>
        <v>0</v>
      </c>
      <c r="E539" s="30">
        <f t="shared" ref="E539:E549" si="191">SUM(I539:N539)</f>
        <v>0</v>
      </c>
      <c r="F539" s="30"/>
      <c r="G539" s="30"/>
      <c r="H539" s="30"/>
      <c r="I539" s="30"/>
      <c r="J539" s="30">
        <f t="shared" ref="J539:J549" si="192">SUM(K539:L539)</f>
        <v>0</v>
      </c>
      <c r="K539" s="30"/>
      <c r="L539" s="30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  <c r="AA539" s="1"/>
      <c r="AB539" s="1"/>
      <c r="AC539" s="1"/>
      <c r="AD539" s="1"/>
      <c r="AE539" s="1"/>
      <c r="AF539" s="1"/>
      <c r="AG539" s="1"/>
    </row>
    <row r="540" spans="1:33" hidden="1" outlineLevel="1">
      <c r="A540" s="27" t="s">
        <v>582</v>
      </c>
      <c r="B540" s="6" t="s">
        <v>909</v>
      </c>
      <c r="C540" s="30">
        <f t="shared" si="189"/>
        <v>0</v>
      </c>
      <c r="D540" s="30">
        <f t="shared" si="190"/>
        <v>0</v>
      </c>
      <c r="E540" s="30">
        <f t="shared" si="191"/>
        <v>0</v>
      </c>
      <c r="F540" s="30"/>
      <c r="G540" s="30"/>
      <c r="H540" s="30"/>
      <c r="I540" s="30"/>
      <c r="J540" s="30">
        <f t="shared" si="192"/>
        <v>0</v>
      </c>
      <c r="K540" s="30"/>
      <c r="L540" s="30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  <c r="AA540" s="1"/>
      <c r="AB540" s="1"/>
      <c r="AC540" s="1"/>
      <c r="AD540" s="1"/>
      <c r="AE540" s="1"/>
      <c r="AF540" s="1"/>
      <c r="AG540" s="1"/>
    </row>
    <row r="541" spans="1:33" hidden="1" outlineLevel="1">
      <c r="A541" s="27" t="s">
        <v>584</v>
      </c>
      <c r="B541" s="6" t="s">
        <v>910</v>
      </c>
      <c r="C541" s="30">
        <f t="shared" si="189"/>
        <v>0</v>
      </c>
      <c r="D541" s="30">
        <f t="shared" si="190"/>
        <v>0</v>
      </c>
      <c r="E541" s="30">
        <f t="shared" si="191"/>
        <v>0</v>
      </c>
      <c r="F541" s="30"/>
      <c r="G541" s="30"/>
      <c r="H541" s="30"/>
      <c r="I541" s="30"/>
      <c r="J541" s="30">
        <f t="shared" si="192"/>
        <v>0</v>
      </c>
      <c r="K541" s="30"/>
      <c r="L541" s="30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  <c r="AA541" s="1"/>
      <c r="AB541" s="1"/>
      <c r="AC541" s="1"/>
      <c r="AD541" s="1"/>
      <c r="AE541" s="1"/>
      <c r="AF541" s="1"/>
      <c r="AG541" s="1"/>
    </row>
    <row r="542" spans="1:33" hidden="1" outlineLevel="1">
      <c r="A542" s="27" t="s">
        <v>586</v>
      </c>
      <c r="B542" s="6" t="s">
        <v>911</v>
      </c>
      <c r="C542" s="30">
        <f t="shared" si="189"/>
        <v>0</v>
      </c>
      <c r="D542" s="30">
        <f t="shared" si="190"/>
        <v>0</v>
      </c>
      <c r="E542" s="30">
        <f t="shared" si="191"/>
        <v>0</v>
      </c>
      <c r="F542" s="30"/>
      <c r="G542" s="30"/>
      <c r="H542" s="30"/>
      <c r="I542" s="30"/>
      <c r="J542" s="30">
        <f t="shared" si="192"/>
        <v>0</v>
      </c>
      <c r="K542" s="30"/>
      <c r="L542" s="30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  <c r="AA542" s="1"/>
      <c r="AB542" s="1"/>
      <c r="AC542" s="1"/>
      <c r="AD542" s="1"/>
      <c r="AE542" s="1"/>
      <c r="AF542" s="1"/>
      <c r="AG542" s="1"/>
    </row>
    <row r="543" spans="1:33" hidden="1" outlineLevel="1">
      <c r="A543" s="27" t="s">
        <v>588</v>
      </c>
      <c r="B543" s="6" t="s">
        <v>912</v>
      </c>
      <c r="C543" s="30">
        <f t="shared" si="189"/>
        <v>0</v>
      </c>
      <c r="D543" s="30">
        <f t="shared" si="190"/>
        <v>0</v>
      </c>
      <c r="E543" s="30">
        <f t="shared" si="191"/>
        <v>0</v>
      </c>
      <c r="F543" s="30"/>
      <c r="G543" s="30"/>
      <c r="H543" s="30"/>
      <c r="I543" s="30"/>
      <c r="J543" s="30">
        <f t="shared" si="192"/>
        <v>0</v>
      </c>
      <c r="K543" s="30"/>
      <c r="L543" s="30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  <c r="AA543" s="1"/>
      <c r="AB543" s="1"/>
      <c r="AC543" s="1"/>
      <c r="AD543" s="1"/>
      <c r="AE543" s="1"/>
      <c r="AF543" s="1"/>
      <c r="AG543" s="1"/>
    </row>
    <row r="544" spans="1:33" hidden="1" outlineLevel="1">
      <c r="A544" s="27" t="s">
        <v>590</v>
      </c>
      <c r="B544" s="6" t="s">
        <v>913</v>
      </c>
      <c r="C544" s="30">
        <f t="shared" si="189"/>
        <v>0</v>
      </c>
      <c r="D544" s="30">
        <f t="shared" si="190"/>
        <v>0</v>
      </c>
      <c r="E544" s="30">
        <f t="shared" si="191"/>
        <v>0</v>
      </c>
      <c r="F544" s="30"/>
      <c r="G544" s="30"/>
      <c r="H544" s="30"/>
      <c r="I544" s="30"/>
      <c r="J544" s="30">
        <f t="shared" si="192"/>
        <v>0</v>
      </c>
      <c r="K544" s="30"/>
      <c r="L544" s="30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  <c r="AA544" s="1"/>
      <c r="AB544" s="1"/>
      <c r="AC544" s="1"/>
      <c r="AD544" s="1"/>
      <c r="AE544" s="1"/>
      <c r="AF544" s="1"/>
      <c r="AG544" s="1"/>
    </row>
    <row r="545" spans="1:33" hidden="1" outlineLevel="1">
      <c r="A545" s="27" t="s">
        <v>592</v>
      </c>
      <c r="B545" s="6" t="s">
        <v>914</v>
      </c>
      <c r="C545" s="30">
        <f t="shared" si="189"/>
        <v>0</v>
      </c>
      <c r="D545" s="30">
        <f t="shared" si="190"/>
        <v>0</v>
      </c>
      <c r="E545" s="30">
        <f t="shared" si="191"/>
        <v>0</v>
      </c>
      <c r="F545" s="30"/>
      <c r="G545" s="30"/>
      <c r="H545" s="30"/>
      <c r="I545" s="30"/>
      <c r="J545" s="30">
        <f t="shared" si="192"/>
        <v>0</v>
      </c>
      <c r="K545" s="30"/>
      <c r="L545" s="30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  <c r="AA545" s="1"/>
      <c r="AB545" s="1"/>
      <c r="AC545" s="1"/>
      <c r="AD545" s="1"/>
      <c r="AE545" s="1"/>
      <c r="AF545" s="1"/>
      <c r="AG545" s="1"/>
    </row>
    <row r="546" spans="1:33" hidden="1" outlineLevel="1">
      <c r="A546" s="27" t="s">
        <v>594</v>
      </c>
      <c r="B546" s="6" t="s">
        <v>915</v>
      </c>
      <c r="C546" s="30">
        <f t="shared" si="189"/>
        <v>0</v>
      </c>
      <c r="D546" s="30">
        <f t="shared" si="190"/>
        <v>0</v>
      </c>
      <c r="E546" s="30">
        <f t="shared" si="191"/>
        <v>0</v>
      </c>
      <c r="F546" s="30"/>
      <c r="G546" s="30"/>
      <c r="H546" s="30"/>
      <c r="I546" s="30"/>
      <c r="J546" s="30">
        <f t="shared" si="192"/>
        <v>0</v>
      </c>
      <c r="K546" s="30"/>
      <c r="L546" s="30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  <c r="AA546" s="1"/>
      <c r="AB546" s="1"/>
      <c r="AC546" s="1"/>
      <c r="AD546" s="1"/>
      <c r="AE546" s="1"/>
      <c r="AF546" s="1"/>
      <c r="AG546" s="1"/>
    </row>
    <row r="547" spans="1:33" hidden="1" outlineLevel="1">
      <c r="A547" s="27" t="s">
        <v>596</v>
      </c>
      <c r="B547" s="6" t="s">
        <v>916</v>
      </c>
      <c r="C547" s="30">
        <f t="shared" si="189"/>
        <v>0</v>
      </c>
      <c r="D547" s="30">
        <f t="shared" si="190"/>
        <v>0</v>
      </c>
      <c r="E547" s="30">
        <f t="shared" si="191"/>
        <v>0</v>
      </c>
      <c r="F547" s="30"/>
      <c r="G547" s="30"/>
      <c r="H547" s="30"/>
      <c r="I547" s="30"/>
      <c r="J547" s="30">
        <f t="shared" si="192"/>
        <v>0</v>
      </c>
      <c r="K547" s="30"/>
      <c r="L547" s="30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  <c r="AA547" s="1"/>
      <c r="AB547" s="1"/>
      <c r="AC547" s="1"/>
      <c r="AD547" s="1"/>
      <c r="AE547" s="1"/>
      <c r="AF547" s="1"/>
      <c r="AG547" s="1"/>
    </row>
    <row r="548" spans="1:33" hidden="1" outlineLevel="1">
      <c r="A548" s="27" t="s">
        <v>598</v>
      </c>
      <c r="B548" s="6" t="s">
        <v>917</v>
      </c>
      <c r="C548" s="30">
        <f t="shared" si="189"/>
        <v>0</v>
      </c>
      <c r="D548" s="30">
        <f t="shared" si="190"/>
        <v>0</v>
      </c>
      <c r="E548" s="30">
        <f t="shared" si="191"/>
        <v>0</v>
      </c>
      <c r="F548" s="30"/>
      <c r="G548" s="30"/>
      <c r="H548" s="30"/>
      <c r="I548" s="30"/>
      <c r="J548" s="30">
        <f t="shared" si="192"/>
        <v>0</v>
      </c>
      <c r="K548" s="30"/>
      <c r="L548" s="30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  <c r="AA548" s="1"/>
      <c r="AB548" s="1"/>
      <c r="AC548" s="1"/>
      <c r="AD548" s="1"/>
      <c r="AE548" s="1"/>
      <c r="AF548" s="1"/>
      <c r="AG548" s="1"/>
    </row>
    <row r="549" spans="1:33" hidden="1" outlineLevel="1">
      <c r="A549" s="27" t="s">
        <v>600</v>
      </c>
      <c r="B549" s="6" t="s">
        <v>918</v>
      </c>
      <c r="C549" s="30">
        <f t="shared" si="189"/>
        <v>0</v>
      </c>
      <c r="D549" s="30">
        <f t="shared" si="190"/>
        <v>0</v>
      </c>
      <c r="E549" s="30">
        <f t="shared" si="191"/>
        <v>0</v>
      </c>
      <c r="F549" s="30"/>
      <c r="G549" s="30"/>
      <c r="H549" s="30"/>
      <c r="I549" s="30"/>
      <c r="J549" s="30">
        <f t="shared" si="192"/>
        <v>0</v>
      </c>
      <c r="K549" s="30"/>
      <c r="L549" s="30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  <c r="AA549" s="1"/>
      <c r="AB549" s="1"/>
      <c r="AC549" s="1"/>
      <c r="AD549" s="1"/>
      <c r="AE549" s="1"/>
      <c r="AF549" s="1"/>
      <c r="AG549" s="1"/>
    </row>
    <row r="550" spans="1:33" ht="15.75" hidden="1" customHeight="1" outlineLevel="1">
      <c r="A550" s="27" t="s">
        <v>602</v>
      </c>
      <c r="B550" s="6" t="s">
        <v>919</v>
      </c>
      <c r="C550" s="30">
        <f t="shared" ref="C550:J550" si="193">SUM(C551:C561)</f>
        <v>0</v>
      </c>
      <c r="D550" s="30">
        <f>SUM(D551:D561)</f>
        <v>0</v>
      </c>
      <c r="E550" s="30">
        <f>SUM(E551:E561)</f>
        <v>0</v>
      </c>
      <c r="F550" s="30">
        <f t="shared" si="193"/>
        <v>0</v>
      </c>
      <c r="G550" s="30">
        <f t="shared" si="193"/>
        <v>0</v>
      </c>
      <c r="H550" s="30">
        <f t="shared" si="193"/>
        <v>0</v>
      </c>
      <c r="I550" s="30">
        <f t="shared" si="193"/>
        <v>0</v>
      </c>
      <c r="J550" s="30">
        <f t="shared" si="193"/>
        <v>0</v>
      </c>
      <c r="K550" s="30"/>
      <c r="L550" s="30">
        <f>SUM(L551:L561)</f>
        <v>0</v>
      </c>
    </row>
    <row r="551" spans="1:33" hidden="1" outlineLevel="1">
      <c r="A551" s="27" t="s">
        <v>604</v>
      </c>
      <c r="B551" s="6" t="s">
        <v>920</v>
      </c>
      <c r="C551" s="30">
        <f t="shared" ref="C551:C561" si="194">SUM(F551:J551)</f>
        <v>0</v>
      </c>
      <c r="D551" s="30">
        <f t="shared" ref="D551:D561" si="195">SUM(H551:M551)</f>
        <v>0</v>
      </c>
      <c r="E551" s="30">
        <f t="shared" ref="E551:E561" si="196">SUM(I551:N551)</f>
        <v>0</v>
      </c>
      <c r="F551" s="30"/>
      <c r="G551" s="30"/>
      <c r="H551" s="30"/>
      <c r="I551" s="30"/>
      <c r="J551" s="30">
        <f>SUM(K551:L551)</f>
        <v>0</v>
      </c>
      <c r="K551" s="30"/>
      <c r="L551" s="30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  <c r="AA551" s="1"/>
      <c r="AB551" s="1"/>
      <c r="AC551" s="1"/>
      <c r="AD551" s="1"/>
      <c r="AE551" s="1"/>
      <c r="AF551" s="1"/>
      <c r="AG551" s="1"/>
    </row>
    <row r="552" spans="1:33" hidden="1" outlineLevel="1">
      <c r="A552" s="27" t="s">
        <v>606</v>
      </c>
      <c r="B552" s="6" t="s">
        <v>0</v>
      </c>
      <c r="C552" s="30">
        <f t="shared" si="194"/>
        <v>0</v>
      </c>
      <c r="D552" s="30">
        <f t="shared" si="195"/>
        <v>0</v>
      </c>
      <c r="E552" s="30">
        <f t="shared" si="196"/>
        <v>0</v>
      </c>
      <c r="F552" s="30"/>
      <c r="G552" s="30"/>
      <c r="H552" s="30"/>
      <c r="I552" s="30"/>
      <c r="J552" s="30">
        <f>SUM(K552:L552)</f>
        <v>0</v>
      </c>
      <c r="K552" s="30"/>
      <c r="L552" s="30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  <c r="AA552" s="1"/>
      <c r="AB552" s="1"/>
      <c r="AC552" s="1"/>
      <c r="AD552" s="1"/>
      <c r="AE552" s="1"/>
      <c r="AF552" s="1"/>
      <c r="AG552" s="1"/>
    </row>
    <row r="553" spans="1:33" hidden="1" outlineLevel="1">
      <c r="A553" s="27" t="s">
        <v>608</v>
      </c>
      <c r="B553" s="6" t="s">
        <v>1</v>
      </c>
      <c r="C553" s="30">
        <f t="shared" si="194"/>
        <v>0</v>
      </c>
      <c r="D553" s="30">
        <f t="shared" si="195"/>
        <v>0</v>
      </c>
      <c r="E553" s="30">
        <f t="shared" si="196"/>
        <v>0</v>
      </c>
      <c r="F553" s="30"/>
      <c r="G553" s="30"/>
      <c r="H553" s="30"/>
      <c r="I553" s="30"/>
      <c r="J553" s="30"/>
      <c r="K553" s="30"/>
      <c r="L553" s="30"/>
    </row>
    <row r="554" spans="1:33" hidden="1" outlineLevel="1">
      <c r="A554" s="27" t="s">
        <v>610</v>
      </c>
      <c r="B554" s="6" t="s">
        <v>2</v>
      </c>
      <c r="C554" s="30">
        <f t="shared" si="194"/>
        <v>0</v>
      </c>
      <c r="D554" s="30">
        <f t="shared" si="195"/>
        <v>0</v>
      </c>
      <c r="E554" s="30">
        <f t="shared" si="196"/>
        <v>0</v>
      </c>
      <c r="F554" s="30"/>
      <c r="G554" s="30"/>
      <c r="H554" s="30"/>
      <c r="I554" s="30"/>
      <c r="J554" s="30">
        <f t="shared" ref="J554:J561" si="197">SUM(K554:L554)</f>
        <v>0</v>
      </c>
      <c r="K554" s="30"/>
      <c r="L554" s="30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  <c r="AA554" s="1"/>
      <c r="AB554" s="1"/>
      <c r="AC554" s="1"/>
      <c r="AD554" s="1"/>
      <c r="AE554" s="1"/>
      <c r="AF554" s="1"/>
      <c r="AG554" s="1"/>
    </row>
    <row r="555" spans="1:33" hidden="1" outlineLevel="1">
      <c r="A555" s="27" t="s">
        <v>612</v>
      </c>
      <c r="B555" s="6" t="s">
        <v>3</v>
      </c>
      <c r="C555" s="30">
        <f t="shared" si="194"/>
        <v>0</v>
      </c>
      <c r="D555" s="30">
        <f t="shared" si="195"/>
        <v>0</v>
      </c>
      <c r="E555" s="30">
        <f t="shared" si="196"/>
        <v>0</v>
      </c>
      <c r="F555" s="30"/>
      <c r="G555" s="30"/>
      <c r="H555" s="30"/>
      <c r="I555" s="30"/>
      <c r="J555" s="30">
        <f t="shared" si="197"/>
        <v>0</v>
      </c>
      <c r="K555" s="30"/>
      <c r="L555" s="30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  <c r="AA555" s="1"/>
      <c r="AB555" s="1"/>
      <c r="AC555" s="1"/>
      <c r="AD555" s="1"/>
      <c r="AE555" s="1"/>
      <c r="AF555" s="1"/>
      <c r="AG555" s="1"/>
    </row>
    <row r="556" spans="1:33" hidden="1" outlineLevel="1">
      <c r="A556" s="27" t="s">
        <v>614</v>
      </c>
      <c r="B556" s="6" t="s">
        <v>4</v>
      </c>
      <c r="C556" s="30">
        <f t="shared" si="194"/>
        <v>0</v>
      </c>
      <c r="D556" s="30">
        <f t="shared" si="195"/>
        <v>0</v>
      </c>
      <c r="E556" s="30">
        <f t="shared" si="196"/>
        <v>0</v>
      </c>
      <c r="F556" s="30"/>
      <c r="G556" s="30"/>
      <c r="H556" s="30"/>
      <c r="I556" s="30"/>
      <c r="J556" s="30">
        <f t="shared" si="197"/>
        <v>0</v>
      </c>
      <c r="K556" s="30"/>
      <c r="L556" s="30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  <c r="AA556" s="1"/>
      <c r="AB556" s="1"/>
      <c r="AC556" s="1"/>
      <c r="AD556" s="1"/>
      <c r="AE556" s="1"/>
      <c r="AF556" s="1"/>
      <c r="AG556" s="1"/>
    </row>
    <row r="557" spans="1:33" hidden="1" outlineLevel="1">
      <c r="A557" s="27" t="s">
        <v>616</v>
      </c>
      <c r="B557" s="6" t="s">
        <v>5</v>
      </c>
      <c r="C557" s="30">
        <f t="shared" si="194"/>
        <v>0</v>
      </c>
      <c r="D557" s="30">
        <f t="shared" si="195"/>
        <v>0</v>
      </c>
      <c r="E557" s="30">
        <f t="shared" si="196"/>
        <v>0</v>
      </c>
      <c r="F557" s="30"/>
      <c r="G557" s="30"/>
      <c r="H557" s="30"/>
      <c r="I557" s="30"/>
      <c r="J557" s="30">
        <f t="shared" si="197"/>
        <v>0</v>
      </c>
      <c r="K557" s="30"/>
      <c r="L557" s="30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  <c r="AA557" s="1"/>
      <c r="AB557" s="1"/>
      <c r="AC557" s="1"/>
      <c r="AD557" s="1"/>
      <c r="AE557" s="1"/>
      <c r="AF557" s="1"/>
      <c r="AG557" s="1"/>
    </row>
    <row r="558" spans="1:33" hidden="1" outlineLevel="1">
      <c r="A558" s="27" t="s">
        <v>618</v>
      </c>
      <c r="B558" s="6" t="s">
        <v>6</v>
      </c>
      <c r="C558" s="30">
        <f t="shared" si="194"/>
        <v>0</v>
      </c>
      <c r="D558" s="30">
        <f t="shared" si="195"/>
        <v>0</v>
      </c>
      <c r="E558" s="30">
        <f t="shared" si="196"/>
        <v>0</v>
      </c>
      <c r="F558" s="30"/>
      <c r="G558" s="30"/>
      <c r="H558" s="30"/>
      <c r="I558" s="30"/>
      <c r="J558" s="30">
        <f t="shared" si="197"/>
        <v>0</v>
      </c>
      <c r="K558" s="30"/>
      <c r="L558" s="30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  <c r="AA558" s="1"/>
      <c r="AB558" s="1"/>
      <c r="AC558" s="1"/>
      <c r="AD558" s="1"/>
      <c r="AE558" s="1"/>
      <c r="AF558" s="1"/>
      <c r="AG558" s="1"/>
    </row>
    <row r="559" spans="1:33" hidden="1" outlineLevel="1">
      <c r="A559" s="27" t="s">
        <v>620</v>
      </c>
      <c r="B559" s="6" t="s">
        <v>7</v>
      </c>
      <c r="C559" s="30">
        <f t="shared" si="194"/>
        <v>0</v>
      </c>
      <c r="D559" s="30">
        <f t="shared" si="195"/>
        <v>0</v>
      </c>
      <c r="E559" s="30">
        <f t="shared" si="196"/>
        <v>0</v>
      </c>
      <c r="F559" s="30"/>
      <c r="G559" s="30"/>
      <c r="H559" s="30"/>
      <c r="I559" s="30"/>
      <c r="J559" s="30">
        <f t="shared" si="197"/>
        <v>0</v>
      </c>
      <c r="K559" s="30"/>
      <c r="L559" s="30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  <c r="AA559" s="1"/>
      <c r="AB559" s="1"/>
      <c r="AC559" s="1"/>
      <c r="AD559" s="1"/>
      <c r="AE559" s="1"/>
      <c r="AF559" s="1"/>
      <c r="AG559" s="1"/>
    </row>
    <row r="560" spans="1:33" hidden="1" outlineLevel="1">
      <c r="A560" s="27" t="s">
        <v>622</v>
      </c>
      <c r="B560" s="6" t="s">
        <v>8</v>
      </c>
      <c r="C560" s="30">
        <f t="shared" si="194"/>
        <v>0</v>
      </c>
      <c r="D560" s="30">
        <f t="shared" si="195"/>
        <v>0</v>
      </c>
      <c r="E560" s="30">
        <f t="shared" si="196"/>
        <v>0</v>
      </c>
      <c r="F560" s="30"/>
      <c r="G560" s="30"/>
      <c r="H560" s="30"/>
      <c r="I560" s="30"/>
      <c r="J560" s="30">
        <f t="shared" si="197"/>
        <v>0</v>
      </c>
      <c r="K560" s="30"/>
      <c r="L560" s="30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  <c r="AA560" s="1"/>
      <c r="AB560" s="1"/>
      <c r="AC560" s="1"/>
      <c r="AD560" s="1"/>
      <c r="AE560" s="1"/>
      <c r="AF560" s="1"/>
      <c r="AG560" s="1"/>
    </row>
    <row r="561" spans="1:33" hidden="1" outlineLevel="1">
      <c r="A561" s="27" t="s">
        <v>624</v>
      </c>
      <c r="B561" s="6" t="s">
        <v>9</v>
      </c>
      <c r="C561" s="30">
        <f t="shared" si="194"/>
        <v>0</v>
      </c>
      <c r="D561" s="30">
        <f t="shared" si="195"/>
        <v>0</v>
      </c>
      <c r="E561" s="30">
        <f t="shared" si="196"/>
        <v>0</v>
      </c>
      <c r="F561" s="30"/>
      <c r="G561" s="30"/>
      <c r="H561" s="30"/>
      <c r="I561" s="30"/>
      <c r="J561" s="30">
        <f t="shared" si="197"/>
        <v>0</v>
      </c>
      <c r="K561" s="30"/>
      <c r="L561" s="30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  <c r="AA561" s="1"/>
      <c r="AB561" s="1"/>
      <c r="AC561" s="1"/>
      <c r="AD561" s="1"/>
      <c r="AE561" s="1"/>
      <c r="AF561" s="1"/>
      <c r="AG561" s="1"/>
    </row>
    <row r="562" spans="1:33" s="22" customFormat="1" ht="22.5" hidden="1" customHeight="1">
      <c r="A562" s="20" t="s">
        <v>626</v>
      </c>
      <c r="B562" s="21" t="s">
        <v>10</v>
      </c>
      <c r="C562" s="36">
        <f t="shared" ref="C562:J562" si="198">+C537+C538+C550</f>
        <v>0</v>
      </c>
      <c r="D562" s="36">
        <f>+D537+D538+D550</f>
        <v>0</v>
      </c>
      <c r="E562" s="36">
        <f>+E537+E538+E550</f>
        <v>0</v>
      </c>
      <c r="F562" s="36">
        <f t="shared" si="198"/>
        <v>0</v>
      </c>
      <c r="G562" s="36">
        <f t="shared" si="198"/>
        <v>0</v>
      </c>
      <c r="H562" s="36">
        <f t="shared" si="198"/>
        <v>0</v>
      </c>
      <c r="I562" s="36">
        <f t="shared" si="198"/>
        <v>0</v>
      </c>
      <c r="J562" s="36">
        <f t="shared" si="198"/>
        <v>0</v>
      </c>
      <c r="K562" s="36"/>
      <c r="L562" s="36">
        <f>+L537+L538+L550</f>
        <v>0</v>
      </c>
      <c r="M562" s="25"/>
      <c r="N562" s="25"/>
      <c r="O562" s="25"/>
      <c r="P562" s="25"/>
      <c r="Q562" s="25"/>
      <c r="R562" s="25"/>
      <c r="S562" s="25"/>
      <c r="T562" s="25"/>
      <c r="U562" s="25"/>
      <c r="V562" s="25"/>
      <c r="W562" s="25"/>
      <c r="X562" s="25"/>
      <c r="Y562" s="25"/>
      <c r="Z562" s="25"/>
      <c r="AA562" s="25"/>
      <c r="AB562" s="25"/>
      <c r="AC562" s="25"/>
      <c r="AD562" s="25"/>
      <c r="AE562" s="25"/>
      <c r="AF562" s="25"/>
      <c r="AG562" s="25"/>
    </row>
    <row r="563" spans="1:33" ht="25.5" hidden="1" outlineLevel="1">
      <c r="A563" s="27" t="s">
        <v>628</v>
      </c>
      <c r="B563" s="6" t="s">
        <v>11</v>
      </c>
      <c r="C563" s="30">
        <f>SUM(F563:J563)</f>
        <v>0</v>
      </c>
      <c r="D563" s="30">
        <f>SUM(H563:M563)</f>
        <v>0</v>
      </c>
      <c r="E563" s="30">
        <f>SUM(I563:N563)</f>
        <v>0</v>
      </c>
      <c r="F563" s="30"/>
      <c r="G563" s="30"/>
      <c r="H563" s="30"/>
      <c r="I563" s="30"/>
      <c r="J563" s="30">
        <f>SUM(K563:L563)</f>
        <v>0</v>
      </c>
      <c r="K563" s="30"/>
      <c r="L563" s="30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  <c r="AA563" s="1"/>
      <c r="AB563" s="1"/>
      <c r="AC563" s="1"/>
      <c r="AD563" s="1"/>
      <c r="AE563" s="1"/>
      <c r="AF563" s="1"/>
      <c r="AG563" s="1"/>
    </row>
    <row r="564" spans="1:33" ht="25.5" hidden="1" outlineLevel="1">
      <c r="A564" s="27" t="s">
        <v>630</v>
      </c>
      <c r="B564" s="6" t="s">
        <v>12</v>
      </c>
      <c r="C564" s="30">
        <f t="shared" ref="C564:J564" si="199">SUM(C565:C575)</f>
        <v>0</v>
      </c>
      <c r="D564" s="30">
        <f>SUM(D565:D575)</f>
        <v>0</v>
      </c>
      <c r="E564" s="30">
        <f>SUM(E565:E575)</f>
        <v>0</v>
      </c>
      <c r="F564" s="30">
        <f t="shared" si="199"/>
        <v>0</v>
      </c>
      <c r="G564" s="30">
        <f t="shared" si="199"/>
        <v>0</v>
      </c>
      <c r="H564" s="30">
        <f t="shared" si="199"/>
        <v>0</v>
      </c>
      <c r="I564" s="30">
        <f t="shared" si="199"/>
        <v>0</v>
      </c>
      <c r="J564" s="30">
        <f t="shared" si="199"/>
        <v>0</v>
      </c>
      <c r="K564" s="30"/>
      <c r="L564" s="30">
        <f>SUM(L565:L575)</f>
        <v>0</v>
      </c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  <c r="AA564" s="1"/>
      <c r="AB564" s="1"/>
      <c r="AC564" s="1"/>
      <c r="AD564" s="1"/>
      <c r="AE564" s="1"/>
      <c r="AF564" s="1"/>
      <c r="AG564" s="1"/>
    </row>
    <row r="565" spans="1:33" hidden="1" outlineLevel="1">
      <c r="A565" s="27" t="s">
        <v>632</v>
      </c>
      <c r="B565" s="6" t="s">
        <v>13</v>
      </c>
      <c r="C565" s="30">
        <f t="shared" ref="C565:C575" si="200">SUM(F565:J565)</f>
        <v>0</v>
      </c>
      <c r="D565" s="30">
        <f t="shared" ref="D565:D575" si="201">SUM(H565:M565)</f>
        <v>0</v>
      </c>
      <c r="E565" s="30">
        <f t="shared" ref="E565:E575" si="202">SUM(I565:N565)</f>
        <v>0</v>
      </c>
      <c r="F565" s="30"/>
      <c r="G565" s="30"/>
      <c r="H565" s="30"/>
      <c r="I565" s="30"/>
      <c r="J565" s="30">
        <f t="shared" ref="J565:J575" si="203">SUM(K565:L565)</f>
        <v>0</v>
      </c>
      <c r="K565" s="30"/>
      <c r="L565" s="30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  <c r="AA565" s="1"/>
      <c r="AB565" s="1"/>
      <c r="AC565" s="1"/>
      <c r="AD565" s="1"/>
      <c r="AE565" s="1"/>
      <c r="AF565" s="1"/>
      <c r="AG565" s="1"/>
    </row>
    <row r="566" spans="1:33" hidden="1" outlineLevel="1">
      <c r="A566" s="27" t="s">
        <v>634</v>
      </c>
      <c r="B566" s="6" t="s">
        <v>14</v>
      </c>
      <c r="C566" s="30">
        <f t="shared" si="200"/>
        <v>0</v>
      </c>
      <c r="D566" s="30">
        <f t="shared" si="201"/>
        <v>0</v>
      </c>
      <c r="E566" s="30">
        <f t="shared" si="202"/>
        <v>0</v>
      </c>
      <c r="F566" s="30"/>
      <c r="G566" s="30"/>
      <c r="H566" s="30"/>
      <c r="I566" s="30"/>
      <c r="J566" s="30">
        <f t="shared" si="203"/>
        <v>0</v>
      </c>
      <c r="K566" s="30"/>
      <c r="L566" s="30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  <c r="AA566" s="1"/>
      <c r="AB566" s="1"/>
      <c r="AC566" s="1"/>
      <c r="AD566" s="1"/>
      <c r="AE566" s="1"/>
      <c r="AF566" s="1"/>
      <c r="AG566" s="1"/>
    </row>
    <row r="567" spans="1:33" hidden="1" outlineLevel="1">
      <c r="A567" s="27" t="s">
        <v>636</v>
      </c>
      <c r="B567" s="6" t="s">
        <v>15</v>
      </c>
      <c r="C567" s="30">
        <f t="shared" si="200"/>
        <v>0</v>
      </c>
      <c r="D567" s="30">
        <f t="shared" si="201"/>
        <v>0</v>
      </c>
      <c r="E567" s="30">
        <f t="shared" si="202"/>
        <v>0</v>
      </c>
      <c r="F567" s="30"/>
      <c r="G567" s="30"/>
      <c r="H567" s="30"/>
      <c r="I567" s="30"/>
      <c r="J567" s="30">
        <f t="shared" si="203"/>
        <v>0</v>
      </c>
      <c r="K567" s="30"/>
      <c r="L567" s="30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  <c r="AA567" s="1"/>
      <c r="AB567" s="1"/>
      <c r="AC567" s="1"/>
      <c r="AD567" s="1"/>
      <c r="AE567" s="1"/>
      <c r="AF567" s="1"/>
      <c r="AG567" s="1"/>
    </row>
    <row r="568" spans="1:33" hidden="1" outlineLevel="1">
      <c r="A568" s="27" t="s">
        <v>638</v>
      </c>
      <c r="B568" s="6" t="s">
        <v>16</v>
      </c>
      <c r="C568" s="30">
        <f t="shared" si="200"/>
        <v>0</v>
      </c>
      <c r="D568" s="30">
        <f t="shared" si="201"/>
        <v>0</v>
      </c>
      <c r="E568" s="30">
        <f t="shared" si="202"/>
        <v>0</v>
      </c>
      <c r="F568" s="30"/>
      <c r="G568" s="30"/>
      <c r="H568" s="30"/>
      <c r="I568" s="30"/>
      <c r="J568" s="30">
        <f t="shared" si="203"/>
        <v>0</v>
      </c>
      <c r="K568" s="30"/>
      <c r="L568" s="30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  <c r="AA568" s="1"/>
      <c r="AB568" s="1"/>
      <c r="AC568" s="1"/>
      <c r="AD568" s="1"/>
      <c r="AE568" s="1"/>
      <c r="AF568" s="1"/>
      <c r="AG568" s="1"/>
    </row>
    <row r="569" spans="1:33" hidden="1" outlineLevel="1">
      <c r="A569" s="27" t="s">
        <v>640</v>
      </c>
      <c r="B569" s="6" t="s">
        <v>17</v>
      </c>
      <c r="C569" s="30">
        <f t="shared" si="200"/>
        <v>0</v>
      </c>
      <c r="D569" s="30">
        <f t="shared" si="201"/>
        <v>0</v>
      </c>
      <c r="E569" s="30">
        <f t="shared" si="202"/>
        <v>0</v>
      </c>
      <c r="F569" s="30"/>
      <c r="G569" s="30"/>
      <c r="H569" s="30"/>
      <c r="I569" s="30"/>
      <c r="J569" s="30">
        <f t="shared" si="203"/>
        <v>0</v>
      </c>
      <c r="K569" s="30"/>
      <c r="L569" s="30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  <c r="AA569" s="1"/>
      <c r="AB569" s="1"/>
      <c r="AC569" s="1"/>
      <c r="AD569" s="1"/>
      <c r="AE569" s="1"/>
      <c r="AF569" s="1"/>
      <c r="AG569" s="1"/>
    </row>
    <row r="570" spans="1:33" hidden="1" outlineLevel="1">
      <c r="A570" s="27" t="s">
        <v>642</v>
      </c>
      <c r="B570" s="6" t="s">
        <v>18</v>
      </c>
      <c r="C570" s="30">
        <f t="shared" si="200"/>
        <v>0</v>
      </c>
      <c r="D570" s="30">
        <f t="shared" si="201"/>
        <v>0</v>
      </c>
      <c r="E570" s="30">
        <f t="shared" si="202"/>
        <v>0</v>
      </c>
      <c r="F570" s="30"/>
      <c r="G570" s="30"/>
      <c r="H570" s="30"/>
      <c r="I570" s="30"/>
      <c r="J570" s="30">
        <f t="shared" si="203"/>
        <v>0</v>
      </c>
      <c r="K570" s="30"/>
      <c r="L570" s="30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  <c r="AA570" s="1"/>
      <c r="AB570" s="1"/>
      <c r="AC570" s="1"/>
      <c r="AD570" s="1"/>
      <c r="AE570" s="1"/>
      <c r="AF570" s="1"/>
      <c r="AG570" s="1"/>
    </row>
    <row r="571" spans="1:33" hidden="1" outlineLevel="1">
      <c r="A571" s="27" t="s">
        <v>644</v>
      </c>
      <c r="B571" s="6" t="s">
        <v>19</v>
      </c>
      <c r="C571" s="30">
        <f t="shared" si="200"/>
        <v>0</v>
      </c>
      <c r="D571" s="30">
        <f t="shared" si="201"/>
        <v>0</v>
      </c>
      <c r="E571" s="30">
        <f t="shared" si="202"/>
        <v>0</v>
      </c>
      <c r="F571" s="30"/>
      <c r="G571" s="30"/>
      <c r="H571" s="30"/>
      <c r="I571" s="30"/>
      <c r="J571" s="30">
        <f t="shared" si="203"/>
        <v>0</v>
      </c>
      <c r="K571" s="30"/>
      <c r="L571" s="30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  <c r="AA571" s="1"/>
      <c r="AB571" s="1"/>
      <c r="AC571" s="1"/>
      <c r="AD571" s="1"/>
      <c r="AE571" s="1"/>
      <c r="AF571" s="1"/>
      <c r="AG571" s="1"/>
    </row>
    <row r="572" spans="1:33" hidden="1" outlineLevel="1">
      <c r="A572" s="27" t="s">
        <v>646</v>
      </c>
      <c r="B572" s="6" t="s">
        <v>20</v>
      </c>
      <c r="C572" s="30">
        <f t="shared" si="200"/>
        <v>0</v>
      </c>
      <c r="D572" s="30">
        <f t="shared" si="201"/>
        <v>0</v>
      </c>
      <c r="E572" s="30">
        <f t="shared" si="202"/>
        <v>0</v>
      </c>
      <c r="F572" s="30"/>
      <c r="G572" s="30"/>
      <c r="H572" s="30"/>
      <c r="I572" s="30"/>
      <c r="J572" s="30">
        <f t="shared" si="203"/>
        <v>0</v>
      </c>
      <c r="K572" s="30"/>
      <c r="L572" s="30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  <c r="AA572" s="1"/>
      <c r="AB572" s="1"/>
      <c r="AC572" s="1"/>
      <c r="AD572" s="1"/>
      <c r="AE572" s="1"/>
      <c r="AF572" s="1"/>
      <c r="AG572" s="1"/>
    </row>
    <row r="573" spans="1:33" hidden="1" outlineLevel="1">
      <c r="A573" s="27" t="s">
        <v>648</v>
      </c>
      <c r="B573" s="6" t="s">
        <v>21</v>
      </c>
      <c r="C573" s="30">
        <f t="shared" si="200"/>
        <v>0</v>
      </c>
      <c r="D573" s="30">
        <f t="shared" si="201"/>
        <v>0</v>
      </c>
      <c r="E573" s="30">
        <f t="shared" si="202"/>
        <v>0</v>
      </c>
      <c r="F573" s="30"/>
      <c r="G573" s="30"/>
      <c r="H573" s="30"/>
      <c r="I573" s="30"/>
      <c r="J573" s="30">
        <f t="shared" si="203"/>
        <v>0</v>
      </c>
      <c r="K573" s="30"/>
      <c r="L573" s="30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  <c r="AA573" s="1"/>
      <c r="AB573" s="1"/>
      <c r="AC573" s="1"/>
      <c r="AD573" s="1"/>
      <c r="AE573" s="1"/>
      <c r="AF573" s="1"/>
      <c r="AG573" s="1"/>
    </row>
    <row r="574" spans="1:33" hidden="1" outlineLevel="1">
      <c r="A574" s="27" t="s">
        <v>650</v>
      </c>
      <c r="B574" s="6" t="s">
        <v>22</v>
      </c>
      <c r="C574" s="30">
        <f t="shared" si="200"/>
        <v>0</v>
      </c>
      <c r="D574" s="30">
        <f t="shared" si="201"/>
        <v>0</v>
      </c>
      <c r="E574" s="30">
        <f t="shared" si="202"/>
        <v>0</v>
      </c>
      <c r="F574" s="30"/>
      <c r="G574" s="30"/>
      <c r="H574" s="30"/>
      <c r="I574" s="30"/>
      <c r="J574" s="30">
        <f t="shared" si="203"/>
        <v>0</v>
      </c>
      <c r="K574" s="30"/>
      <c r="L574" s="30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  <c r="AA574" s="1"/>
      <c r="AB574" s="1"/>
      <c r="AC574" s="1"/>
      <c r="AD574" s="1"/>
      <c r="AE574" s="1"/>
      <c r="AF574" s="1"/>
      <c r="AG574" s="1"/>
    </row>
    <row r="575" spans="1:33" hidden="1" outlineLevel="1">
      <c r="A575" s="27" t="s">
        <v>652</v>
      </c>
      <c r="B575" s="6" t="s">
        <v>23</v>
      </c>
      <c r="C575" s="30">
        <f t="shared" si="200"/>
        <v>0</v>
      </c>
      <c r="D575" s="30">
        <f t="shared" si="201"/>
        <v>0</v>
      </c>
      <c r="E575" s="30">
        <f t="shared" si="202"/>
        <v>0</v>
      </c>
      <c r="F575" s="30"/>
      <c r="G575" s="30"/>
      <c r="H575" s="30"/>
      <c r="I575" s="30"/>
      <c r="J575" s="30">
        <f t="shared" si="203"/>
        <v>0</v>
      </c>
      <c r="K575" s="30"/>
      <c r="L575" s="30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  <c r="AA575" s="1"/>
      <c r="AB575" s="1"/>
      <c r="AC575" s="1"/>
      <c r="AD575" s="1"/>
      <c r="AE575" s="1"/>
      <c r="AF575" s="1"/>
      <c r="AG575" s="1"/>
    </row>
    <row r="576" spans="1:33" hidden="1" outlineLevel="1">
      <c r="A576" s="27" t="s">
        <v>654</v>
      </c>
      <c r="B576" s="6" t="s">
        <v>24</v>
      </c>
      <c r="C576" s="30">
        <f t="shared" ref="C576:J576" si="204">SUM(C577:C587)</f>
        <v>0</v>
      </c>
      <c r="D576" s="30">
        <f>SUM(D577:D587)</f>
        <v>0</v>
      </c>
      <c r="E576" s="30">
        <f>SUM(E577:E587)</f>
        <v>0</v>
      </c>
      <c r="F576" s="30">
        <f t="shared" si="204"/>
        <v>0</v>
      </c>
      <c r="G576" s="30">
        <f t="shared" si="204"/>
        <v>0</v>
      </c>
      <c r="H576" s="30">
        <f t="shared" si="204"/>
        <v>0</v>
      </c>
      <c r="I576" s="30">
        <f t="shared" si="204"/>
        <v>0</v>
      </c>
      <c r="J576" s="30">
        <f t="shared" si="204"/>
        <v>0</v>
      </c>
      <c r="K576" s="30"/>
      <c r="L576" s="30">
        <f>SUM(L577:L587)</f>
        <v>0</v>
      </c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  <c r="AA576" s="1"/>
      <c r="AB576" s="1"/>
      <c r="AC576" s="1"/>
      <c r="AD576" s="1"/>
      <c r="AE576" s="1"/>
      <c r="AF576" s="1"/>
      <c r="AG576" s="1"/>
    </row>
    <row r="577" spans="1:33" hidden="1" outlineLevel="1">
      <c r="A577" s="27" t="s">
        <v>656</v>
      </c>
      <c r="B577" s="6" t="s">
        <v>25</v>
      </c>
      <c r="C577" s="30">
        <f t="shared" ref="C577:C587" si="205">SUM(F577:J577)</f>
        <v>0</v>
      </c>
      <c r="D577" s="30">
        <f t="shared" ref="D577:D587" si="206">SUM(H577:M577)</f>
        <v>0</v>
      </c>
      <c r="E577" s="30">
        <f t="shared" ref="E577:E587" si="207">SUM(I577:N577)</f>
        <v>0</v>
      </c>
      <c r="F577" s="30"/>
      <c r="G577" s="30"/>
      <c r="H577" s="30"/>
      <c r="I577" s="30"/>
      <c r="J577" s="30">
        <f t="shared" ref="J577:J587" si="208">SUM(K577:L577)</f>
        <v>0</v>
      </c>
      <c r="K577" s="30"/>
      <c r="L577" s="30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  <c r="AA577" s="1"/>
      <c r="AB577" s="1"/>
      <c r="AC577" s="1"/>
      <c r="AD577" s="1"/>
      <c r="AE577" s="1"/>
      <c r="AF577" s="1"/>
      <c r="AG577" s="1"/>
    </row>
    <row r="578" spans="1:33" hidden="1" outlineLevel="1">
      <c r="A578" s="27" t="s">
        <v>658</v>
      </c>
      <c r="B578" s="6" t="s">
        <v>26</v>
      </c>
      <c r="C578" s="30">
        <f t="shared" si="205"/>
        <v>0</v>
      </c>
      <c r="D578" s="30">
        <f t="shared" si="206"/>
        <v>0</v>
      </c>
      <c r="E578" s="30">
        <f t="shared" si="207"/>
        <v>0</v>
      </c>
      <c r="F578" s="30"/>
      <c r="G578" s="30"/>
      <c r="H578" s="30"/>
      <c r="I578" s="30"/>
      <c r="J578" s="30">
        <f t="shared" si="208"/>
        <v>0</v>
      </c>
      <c r="K578" s="30"/>
      <c r="L578" s="30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  <c r="AA578" s="1"/>
      <c r="AB578" s="1"/>
      <c r="AC578" s="1"/>
      <c r="AD578" s="1"/>
      <c r="AE578" s="1"/>
      <c r="AF578" s="1"/>
      <c r="AG578" s="1"/>
    </row>
    <row r="579" spans="1:33" hidden="1" outlineLevel="1">
      <c r="A579" s="27" t="s">
        <v>660</v>
      </c>
      <c r="B579" s="6" t="s">
        <v>27</v>
      </c>
      <c r="C579" s="30">
        <f t="shared" si="205"/>
        <v>0</v>
      </c>
      <c r="D579" s="30">
        <f t="shared" si="206"/>
        <v>0</v>
      </c>
      <c r="E579" s="30">
        <f t="shared" si="207"/>
        <v>0</v>
      </c>
      <c r="F579" s="30"/>
      <c r="G579" s="30"/>
      <c r="H579" s="30"/>
      <c r="I579" s="30"/>
      <c r="J579" s="30">
        <f t="shared" si="208"/>
        <v>0</v>
      </c>
      <c r="K579" s="30"/>
      <c r="L579" s="30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  <c r="AA579" s="1"/>
      <c r="AB579" s="1"/>
      <c r="AC579" s="1"/>
      <c r="AD579" s="1"/>
      <c r="AE579" s="1"/>
      <c r="AF579" s="1"/>
      <c r="AG579" s="1"/>
    </row>
    <row r="580" spans="1:33" hidden="1" outlineLevel="1">
      <c r="A580" s="27" t="s">
        <v>662</v>
      </c>
      <c r="B580" s="6" t="s">
        <v>28</v>
      </c>
      <c r="C580" s="30">
        <f t="shared" si="205"/>
        <v>0</v>
      </c>
      <c r="D580" s="30">
        <f t="shared" si="206"/>
        <v>0</v>
      </c>
      <c r="E580" s="30">
        <f t="shared" si="207"/>
        <v>0</v>
      </c>
      <c r="F580" s="30"/>
      <c r="G580" s="30"/>
      <c r="H580" s="30"/>
      <c r="I580" s="30"/>
      <c r="J580" s="30">
        <f t="shared" si="208"/>
        <v>0</v>
      </c>
      <c r="K580" s="30"/>
      <c r="L580" s="30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  <c r="AA580" s="1"/>
      <c r="AB580" s="1"/>
      <c r="AC580" s="1"/>
      <c r="AD580" s="1"/>
      <c r="AE580" s="1"/>
      <c r="AF580" s="1"/>
      <c r="AG580" s="1"/>
    </row>
    <row r="581" spans="1:33" hidden="1" outlineLevel="1">
      <c r="A581" s="27" t="s">
        <v>664</v>
      </c>
      <c r="B581" s="6" t="s">
        <v>29</v>
      </c>
      <c r="C581" s="30">
        <f t="shared" si="205"/>
        <v>0</v>
      </c>
      <c r="D581" s="30">
        <f t="shared" si="206"/>
        <v>0</v>
      </c>
      <c r="E581" s="30">
        <f t="shared" si="207"/>
        <v>0</v>
      </c>
      <c r="F581" s="30"/>
      <c r="G581" s="30"/>
      <c r="H581" s="30"/>
      <c r="I581" s="30"/>
      <c r="J581" s="30">
        <f t="shared" si="208"/>
        <v>0</v>
      </c>
      <c r="K581" s="30"/>
      <c r="L581" s="30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  <c r="AA581" s="1"/>
      <c r="AB581" s="1"/>
      <c r="AC581" s="1"/>
      <c r="AD581" s="1"/>
      <c r="AE581" s="1"/>
      <c r="AF581" s="1"/>
      <c r="AG581" s="1"/>
    </row>
    <row r="582" spans="1:33" hidden="1" outlineLevel="1">
      <c r="A582" s="27" t="s">
        <v>666</v>
      </c>
      <c r="B582" s="6" t="s">
        <v>30</v>
      </c>
      <c r="C582" s="30">
        <f t="shared" si="205"/>
        <v>0</v>
      </c>
      <c r="D582" s="30">
        <f t="shared" si="206"/>
        <v>0</v>
      </c>
      <c r="E582" s="30">
        <f t="shared" si="207"/>
        <v>0</v>
      </c>
      <c r="F582" s="30"/>
      <c r="G582" s="30"/>
      <c r="H582" s="30"/>
      <c r="I582" s="30"/>
      <c r="J582" s="30">
        <f t="shared" si="208"/>
        <v>0</v>
      </c>
      <c r="K582" s="30"/>
      <c r="L582" s="30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  <c r="AA582" s="1"/>
      <c r="AB582" s="1"/>
      <c r="AC582" s="1"/>
      <c r="AD582" s="1"/>
      <c r="AE582" s="1"/>
      <c r="AF582" s="1"/>
      <c r="AG582" s="1"/>
    </row>
    <row r="583" spans="1:33" hidden="1" outlineLevel="1">
      <c r="A583" s="27" t="s">
        <v>668</v>
      </c>
      <c r="B583" s="6" t="s">
        <v>31</v>
      </c>
      <c r="C583" s="30">
        <f t="shared" si="205"/>
        <v>0</v>
      </c>
      <c r="D583" s="30">
        <f t="shared" si="206"/>
        <v>0</v>
      </c>
      <c r="E583" s="30">
        <f t="shared" si="207"/>
        <v>0</v>
      </c>
      <c r="F583" s="30"/>
      <c r="G583" s="30"/>
      <c r="H583" s="30"/>
      <c r="I583" s="30"/>
      <c r="J583" s="30">
        <f t="shared" si="208"/>
        <v>0</v>
      </c>
      <c r="K583" s="30"/>
      <c r="L583" s="30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  <c r="AA583" s="1"/>
      <c r="AB583" s="1"/>
      <c r="AC583" s="1"/>
      <c r="AD583" s="1"/>
      <c r="AE583" s="1"/>
      <c r="AF583" s="1"/>
      <c r="AG583" s="1"/>
    </row>
    <row r="584" spans="1:33" hidden="1" outlineLevel="1">
      <c r="A584" s="27" t="s">
        <v>670</v>
      </c>
      <c r="B584" s="6" t="s">
        <v>32</v>
      </c>
      <c r="C584" s="30">
        <f t="shared" si="205"/>
        <v>0</v>
      </c>
      <c r="D584" s="30">
        <f t="shared" si="206"/>
        <v>0</v>
      </c>
      <c r="E584" s="30">
        <f t="shared" si="207"/>
        <v>0</v>
      </c>
      <c r="F584" s="30"/>
      <c r="G584" s="30"/>
      <c r="H584" s="30"/>
      <c r="I584" s="30"/>
      <c r="J584" s="30">
        <f t="shared" si="208"/>
        <v>0</v>
      </c>
      <c r="K584" s="30"/>
      <c r="L584" s="30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  <c r="AA584" s="1"/>
      <c r="AB584" s="1"/>
      <c r="AC584" s="1"/>
      <c r="AD584" s="1"/>
      <c r="AE584" s="1"/>
      <c r="AF584" s="1"/>
      <c r="AG584" s="1"/>
    </row>
    <row r="585" spans="1:33" hidden="1" outlineLevel="1">
      <c r="A585" s="27" t="s">
        <v>672</v>
      </c>
      <c r="B585" s="6" t="s">
        <v>33</v>
      </c>
      <c r="C585" s="30">
        <f t="shared" si="205"/>
        <v>0</v>
      </c>
      <c r="D585" s="30">
        <f t="shared" si="206"/>
        <v>0</v>
      </c>
      <c r="E585" s="30">
        <f t="shared" si="207"/>
        <v>0</v>
      </c>
      <c r="F585" s="30"/>
      <c r="G585" s="30"/>
      <c r="H585" s="30"/>
      <c r="I585" s="30"/>
      <c r="J585" s="30">
        <f t="shared" si="208"/>
        <v>0</v>
      </c>
      <c r="K585" s="30"/>
      <c r="L585" s="30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  <c r="AA585" s="1"/>
      <c r="AB585" s="1"/>
      <c r="AC585" s="1"/>
      <c r="AD585" s="1"/>
      <c r="AE585" s="1"/>
      <c r="AF585" s="1"/>
      <c r="AG585" s="1"/>
    </row>
    <row r="586" spans="1:33" hidden="1" outlineLevel="1">
      <c r="A586" s="27" t="s">
        <v>674</v>
      </c>
      <c r="B586" s="6" t="s">
        <v>34</v>
      </c>
      <c r="C586" s="30">
        <f t="shared" si="205"/>
        <v>0</v>
      </c>
      <c r="D586" s="30">
        <f t="shared" si="206"/>
        <v>0</v>
      </c>
      <c r="E586" s="30">
        <f t="shared" si="207"/>
        <v>0</v>
      </c>
      <c r="F586" s="30"/>
      <c r="G586" s="30"/>
      <c r="H586" s="30"/>
      <c r="I586" s="30"/>
      <c r="J586" s="30">
        <f t="shared" si="208"/>
        <v>0</v>
      </c>
      <c r="K586" s="30"/>
      <c r="L586" s="30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  <c r="AA586" s="1"/>
      <c r="AB586" s="1"/>
      <c r="AC586" s="1"/>
      <c r="AD586" s="1"/>
      <c r="AE586" s="1"/>
      <c r="AF586" s="1"/>
      <c r="AG586" s="1"/>
    </row>
    <row r="587" spans="1:33" hidden="1" outlineLevel="1">
      <c r="A587" s="27" t="s">
        <v>676</v>
      </c>
      <c r="B587" s="6" t="s">
        <v>35</v>
      </c>
      <c r="C587" s="30">
        <f t="shared" si="205"/>
        <v>0</v>
      </c>
      <c r="D587" s="30">
        <f t="shared" si="206"/>
        <v>0</v>
      </c>
      <c r="E587" s="30">
        <f t="shared" si="207"/>
        <v>0</v>
      </c>
      <c r="F587" s="30"/>
      <c r="G587" s="30"/>
      <c r="H587" s="30"/>
      <c r="I587" s="30"/>
      <c r="J587" s="30">
        <f t="shared" si="208"/>
        <v>0</v>
      </c>
      <c r="K587" s="30"/>
      <c r="L587" s="30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  <c r="AA587" s="1"/>
      <c r="AB587" s="1"/>
      <c r="AC587" s="1"/>
      <c r="AD587" s="1"/>
      <c r="AE587" s="1"/>
      <c r="AF587" s="1"/>
      <c r="AG587" s="1"/>
    </row>
    <row r="588" spans="1:33" s="22" customFormat="1" ht="23.25" hidden="1" customHeight="1">
      <c r="A588" s="20" t="s">
        <v>678</v>
      </c>
      <c r="B588" s="21" t="s">
        <v>36</v>
      </c>
      <c r="C588" s="36">
        <f t="shared" ref="C588:J588" si="209">+C563+C564+C576</f>
        <v>0</v>
      </c>
      <c r="D588" s="36">
        <f>+D563+D564+D576</f>
        <v>0</v>
      </c>
      <c r="E588" s="36">
        <f>+E563+E564+E576</f>
        <v>0</v>
      </c>
      <c r="F588" s="36">
        <f t="shared" si="209"/>
        <v>0</v>
      </c>
      <c r="G588" s="36">
        <f t="shared" si="209"/>
        <v>0</v>
      </c>
      <c r="H588" s="36">
        <f t="shared" si="209"/>
        <v>0</v>
      </c>
      <c r="I588" s="36">
        <f t="shared" si="209"/>
        <v>0</v>
      </c>
      <c r="J588" s="36">
        <f t="shared" si="209"/>
        <v>0</v>
      </c>
      <c r="K588" s="36"/>
      <c r="L588" s="36">
        <f>+L563+L564+L576</f>
        <v>0</v>
      </c>
    </row>
    <row r="589" spans="1:33" s="19" customFormat="1" ht="22.5" customHeight="1">
      <c r="A589" s="17" t="s">
        <v>680</v>
      </c>
      <c r="B589" s="18" t="s">
        <v>37</v>
      </c>
      <c r="C589" s="37">
        <f t="shared" ref="C589:J589" si="210">+C361+C397+C497+C527+C536+C562+C588</f>
        <v>1017</v>
      </c>
      <c r="D589" s="37">
        <f>+D361+D397+D497+D527+D536+D562+D588</f>
        <v>0</v>
      </c>
      <c r="E589" s="37">
        <f>+E361+E397+E497+E527+E536+E562+E588</f>
        <v>4</v>
      </c>
      <c r="F589" s="37"/>
      <c r="G589" s="37">
        <f t="shared" si="210"/>
        <v>0</v>
      </c>
      <c r="H589" s="37">
        <f t="shared" si="210"/>
        <v>0</v>
      </c>
      <c r="I589" s="37">
        <f t="shared" si="210"/>
        <v>0</v>
      </c>
      <c r="J589" s="37">
        <f t="shared" si="210"/>
        <v>0</v>
      </c>
      <c r="K589" s="37"/>
      <c r="L589" s="37">
        <f>+L361+L397+L497+L527+L536+L562+L588</f>
        <v>0</v>
      </c>
      <c r="M589" s="25"/>
      <c r="N589" s="25"/>
      <c r="O589" s="25"/>
      <c r="P589" s="25"/>
      <c r="Q589" s="25"/>
      <c r="R589" s="25"/>
      <c r="S589" s="25"/>
      <c r="T589" s="25"/>
      <c r="U589" s="25"/>
      <c r="V589" s="25"/>
      <c r="W589" s="25"/>
      <c r="X589" s="25"/>
      <c r="Y589" s="25"/>
      <c r="Z589" s="25"/>
      <c r="AA589" s="25"/>
      <c r="AB589" s="25"/>
      <c r="AC589" s="25"/>
      <c r="AD589" s="25"/>
      <c r="AE589" s="25"/>
      <c r="AF589" s="25"/>
      <c r="AG589" s="25"/>
    </row>
    <row r="590" spans="1:33" hidden="1">
      <c r="J590" s="30">
        <f t="shared" ref="J590:J608" si="211">SUM(K590:L590)</f>
        <v>0</v>
      </c>
      <c r="K590" s="8"/>
      <c r="L590" s="8"/>
    </row>
    <row r="591" spans="1:33" hidden="1">
      <c r="A591" s="27" t="s">
        <v>72</v>
      </c>
      <c r="B591" s="6" t="s">
        <v>38</v>
      </c>
      <c r="C591" s="30">
        <f t="shared" ref="C591:C608" si="212">SUM(F591:J591)</f>
        <v>0</v>
      </c>
      <c r="D591" s="30">
        <f t="shared" ref="D591:D603" si="213">SUM(H591:M591)</f>
        <v>0</v>
      </c>
      <c r="E591" s="30">
        <f t="shared" ref="E591:E603" si="214">SUM(I591:N591)</f>
        <v>0</v>
      </c>
      <c r="F591" s="30"/>
      <c r="G591" s="30"/>
      <c r="H591" s="30"/>
      <c r="I591" s="30"/>
      <c r="J591" s="30">
        <f t="shared" si="211"/>
        <v>0</v>
      </c>
      <c r="K591" s="30"/>
      <c r="L591" s="30"/>
    </row>
    <row r="592" spans="1:33" hidden="1">
      <c r="A592" s="27" t="s">
        <v>73</v>
      </c>
      <c r="B592" s="6" t="s">
        <v>39</v>
      </c>
      <c r="C592" s="30">
        <f t="shared" si="212"/>
        <v>0</v>
      </c>
      <c r="D592" s="30">
        <f t="shared" si="213"/>
        <v>0</v>
      </c>
      <c r="E592" s="30">
        <f t="shared" si="214"/>
        <v>0</v>
      </c>
      <c r="F592" s="30"/>
      <c r="G592" s="30"/>
      <c r="H592" s="30"/>
      <c r="I592" s="30"/>
      <c r="J592" s="30">
        <f t="shared" si="211"/>
        <v>0</v>
      </c>
      <c r="K592" s="30"/>
      <c r="L592" s="30"/>
    </row>
    <row r="593" spans="1:12" hidden="1">
      <c r="A593" s="27" t="s">
        <v>75</v>
      </c>
      <c r="B593" s="6" t="s">
        <v>40</v>
      </c>
      <c r="C593" s="30">
        <f t="shared" si="212"/>
        <v>0</v>
      </c>
      <c r="D593" s="30">
        <f t="shared" si="213"/>
        <v>0</v>
      </c>
      <c r="E593" s="30">
        <f t="shared" si="214"/>
        <v>0</v>
      </c>
      <c r="F593" s="30"/>
      <c r="G593" s="30"/>
      <c r="H593" s="30"/>
      <c r="I593" s="30"/>
      <c r="J593" s="30">
        <f t="shared" si="211"/>
        <v>0</v>
      </c>
      <c r="K593" s="30"/>
      <c r="L593" s="30"/>
    </row>
    <row r="594" spans="1:12" hidden="1">
      <c r="A594" s="27" t="s">
        <v>74</v>
      </c>
      <c r="B594" s="6" t="s">
        <v>41</v>
      </c>
      <c r="C594" s="30">
        <f t="shared" si="212"/>
        <v>0</v>
      </c>
      <c r="D594" s="30">
        <f t="shared" si="213"/>
        <v>0</v>
      </c>
      <c r="E594" s="30">
        <f t="shared" si="214"/>
        <v>0</v>
      </c>
      <c r="F594" s="30"/>
      <c r="G594" s="30"/>
      <c r="H594" s="30"/>
      <c r="I594" s="30"/>
      <c r="J594" s="30">
        <f t="shared" si="211"/>
        <v>0</v>
      </c>
      <c r="K594" s="30"/>
      <c r="L594" s="30"/>
    </row>
    <row r="595" spans="1:12" hidden="1">
      <c r="A595" s="27" t="s">
        <v>83</v>
      </c>
      <c r="B595" s="6" t="s">
        <v>42</v>
      </c>
      <c r="C595" s="30">
        <f t="shared" si="212"/>
        <v>0</v>
      </c>
      <c r="D595" s="30">
        <f t="shared" si="213"/>
        <v>0</v>
      </c>
      <c r="E595" s="30">
        <f t="shared" si="214"/>
        <v>0</v>
      </c>
      <c r="F595" s="30"/>
      <c r="G595" s="30"/>
      <c r="H595" s="30"/>
      <c r="I595" s="30"/>
      <c r="J595" s="30">
        <f t="shared" si="211"/>
        <v>0</v>
      </c>
      <c r="K595" s="30"/>
      <c r="L595" s="30"/>
    </row>
    <row r="596" spans="1:12" hidden="1">
      <c r="A596" s="7" t="s">
        <v>85</v>
      </c>
      <c r="B596" s="9" t="s">
        <v>43</v>
      </c>
      <c r="C596" s="30">
        <f t="shared" si="212"/>
        <v>0</v>
      </c>
      <c r="D596" s="30">
        <f t="shared" si="213"/>
        <v>0</v>
      </c>
      <c r="E596" s="30">
        <f t="shared" si="214"/>
        <v>0</v>
      </c>
      <c r="F596" s="31"/>
      <c r="G596" s="31"/>
      <c r="H596" s="31"/>
      <c r="I596" s="31"/>
      <c r="J596" s="30">
        <f t="shared" si="211"/>
        <v>0</v>
      </c>
      <c r="K596" s="31"/>
      <c r="L596" s="31"/>
    </row>
    <row r="597" spans="1:12" hidden="1">
      <c r="A597" s="27" t="s">
        <v>87</v>
      </c>
      <c r="B597" s="6" t="s">
        <v>44</v>
      </c>
      <c r="C597" s="30">
        <f t="shared" si="212"/>
        <v>0</v>
      </c>
      <c r="D597" s="30">
        <f t="shared" si="213"/>
        <v>0</v>
      </c>
      <c r="E597" s="30">
        <f t="shared" si="214"/>
        <v>0</v>
      </c>
      <c r="F597" s="30"/>
      <c r="G597" s="30"/>
      <c r="H597" s="30"/>
      <c r="I597" s="30"/>
      <c r="J597" s="30">
        <f t="shared" si="211"/>
        <v>0</v>
      </c>
      <c r="K597" s="30"/>
      <c r="L597" s="30"/>
    </row>
    <row r="598" spans="1:12" hidden="1">
      <c r="A598" s="27" t="s">
        <v>89</v>
      </c>
      <c r="B598" s="6" t="s">
        <v>45</v>
      </c>
      <c r="C598" s="30">
        <f t="shared" si="212"/>
        <v>0</v>
      </c>
      <c r="D598" s="30">
        <f t="shared" si="213"/>
        <v>0</v>
      </c>
      <c r="E598" s="30">
        <f t="shared" si="214"/>
        <v>0</v>
      </c>
      <c r="F598" s="30"/>
      <c r="G598" s="30"/>
      <c r="H598" s="30"/>
      <c r="I598" s="30"/>
      <c r="J598" s="30">
        <f t="shared" si="211"/>
        <v>0</v>
      </c>
      <c r="K598" s="30"/>
      <c r="L598" s="30"/>
    </row>
    <row r="599" spans="1:12" hidden="1">
      <c r="A599" s="27" t="s">
        <v>91</v>
      </c>
      <c r="B599" s="6" t="s">
        <v>46</v>
      </c>
      <c r="C599" s="30">
        <f t="shared" si="212"/>
        <v>0</v>
      </c>
      <c r="D599" s="30">
        <f t="shared" si="213"/>
        <v>0</v>
      </c>
      <c r="E599" s="30">
        <f t="shared" si="214"/>
        <v>0</v>
      </c>
      <c r="F599" s="30"/>
      <c r="G599" s="30"/>
      <c r="H599" s="30"/>
      <c r="I599" s="30"/>
      <c r="J599" s="30">
        <f t="shared" si="211"/>
        <v>0</v>
      </c>
      <c r="K599" s="30"/>
      <c r="L599" s="30"/>
    </row>
    <row r="600" spans="1:12" hidden="1">
      <c r="A600" s="27" t="s">
        <v>93</v>
      </c>
      <c r="B600" s="6" t="s">
        <v>47</v>
      </c>
      <c r="C600" s="30">
        <f t="shared" si="212"/>
        <v>0</v>
      </c>
      <c r="D600" s="30">
        <f t="shared" si="213"/>
        <v>0</v>
      </c>
      <c r="E600" s="30">
        <f t="shared" si="214"/>
        <v>0</v>
      </c>
      <c r="F600" s="30"/>
      <c r="G600" s="30"/>
      <c r="H600" s="30"/>
      <c r="I600" s="30"/>
      <c r="J600" s="30">
        <f t="shared" si="211"/>
        <v>0</v>
      </c>
      <c r="K600" s="30"/>
      <c r="L600" s="30"/>
    </row>
    <row r="601" spans="1:12" hidden="1">
      <c r="A601" s="27" t="s">
        <v>95</v>
      </c>
      <c r="B601" s="6" t="s">
        <v>48</v>
      </c>
      <c r="C601" s="30">
        <f t="shared" si="212"/>
        <v>0</v>
      </c>
      <c r="D601" s="30">
        <f t="shared" si="213"/>
        <v>0</v>
      </c>
      <c r="E601" s="30">
        <f t="shared" si="214"/>
        <v>0</v>
      </c>
      <c r="F601" s="30"/>
      <c r="G601" s="30"/>
      <c r="H601" s="30"/>
      <c r="I601" s="30"/>
      <c r="J601" s="30">
        <f t="shared" si="211"/>
        <v>0</v>
      </c>
      <c r="K601" s="30"/>
      <c r="L601" s="30"/>
    </row>
    <row r="602" spans="1:12" hidden="1">
      <c r="A602" s="27" t="s">
        <v>97</v>
      </c>
      <c r="B602" s="6" t="s">
        <v>49</v>
      </c>
      <c r="C602" s="30">
        <f t="shared" si="212"/>
        <v>0</v>
      </c>
      <c r="D602" s="30">
        <f t="shared" si="213"/>
        <v>0</v>
      </c>
      <c r="E602" s="30">
        <f t="shared" si="214"/>
        <v>0</v>
      </c>
      <c r="F602" s="30"/>
      <c r="G602" s="30"/>
      <c r="H602" s="30"/>
      <c r="I602" s="30"/>
      <c r="J602" s="30">
        <f t="shared" si="211"/>
        <v>0</v>
      </c>
      <c r="K602" s="30"/>
      <c r="L602" s="30"/>
    </row>
    <row r="603" spans="1:12" hidden="1">
      <c r="A603" s="7" t="s">
        <v>99</v>
      </c>
      <c r="B603" s="9" t="s">
        <v>50</v>
      </c>
      <c r="C603" s="30">
        <f t="shared" si="212"/>
        <v>0</v>
      </c>
      <c r="D603" s="30">
        <f t="shared" si="213"/>
        <v>0</v>
      </c>
      <c r="E603" s="30">
        <f t="shared" si="214"/>
        <v>0</v>
      </c>
      <c r="F603" s="31"/>
      <c r="G603" s="31"/>
      <c r="H603" s="31"/>
      <c r="I603" s="31"/>
      <c r="J603" s="30">
        <f t="shared" si="211"/>
        <v>0</v>
      </c>
      <c r="K603" s="31"/>
      <c r="L603" s="31"/>
    </row>
    <row r="604" spans="1:12">
      <c r="A604" s="27" t="s">
        <v>71</v>
      </c>
      <c r="B604" s="6" t="s">
        <v>51</v>
      </c>
      <c r="C604" s="30"/>
      <c r="D604" s="30">
        <v>507</v>
      </c>
      <c r="E604" s="30">
        <v>507</v>
      </c>
      <c r="F604" s="30"/>
      <c r="G604" s="30"/>
      <c r="H604" s="30"/>
      <c r="I604" s="30"/>
      <c r="J604" s="30">
        <f t="shared" si="211"/>
        <v>0</v>
      </c>
      <c r="K604" s="30"/>
      <c r="L604" s="30"/>
    </row>
    <row r="605" spans="1:12" hidden="1">
      <c r="A605" s="27" t="s">
        <v>102</v>
      </c>
      <c r="B605" s="6" t="s">
        <v>52</v>
      </c>
      <c r="C605" s="30">
        <f t="shared" si="212"/>
        <v>0</v>
      </c>
      <c r="D605" s="30">
        <f>SUM(H605:M605)</f>
        <v>0</v>
      </c>
      <c r="E605" s="30">
        <f>SUM(I605:N605)</f>
        <v>0</v>
      </c>
      <c r="F605" s="30"/>
      <c r="G605" s="30"/>
      <c r="H605" s="30"/>
      <c r="I605" s="30"/>
      <c r="J605" s="30">
        <f t="shared" si="211"/>
        <v>0</v>
      </c>
      <c r="K605" s="30"/>
      <c r="L605" s="30"/>
    </row>
    <row r="606" spans="1:12">
      <c r="A606" s="7" t="s">
        <v>104</v>
      </c>
      <c r="B606" s="9" t="s">
        <v>53</v>
      </c>
      <c r="C606" s="30">
        <f t="shared" si="212"/>
        <v>0</v>
      </c>
      <c r="D606" s="30">
        <v>507</v>
      </c>
      <c r="E606" s="30">
        <f>+E604+E605</f>
        <v>507</v>
      </c>
      <c r="F606" s="31"/>
      <c r="G606" s="31"/>
      <c r="H606" s="31"/>
      <c r="I606" s="31"/>
      <c r="J606" s="30">
        <f t="shared" si="211"/>
        <v>0</v>
      </c>
      <c r="K606" s="31"/>
      <c r="L606" s="31"/>
    </row>
    <row r="607" spans="1:12" hidden="1">
      <c r="A607" s="27" t="s">
        <v>106</v>
      </c>
      <c r="B607" s="6" t="s">
        <v>54</v>
      </c>
      <c r="C607" s="30">
        <f t="shared" si="212"/>
        <v>0</v>
      </c>
      <c r="D607" s="30">
        <f>SUM(H607:M607)</f>
        <v>0</v>
      </c>
      <c r="E607" s="30">
        <f>SUM(I607:N607)</f>
        <v>0</v>
      </c>
      <c r="F607" s="30"/>
      <c r="G607" s="30"/>
      <c r="H607" s="30"/>
      <c r="I607" s="30"/>
      <c r="J607" s="30">
        <f t="shared" si="211"/>
        <v>0</v>
      </c>
      <c r="K607" s="30"/>
      <c r="L607" s="30"/>
    </row>
    <row r="608" spans="1:12" hidden="1">
      <c r="A608" s="27" t="s">
        <v>108</v>
      </c>
      <c r="B608" s="6" t="s">
        <v>55</v>
      </c>
      <c r="C608" s="30">
        <f t="shared" si="212"/>
        <v>0</v>
      </c>
      <c r="D608" s="30">
        <f>SUM(H608:M608)</f>
        <v>0</v>
      </c>
      <c r="E608" s="30">
        <f>SUM(I608:N608)</f>
        <v>0</v>
      </c>
      <c r="F608" s="30"/>
      <c r="G608" s="30"/>
      <c r="H608" s="30"/>
      <c r="I608" s="30"/>
      <c r="J608" s="30">
        <f t="shared" si="211"/>
        <v>0</v>
      </c>
      <c r="K608" s="30"/>
      <c r="L608" s="30"/>
    </row>
    <row r="609" spans="1:12">
      <c r="A609" s="27" t="s">
        <v>110</v>
      </c>
      <c r="B609" s="6" t="s">
        <v>56</v>
      </c>
      <c r="C609" s="30">
        <v>17046</v>
      </c>
      <c r="D609" s="30">
        <v>18725</v>
      </c>
      <c r="E609" s="30">
        <v>18724</v>
      </c>
      <c r="F609" s="30"/>
      <c r="G609" s="30"/>
      <c r="H609" s="30"/>
      <c r="I609" s="30"/>
      <c r="J609" s="30"/>
      <c r="K609" s="30"/>
      <c r="L609" s="30">
        <f>+L318-L589</f>
        <v>0</v>
      </c>
    </row>
    <row r="610" spans="1:12" hidden="1">
      <c r="A610" s="27" t="s">
        <v>112</v>
      </c>
      <c r="B610" s="6" t="s">
        <v>57</v>
      </c>
      <c r="C610" s="30">
        <v>0</v>
      </c>
      <c r="D610" s="30">
        <v>0</v>
      </c>
      <c r="E610" s="30">
        <v>0</v>
      </c>
      <c r="F610" s="30"/>
      <c r="G610" s="30"/>
      <c r="H610" s="30"/>
      <c r="I610" s="30"/>
      <c r="J610" s="30">
        <f>SUM(K610:L610)</f>
        <v>0</v>
      </c>
      <c r="K610" s="30"/>
      <c r="L610" s="30"/>
    </row>
    <row r="611" spans="1:12" hidden="1">
      <c r="A611" s="27" t="s">
        <v>114</v>
      </c>
      <c r="B611" s="6" t="s">
        <v>58</v>
      </c>
      <c r="C611" s="30">
        <v>0</v>
      </c>
      <c r="D611" s="30">
        <v>0</v>
      </c>
      <c r="E611" s="30">
        <v>0</v>
      </c>
      <c r="F611" s="30"/>
      <c r="G611" s="30"/>
      <c r="H611" s="30"/>
      <c r="I611" s="30"/>
      <c r="J611" s="30">
        <f>SUM(K611:L611)</f>
        <v>0</v>
      </c>
      <c r="K611" s="30"/>
      <c r="L611" s="30"/>
    </row>
    <row r="612" spans="1:12" hidden="1">
      <c r="A612" s="27" t="s">
        <v>116</v>
      </c>
      <c r="B612" s="6" t="s">
        <v>59</v>
      </c>
      <c r="C612" s="30">
        <v>0</v>
      </c>
      <c r="D612" s="30">
        <v>0</v>
      </c>
      <c r="E612" s="30">
        <v>0</v>
      </c>
      <c r="F612" s="30"/>
      <c r="G612" s="30"/>
      <c r="H612" s="30"/>
      <c r="I612" s="30"/>
      <c r="J612" s="30">
        <f>SUM(K612:L612)</f>
        <v>0</v>
      </c>
      <c r="K612" s="30"/>
      <c r="L612" s="30"/>
    </row>
    <row r="613" spans="1:12">
      <c r="A613" s="7" t="s">
        <v>118</v>
      </c>
      <c r="B613" s="9" t="s">
        <v>60</v>
      </c>
      <c r="C613" s="31">
        <f>+C596+C603+C606+C607+C608+C609+C610+C611</f>
        <v>17046</v>
      </c>
      <c r="D613" s="31">
        <f>+D596+D603+D606+D607+D608+D609+D610+D611</f>
        <v>19232</v>
      </c>
      <c r="E613" s="31">
        <f>+E596+E603+E606+E607+E608+E609+E610+E611</f>
        <v>19231</v>
      </c>
      <c r="F613" s="31"/>
      <c r="G613" s="31"/>
      <c r="H613" s="31"/>
      <c r="I613" s="31"/>
      <c r="J613" s="31">
        <f>+J596+J603+J606+J607+J608+J609+J610+J611</f>
        <v>0</v>
      </c>
      <c r="K613" s="31"/>
      <c r="L613" s="31">
        <f>+L596+L603+L606+L607+L608+L609+L610+L611</f>
        <v>0</v>
      </c>
    </row>
    <row r="614" spans="1:12" hidden="1">
      <c r="A614" s="27" t="s">
        <v>120</v>
      </c>
      <c r="B614" s="6" t="s">
        <v>61</v>
      </c>
      <c r="C614" s="30">
        <v>0</v>
      </c>
      <c r="D614" s="30">
        <v>0</v>
      </c>
      <c r="E614" s="30">
        <v>0</v>
      </c>
      <c r="F614" s="30"/>
      <c r="G614" s="30"/>
      <c r="H614" s="30"/>
      <c r="I614" s="30"/>
      <c r="J614" s="30">
        <f t="shared" ref="J614:J622" si="215">SUM(K614:L614)</f>
        <v>0</v>
      </c>
      <c r="K614" s="30"/>
      <c r="L614" s="30"/>
    </row>
    <row r="615" spans="1:12" hidden="1">
      <c r="A615" s="27" t="s">
        <v>122</v>
      </c>
      <c r="B615" s="6" t="s">
        <v>62</v>
      </c>
      <c r="C615" s="30">
        <v>0</v>
      </c>
      <c r="D615" s="30">
        <v>0</v>
      </c>
      <c r="E615" s="30">
        <v>0</v>
      </c>
      <c r="F615" s="30"/>
      <c r="G615" s="30"/>
      <c r="H615" s="30"/>
      <c r="I615" s="30"/>
      <c r="J615" s="30">
        <f t="shared" si="215"/>
        <v>0</v>
      </c>
      <c r="K615" s="30"/>
      <c r="L615" s="30"/>
    </row>
    <row r="616" spans="1:12" hidden="1">
      <c r="A616" s="27" t="s">
        <v>124</v>
      </c>
      <c r="B616" s="6" t="s">
        <v>63</v>
      </c>
      <c r="C616" s="30">
        <v>0</v>
      </c>
      <c r="D616" s="30">
        <v>0</v>
      </c>
      <c r="E616" s="30">
        <v>0</v>
      </c>
      <c r="F616" s="30"/>
      <c r="G616" s="30"/>
      <c r="H616" s="30"/>
      <c r="I616" s="30"/>
      <c r="J616" s="30">
        <f t="shared" si="215"/>
        <v>0</v>
      </c>
      <c r="K616" s="30"/>
      <c r="L616" s="30"/>
    </row>
    <row r="617" spans="1:12" hidden="1">
      <c r="A617" s="27" t="s">
        <v>126</v>
      </c>
      <c r="B617" s="6" t="s">
        <v>64</v>
      </c>
      <c r="C617" s="30">
        <v>0</v>
      </c>
      <c r="D617" s="30">
        <v>0</v>
      </c>
      <c r="E617" s="30">
        <v>0</v>
      </c>
      <c r="F617" s="30"/>
      <c r="G617" s="30"/>
      <c r="H617" s="30"/>
      <c r="I617" s="30"/>
      <c r="J617" s="30">
        <f t="shared" si="215"/>
        <v>0</v>
      </c>
      <c r="K617" s="30"/>
      <c r="L617" s="30"/>
    </row>
    <row r="618" spans="1:12" hidden="1">
      <c r="A618" s="27" t="s">
        <v>128</v>
      </c>
      <c r="B618" s="6" t="s">
        <v>65</v>
      </c>
      <c r="C618" s="30">
        <v>0</v>
      </c>
      <c r="D618" s="30">
        <v>0</v>
      </c>
      <c r="E618" s="30">
        <v>0</v>
      </c>
      <c r="F618" s="30"/>
      <c r="G618" s="30"/>
      <c r="H618" s="30"/>
      <c r="I618" s="30"/>
      <c r="J618" s="30">
        <f t="shared" si="215"/>
        <v>0</v>
      </c>
      <c r="K618" s="30"/>
      <c r="L618" s="30"/>
    </row>
    <row r="619" spans="1:12" hidden="1">
      <c r="A619" s="27" t="s">
        <v>130</v>
      </c>
      <c r="B619" s="6" t="s">
        <v>66</v>
      </c>
      <c r="C619" s="30">
        <v>0</v>
      </c>
      <c r="D619" s="30">
        <v>0</v>
      </c>
      <c r="E619" s="30">
        <v>0</v>
      </c>
      <c r="F619" s="30"/>
      <c r="G619" s="30"/>
      <c r="H619" s="30"/>
      <c r="I619" s="30"/>
      <c r="J619" s="30">
        <f t="shared" si="215"/>
        <v>0</v>
      </c>
      <c r="K619" s="30"/>
      <c r="L619" s="30"/>
    </row>
    <row r="620" spans="1:12" hidden="1">
      <c r="A620" s="27" t="s">
        <v>132</v>
      </c>
      <c r="B620" s="6" t="s">
        <v>67</v>
      </c>
      <c r="C620" s="30">
        <v>0</v>
      </c>
      <c r="D620" s="30">
        <v>0</v>
      </c>
      <c r="E620" s="30">
        <v>0</v>
      </c>
      <c r="F620" s="30"/>
      <c r="G620" s="30"/>
      <c r="H620" s="30"/>
      <c r="I620" s="30"/>
      <c r="J620" s="30">
        <f t="shared" si="215"/>
        <v>0</v>
      </c>
      <c r="K620" s="30"/>
      <c r="L620" s="30"/>
    </row>
    <row r="621" spans="1:12" hidden="1">
      <c r="A621" s="7" t="s">
        <v>134</v>
      </c>
      <c r="B621" s="9" t="s">
        <v>68</v>
      </c>
      <c r="C621" s="31">
        <f>SUM(C614:C617)</f>
        <v>0</v>
      </c>
      <c r="D621" s="31">
        <f>SUM(D614:D617)</f>
        <v>0</v>
      </c>
      <c r="E621" s="31">
        <f>SUM(E614:E617)</f>
        <v>0</v>
      </c>
      <c r="F621" s="31"/>
      <c r="G621" s="31"/>
      <c r="H621" s="31"/>
      <c r="I621" s="31"/>
      <c r="J621" s="30">
        <f t="shared" si="215"/>
        <v>0</v>
      </c>
      <c r="K621" s="31"/>
      <c r="L621" s="31"/>
    </row>
    <row r="622" spans="1:12" hidden="1">
      <c r="A622" s="27" t="s">
        <v>136</v>
      </c>
      <c r="B622" s="6" t="s">
        <v>69</v>
      </c>
      <c r="C622" s="30">
        <v>0</v>
      </c>
      <c r="D622" s="30">
        <v>0</v>
      </c>
      <c r="E622" s="30">
        <v>0</v>
      </c>
      <c r="F622" s="30"/>
      <c r="G622" s="30"/>
      <c r="H622" s="30"/>
      <c r="I622" s="30"/>
      <c r="J622" s="30">
        <f t="shared" si="215"/>
        <v>0</v>
      </c>
      <c r="K622" s="30"/>
      <c r="L622" s="30"/>
    </row>
    <row r="623" spans="1:12">
      <c r="A623" s="7" t="s">
        <v>138</v>
      </c>
      <c r="B623" s="9" t="s">
        <v>70</v>
      </c>
      <c r="C623" s="31">
        <f>+C613+C621+C622</f>
        <v>17046</v>
      </c>
      <c r="D623" s="31">
        <f>+D613+D621+D622</f>
        <v>19232</v>
      </c>
      <c r="E623" s="31">
        <f>+E613+E621+E622</f>
        <v>19231</v>
      </c>
      <c r="F623" s="31"/>
      <c r="G623" s="31"/>
      <c r="H623" s="31"/>
      <c r="I623" s="31"/>
      <c r="J623" s="31">
        <f>+J613+J621+J622</f>
        <v>0</v>
      </c>
      <c r="K623" s="31"/>
      <c r="L623" s="31">
        <f>+L613+L621+L622</f>
        <v>0</v>
      </c>
    </row>
    <row r="628" spans="2:12">
      <c r="B628" s="26" t="s">
        <v>576</v>
      </c>
      <c r="C628" s="8">
        <f>+C318</f>
        <v>18048</v>
      </c>
      <c r="D628" s="8">
        <f>+D318</f>
        <v>19232</v>
      </c>
      <c r="E628" s="8">
        <f>+E318</f>
        <v>18717</v>
      </c>
      <c r="J628" s="8">
        <f>+J318</f>
        <v>0</v>
      </c>
      <c r="K628" s="8"/>
      <c r="L628" s="8">
        <f>+L318</f>
        <v>0</v>
      </c>
    </row>
    <row r="629" spans="2:12">
      <c r="B629" s="26" t="s">
        <v>577</v>
      </c>
      <c r="C629" s="8">
        <f>+C589</f>
        <v>1017</v>
      </c>
      <c r="D629" s="8">
        <f>+D589</f>
        <v>0</v>
      </c>
      <c r="E629" s="8">
        <f>+E589</f>
        <v>4</v>
      </c>
      <c r="J629" s="8">
        <f>+J589</f>
        <v>0</v>
      </c>
      <c r="K629" s="8"/>
      <c r="L629" s="8">
        <f>+L589</f>
        <v>0</v>
      </c>
    </row>
    <row r="630" spans="2:12">
      <c r="B630" s="26" t="s">
        <v>578</v>
      </c>
      <c r="C630" s="8">
        <f>+C628-C629</f>
        <v>17031</v>
      </c>
      <c r="D630" s="8">
        <f>+D628-D629</f>
        <v>19232</v>
      </c>
      <c r="E630" s="8">
        <v>114959</v>
      </c>
      <c r="J630" s="8">
        <f>+J628-J629</f>
        <v>0</v>
      </c>
      <c r="K630" s="8"/>
      <c r="L630" s="8">
        <f>+L628-L629</f>
        <v>0</v>
      </c>
    </row>
    <row r="631" spans="2:12">
      <c r="C631" s="8">
        <f>+C628-C629-C630</f>
        <v>0</v>
      </c>
      <c r="D631" s="8">
        <f>+D628-D629-D630</f>
        <v>0</v>
      </c>
      <c r="E631" s="8">
        <f>+E628-E629-E630</f>
        <v>-96246</v>
      </c>
    </row>
  </sheetData>
  <autoFilter ref="A2:J623">
    <filterColumn colId="4">
      <customFilters>
        <customFilter operator="greaterThan" val="0"/>
      </customFilters>
    </filterColumn>
  </autoFilter>
  <phoneticPr fontId="0" type="noConversion"/>
  <printOptions horizontalCentered="1"/>
  <pageMargins left="0.39370078740157483" right="0.39370078740157483" top="0.78740157480314965" bottom="0.78740157480314965" header="0.51181102362204722" footer="0.51181102362204722"/>
  <pageSetup scale="58" orientation="portrait" horizontalDpi="300" verticalDpi="300" r:id="rId1"/>
  <headerFooter alignWithMargins="0">
    <oddHeader>&amp;LOrdacsehi Napsugár Óvoda
2015. ÉVI ZÁRSZÁMADÁSI RENDELET&amp;RÉrték típus: Ezer Forint</oddHeader>
    <oddFooter>&amp;R&amp;P/&amp;N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>
  <dimension ref="A1:I33"/>
  <sheetViews>
    <sheetView view="pageBreakPreview" zoomScale="60" zoomScaleNormal="100" workbookViewId="0">
      <selection activeCell="J10" sqref="J10"/>
    </sheetView>
  </sheetViews>
  <sheetFormatPr defaultRowHeight="12.75"/>
  <cols>
    <col min="1" max="1" width="12.42578125" customWidth="1"/>
    <col min="2" max="2" width="37.140625" customWidth="1"/>
    <col min="3" max="3" width="15.5703125" customWidth="1"/>
    <col min="4" max="4" width="25.5703125" customWidth="1"/>
    <col min="5" max="5" width="31.140625" customWidth="1"/>
  </cols>
  <sheetData>
    <row r="1" spans="1:9" s="218" customFormat="1">
      <c r="E1" s="207" t="s">
        <v>1148</v>
      </c>
    </row>
    <row r="2" spans="1:9" s="218" customFormat="1"/>
    <row r="3" spans="1:9" s="218" customFormat="1">
      <c r="A3" s="259" t="s">
        <v>1133</v>
      </c>
      <c r="B3" s="259"/>
      <c r="C3" s="259"/>
      <c r="D3" s="259"/>
      <c r="E3" s="259"/>
    </row>
    <row r="4" spans="1:9" s="218" customFormat="1">
      <c r="C4" s="221" t="s">
        <v>1145</v>
      </c>
      <c r="E4" s="207" t="s">
        <v>1146</v>
      </c>
    </row>
    <row r="5" spans="1:9" s="220" customFormat="1" ht="27.75" customHeight="1">
      <c r="A5" s="219" t="s">
        <v>1132</v>
      </c>
      <c r="B5" s="219" t="s">
        <v>76</v>
      </c>
      <c r="C5" s="219" t="s">
        <v>935</v>
      </c>
      <c r="D5" s="219" t="s">
        <v>1130</v>
      </c>
      <c r="E5" s="219" t="s">
        <v>1131</v>
      </c>
    </row>
    <row r="6" spans="1:9" ht="25.5">
      <c r="A6" s="224" t="s">
        <v>72</v>
      </c>
      <c r="B6" s="211" t="s">
        <v>1101</v>
      </c>
      <c r="C6" s="210">
        <f>SUM(D6:E6)</f>
        <v>9454</v>
      </c>
      <c r="D6" s="210">
        <v>9454</v>
      </c>
      <c r="E6" s="210">
        <v>0</v>
      </c>
    </row>
    <row r="7" spans="1:9">
      <c r="A7" s="224" t="s">
        <v>73</v>
      </c>
      <c r="B7" s="211" t="s">
        <v>1102</v>
      </c>
      <c r="C7" s="210">
        <f t="shared" ref="C7:C31" si="0">SUM(D7:E7)</f>
        <v>194</v>
      </c>
      <c r="D7" s="210">
        <v>194</v>
      </c>
      <c r="E7" s="210">
        <v>0</v>
      </c>
    </row>
    <row r="8" spans="1:9" ht="25.5">
      <c r="A8" s="224" t="s">
        <v>74</v>
      </c>
      <c r="B8" s="211" t="s">
        <v>1100</v>
      </c>
      <c r="C8" s="210">
        <f t="shared" si="0"/>
        <v>112</v>
      </c>
      <c r="D8" s="210">
        <v>112</v>
      </c>
      <c r="E8" s="210">
        <v>0</v>
      </c>
      <c r="I8" s="218"/>
    </row>
    <row r="9" spans="1:9">
      <c r="A9" s="224" t="s">
        <v>87</v>
      </c>
      <c r="B9" s="211" t="s">
        <v>1103</v>
      </c>
      <c r="C9" s="210">
        <f t="shared" si="0"/>
        <v>384</v>
      </c>
      <c r="D9" s="210">
        <v>384</v>
      </c>
      <c r="E9" s="210">
        <v>0</v>
      </c>
    </row>
    <row r="10" spans="1:9">
      <c r="A10" s="224" t="s">
        <v>91</v>
      </c>
      <c r="B10" s="211" t="s">
        <v>1104</v>
      </c>
      <c r="C10" s="210">
        <f t="shared" si="0"/>
        <v>104</v>
      </c>
      <c r="D10" s="210">
        <v>104</v>
      </c>
      <c r="E10" s="210">
        <v>0</v>
      </c>
    </row>
    <row r="11" spans="1:9">
      <c r="A11" s="224" t="s">
        <v>93</v>
      </c>
      <c r="B11" s="211" t="s">
        <v>1105</v>
      </c>
      <c r="C11" s="210">
        <f t="shared" si="0"/>
        <v>48</v>
      </c>
      <c r="D11" s="210">
        <v>48</v>
      </c>
      <c r="E11" s="210">
        <v>0</v>
      </c>
    </row>
    <row r="12" spans="1:9" ht="25.5">
      <c r="A12" s="224" t="s">
        <v>99</v>
      </c>
      <c r="B12" s="211" t="s">
        <v>1106</v>
      </c>
      <c r="C12" s="210">
        <f t="shared" si="0"/>
        <v>188</v>
      </c>
      <c r="D12" s="210">
        <v>188</v>
      </c>
      <c r="E12" s="210">
        <v>0</v>
      </c>
    </row>
    <row r="13" spans="1:9" ht="25.5">
      <c r="A13" s="224" t="s">
        <v>102</v>
      </c>
      <c r="B13" s="211" t="s">
        <v>1107</v>
      </c>
      <c r="C13" s="210">
        <f t="shared" si="0"/>
        <v>10484</v>
      </c>
      <c r="D13" s="210">
        <f>SUM(D6:D12)</f>
        <v>10484</v>
      </c>
      <c r="E13" s="210">
        <v>0</v>
      </c>
    </row>
    <row r="14" spans="1:9">
      <c r="A14" s="225" t="s">
        <v>112</v>
      </c>
      <c r="B14" s="212" t="s">
        <v>1108</v>
      </c>
      <c r="C14" s="210">
        <f t="shared" si="0"/>
        <v>10484</v>
      </c>
      <c r="D14" s="213">
        <v>10484</v>
      </c>
      <c r="E14" s="213">
        <v>0</v>
      </c>
    </row>
    <row r="15" spans="1:9" ht="38.25">
      <c r="A15" s="225" t="s">
        <v>114</v>
      </c>
      <c r="B15" s="212" t="s">
        <v>1109</v>
      </c>
      <c r="C15" s="210">
        <f t="shared" si="0"/>
        <v>2832</v>
      </c>
      <c r="D15" s="213">
        <f>SUM(D16:D18)</f>
        <v>2832</v>
      </c>
      <c r="E15" s="213">
        <v>0</v>
      </c>
    </row>
    <row r="16" spans="1:9">
      <c r="A16" s="224" t="s">
        <v>116</v>
      </c>
      <c r="B16" s="211" t="s">
        <v>1110</v>
      </c>
      <c r="C16" s="210">
        <f t="shared" si="0"/>
        <v>2732</v>
      </c>
      <c r="D16" s="210">
        <v>2732</v>
      </c>
      <c r="E16" s="210">
        <v>0</v>
      </c>
    </row>
    <row r="17" spans="1:5">
      <c r="A17" s="224" t="s">
        <v>122</v>
      </c>
      <c r="B17" s="211" t="s">
        <v>1111</v>
      </c>
      <c r="C17" s="210">
        <f t="shared" si="0"/>
        <v>48</v>
      </c>
      <c r="D17" s="210">
        <v>48</v>
      </c>
      <c r="E17" s="210">
        <v>0</v>
      </c>
    </row>
    <row r="18" spans="1:5" ht="25.5">
      <c r="A18" s="224" t="s">
        <v>128</v>
      </c>
      <c r="B18" s="211" t="s">
        <v>1112</v>
      </c>
      <c r="C18" s="210">
        <f t="shared" si="0"/>
        <v>52</v>
      </c>
      <c r="D18" s="210">
        <v>52</v>
      </c>
      <c r="E18" s="210">
        <v>0</v>
      </c>
    </row>
    <row r="19" spans="1:5">
      <c r="A19" s="224" t="s">
        <v>132</v>
      </c>
      <c r="B19" s="211" t="s">
        <v>1113</v>
      </c>
      <c r="C19" s="210">
        <f t="shared" si="0"/>
        <v>26</v>
      </c>
      <c r="D19" s="210">
        <v>26</v>
      </c>
      <c r="E19" s="210">
        <v>0</v>
      </c>
    </row>
    <row r="20" spans="1:5">
      <c r="A20" s="224" t="s">
        <v>136</v>
      </c>
      <c r="B20" s="211" t="s">
        <v>1114</v>
      </c>
      <c r="C20" s="210">
        <f t="shared" si="0"/>
        <v>26</v>
      </c>
      <c r="D20" s="210">
        <v>26</v>
      </c>
      <c r="E20" s="210">
        <v>0</v>
      </c>
    </row>
    <row r="21" spans="1:5" ht="25.5">
      <c r="A21" s="224" t="s">
        <v>140</v>
      </c>
      <c r="B21" s="211" t="s">
        <v>1115</v>
      </c>
      <c r="C21" s="210">
        <f t="shared" si="0"/>
        <v>51</v>
      </c>
      <c r="D21" s="210">
        <v>51</v>
      </c>
      <c r="E21" s="210">
        <v>0</v>
      </c>
    </row>
    <row r="22" spans="1:5" ht="25.5">
      <c r="A22" s="224" t="s">
        <v>142</v>
      </c>
      <c r="B22" s="211" t="s">
        <v>1116</v>
      </c>
      <c r="C22" s="210">
        <f t="shared" si="0"/>
        <v>51</v>
      </c>
      <c r="D22" s="210">
        <v>51</v>
      </c>
      <c r="E22" s="210">
        <v>0</v>
      </c>
    </row>
    <row r="23" spans="1:5">
      <c r="A23" s="224" t="s">
        <v>144</v>
      </c>
      <c r="B23" s="211" t="s">
        <v>1117</v>
      </c>
      <c r="C23" s="210">
        <f t="shared" si="0"/>
        <v>2725</v>
      </c>
      <c r="D23" s="210">
        <v>2725</v>
      </c>
      <c r="E23" s="210">
        <v>0</v>
      </c>
    </row>
    <row r="24" spans="1:5">
      <c r="A24" s="224" t="s">
        <v>146</v>
      </c>
      <c r="B24" s="211" t="s">
        <v>1118</v>
      </c>
      <c r="C24" s="210">
        <f t="shared" si="0"/>
        <v>1422</v>
      </c>
      <c r="D24" s="210">
        <v>0</v>
      </c>
      <c r="E24" s="210">
        <v>1422</v>
      </c>
    </row>
    <row r="25" spans="1:5" ht="25.5">
      <c r="A25" s="224" t="s">
        <v>156</v>
      </c>
      <c r="B25" s="211" t="s">
        <v>1119</v>
      </c>
      <c r="C25" s="210">
        <f t="shared" si="0"/>
        <v>26</v>
      </c>
      <c r="D25" s="210">
        <v>26</v>
      </c>
      <c r="E25" s="210">
        <v>0</v>
      </c>
    </row>
    <row r="26" spans="1:5">
      <c r="A26" s="224" t="s">
        <v>158</v>
      </c>
      <c r="B26" s="211" t="s">
        <v>1120</v>
      </c>
      <c r="C26" s="210">
        <f t="shared" si="0"/>
        <v>23</v>
      </c>
      <c r="D26" s="210">
        <v>23</v>
      </c>
      <c r="E26" s="210">
        <v>0</v>
      </c>
    </row>
    <row r="27" spans="1:5" ht="25.5">
      <c r="A27" s="224" t="s">
        <v>162</v>
      </c>
      <c r="B27" s="211" t="s">
        <v>1121</v>
      </c>
      <c r="C27" s="210">
        <f t="shared" si="0"/>
        <v>4298</v>
      </c>
      <c r="D27" s="210">
        <f>SUM(D21:D26)</f>
        <v>2876</v>
      </c>
      <c r="E27" s="210">
        <v>1422</v>
      </c>
    </row>
    <row r="28" spans="1:5" ht="25.5">
      <c r="A28" s="224" t="s">
        <v>169</v>
      </c>
      <c r="B28" s="211" t="s">
        <v>1122</v>
      </c>
      <c r="C28" s="210">
        <f t="shared" si="0"/>
        <v>1128</v>
      </c>
      <c r="D28" s="210">
        <v>744</v>
      </c>
      <c r="E28" s="210">
        <v>384</v>
      </c>
    </row>
    <row r="29" spans="1:5">
      <c r="A29" s="224" t="s">
        <v>187</v>
      </c>
      <c r="B29" s="211" t="s">
        <v>1123</v>
      </c>
      <c r="C29" s="210">
        <f t="shared" si="0"/>
        <v>0</v>
      </c>
      <c r="D29" s="210">
        <v>0</v>
      </c>
      <c r="E29" s="210">
        <v>0</v>
      </c>
    </row>
    <row r="30" spans="1:5" ht="25.5">
      <c r="A30" s="224" t="s">
        <v>189</v>
      </c>
      <c r="B30" s="211" t="s">
        <v>1124</v>
      </c>
      <c r="C30" s="210">
        <f t="shared" si="0"/>
        <v>1128</v>
      </c>
      <c r="D30" s="210">
        <v>744</v>
      </c>
      <c r="E30" s="210">
        <v>384</v>
      </c>
    </row>
    <row r="31" spans="1:5" ht="25.5">
      <c r="A31" s="225" t="s">
        <v>191</v>
      </c>
      <c r="B31" s="212" t="s">
        <v>1125</v>
      </c>
      <c r="C31" s="210">
        <f t="shared" si="0"/>
        <v>5401</v>
      </c>
      <c r="D31" s="213">
        <v>3595</v>
      </c>
      <c r="E31" s="213">
        <v>1806</v>
      </c>
    </row>
    <row r="32" spans="1:5" ht="38.25">
      <c r="A32" s="225" t="s">
        <v>674</v>
      </c>
      <c r="B32" s="212" t="s">
        <v>1126</v>
      </c>
      <c r="C32" s="210">
        <f>SUM(C14,C15,C31)</f>
        <v>18717</v>
      </c>
      <c r="D32" s="213">
        <v>16912</v>
      </c>
      <c r="E32" s="213">
        <v>1806</v>
      </c>
    </row>
    <row r="33" spans="1:5">
      <c r="A33" s="225" t="s">
        <v>1127</v>
      </c>
      <c r="B33" s="212" t="s">
        <v>1128</v>
      </c>
      <c r="C33" s="210">
        <v>18717</v>
      </c>
      <c r="D33" s="213">
        <v>16912</v>
      </c>
      <c r="E33" s="213">
        <v>1806</v>
      </c>
    </row>
  </sheetData>
  <mergeCells count="1">
    <mergeCell ref="A3:E3"/>
  </mergeCells>
  <pageMargins left="0.7" right="0.7" top="0.75" bottom="0.75" header="0.3" footer="0.3"/>
  <pageSetup paperSize="9" scale="73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>
  <dimension ref="A1:E15"/>
  <sheetViews>
    <sheetView view="pageBreakPreview" zoomScale="60" zoomScaleNormal="100" workbookViewId="0">
      <selection activeCell="J9" sqref="J9"/>
    </sheetView>
  </sheetViews>
  <sheetFormatPr defaultRowHeight="12.75"/>
  <cols>
    <col min="2" max="2" width="34.5703125" customWidth="1"/>
    <col min="3" max="3" width="22.42578125" customWidth="1"/>
    <col min="4" max="4" width="17.85546875" customWidth="1"/>
    <col min="5" max="5" width="22.7109375" customWidth="1"/>
  </cols>
  <sheetData>
    <row r="1" spans="1:5">
      <c r="E1" s="221" t="s">
        <v>1147</v>
      </c>
    </row>
    <row r="2" spans="1:5">
      <c r="A2" s="259" t="s">
        <v>1133</v>
      </c>
      <c r="B2" s="259"/>
      <c r="C2" s="259"/>
      <c r="D2" s="259"/>
      <c r="E2" s="259"/>
    </row>
    <row r="3" spans="1:5" s="218" customFormat="1">
      <c r="A3" s="221"/>
      <c r="B3" s="221"/>
      <c r="C3" s="221" t="s">
        <v>960</v>
      </c>
      <c r="D3" s="221"/>
      <c r="E3" s="221"/>
    </row>
    <row r="4" spans="1:5">
      <c r="E4" s="207" t="s">
        <v>1075</v>
      </c>
    </row>
    <row r="5" spans="1:5" s="220" customFormat="1" ht="60" customHeight="1">
      <c r="A5" s="226" t="s">
        <v>1129</v>
      </c>
      <c r="B5" s="226" t="s">
        <v>76</v>
      </c>
      <c r="C5" s="226" t="s">
        <v>935</v>
      </c>
      <c r="D5" s="226" t="s">
        <v>1134</v>
      </c>
      <c r="E5" s="226" t="s">
        <v>1130</v>
      </c>
    </row>
    <row r="6" spans="1:5" ht="38.25">
      <c r="A6" s="224">
        <v>1</v>
      </c>
      <c r="B6" s="211" t="s">
        <v>1135</v>
      </c>
      <c r="C6" s="210">
        <f>SUM(D6:E6)</f>
        <v>4</v>
      </c>
      <c r="D6" s="210">
        <v>0</v>
      </c>
      <c r="E6" s="210">
        <v>4</v>
      </c>
    </row>
    <row r="7" spans="1:5" ht="38.25">
      <c r="A7" s="224">
        <v>2</v>
      </c>
      <c r="B7" s="211" t="s">
        <v>1136</v>
      </c>
      <c r="C7" s="210">
        <f t="shared" ref="C7:C15" si="0">SUM(D7:E7)</f>
        <v>4</v>
      </c>
      <c r="D7" s="210">
        <v>0</v>
      </c>
      <c r="E7" s="210">
        <v>4</v>
      </c>
    </row>
    <row r="8" spans="1:5" ht="38.25">
      <c r="A8" s="225">
        <v>3</v>
      </c>
      <c r="B8" s="212" t="s">
        <v>1137</v>
      </c>
      <c r="C8" s="210">
        <f t="shared" si="0"/>
        <v>4</v>
      </c>
      <c r="D8" s="213">
        <v>0</v>
      </c>
      <c r="E8" s="213">
        <v>4</v>
      </c>
    </row>
    <row r="9" spans="1:5" ht="38.25">
      <c r="A9" s="225">
        <v>4</v>
      </c>
      <c r="B9" s="212" t="s">
        <v>1138</v>
      </c>
      <c r="C9" s="210">
        <f t="shared" si="0"/>
        <v>4</v>
      </c>
      <c r="D9" s="213">
        <v>0</v>
      </c>
      <c r="E9" s="213">
        <v>4</v>
      </c>
    </row>
    <row r="10" spans="1:5" ht="25.5">
      <c r="A10" s="224">
        <v>5</v>
      </c>
      <c r="B10" s="211" t="s">
        <v>1139</v>
      </c>
      <c r="C10" s="210">
        <f t="shared" si="0"/>
        <v>507</v>
      </c>
      <c r="D10" s="210">
        <v>507</v>
      </c>
      <c r="E10" s="210">
        <v>0</v>
      </c>
    </row>
    <row r="11" spans="1:5" ht="25.5">
      <c r="A11" s="224">
        <v>6</v>
      </c>
      <c r="B11" s="211" t="s">
        <v>1140</v>
      </c>
      <c r="C11" s="210">
        <f t="shared" si="0"/>
        <v>507</v>
      </c>
      <c r="D11" s="210">
        <v>507</v>
      </c>
      <c r="E11" s="210">
        <v>0</v>
      </c>
    </row>
    <row r="12" spans="1:5" ht="25.5">
      <c r="A12" s="224">
        <v>7</v>
      </c>
      <c r="B12" s="211" t="s">
        <v>1141</v>
      </c>
      <c r="C12" s="210">
        <f t="shared" si="0"/>
        <v>18724</v>
      </c>
      <c r="D12" s="210">
        <v>18724</v>
      </c>
      <c r="E12" s="210">
        <v>0</v>
      </c>
    </row>
    <row r="13" spans="1:5" ht="25.5">
      <c r="A13" s="224">
        <v>8</v>
      </c>
      <c r="B13" s="211" t="s">
        <v>1142</v>
      </c>
      <c r="C13" s="210">
        <f t="shared" si="0"/>
        <v>19738</v>
      </c>
      <c r="D13" s="210">
        <f>SUM(D6:D12)</f>
        <v>19738</v>
      </c>
      <c r="E13" s="210">
        <v>0</v>
      </c>
    </row>
    <row r="14" spans="1:5" ht="25.5">
      <c r="A14" s="225">
        <v>9</v>
      </c>
      <c r="B14" s="212" t="s">
        <v>1143</v>
      </c>
      <c r="C14" s="210">
        <f t="shared" si="0"/>
        <v>19738</v>
      </c>
      <c r="D14" s="213">
        <f>SUM(D13)</f>
        <v>19738</v>
      </c>
      <c r="E14" s="213">
        <v>0</v>
      </c>
    </row>
    <row r="15" spans="1:5" ht="25.5">
      <c r="A15" s="225">
        <v>10</v>
      </c>
      <c r="B15" s="212" t="s">
        <v>1144</v>
      </c>
      <c r="C15" s="210">
        <f t="shared" si="0"/>
        <v>19742</v>
      </c>
      <c r="D15" s="213">
        <f>SUM(D14)</f>
        <v>19738</v>
      </c>
      <c r="E15" s="213">
        <v>4</v>
      </c>
    </row>
  </sheetData>
  <mergeCells count="1">
    <mergeCell ref="A2:E2"/>
  </mergeCells>
  <pageMargins left="0.7" right="0.7" top="0.75" bottom="0.75" header="0.3" footer="0.3"/>
  <pageSetup paperSize="9" scale="83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>
  <dimension ref="A1:L39"/>
  <sheetViews>
    <sheetView view="pageBreakPreview" zoomScale="90" zoomScaleSheetLayoutView="90" workbookViewId="0">
      <pane xSplit="1" ySplit="7" topLeftCell="B8" activePane="bottomRight" state="frozen"/>
      <selection activeCell="F52" sqref="F52"/>
      <selection pane="topRight" activeCell="F52" sqref="F52"/>
      <selection pane="bottomLeft" activeCell="F52" sqref="F52"/>
      <selection pane="bottomRight" activeCell="J12" sqref="J12"/>
    </sheetView>
  </sheetViews>
  <sheetFormatPr defaultRowHeight="12" outlineLevelRow="1"/>
  <cols>
    <col min="1" max="1" width="53.5703125" style="42" customWidth="1"/>
    <col min="2" max="2" width="14.42578125" style="49" customWidth="1"/>
    <col min="3" max="3" width="12.85546875" style="49" customWidth="1"/>
    <col min="4" max="4" width="14.42578125" style="49" customWidth="1"/>
    <col min="5" max="5" width="12.85546875" style="49" customWidth="1"/>
    <col min="6" max="6" width="14.42578125" style="49" customWidth="1"/>
    <col min="7" max="7" width="12.85546875" style="49" customWidth="1"/>
    <col min="8" max="8" width="10.42578125" style="43" bestFit="1" customWidth="1"/>
    <col min="9" max="9" width="10.140625" style="43" bestFit="1" customWidth="1"/>
    <col min="10" max="10" width="11.5703125" style="43" bestFit="1" customWidth="1"/>
    <col min="11" max="16384" width="9.140625" style="43"/>
  </cols>
  <sheetData>
    <row r="1" spans="1:12" ht="12.75" customHeight="1">
      <c r="A1" s="54"/>
      <c r="B1" s="54"/>
      <c r="C1" s="71"/>
      <c r="D1" s="54"/>
      <c r="E1" s="71"/>
      <c r="F1" s="54"/>
      <c r="G1" s="71" t="s">
        <v>1267</v>
      </c>
    </row>
    <row r="2" spans="1:12" ht="12.75" customHeight="1">
      <c r="A2" s="54"/>
      <c r="B2" s="54"/>
      <c r="C2" s="71"/>
      <c r="D2" s="54"/>
      <c r="E2" s="71"/>
      <c r="F2" s="54"/>
      <c r="G2" s="71"/>
    </row>
    <row r="3" spans="1:12" ht="12.75" customHeight="1">
      <c r="A3" s="260" t="s">
        <v>1152</v>
      </c>
      <c r="B3" s="260"/>
      <c r="C3" s="260"/>
      <c r="D3" s="260"/>
      <c r="E3" s="260"/>
      <c r="F3" s="260"/>
      <c r="G3" s="260"/>
    </row>
    <row r="4" spans="1:12" ht="19.5" customHeight="1">
      <c r="A4" s="263" t="s">
        <v>561</v>
      </c>
      <c r="B4" s="263"/>
      <c r="C4" s="263"/>
      <c r="D4" s="263"/>
      <c r="E4" s="263"/>
      <c r="F4" s="263"/>
      <c r="G4" s="263"/>
    </row>
    <row r="5" spans="1:12" ht="12.75" customHeight="1">
      <c r="A5" s="231"/>
      <c r="B5" s="232"/>
      <c r="C5" s="233"/>
      <c r="D5" s="232"/>
      <c r="E5" s="233"/>
      <c r="F5" s="232"/>
      <c r="G5" s="233"/>
      <c r="H5" s="54"/>
      <c r="I5" s="55"/>
      <c r="J5" s="55"/>
      <c r="K5" s="55"/>
      <c r="L5" s="55"/>
    </row>
    <row r="6" spans="1:12" s="44" customFormat="1" ht="22.5" customHeight="1">
      <c r="A6" s="264" t="s">
        <v>76</v>
      </c>
      <c r="B6" s="262" t="s">
        <v>995</v>
      </c>
      <c r="C6" s="262"/>
      <c r="D6" s="261" t="s">
        <v>1072</v>
      </c>
      <c r="E6" s="262"/>
      <c r="F6" s="261" t="s">
        <v>964</v>
      </c>
      <c r="G6" s="262"/>
    </row>
    <row r="7" spans="1:12" s="44" customFormat="1">
      <c r="A7" s="265"/>
      <c r="B7" s="76" t="s">
        <v>294</v>
      </c>
      <c r="C7" s="76" t="s">
        <v>293</v>
      </c>
      <c r="D7" s="161" t="s">
        <v>294</v>
      </c>
      <c r="E7" s="161" t="s">
        <v>293</v>
      </c>
      <c r="F7" s="161" t="s">
        <v>294</v>
      </c>
      <c r="G7" s="161" t="s">
        <v>293</v>
      </c>
    </row>
    <row r="8" spans="1:12" s="46" customFormat="1" ht="18" customHeight="1" outlineLevel="1">
      <c r="A8" s="45"/>
      <c r="B8" s="47"/>
      <c r="C8" s="50"/>
      <c r="D8" s="47"/>
      <c r="E8" s="50"/>
      <c r="F8" s="47"/>
      <c r="G8" s="50"/>
      <c r="H8" s="46" t="s">
        <v>534</v>
      </c>
    </row>
    <row r="9" spans="1:12" s="46" customFormat="1" ht="18" customHeight="1" outlineLevel="1">
      <c r="A9" s="51" t="s">
        <v>474</v>
      </c>
      <c r="B9" s="77">
        <f t="shared" ref="B9:G9" si="0">SUBTOTAL(9,B8:B8)</f>
        <v>0</v>
      </c>
      <c r="C9" s="77">
        <f t="shared" si="0"/>
        <v>0</v>
      </c>
      <c r="D9" s="77">
        <f t="shared" si="0"/>
        <v>0</v>
      </c>
      <c r="E9" s="77">
        <f t="shared" si="0"/>
        <v>0</v>
      </c>
      <c r="F9" s="77">
        <f t="shared" si="0"/>
        <v>0</v>
      </c>
      <c r="G9" s="77">
        <f t="shared" si="0"/>
        <v>0</v>
      </c>
      <c r="H9" s="46" t="s">
        <v>534</v>
      </c>
    </row>
    <row r="10" spans="1:12" s="46" customFormat="1" ht="21" customHeight="1" outlineLevel="1">
      <c r="A10" s="51" t="s">
        <v>476</v>
      </c>
      <c r="B10" s="77"/>
      <c r="C10" s="77"/>
      <c r="D10" s="77"/>
      <c r="E10" s="77"/>
      <c r="F10" s="77"/>
      <c r="G10" s="77"/>
      <c r="H10" s="46" t="s">
        <v>534</v>
      </c>
    </row>
    <row r="11" spans="1:12" s="46" customFormat="1" ht="18.75" customHeight="1" outlineLevel="1">
      <c r="A11" s="51" t="s">
        <v>480</v>
      </c>
      <c r="B11" s="77">
        <f>SUM(B12:B17)</f>
        <v>900</v>
      </c>
      <c r="C11" s="77">
        <f t="shared" ref="C11:E11" si="1">SUM(C12:C17)</f>
        <v>0</v>
      </c>
      <c r="D11" s="77">
        <f t="shared" si="1"/>
        <v>1120</v>
      </c>
      <c r="E11" s="77">
        <f t="shared" si="1"/>
        <v>190</v>
      </c>
      <c r="F11" s="77">
        <f>SUM(F12)</f>
        <v>217</v>
      </c>
      <c r="G11" s="77">
        <f>SUM(G12)</f>
        <v>58</v>
      </c>
      <c r="H11" s="89" t="s">
        <v>362</v>
      </c>
    </row>
    <row r="12" spans="1:12" s="46" customFormat="1" ht="18.75" customHeight="1" outlineLevel="1">
      <c r="A12" s="51" t="s">
        <v>1001</v>
      </c>
      <c r="B12" s="77">
        <v>0</v>
      </c>
      <c r="C12" s="77"/>
      <c r="D12" s="77">
        <v>220</v>
      </c>
      <c r="E12" s="77">
        <v>60</v>
      </c>
      <c r="F12" s="77">
        <v>217</v>
      </c>
      <c r="G12" s="77">
        <v>58</v>
      </c>
      <c r="H12" s="89"/>
    </row>
    <row r="13" spans="1:12" s="46" customFormat="1" ht="16.5" customHeight="1" outlineLevel="1">
      <c r="A13" s="51" t="s">
        <v>482</v>
      </c>
      <c r="B13" s="77">
        <v>900</v>
      </c>
      <c r="C13" s="77"/>
      <c r="D13" s="77">
        <v>900</v>
      </c>
      <c r="E13" s="77">
        <v>130</v>
      </c>
      <c r="F13" s="77">
        <f>SUM(F14:F17)</f>
        <v>787</v>
      </c>
      <c r="G13" s="77">
        <f>SUM(G14:G17)</f>
        <v>128</v>
      </c>
      <c r="H13" s="46" t="s">
        <v>363</v>
      </c>
    </row>
    <row r="14" spans="1:12" s="46" customFormat="1" ht="16.5" customHeight="1" outlineLevel="1">
      <c r="A14" s="51" t="s">
        <v>1002</v>
      </c>
      <c r="B14" s="77"/>
      <c r="C14" s="77"/>
      <c r="D14" s="77"/>
      <c r="E14" s="77"/>
      <c r="F14" s="77">
        <v>143</v>
      </c>
      <c r="G14" s="77">
        <v>39</v>
      </c>
    </row>
    <row r="15" spans="1:12" s="46" customFormat="1" ht="16.5" customHeight="1" outlineLevel="1">
      <c r="A15" s="51" t="s">
        <v>1003</v>
      </c>
      <c r="B15" s="77"/>
      <c r="C15" s="77"/>
      <c r="D15" s="77"/>
      <c r="E15" s="77"/>
      <c r="F15" s="77">
        <v>101</v>
      </c>
      <c r="G15" s="77">
        <v>27</v>
      </c>
    </row>
    <row r="16" spans="1:12" s="46" customFormat="1" ht="16.5" customHeight="1" outlineLevel="1">
      <c r="A16" s="51" t="s">
        <v>1004</v>
      </c>
      <c r="B16" s="77"/>
      <c r="C16" s="77"/>
      <c r="D16" s="77"/>
      <c r="E16" s="77"/>
      <c r="F16" s="77">
        <v>315</v>
      </c>
      <c r="G16" s="77"/>
    </row>
    <row r="17" spans="1:12" s="46" customFormat="1" ht="16.5" customHeight="1" outlineLevel="1">
      <c r="A17" s="51" t="s">
        <v>1005</v>
      </c>
      <c r="B17" s="77"/>
      <c r="C17" s="77"/>
      <c r="D17" s="77"/>
      <c r="E17" s="77"/>
      <c r="F17" s="77">
        <v>228</v>
      </c>
      <c r="G17" s="77">
        <v>62</v>
      </c>
    </row>
    <row r="18" spans="1:12" s="46" customFormat="1" ht="16.5" customHeight="1" outlineLevel="1">
      <c r="A18" s="52" t="s">
        <v>559</v>
      </c>
      <c r="B18" s="77">
        <f>SUBTOTAL(9,B8:B13)</f>
        <v>1800</v>
      </c>
      <c r="C18" s="77">
        <f>SUBTOTAL(9,C8:C13)</f>
        <v>0</v>
      </c>
      <c r="D18" s="77">
        <f>SUM(D11)</f>
        <v>1120</v>
      </c>
      <c r="E18" s="77">
        <f>SUM(E11)</f>
        <v>190</v>
      </c>
      <c r="F18" s="77">
        <f>SUM(F11,F13)</f>
        <v>1004</v>
      </c>
      <c r="G18" s="77">
        <f>SUM(G11,G13)</f>
        <v>186</v>
      </c>
      <c r="H18" s="46" t="s">
        <v>364</v>
      </c>
    </row>
    <row r="19" spans="1:12" s="46" customFormat="1" ht="16.5" customHeight="1" outlineLevel="1">
      <c r="A19" s="51" t="s">
        <v>541</v>
      </c>
      <c r="B19" s="77">
        <v>3500</v>
      </c>
      <c r="C19" s="77"/>
      <c r="D19" s="77">
        <v>3350</v>
      </c>
      <c r="E19" s="77">
        <v>1150</v>
      </c>
      <c r="F19" s="77">
        <f>SUM(F20:F21)</f>
        <v>1175</v>
      </c>
      <c r="G19" s="77">
        <f>SUM(G20:G21)</f>
        <v>318</v>
      </c>
      <c r="H19" s="46" t="s">
        <v>534</v>
      </c>
    </row>
    <row r="20" spans="1:12" s="46" customFormat="1" ht="16.5" customHeight="1" outlineLevel="1">
      <c r="A20" s="51" t="s">
        <v>1006</v>
      </c>
      <c r="B20" s="77"/>
      <c r="C20" s="77"/>
      <c r="D20" s="77">
        <v>800</v>
      </c>
      <c r="E20" s="77">
        <v>216</v>
      </c>
      <c r="F20" s="77">
        <v>795</v>
      </c>
      <c r="G20" s="77">
        <v>215</v>
      </c>
    </row>
    <row r="21" spans="1:12" s="46" customFormat="1" ht="16.5" customHeight="1" outlineLevel="1">
      <c r="A21" s="51" t="s">
        <v>1007</v>
      </c>
      <c r="B21" s="77"/>
      <c r="C21" s="77"/>
      <c r="D21" s="77">
        <v>400</v>
      </c>
      <c r="E21" s="77">
        <v>108</v>
      </c>
      <c r="F21" s="77">
        <v>380</v>
      </c>
      <c r="G21" s="77">
        <v>103</v>
      </c>
    </row>
    <row r="22" spans="1:12" s="46" customFormat="1" ht="16.5" customHeight="1" outlineLevel="1">
      <c r="A22" s="51" t="s">
        <v>965</v>
      </c>
      <c r="B22" s="77"/>
      <c r="C22" s="77"/>
      <c r="D22" s="77"/>
      <c r="E22" s="77"/>
      <c r="F22" s="77"/>
      <c r="G22" s="77"/>
      <c r="H22" s="46" t="s">
        <v>534</v>
      </c>
    </row>
    <row r="23" spans="1:12" s="46" customFormat="1" ht="16.5" customHeight="1" outlineLevel="1">
      <c r="A23" s="52" t="s">
        <v>560</v>
      </c>
      <c r="B23" s="77">
        <f>SUBTOTAL(9,B19:B22)</f>
        <v>3500</v>
      </c>
      <c r="C23" s="77">
        <f>SUBTOTAL(9,C19:C22)</f>
        <v>0</v>
      </c>
      <c r="D23" s="77">
        <f>SUM(D19)</f>
        <v>3350</v>
      </c>
      <c r="E23" s="77">
        <f>SUM(E19)</f>
        <v>1150</v>
      </c>
      <c r="F23" s="77">
        <f>SUM(F19)</f>
        <v>1175</v>
      </c>
      <c r="G23" s="77">
        <f>SUM(G19)</f>
        <v>318</v>
      </c>
    </row>
    <row r="24" spans="1:12" s="46" customFormat="1" ht="16.5" customHeight="1" outlineLevel="1">
      <c r="A24" s="56" t="s">
        <v>292</v>
      </c>
      <c r="B24" s="77">
        <f>SUBTOTAL(9,B8:B23)</f>
        <v>5300</v>
      </c>
      <c r="C24" s="77">
        <f>SUBTOTAL(9,C8:C23)</f>
        <v>0</v>
      </c>
      <c r="D24" s="77">
        <f>SUM(D18,D23)</f>
        <v>4470</v>
      </c>
      <c r="E24" s="77">
        <f>SUM(E18,E23)</f>
        <v>1340</v>
      </c>
      <c r="F24" s="77">
        <f>SUM(F18,F23)</f>
        <v>2179</v>
      </c>
      <c r="G24" s="77">
        <f>SUM(G18,G23)</f>
        <v>504</v>
      </c>
    </row>
    <row r="25" spans="1:12" s="46" customFormat="1" ht="18" customHeight="1" outlineLevel="1">
      <c r="A25" s="42"/>
      <c r="B25" s="49"/>
      <c r="C25" s="49"/>
      <c r="D25" s="49"/>
      <c r="E25" s="49"/>
      <c r="F25" s="49"/>
      <c r="G25" s="49"/>
      <c r="H25" s="88" t="s">
        <v>361</v>
      </c>
    </row>
    <row r="26" spans="1:12" s="53" customFormat="1" ht="11.25">
      <c r="A26" s="42"/>
      <c r="B26" s="48"/>
      <c r="C26" s="48"/>
      <c r="D26" s="48">
        <f>+D24+E24</f>
        <v>5810</v>
      </c>
      <c r="E26" s="48"/>
      <c r="F26" s="48">
        <f>+F24+G24</f>
        <v>2683</v>
      </c>
      <c r="G26" s="48"/>
      <c r="I26" s="162">
        <f>+össz!E248</f>
        <v>1175</v>
      </c>
      <c r="L26" s="46"/>
    </row>
    <row r="27" spans="1:12" s="46" customFormat="1" ht="18" customHeight="1" outlineLevel="1">
      <c r="A27" s="42"/>
      <c r="B27" s="48"/>
      <c r="C27" s="48"/>
      <c r="D27" s="48"/>
      <c r="E27" s="48"/>
      <c r="F27" s="48"/>
      <c r="G27" s="48"/>
      <c r="H27" s="88" t="s">
        <v>361</v>
      </c>
      <c r="L27" s="53"/>
    </row>
    <row r="28" spans="1:12" s="53" customFormat="1" ht="11.25">
      <c r="A28" s="42"/>
      <c r="B28" s="48"/>
      <c r="C28" s="48"/>
      <c r="D28" s="48"/>
      <c r="E28" s="48"/>
      <c r="F28" s="48"/>
      <c r="G28" s="48"/>
      <c r="I28" s="162"/>
      <c r="L28" s="46"/>
    </row>
    <row r="29" spans="1:12" s="53" customFormat="1" ht="18.75" customHeight="1">
      <c r="A29" s="42"/>
      <c r="B29" s="48"/>
      <c r="C29" s="48"/>
      <c r="D29" s="48"/>
      <c r="E29" s="48"/>
      <c r="F29" s="48"/>
      <c r="G29" s="48"/>
    </row>
    <row r="30" spans="1:12" s="57" customFormat="1" ht="17.25" customHeight="1">
      <c r="A30" s="42"/>
      <c r="B30" s="48"/>
      <c r="C30" s="48"/>
      <c r="D30" s="48"/>
      <c r="E30" s="48"/>
      <c r="F30" s="48"/>
      <c r="G30" s="48"/>
      <c r="H30" s="58">
        <f>+E24+D24</f>
        <v>5810</v>
      </c>
      <c r="I30" s="163"/>
      <c r="L30" s="53"/>
    </row>
    <row r="31" spans="1:12">
      <c r="B31" s="48"/>
      <c r="C31" s="48"/>
      <c r="D31" s="48"/>
      <c r="E31" s="48"/>
      <c r="F31" s="48"/>
      <c r="G31" s="48"/>
      <c r="H31" s="87"/>
      <c r="L31" s="57"/>
    </row>
    <row r="32" spans="1:12" s="41" customFormat="1">
      <c r="A32" s="42"/>
      <c r="B32" s="48"/>
      <c r="C32" s="48"/>
      <c r="D32" s="48"/>
      <c r="E32" s="48"/>
      <c r="F32" s="48"/>
      <c r="G32" s="48"/>
      <c r="L32" s="43"/>
    </row>
    <row r="33" spans="1:12" s="41" customFormat="1" ht="11.25">
      <c r="A33" s="42"/>
      <c r="B33" s="48"/>
      <c r="C33" s="48"/>
      <c r="D33" s="48"/>
      <c r="E33" s="48"/>
      <c r="F33" s="48"/>
      <c r="G33" s="48"/>
    </row>
    <row r="34" spans="1:12" s="41" customFormat="1">
      <c r="A34" s="42"/>
      <c r="B34" s="49"/>
      <c r="C34" s="49"/>
      <c r="D34" s="49"/>
      <c r="E34" s="49"/>
      <c r="F34" s="49"/>
      <c r="G34" s="49"/>
    </row>
    <row r="35" spans="1:12" s="41" customFormat="1">
      <c r="A35" s="42"/>
      <c r="B35" s="49"/>
      <c r="C35" s="49"/>
      <c r="D35" s="49"/>
      <c r="E35" s="49"/>
      <c r="F35" s="49"/>
      <c r="G35" s="49"/>
    </row>
    <row r="36" spans="1:12" s="41" customFormat="1">
      <c r="A36" s="42"/>
      <c r="B36" s="49"/>
      <c r="C36" s="49"/>
      <c r="D36" s="49"/>
      <c r="E36" s="49"/>
      <c r="F36" s="49"/>
      <c r="G36" s="49"/>
    </row>
    <row r="37" spans="1:12" s="41" customFormat="1">
      <c r="A37" s="42"/>
      <c r="B37" s="49"/>
      <c r="C37" s="49"/>
      <c r="D37" s="49"/>
      <c r="E37" s="49"/>
      <c r="F37" s="49"/>
      <c r="G37" s="49"/>
    </row>
    <row r="38" spans="1:12" s="41" customFormat="1">
      <c r="A38" s="42"/>
      <c r="B38" s="49"/>
      <c r="C38" s="49"/>
      <c r="D38" s="49"/>
      <c r="E38" s="49"/>
      <c r="F38" s="49"/>
      <c r="G38" s="49"/>
    </row>
    <row r="39" spans="1:12">
      <c r="L39" s="41"/>
    </row>
  </sheetData>
  <autoFilter ref="A7:J9"/>
  <mergeCells count="6">
    <mergeCell ref="A3:G3"/>
    <mergeCell ref="F6:G6"/>
    <mergeCell ref="A4:G4"/>
    <mergeCell ref="D6:E6"/>
    <mergeCell ref="A6:A7"/>
    <mergeCell ref="B6:C6"/>
  </mergeCells>
  <phoneticPr fontId="13" type="noConversion"/>
  <printOptions horizontalCentered="1"/>
  <pageMargins left="0.39370078740157483" right="0.39370078740157483" top="0.78740157480314965" bottom="0.59055118110236227" header="0.51181102362204722" footer="0.39370078740157483"/>
  <pageSetup scale="53" orientation="portrait" horizontalDpi="200" verticalDpi="200" r:id="rId1"/>
  <headerFooter alignWithMargins="0">
    <oddHeader>&amp;L&amp;"Arial CE,Félkövér"Ordacsehi Község Önkormányzat&amp;"Arial CE,Normál"
2015. ÉVI ZÁRSZÁMADÁSI RENDELET&amp;RÉrték típus: Ezer Forint</oddHeader>
    <oddFooter>&amp;R&amp;P/&amp;N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19</vt:i4>
      </vt:variant>
      <vt:variant>
        <vt:lpstr>Névvel ellátott tartományok</vt:lpstr>
      </vt:variant>
      <vt:variant>
        <vt:i4>11</vt:i4>
      </vt:variant>
    </vt:vector>
  </HeadingPairs>
  <TitlesOfParts>
    <vt:vector size="30" baseType="lpstr">
      <vt:lpstr>címrend</vt:lpstr>
      <vt:lpstr>össz</vt:lpstr>
      <vt:lpstr>ÖNK</vt:lpstr>
      <vt:lpstr>Önk.kiadás</vt:lpstr>
      <vt:lpstr>Önk.bevétel</vt:lpstr>
      <vt:lpstr>Óvoda</vt:lpstr>
      <vt:lpstr>Óvoda kiadás</vt:lpstr>
      <vt:lpstr>Óvoda bevétel</vt:lpstr>
      <vt:lpstr>Felhalmozás</vt:lpstr>
      <vt:lpstr>létszám</vt:lpstr>
      <vt:lpstr>eu</vt:lpstr>
      <vt:lpstr>ktett</vt:lpstr>
      <vt:lpstr>többéves</vt:lpstr>
      <vt:lpstr>követelések</vt:lpstr>
      <vt:lpstr>Kötelezettségek</vt:lpstr>
      <vt:lpstr>Pénzmaradvány</vt:lpstr>
      <vt:lpstr>Pénzkészlet</vt:lpstr>
      <vt:lpstr>Részesedések</vt:lpstr>
      <vt:lpstr>Vagyonkimutatás</vt:lpstr>
      <vt:lpstr>Felhalmozás!Nyomtatási_cím</vt:lpstr>
      <vt:lpstr>követelések!Nyomtatási_cím</vt:lpstr>
      <vt:lpstr>ÖNK!Nyomtatási_cím</vt:lpstr>
      <vt:lpstr>össz!Nyomtatási_cím</vt:lpstr>
      <vt:lpstr>címrend!Nyomtatási_terület</vt:lpstr>
      <vt:lpstr>eu!Nyomtatási_terület</vt:lpstr>
      <vt:lpstr>Felhalmozás!Nyomtatási_terület</vt:lpstr>
      <vt:lpstr>létszám!Nyomtatási_terület</vt:lpstr>
      <vt:lpstr>Óvoda!Nyomtatási_terület</vt:lpstr>
      <vt:lpstr>ÖNK!Nyomtatási_terület</vt:lpstr>
      <vt:lpstr>össz!Nyomtatási_terület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2015. évi költségvetés módosítása</dc:title>
  <dc:creator>vcsere</dc:creator>
  <cp:lastModifiedBy>PC2</cp:lastModifiedBy>
  <cp:lastPrinted>2017-04-24T17:05:51Z</cp:lastPrinted>
  <dcterms:created xsi:type="dcterms:W3CDTF">2010-05-29T08:47:41Z</dcterms:created>
  <dcterms:modified xsi:type="dcterms:W3CDTF">2017-04-25T12:27:15Z</dcterms:modified>
</cp:coreProperties>
</file>