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39ACBFF0-53C2-4258-BA4E-44BE9DEE95AC}" xr6:coauthVersionLast="41" xr6:coauthVersionMax="41" xr10:uidLastSave="{00000000-0000-0000-0000-000000000000}"/>
  <bookViews>
    <workbookView xWindow="-120" yWindow="-120" windowWidth="20730" windowHeight="11160" xr2:uid="{7BE7C51C-A5C3-42D2-8D8C-DD4D26206AC1}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F49" i="1" s="1"/>
  <c r="E48" i="1"/>
  <c r="C48" i="1"/>
  <c r="F48" i="1" s="1"/>
  <c r="E47" i="1"/>
  <c r="C47" i="1"/>
  <c r="F47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F38" i="1"/>
  <c r="E38" i="1"/>
  <c r="C38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C31" i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F20" i="1"/>
  <c r="E20" i="1"/>
  <c r="C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C8" i="1"/>
  <c r="C37" i="1" s="1"/>
  <c r="F37" i="1" l="1"/>
  <c r="C42" i="1"/>
  <c r="F42" i="1" s="1"/>
  <c r="C46" i="1"/>
  <c r="F8" i="1"/>
  <c r="F46" i="1" l="1"/>
  <c r="C58" i="1"/>
  <c r="F58" i="1" s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<sst xmlns="http://schemas.openxmlformats.org/spreadsheetml/2006/main" count="116" uniqueCount="102">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</sst>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166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 indent="1"/>
    </xf>
    <xf numFmtId="164" fontId="19" fillId="0" borderId="3" xfId="0" applyNumberFormat="1" applyFont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left" vertical="center" wrapText="1" indent="1"/>
    </xf>
    <xf numFmtId="164" fontId="20" fillId="0" borderId="19" xfId="0" applyNumberFormat="1" applyFont="1" applyBorder="1" applyAlignment="1" applyProtection="1">
      <alignment horizontal="right" vertical="center" wrapText="1" indent="1"/>
      <protection locked="0"/>
    </xf>
    <xf numFmtId="0" fontId="18" fillId="0" borderId="20" xfId="1" applyFont="1" applyBorder="1" applyAlignment="1">
      <alignment horizontal="left" vertical="center" wrapText="1" indent="1"/>
    </xf>
    <xf numFmtId="164" fontId="20" fillId="0" borderId="21" xfId="0" applyNumberFormat="1" applyFont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vertical="center" wrapText="1"/>
    </xf>
    <xf numFmtId="164" fontId="2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8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left" vertical="center" wrapText="1" indent="1"/>
    </xf>
    <xf numFmtId="164" fontId="20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8" xfId="1" applyFont="1" applyBorder="1" applyAlignment="1">
      <alignment horizontal="left" vertical="center" wrapText="1" indent="1"/>
    </xf>
    <xf numFmtId="0" fontId="5" fillId="0" borderId="26" xfId="1" applyFont="1" applyBorder="1" applyAlignment="1">
      <alignment horizontal="left" vertical="center" wrapText="1" indent="1"/>
    </xf>
    <xf numFmtId="164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Border="1" applyAlignment="1">
      <alignment horizontal="right" vertical="center" wrapText="1" indent="1"/>
    </xf>
    <xf numFmtId="0" fontId="22" fillId="0" borderId="10" xfId="0" applyFont="1" applyBorder="1" applyAlignment="1">
      <alignment horizontal="center" vertical="center" wrapText="1"/>
    </xf>
    <xf numFmtId="164" fontId="23" fillId="0" borderId="28" xfId="0" applyNumberFormat="1" applyFont="1" applyBorder="1" applyAlignment="1">
      <alignment horizontal="right" vertical="center" wrapText="1" indent="1"/>
    </xf>
    <xf numFmtId="164" fontId="23" fillId="0" borderId="27" xfId="0" applyNumberFormat="1" applyFont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>
      <alignment horizontal="left" wrapText="1" inden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12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right" vertical="center" wrapText="1" indent="1"/>
    </xf>
    <xf numFmtId="0" fontId="25" fillId="0" borderId="0" xfId="0" applyFont="1" applyAlignment="1">
      <alignment vertical="center" wrapText="1"/>
    </xf>
    <xf numFmtId="164" fontId="23" fillId="0" borderId="12" xfId="0" applyNumberFormat="1" applyFont="1" applyBorder="1" applyAlignment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164" fontId="2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right" vertical="center" wrapText="1" indent="1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vertical="center" wrapText="1"/>
    </xf>
    <xf numFmtId="4" fontId="28" fillId="0" borderId="12" xfId="0" applyNumberFormat="1" applyFont="1" applyBorder="1" applyAlignment="1" applyProtection="1">
      <alignment horizontal="right" vertical="center" wrapText="1" indent="1"/>
      <protection locked="0"/>
    </xf>
    <xf numFmtId="0" fontId="0" fillId="0" borderId="31" xfId="0" applyBorder="1" applyAlignment="1">
      <alignment horizontal="left" vertical="center"/>
    </xf>
    <xf numFmtId="0" fontId="11" fillId="0" borderId="32" xfId="0" applyFont="1" applyBorder="1" applyAlignment="1">
      <alignment vertical="center" wrapText="1"/>
    </xf>
    <xf numFmtId="165" fontId="27" fillId="0" borderId="33" xfId="0" applyNumberFormat="1" applyFont="1" applyBorder="1" applyAlignment="1" applyProtection="1">
      <alignment horizontal="right" vertical="center" wrapText="1" indent="1"/>
      <protection locked="0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167" fontId="27" fillId="0" borderId="12" xfId="2" applyNumberFormat="1" applyFont="1" applyBorder="1" applyAlignment="1">
      <alignment horizontal="right" vertical="center" wrapText="1" indent="1"/>
    </xf>
    <xf numFmtId="0" fontId="27" fillId="2" borderId="31" xfId="0" applyFont="1" applyFill="1" applyBorder="1" applyAlignment="1">
      <alignment horizontal="left" vertical="center" wrapText="1"/>
    </xf>
    <xf numFmtId="0" fontId="27" fillId="2" borderId="26" xfId="0" applyFont="1" applyFill="1" applyBorder="1" applyAlignment="1">
      <alignment horizontal="left" vertical="center" wrapText="1"/>
    </xf>
    <xf numFmtId="168" fontId="27" fillId="2" borderId="33" xfId="2" applyNumberFormat="1" applyFont="1" applyFill="1" applyBorder="1" applyAlignment="1">
      <alignment horizontal="right" vertical="center" wrapText="1" inden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3">
    <cellStyle name="Ezres 4 2 2" xfId="2" xr:uid="{8261AA7D-C1FC-46F0-80F3-8682F8C8D48C}"/>
    <cellStyle name="Normál" xfId="0" builtinId="0"/>
    <cellStyle name="Normál_KVRENMUNKA" xfId="1" xr:uid="{0A54591B-1F64-4DF9-A7D3-167A9FE9C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C8">
            <v>8934298</v>
          </cell>
        </row>
        <row r="10">
          <cell r="C10">
            <v>7034880</v>
          </cell>
        </row>
        <row r="14">
          <cell r="C14">
            <v>1899418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8934298</v>
          </cell>
        </row>
        <row r="38">
          <cell r="C38">
            <v>163158175</v>
          </cell>
        </row>
        <row r="39">
          <cell r="C39">
            <v>4393962</v>
          </cell>
        </row>
        <row r="41">
          <cell r="C41">
            <v>158764213</v>
          </cell>
        </row>
        <row r="42">
          <cell r="C42">
            <v>172092473</v>
          </cell>
        </row>
        <row r="46">
          <cell r="C46">
            <v>171353642</v>
          </cell>
        </row>
        <row r="47">
          <cell r="C47">
            <v>125174356</v>
          </cell>
        </row>
        <row r="48">
          <cell r="C48">
            <v>25654067</v>
          </cell>
        </row>
        <row r="49">
          <cell r="C49">
            <v>20525219</v>
          </cell>
        </row>
        <row r="52">
          <cell r="C52">
            <v>738831</v>
          </cell>
        </row>
        <row r="53">
          <cell r="C53">
            <v>738831</v>
          </cell>
        </row>
        <row r="58">
          <cell r="C58">
            <v>172092473</v>
          </cell>
        </row>
        <row r="60">
          <cell r="C60">
            <v>40.369999999999997</v>
          </cell>
        </row>
      </sheetData>
      <sheetData sheetId="23">
        <row r="8">
          <cell r="C8">
            <v>167971650</v>
          </cell>
        </row>
        <row r="10">
          <cell r="C10">
            <v>1000000</v>
          </cell>
        </row>
        <row r="11">
          <cell r="C11">
            <v>12700000</v>
          </cell>
        </row>
        <row r="13">
          <cell r="C13">
            <v>152500000</v>
          </cell>
        </row>
        <row r="14">
          <cell r="C14">
            <v>1771650</v>
          </cell>
        </row>
        <row r="20">
          <cell r="C20">
            <v>22754943</v>
          </cell>
        </row>
        <row r="23">
          <cell r="C23">
            <v>22754943</v>
          </cell>
        </row>
        <row r="24">
          <cell r="C24">
            <v>754943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190726593</v>
          </cell>
        </row>
        <row r="38">
          <cell r="C38">
            <v>412936669</v>
          </cell>
        </row>
        <row r="39">
          <cell r="C39">
            <v>9446650</v>
          </cell>
        </row>
        <row r="41">
          <cell r="C41">
            <v>403490019</v>
          </cell>
        </row>
        <row r="42">
          <cell r="C42">
            <v>603663262</v>
          </cell>
        </row>
        <row r="46">
          <cell r="C46">
            <v>591483461</v>
          </cell>
        </row>
        <row r="47">
          <cell r="C47">
            <v>344719877</v>
          </cell>
        </row>
        <row r="48">
          <cell r="C48">
            <v>72169927</v>
          </cell>
        </row>
        <row r="49">
          <cell r="C49">
            <v>174593657</v>
          </cell>
        </row>
        <row r="52">
          <cell r="C52">
            <v>13117319</v>
          </cell>
        </row>
        <row r="53">
          <cell r="C53">
            <v>13117319</v>
          </cell>
        </row>
        <row r="58">
          <cell r="C58">
            <v>604600780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C959-CAC7-426A-B956-9C7CB486B8B5}">
  <sheetPr codeName="Munka35">
    <tabColor rgb="FF92D050"/>
  </sheetPr>
  <dimension ref="A1:F64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183703416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13688512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152500000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4814904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22754943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v>22754943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v>754943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4" t="s">
        <v>48</v>
      </c>
      <c r="B25" s="45" t="s">
        <v>49</v>
      </c>
      <c r="C25" s="46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4" t="s">
        <v>50</v>
      </c>
      <c r="B26" s="45" t="s">
        <v>51</v>
      </c>
      <c r="C26" s="30">
        <f>+C27+C28+C29</f>
        <v>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47" t="s">
        <v>52</v>
      </c>
      <c r="B27" s="48" t="s">
        <v>53</v>
      </c>
      <c r="C27" s="49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47" t="s">
        <v>54</v>
      </c>
      <c r="B28" s="48" t="s">
        <v>43</v>
      </c>
      <c r="C28" s="50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47" t="s">
        <v>55</v>
      </c>
      <c r="B29" s="51" t="s">
        <v>56</v>
      </c>
      <c r="C29" s="50"/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2" t="s">
        <v>58</v>
      </c>
      <c r="C30" s="53"/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4" t="s">
        <v>59</v>
      </c>
      <c r="B31" s="45" t="s">
        <v>60</v>
      </c>
      <c r="C31" s="30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47" t="s">
        <v>61</v>
      </c>
      <c r="B32" s="48" t="s">
        <v>62</v>
      </c>
      <c r="C32" s="49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47" t="s">
        <v>63</v>
      </c>
      <c r="B33" s="51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2" t="s">
        <v>66</v>
      </c>
      <c r="C34" s="53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4" t="s">
        <v>67</v>
      </c>
      <c r="B35" s="45" t="s">
        <v>68</v>
      </c>
      <c r="C35" s="46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4" t="s">
        <v>69</v>
      </c>
      <c r="B36" s="45" t="s">
        <v>70</v>
      </c>
      <c r="C36" s="54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5" t="s">
        <v>72</v>
      </c>
      <c r="C37" s="55">
        <f>+C8+C20+C25+C26+C31+C35+C36</f>
        <v>206458359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6" t="s">
        <v>73</v>
      </c>
      <c r="B38" s="45" t="s">
        <v>74</v>
      </c>
      <c r="C38" s="57">
        <f>+C39+C40+C41</f>
        <v>576094844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7" t="s">
        <v>75</v>
      </c>
      <c r="B39" s="48" t="s">
        <v>76</v>
      </c>
      <c r="C39" s="49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47" t="s">
        <v>77</v>
      </c>
      <c r="B40" s="51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2" t="s">
        <v>80</v>
      </c>
      <c r="C41" s="58">
        <f>562158632+95600</f>
        <v>562254232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6" t="s">
        <v>81</v>
      </c>
      <c r="B42" s="59" t="s">
        <v>82</v>
      </c>
      <c r="C42" s="57">
        <f>+C37+C38</f>
        <v>782553203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0"/>
      <c r="B43" s="61"/>
      <c r="C43" s="62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3"/>
      <c r="B44" s="64"/>
      <c r="C44" s="65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69" customFormat="1" ht="12" customHeight="1" thickBot="1" x14ac:dyDescent="0.25">
      <c r="A45" s="66"/>
      <c r="B45" s="67" t="s">
        <v>83</v>
      </c>
      <c r="C45" s="68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4" t="s">
        <v>14</v>
      </c>
      <c r="B46" s="45" t="s">
        <v>84</v>
      </c>
      <c r="C46" s="70">
        <f>SUM(C47:C51)</f>
        <v>768628520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1">
        <f>471445483+80000</f>
        <v>471525483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2">
        <f>98130166+15600</f>
        <v>98145766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v>198957271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69" customFormat="1" ht="12" customHeight="1" thickBot="1" x14ac:dyDescent="0.25">
      <c r="A52" s="44" t="s">
        <v>38</v>
      </c>
      <c r="B52" s="45" t="s">
        <v>90</v>
      </c>
      <c r="C52" s="30">
        <f>SUM(C53:C55)</f>
        <v>13924683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49">
        <v>13924683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4" t="s">
        <v>48</v>
      </c>
      <c r="B57" s="45" t="s">
        <v>95</v>
      </c>
      <c r="C57" s="46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4" t="s">
        <v>50</v>
      </c>
      <c r="B58" s="73" t="s">
        <v>96</v>
      </c>
      <c r="C58" s="74">
        <f>+C46+C52+C57</f>
        <v>782553203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7" t="s">
        <v>97</v>
      </c>
      <c r="B60" s="78"/>
      <c r="C60" s="79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3" customFormat="1" ht="13.9" customHeight="1" thickBot="1" x14ac:dyDescent="0.25">
      <c r="A61" s="80" t="s">
        <v>98</v>
      </c>
      <c r="B61" s="81"/>
      <c r="C61" s="82">
        <v>0.5</v>
      </c>
      <c r="E61" s="32"/>
      <c r="F61" s="32"/>
    </row>
    <row r="62" spans="1:6" s="83" customFormat="1" ht="13.9" customHeight="1" thickBot="1" x14ac:dyDescent="0.25">
      <c r="A62" s="84" t="s">
        <v>99</v>
      </c>
      <c r="B62" s="85"/>
      <c r="C62" s="86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3" customFormat="1" ht="19.899999999999999" customHeight="1" thickBot="1" x14ac:dyDescent="0.25">
      <c r="A63" s="87" t="s">
        <v>100</v>
      </c>
      <c r="B63" s="88"/>
      <c r="C63" s="89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0" t="s">
        <v>101</v>
      </c>
      <c r="B64" s="91"/>
      <c r="C64" s="89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2019-03-28T13:32:22Z</dcterms:created>
  <dcterms:modified xsi:type="dcterms:W3CDTF">2019-03-28T13:32:23Z</dcterms:modified>
</cp:coreProperties>
</file>