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39ACBFF0-53C2-4258-BA4E-44BE9DEE95AC}" xr6:coauthVersionLast="41" xr6:coauthVersionMax="41" xr10:uidLastSave="{00000000-0000-0000-0000-000000000000}"/>
  <bookViews>
    <workbookView xWindow="-120" yWindow="-120" windowWidth="20730" windowHeight="11160" xr2:uid="{7BE7C51C-A5C3-42D2-8D8C-DD4D26206AC1}"/>
  </bookViews>
  <sheets>
    <sheet name="9.6. sz. mell Kornisné Kp." sheetId="1" r:id="rId1"/>
  </sheets>
  <externalReferences>
    <externalReference r:id="rId2"/>
  </externalReferences>
  <definedNames>
    <definedName name="_xlnm.Print_Titles" localSheetId="0">'9.6. sz. mell Kornisné Kp.'!$1:$6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F63" i="1" s="1"/>
  <c r="E62" i="1"/>
  <c r="F62" i="1" s="1"/>
  <c r="E60" i="1"/>
  <c r="F60" i="1" s="1"/>
  <c r="E59" i="1"/>
  <c r="F59" i="1" s="1"/>
  <c r="E58" i="1"/>
  <c r="F57" i="1"/>
  <c r="E57" i="1"/>
  <c r="F56" i="1"/>
  <c r="E56" i="1"/>
  <c r="F55" i="1"/>
  <c r="E55" i="1"/>
  <c r="F54" i="1"/>
  <c r="E54" i="1"/>
  <c r="F53" i="1"/>
  <c r="E53" i="1"/>
  <c r="E52" i="1"/>
  <c r="C52" i="1"/>
  <c r="F52" i="1" s="1"/>
  <c r="E51" i="1"/>
  <c r="F51" i="1" s="1"/>
  <c r="E50" i="1"/>
  <c r="F50" i="1" s="1"/>
  <c r="E49" i="1"/>
  <c r="F49" i="1" s="1"/>
  <c r="E48" i="1"/>
  <c r="C48" i="1"/>
  <c r="F48" i="1" s="1"/>
  <c r="E47" i="1"/>
  <c r="C47" i="1"/>
  <c r="F47" i="1" s="1"/>
  <c r="E46" i="1"/>
  <c r="F45" i="1"/>
  <c r="E45" i="1"/>
  <c r="F44" i="1"/>
  <c r="E44" i="1"/>
  <c r="F43" i="1"/>
  <c r="E43" i="1"/>
  <c r="E42" i="1"/>
  <c r="E41" i="1"/>
  <c r="C41" i="1"/>
  <c r="F41" i="1" s="1"/>
  <c r="F40" i="1"/>
  <c r="E40" i="1"/>
  <c r="F39" i="1"/>
  <c r="E39" i="1"/>
  <c r="F38" i="1"/>
  <c r="E38" i="1"/>
  <c r="C38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C31" i="1"/>
  <c r="E30" i="1"/>
  <c r="F30" i="1" s="1"/>
  <c r="E29" i="1"/>
  <c r="F29" i="1" s="1"/>
  <c r="E28" i="1"/>
  <c r="F28" i="1" s="1"/>
  <c r="E27" i="1"/>
  <c r="F27" i="1" s="1"/>
  <c r="E26" i="1"/>
  <c r="C26" i="1"/>
  <c r="F26" i="1" s="1"/>
  <c r="F25" i="1"/>
  <c r="E25" i="1"/>
  <c r="F24" i="1"/>
  <c r="E24" i="1"/>
  <c r="F23" i="1"/>
  <c r="E23" i="1"/>
  <c r="F22" i="1"/>
  <c r="E22" i="1"/>
  <c r="F21" i="1"/>
  <c r="E21" i="1"/>
  <c r="F20" i="1"/>
  <c r="E20" i="1"/>
  <c r="C20" i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C8" i="1"/>
  <c r="C37" i="1" s="1"/>
  <c r="F37" i="1" l="1"/>
  <c r="C42" i="1"/>
  <c r="F42" i="1" s="1"/>
  <c r="C46" i="1"/>
  <c r="F8" i="1"/>
  <c r="F46" i="1" l="1"/>
  <c r="C58" i="1"/>
  <c r="F58" i="1" s="1"/>
</calcChain>
</file>

<file path=xl/sharedStrings.xml><?xml version="1.0" encoding="utf-8"?>
<sst xmlns="http://schemas.openxmlformats.org/spreadsheetml/2006/main" count="116" uniqueCount="102">
  <si>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</si>
  <si>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</si>
  <si>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</si>
  <si>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</si>
  <si>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</si>
  <si>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</si>
  <si>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</si>
  <si>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</si>
  <si>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</si>
  <si>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</si>
  <si>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</si>
  <si>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</si>
  <si>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</si>
  <si>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</si>
  <si>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</si>
  <si>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</si>
  <si>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</si>
  <si>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</si>
  <si>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</si>
  <si>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</si>
  <si>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</si>
  <si>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</si>
  <si>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</si>
  <si>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</si>
  <si>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</si>
  <si>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</si>
  <si>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</si>
  <si>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</si>
  <si>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</si>
  <si>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</si>
  <si>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</si>
  <si>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</si>
  <si>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</si>
  <si>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</si>
  <si>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</si>
  <si>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</si>
  <si>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</si>
  <si>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</si>
  <si>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</si>
  <si>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</si>
  <si>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</si>
  <si>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</si>
  <si>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</si>
  <si>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</si>
  <si>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</si>
  <si>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</si>
  <si>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</si>
  <si>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</si>
  <si>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</si>
  <si>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</si>
  <si>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</si>
  <si>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</si>
  <si>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</si>
  <si>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</si>
  <si>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</si>
  <si>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</si>
  <si>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</si>
  <si>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</si>
  <si>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</si>
  <si>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</si>
  <si>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</si>
  <si>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</si>
  <si>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</si>
  <si>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</si>
  <si>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</si>
  <si>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</si>
  <si>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</si>
  <si>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</si>
  <si>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</si>
  <si>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</si>
  <si>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</si>
  <si>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</si>
  <si>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</si>
  <si>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</si>
  <si>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</si>
  <si>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</si>
  <si>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</si>
  <si>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</si>
  <si>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</si>
  <si>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</si>
  <si>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</si>
  <si>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</si>
  <si>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</si>
  <si>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</si>
  <si>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</si>
  <si>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</si>
  <si>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</si>
  <si>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</si>
  <si>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</si>
  <si>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</si>
  <si>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</si>
  <si>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</si>
  <si>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</si>
  <si>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</si>
  <si>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</si>
  <si>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</si>
  <si>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</si>
  <si>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</si>
  <si>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EFOP 3.2.9-16 pályázat keretében foglalkoztatott létszám</t>
  </si>
  <si>
    <t>GINOP pályázatok (fő)</t>
  </si>
  <si>
    <t>Megváltozott munkaképességű munkavállalók foglalkoztatása (fő)</t>
  </si>
  <si>
    <t>Gyakorlati képzés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</si>
</sst>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"/>
    <numFmt numFmtId="165" formatCode="#,##0.0"/>
    <numFmt numFmtId="166" formatCode="_-* #,##0.00\ _F_t_-;\-* #,##0.00\ _F_t_-;_-* &quot;-&quot;??\ _F_t_-;_-@_-"/>
    <numFmt numFmtId="167" formatCode="_-* #,##0.0\ _F_t_-;\-* #,##0.0\ _F_t_-;_-* &quot;-&quot;??\ _F_t_-;_-@_-"/>
    <numFmt numFmtId="168" formatCode="#,##0.0_ ;\-#,##0.0\ "/>
  </numFmts>
  <fonts count="2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166" fontId="1" fillId="0" borderId="0" applyFont="0" applyFill="0" applyBorder="0" applyAlignment="0" applyProtection="0"/>
  </cellStyleXfs>
  <cellXfs count="92">
    <xf numFmtId="0" fontId="0" fillId="0" borderId="0" xfId="0"/>
    <xf numFmtId="164" fontId="2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top"/>
    </xf>
    <xf numFmtId="164" fontId="2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 indent="1"/>
    </xf>
    <xf numFmtId="164" fontId="14" fillId="0" borderId="12" xfId="0" applyNumberFormat="1" applyFont="1" applyBorder="1" applyAlignment="1">
      <alignment horizontal="right" vertical="center" wrapText="1" indent="1"/>
    </xf>
    <xf numFmtId="0" fontId="15" fillId="0" borderId="0" xfId="0" applyFont="1" applyAlignment="1">
      <alignment vertical="center" wrapText="1"/>
    </xf>
    <xf numFmtId="3" fontId="16" fillId="0" borderId="0" xfId="0" applyNumberFormat="1" applyFont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left" vertical="center" wrapText="1" indent="1"/>
    </xf>
    <xf numFmtId="164" fontId="19" fillId="0" borderId="3" xfId="0" applyNumberFormat="1" applyFont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Border="1" applyAlignment="1">
      <alignment horizontal="center" vertical="center" wrapText="1"/>
    </xf>
    <xf numFmtId="0" fontId="18" fillId="0" borderId="18" xfId="1" applyFont="1" applyBorder="1" applyAlignment="1">
      <alignment horizontal="left" vertical="center" wrapText="1" indent="1"/>
    </xf>
    <xf numFmtId="164" fontId="20" fillId="0" borderId="19" xfId="0" applyNumberFormat="1" applyFont="1" applyBorder="1" applyAlignment="1" applyProtection="1">
      <alignment horizontal="right" vertical="center" wrapText="1" indent="1"/>
      <protection locked="0"/>
    </xf>
    <xf numFmtId="0" fontId="18" fillId="0" borderId="20" xfId="1" applyFont="1" applyBorder="1" applyAlignment="1">
      <alignment horizontal="left" vertical="center" wrapText="1" indent="1"/>
    </xf>
    <xf numFmtId="164" fontId="20" fillId="0" borderId="21" xfId="0" applyNumberFormat="1" applyFont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>
      <alignment vertical="center" wrapText="1"/>
    </xf>
    <xf numFmtId="164" fontId="20" fillId="0" borderId="22" xfId="0" applyNumberFormat="1" applyFont="1" applyBorder="1" applyAlignment="1" applyProtection="1">
      <alignment horizontal="right" vertical="center" wrapText="1" indent="1"/>
      <protection locked="0"/>
    </xf>
    <xf numFmtId="0" fontId="18" fillId="0" borderId="23" xfId="1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 indent="1"/>
    </xf>
    <xf numFmtId="164" fontId="14" fillId="0" borderId="12" xfId="0" applyNumberFormat="1" applyFont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left" vertical="center" wrapText="1" indent="1"/>
    </xf>
    <xf numFmtId="164" fontId="20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Border="1" applyAlignment="1" applyProtection="1">
      <alignment horizontal="right" vertical="center" wrapText="1" indent="1"/>
      <protection locked="0"/>
    </xf>
    <xf numFmtId="0" fontId="5" fillId="0" borderId="18" xfId="1" applyFont="1" applyBorder="1" applyAlignment="1">
      <alignment horizontal="left" vertical="center" wrapText="1" indent="1"/>
    </xf>
    <xf numFmtId="0" fontId="5" fillId="0" borderId="26" xfId="1" applyFont="1" applyBorder="1" applyAlignment="1">
      <alignment horizontal="left" vertical="center" wrapText="1" indent="1"/>
    </xf>
    <xf numFmtId="164" fontId="2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Border="1" applyAlignment="1">
      <alignment horizontal="right" vertical="center" wrapText="1" indent="1"/>
    </xf>
    <xf numFmtId="0" fontId="22" fillId="0" borderId="10" xfId="0" applyFont="1" applyBorder="1" applyAlignment="1">
      <alignment horizontal="center" vertical="center" wrapText="1"/>
    </xf>
    <xf numFmtId="164" fontId="23" fillId="0" borderId="28" xfId="0" applyNumberFormat="1" applyFont="1" applyBorder="1" applyAlignment="1">
      <alignment horizontal="right" vertical="center" wrapText="1" indent="1"/>
    </xf>
    <xf numFmtId="164" fontId="23" fillId="0" borderId="27" xfId="0" applyNumberFormat="1" applyFont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>
      <alignment horizontal="left" wrapText="1" indent="1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164" fontId="13" fillId="0" borderId="0" xfId="0" applyNumberFormat="1" applyFont="1" applyAlignment="1">
      <alignment horizontal="right" vertical="center" wrapText="1" inden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 indent="1"/>
    </xf>
    <xf numFmtId="0" fontId="12" fillId="0" borderId="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4" fontId="13" fillId="0" borderId="28" xfId="0" applyNumberFormat="1" applyFont="1" applyBorder="1" applyAlignment="1">
      <alignment horizontal="right" vertical="center" wrapText="1" indent="1"/>
    </xf>
    <xf numFmtId="0" fontId="25" fillId="0" borderId="0" xfId="0" applyFont="1" applyAlignment="1">
      <alignment vertical="center" wrapText="1"/>
    </xf>
    <xf numFmtId="164" fontId="23" fillId="0" borderId="12" xfId="0" applyNumberFormat="1" applyFont="1" applyBorder="1" applyAlignment="1">
      <alignment horizontal="right" vertical="center" wrapText="1" indent="1"/>
    </xf>
    <xf numFmtId="164" fontId="23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Border="1" applyAlignment="1" applyProtection="1">
      <alignment horizontal="right" vertical="center" wrapText="1" indent="1"/>
      <protection locked="0"/>
    </xf>
    <xf numFmtId="0" fontId="6" fillId="0" borderId="11" xfId="0" applyFont="1" applyBorder="1" applyAlignment="1">
      <alignment horizontal="left" vertical="center" wrapText="1" indent="1"/>
    </xf>
    <xf numFmtId="164" fontId="26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7" fillId="0" borderId="0" xfId="0" applyFont="1" applyAlignment="1">
      <alignment horizontal="right" vertical="center" wrapText="1" indent="1"/>
    </xf>
    <xf numFmtId="0" fontId="11" fillId="0" borderId="10" xfId="0" applyFont="1" applyBorder="1" applyAlignment="1">
      <alignment horizontal="left" vertical="center"/>
    </xf>
    <xf numFmtId="0" fontId="11" fillId="0" borderId="29" xfId="0" applyFont="1" applyBorder="1" applyAlignment="1">
      <alignment vertical="center" wrapText="1"/>
    </xf>
    <xf numFmtId="4" fontId="28" fillId="0" borderId="12" xfId="0" applyNumberFormat="1" applyFont="1" applyBorder="1" applyAlignment="1" applyProtection="1">
      <alignment horizontal="right" vertical="center" wrapText="1" indent="1"/>
      <protection locked="0"/>
    </xf>
    <xf numFmtId="0" fontId="0" fillId="0" borderId="31" xfId="0" applyBorder="1" applyAlignment="1">
      <alignment horizontal="left" vertical="center"/>
    </xf>
    <xf numFmtId="0" fontId="11" fillId="0" borderId="32" xfId="0" applyFont="1" applyBorder="1" applyAlignment="1">
      <alignment vertical="center" wrapText="1"/>
    </xf>
    <xf numFmtId="165" fontId="27" fillId="0" borderId="33" xfId="0" applyNumberFormat="1" applyFont="1" applyBorder="1" applyAlignment="1" applyProtection="1">
      <alignment horizontal="right" vertical="center" wrapText="1" indent="1"/>
      <protection locked="0"/>
    </xf>
    <xf numFmtId="0" fontId="27" fillId="0" borderId="0" xfId="0" applyFont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167" fontId="27" fillId="0" borderId="12" xfId="2" applyNumberFormat="1" applyFont="1" applyBorder="1" applyAlignment="1">
      <alignment horizontal="right" vertical="center" wrapText="1" indent="1"/>
    </xf>
    <xf numFmtId="0" fontId="27" fillId="2" borderId="31" xfId="0" applyFont="1" applyFill="1" applyBorder="1" applyAlignment="1">
      <alignment horizontal="left" vertical="center" wrapText="1"/>
    </xf>
    <xf numFmtId="0" fontId="27" fillId="2" borderId="26" xfId="0" applyFont="1" applyFill="1" applyBorder="1" applyAlignment="1">
      <alignment horizontal="left" vertical="center" wrapText="1"/>
    </xf>
    <xf numFmtId="168" fontId="27" fillId="2" borderId="33" xfId="2" applyNumberFormat="1" applyFont="1" applyFill="1" applyBorder="1" applyAlignment="1">
      <alignment horizontal="right" vertical="center" wrapText="1" indent="1"/>
    </xf>
    <xf numFmtId="0" fontId="0" fillId="0" borderId="7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</cellXfs>
  <cellStyles count="3">
    <cellStyle name="Ezres 4 2 2" xfId="2" xr:uid="{8261AA7D-C1FC-46F0-80F3-8682F8C8D48C}"/>
    <cellStyle name="Normál" xfId="0" builtinId="0"/>
    <cellStyle name="Normál_KVRENMUNKA" xfId="1" xr:uid="{0A54591B-1F64-4DF9-A7D3-167A9FE9C9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i_Ad&#243;igazgat&#225;si/2019/M&#225;t&#233;/K&#246;lts&#233;gvet&#233;s%20rend.%20m&#243;d.%20rendelettervezet%20mell&#233;klete-2019.03.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8.4. sz. 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C8">
            <v>8934298</v>
          </cell>
        </row>
        <row r="10">
          <cell r="C10">
            <v>7034880</v>
          </cell>
        </row>
        <row r="14">
          <cell r="C14">
            <v>1899418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8934298</v>
          </cell>
        </row>
        <row r="38">
          <cell r="C38">
            <v>163158175</v>
          </cell>
        </row>
        <row r="39">
          <cell r="C39">
            <v>4393962</v>
          </cell>
        </row>
        <row r="41">
          <cell r="C41">
            <v>158764213</v>
          </cell>
        </row>
        <row r="42">
          <cell r="C42">
            <v>172092473</v>
          </cell>
        </row>
        <row r="46">
          <cell r="C46">
            <v>171353642</v>
          </cell>
        </row>
        <row r="47">
          <cell r="C47">
            <v>125174356</v>
          </cell>
        </row>
        <row r="48">
          <cell r="C48">
            <v>25654067</v>
          </cell>
        </row>
        <row r="49">
          <cell r="C49">
            <v>20525219</v>
          </cell>
        </row>
        <row r="52">
          <cell r="C52">
            <v>738831</v>
          </cell>
        </row>
        <row r="53">
          <cell r="C53">
            <v>738831</v>
          </cell>
        </row>
        <row r="58">
          <cell r="C58">
            <v>172092473</v>
          </cell>
        </row>
        <row r="60">
          <cell r="C60">
            <v>40.369999999999997</v>
          </cell>
        </row>
      </sheetData>
      <sheetData sheetId="23">
        <row r="8">
          <cell r="C8">
            <v>167971650</v>
          </cell>
        </row>
        <row r="10">
          <cell r="C10">
            <v>1000000</v>
          </cell>
        </row>
        <row r="11">
          <cell r="C11">
            <v>12700000</v>
          </cell>
        </row>
        <row r="13">
          <cell r="C13">
            <v>152500000</v>
          </cell>
        </row>
        <row r="14">
          <cell r="C14">
            <v>1771650</v>
          </cell>
        </row>
        <row r="20">
          <cell r="C20">
            <v>22754943</v>
          </cell>
        </row>
        <row r="23">
          <cell r="C23">
            <v>22754943</v>
          </cell>
        </row>
        <row r="24">
          <cell r="C24">
            <v>754943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190726593</v>
          </cell>
        </row>
        <row r="38">
          <cell r="C38">
            <v>412936669</v>
          </cell>
        </row>
        <row r="39">
          <cell r="C39">
            <v>9446650</v>
          </cell>
        </row>
        <row r="41">
          <cell r="C41">
            <v>403490019</v>
          </cell>
        </row>
        <row r="42">
          <cell r="C42">
            <v>603663262</v>
          </cell>
        </row>
        <row r="46">
          <cell r="C46">
            <v>591483461</v>
          </cell>
        </row>
        <row r="47">
          <cell r="C47">
            <v>344719877</v>
          </cell>
        </row>
        <row r="48">
          <cell r="C48">
            <v>72169927</v>
          </cell>
        </row>
        <row r="49">
          <cell r="C49">
            <v>174593657</v>
          </cell>
        </row>
        <row r="52">
          <cell r="C52">
            <v>13117319</v>
          </cell>
        </row>
        <row r="53">
          <cell r="C53">
            <v>13117319</v>
          </cell>
        </row>
        <row r="58">
          <cell r="C58">
            <v>604600780</v>
          </cell>
        </row>
        <row r="60">
          <cell r="C60">
            <v>109</v>
          </cell>
        </row>
        <row r="62">
          <cell r="C62">
            <v>4</v>
          </cell>
        </row>
        <row r="63">
          <cell r="C63">
            <v>1.5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C959-CAC7-426A-B956-9C7CB486B8B5}">
  <sheetPr codeName="Munka35">
    <tabColor rgb="FF92D050"/>
  </sheetPr>
  <dimension ref="A1:F64"/>
  <sheetViews>
    <sheetView tabSelected="1" view="pageLayout" zoomScaleNormal="100" workbookViewId="0">
      <selection activeCell="G2" sqref="G2"/>
    </sheetView>
  </sheetViews>
  <sheetFormatPr defaultRowHeight="12.75" x14ac:dyDescent="0.2"/>
  <cols>
    <col min="1" max="1" width="13.83203125" style="75" customWidth="1"/>
    <col min="2" max="2" width="79.1640625" style="20" customWidth="1"/>
    <col min="3" max="3" width="25" style="83" customWidth="1"/>
    <col min="4" max="4" width="9.33203125" style="20"/>
    <col min="5" max="5" width="11.83203125" style="5" hidden="1" customWidth="1"/>
    <col min="6" max="6" width="12.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3.75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183703416</v>
      </c>
      <c r="E8" s="32" t="e">
        <f>'[1]9.6.1. sz. mell Kornisné Kp. '!C8+'[1]9.6.2. sz. mell Kornisné Kp.'!C8+#REF!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'[1]9.6.1. sz. mell Kornisné Kp. '!C9+'[1]9.6.2. sz. mell Kornisné Kp.'!C9+#REF!</f>
        <v>#REF!</v>
      </c>
      <c r="F9" s="32" t="e">
        <f t="shared" ref="F9:F63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v>13688512</v>
      </c>
      <c r="E10" s="32" t="e">
        <f>'[1]9.6.1. sz. mell Kornisné Kp. '!C10+'[1]9.6.2. sz. mell Kornisné Kp.'!C10+#REF!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v>12700000</v>
      </c>
      <c r="E11" s="32" t="e">
        <f>'[1]9.6.1. sz. mell Kornisné Kp. '!C11+'[1]9.6.2. sz. mell Kornisné Kp.'!C11+#REF!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'[1]9.6.1. sz. mell Kornisné Kp. '!C12+'[1]9.6.2. sz. mell Kornisné Kp.'!C12+#REF!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v>152500000</v>
      </c>
      <c r="E13" s="32" t="e">
        <f>'[1]9.6.1. sz. mell Kornisné Kp. '!C13+'[1]9.6.2. sz. mell Kornisné Kp.'!C13+#REF!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v>4814904</v>
      </c>
      <c r="E14" s="32" t="e">
        <f>'[1]9.6.1. sz. mell Kornisné Kp. '!C14+'[1]9.6.2. sz. mell Kornisné Kp.'!C14+#REF!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39" t="s">
        <v>29</v>
      </c>
      <c r="C15" s="38"/>
      <c r="E15" s="32" t="e">
        <f>'[1]9.6.1. sz. mell Kornisné Kp. '!C15+'[1]9.6.2. sz. mell Kornisné Kp.'!C15+#REF!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 t="e">
        <f>'[1]9.6.1. sz. mell Kornisné Kp. '!C16+'[1]9.6.2. sz. mell Kornisné Kp.'!C16+#REF!</f>
        <v>#REF!</v>
      </c>
      <c r="F16" s="32" t="e">
        <f t="shared" si="0"/>
        <v>#REF!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 t="e">
        <f>'[1]9.6.1. sz. mell Kornisné Kp. '!C17+'[1]9.6.2. sz. mell Kornisné Kp.'!C17+#REF!</f>
        <v>#REF!</v>
      </c>
      <c r="F17" s="32" t="e">
        <f t="shared" si="0"/>
        <v>#REF!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 t="e">
        <f>'[1]9.6.1. sz. mell Kornisné Kp. '!C18+'[1]9.6.2. sz. mell Kornisné Kp.'!C18+#REF!</f>
        <v>#REF!</v>
      </c>
      <c r="F18" s="32" t="e">
        <f t="shared" si="0"/>
        <v>#REF!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2"/>
      <c r="E19" s="32" t="e">
        <f>'[1]9.6.1. sz. mell Kornisné Kp. '!C19+'[1]9.6.2. sz. mell Kornisné Kp.'!C19+#REF!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22754943</v>
      </c>
      <c r="E20" s="32" t="e">
        <f>'[1]9.6.1. sz. mell Kornisné Kp. '!C20+'[1]9.6.2. sz. mell Kornisné Kp.'!C20+#REF!</f>
        <v>#REF!</v>
      </c>
      <c r="F20" s="32" t="e">
        <f t="shared" si="0"/>
        <v>#REF!</v>
      </c>
    </row>
    <row r="21" spans="1:6" s="41" customFormat="1" ht="12" customHeight="1" x14ac:dyDescent="0.2">
      <c r="A21" s="36" t="s">
        <v>40</v>
      </c>
      <c r="B21" s="43" t="s">
        <v>41</v>
      </c>
      <c r="C21" s="38"/>
      <c r="E21" s="32" t="e">
        <f>'[1]9.6.1. sz. mell Kornisné Kp. '!C21+'[1]9.6.2. sz. mell Kornisné Kp.'!C21+#REF!</f>
        <v>#REF!</v>
      </c>
      <c r="F21" s="32" t="e">
        <f t="shared" si="0"/>
        <v>#REF!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 t="e">
        <f>'[1]9.6.1. sz. mell Kornisné Kp. '!C22+'[1]9.6.2. sz. mell Kornisné Kp.'!C22+#REF!</f>
        <v>#REF!</v>
      </c>
      <c r="F22" s="32" t="e">
        <f t="shared" si="0"/>
        <v>#REF!</v>
      </c>
    </row>
    <row r="23" spans="1:6" s="41" customFormat="1" ht="12" customHeight="1" x14ac:dyDescent="0.2">
      <c r="A23" s="36" t="s">
        <v>44</v>
      </c>
      <c r="B23" s="37" t="s">
        <v>45</v>
      </c>
      <c r="C23" s="38">
        <v>22754943</v>
      </c>
      <c r="E23" s="32" t="e">
        <f>'[1]9.6.1. sz. mell Kornisné Kp. '!C23+'[1]9.6.2. sz. mell Kornisné Kp.'!C23+#REF!</f>
        <v>#REF!</v>
      </c>
      <c r="F23" s="32" t="e">
        <f t="shared" si="0"/>
        <v>#REF!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38">
        <v>754943</v>
      </c>
      <c r="E24" s="32" t="e">
        <f>'[1]9.6.1. sz. mell Kornisné Kp. '!C24+'[1]9.6.2. sz. mell Kornisné Kp.'!C24+#REF!</f>
        <v>#REF!</v>
      </c>
      <c r="F24" s="32" t="e">
        <f t="shared" si="0"/>
        <v>#REF!</v>
      </c>
    </row>
    <row r="25" spans="1:6" s="41" customFormat="1" ht="12" customHeight="1" thickBot="1" x14ac:dyDescent="0.25">
      <c r="A25" s="44" t="s">
        <v>48</v>
      </c>
      <c r="B25" s="45" t="s">
        <v>49</v>
      </c>
      <c r="C25" s="46"/>
      <c r="E25" s="32" t="e">
        <f>'[1]9.6.1. sz. mell Kornisné Kp. '!C25+'[1]9.6.2. sz. mell Kornisné Kp.'!C25+#REF!</f>
        <v>#REF!</v>
      </c>
      <c r="F25" s="32" t="e">
        <f t="shared" si="0"/>
        <v>#REF!</v>
      </c>
    </row>
    <row r="26" spans="1:6" s="41" customFormat="1" ht="12" customHeight="1" thickBot="1" x14ac:dyDescent="0.25">
      <c r="A26" s="44" t="s">
        <v>50</v>
      </c>
      <c r="B26" s="45" t="s">
        <v>51</v>
      </c>
      <c r="C26" s="30">
        <f>+C27+C28+C29</f>
        <v>0</v>
      </c>
      <c r="E26" s="32" t="e">
        <f>'[1]9.6.1. sz. mell Kornisné Kp. '!C26+'[1]9.6.2. sz. mell Kornisné Kp.'!C26+#REF!</f>
        <v>#REF!</v>
      </c>
      <c r="F26" s="32" t="e">
        <f t="shared" si="0"/>
        <v>#REF!</v>
      </c>
    </row>
    <row r="27" spans="1:6" s="41" customFormat="1" ht="12" customHeight="1" x14ac:dyDescent="0.2">
      <c r="A27" s="47" t="s">
        <v>52</v>
      </c>
      <c r="B27" s="48" t="s">
        <v>53</v>
      </c>
      <c r="C27" s="49"/>
      <c r="E27" s="32" t="e">
        <f>'[1]9.6.1. sz. mell Kornisné Kp. '!C27+'[1]9.6.2. sz. mell Kornisné Kp.'!C27+#REF!</f>
        <v>#REF!</v>
      </c>
      <c r="F27" s="32" t="e">
        <f t="shared" si="0"/>
        <v>#REF!</v>
      </c>
    </row>
    <row r="28" spans="1:6" s="41" customFormat="1" ht="12" customHeight="1" x14ac:dyDescent="0.2">
      <c r="A28" s="47" t="s">
        <v>54</v>
      </c>
      <c r="B28" s="48" t="s">
        <v>43</v>
      </c>
      <c r="C28" s="50"/>
      <c r="E28" s="32" t="e">
        <f>'[1]9.6.1. sz. mell Kornisné Kp. '!C28+'[1]9.6.2. sz. mell Kornisné Kp.'!C28+#REF!</f>
        <v>#REF!</v>
      </c>
      <c r="F28" s="32" t="e">
        <f t="shared" si="0"/>
        <v>#REF!</v>
      </c>
    </row>
    <row r="29" spans="1:6" s="41" customFormat="1" ht="12" customHeight="1" x14ac:dyDescent="0.2">
      <c r="A29" s="47" t="s">
        <v>55</v>
      </c>
      <c r="B29" s="51" t="s">
        <v>56</v>
      </c>
      <c r="C29" s="50"/>
      <c r="E29" s="32" t="e">
        <f>'[1]9.6.1. sz. mell Kornisné Kp. '!C29+'[1]9.6.2. sz. mell Kornisné Kp.'!C29+#REF!</f>
        <v>#REF!</v>
      </c>
      <c r="F29" s="32" t="e">
        <f t="shared" si="0"/>
        <v>#REF!</v>
      </c>
    </row>
    <row r="30" spans="1:6" s="41" customFormat="1" ht="12" customHeight="1" thickBot="1" x14ac:dyDescent="0.25">
      <c r="A30" s="36" t="s">
        <v>57</v>
      </c>
      <c r="B30" s="52" t="s">
        <v>58</v>
      </c>
      <c r="C30" s="53"/>
      <c r="E30" s="32" t="e">
        <f>'[1]9.6.1. sz. mell Kornisné Kp. '!C30+'[1]9.6.2. sz. mell Kornisné Kp.'!C30+#REF!</f>
        <v>#REF!</v>
      </c>
      <c r="F30" s="32" t="e">
        <f t="shared" si="0"/>
        <v>#REF!</v>
      </c>
    </row>
    <row r="31" spans="1:6" s="41" customFormat="1" ht="12" customHeight="1" thickBot="1" x14ac:dyDescent="0.25">
      <c r="A31" s="44" t="s">
        <v>59</v>
      </c>
      <c r="B31" s="45" t="s">
        <v>60</v>
      </c>
      <c r="C31" s="30">
        <f>+C32+C33+C34</f>
        <v>0</v>
      </c>
      <c r="E31" s="32" t="e">
        <f>'[1]9.6.1. sz. mell Kornisné Kp. '!C31+'[1]9.6.2. sz. mell Kornisné Kp.'!C31+#REF!</f>
        <v>#REF!</v>
      </c>
      <c r="F31" s="32" t="e">
        <f t="shared" si="0"/>
        <v>#REF!</v>
      </c>
    </row>
    <row r="32" spans="1:6" s="41" customFormat="1" ht="12" customHeight="1" x14ac:dyDescent="0.2">
      <c r="A32" s="47" t="s">
        <v>61</v>
      </c>
      <c r="B32" s="48" t="s">
        <v>62</v>
      </c>
      <c r="C32" s="49"/>
      <c r="E32" s="32" t="e">
        <f>'[1]9.6.1. sz. mell Kornisné Kp. '!C32+'[1]9.6.2. sz. mell Kornisné Kp.'!C32+#REF!</f>
        <v>#REF!</v>
      </c>
      <c r="F32" s="32" t="e">
        <f t="shared" si="0"/>
        <v>#REF!</v>
      </c>
    </row>
    <row r="33" spans="1:6" s="41" customFormat="1" ht="12" customHeight="1" x14ac:dyDescent="0.2">
      <c r="A33" s="47" t="s">
        <v>63</v>
      </c>
      <c r="B33" s="51" t="s">
        <v>64</v>
      </c>
      <c r="C33" s="40"/>
      <c r="E33" s="32" t="e">
        <f>'[1]9.6.1. sz. mell Kornisné Kp. '!C33+'[1]9.6.2. sz. mell Kornisné Kp.'!C33+#REF!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2" t="s">
        <v>66</v>
      </c>
      <c r="C34" s="53"/>
      <c r="E34" s="32" t="e">
        <f>'[1]9.6.1. sz. mell Kornisné Kp. '!C34+'[1]9.6.2. sz. mell Kornisné Kp.'!C34+#REF!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4" t="s">
        <v>67</v>
      </c>
      <c r="B35" s="45" t="s">
        <v>68</v>
      </c>
      <c r="C35" s="46"/>
      <c r="E35" s="32" t="e">
        <f>'[1]9.6.1. sz. mell Kornisné Kp. '!C35+'[1]9.6.2. sz. mell Kornisné Kp.'!C35+#REF!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4" t="s">
        <v>69</v>
      </c>
      <c r="B36" s="45" t="s">
        <v>70</v>
      </c>
      <c r="C36" s="54"/>
      <c r="E36" s="32" t="e">
        <f>'[1]9.6.1. sz. mell Kornisné Kp. '!C36+'[1]9.6.2. sz. mell Kornisné Kp.'!C36+#REF!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5" t="s">
        <v>72</v>
      </c>
      <c r="C37" s="55">
        <f>+C8+C20+C25+C26+C31+C35+C36</f>
        <v>206458359</v>
      </c>
      <c r="E37" s="32" t="e">
        <f>'[1]9.6.1. sz. mell Kornisné Kp. '!C37+'[1]9.6.2. sz. mell Kornisné Kp.'!C37+#REF!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6" t="s">
        <v>73</v>
      </c>
      <c r="B38" s="45" t="s">
        <v>74</v>
      </c>
      <c r="C38" s="57">
        <f>+C39+C40+C41</f>
        <v>576094844</v>
      </c>
      <c r="E38" s="32" t="e">
        <f>'[1]9.6.1. sz. mell Kornisné Kp. '!C38+'[1]9.6.2. sz. mell Kornisné Kp.'!C38+#REF!</f>
        <v>#REF!</v>
      </c>
      <c r="F38" s="32" t="e">
        <f t="shared" si="0"/>
        <v>#REF!</v>
      </c>
    </row>
    <row r="39" spans="1:6" s="31" customFormat="1" ht="12" customHeight="1" x14ac:dyDescent="0.2">
      <c r="A39" s="47" t="s">
        <v>75</v>
      </c>
      <c r="B39" s="48" t="s">
        <v>76</v>
      </c>
      <c r="C39" s="49">
        <v>13840612</v>
      </c>
      <c r="E39" s="32" t="e">
        <f>'[1]9.6.1. sz. mell Kornisné Kp. '!C39+'[1]9.6.2. sz. mell Kornisné Kp.'!C39+#REF!</f>
        <v>#REF!</v>
      </c>
      <c r="F39" s="32" t="e">
        <f t="shared" si="0"/>
        <v>#REF!</v>
      </c>
    </row>
    <row r="40" spans="1:6" s="41" customFormat="1" ht="12" customHeight="1" x14ac:dyDescent="0.2">
      <c r="A40" s="47" t="s">
        <v>77</v>
      </c>
      <c r="B40" s="51" t="s">
        <v>78</v>
      </c>
      <c r="C40" s="40"/>
      <c r="E40" s="32" t="e">
        <f>'[1]9.6.1. sz. mell Kornisné Kp. '!C40+'[1]9.6.2. sz. mell Kornisné Kp.'!C40+#REF!</f>
        <v>#REF!</v>
      </c>
      <c r="F40" s="32" t="e">
        <f t="shared" si="0"/>
        <v>#REF!</v>
      </c>
    </row>
    <row r="41" spans="1:6" s="41" customFormat="1" ht="15" customHeight="1" thickBot="1" x14ac:dyDescent="0.25">
      <c r="A41" s="36" t="s">
        <v>79</v>
      </c>
      <c r="B41" s="52" t="s">
        <v>80</v>
      </c>
      <c r="C41" s="58">
        <f>562158632+95600</f>
        <v>562254232</v>
      </c>
      <c r="E41" s="32" t="e">
        <f>'[1]9.6.1. sz. mell Kornisné Kp. '!C41+'[1]9.6.2. sz. mell Kornisné Kp.'!C41+#REF!</f>
        <v>#REF!</v>
      </c>
      <c r="F41" s="32" t="e">
        <f t="shared" si="0"/>
        <v>#REF!</v>
      </c>
    </row>
    <row r="42" spans="1:6" s="41" customFormat="1" ht="15" customHeight="1" thickBot="1" x14ac:dyDescent="0.25">
      <c r="A42" s="56" t="s">
        <v>81</v>
      </c>
      <c r="B42" s="59" t="s">
        <v>82</v>
      </c>
      <c r="C42" s="57">
        <f>+C37+C38</f>
        <v>782553203</v>
      </c>
      <c r="E42" s="32" t="e">
        <f>'[1]9.6.1. sz. mell Kornisné Kp. '!C42+'[1]9.6.2. sz. mell Kornisné Kp.'!C42+#REF!</f>
        <v>#REF!</v>
      </c>
      <c r="F42" s="32" t="e">
        <f t="shared" si="0"/>
        <v>#REF!</v>
      </c>
    </row>
    <row r="43" spans="1:6" x14ac:dyDescent="0.2">
      <c r="A43" s="60"/>
      <c r="B43" s="61"/>
      <c r="C43" s="62"/>
      <c r="E43" s="32" t="e">
        <f>'[1]9.6.1. sz. mell Kornisné Kp. '!C43+'[1]9.6.2. sz. mell Kornisné Kp.'!C43+#REF!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3"/>
      <c r="B44" s="64"/>
      <c r="C44" s="65"/>
      <c r="E44" s="32" t="e">
        <f>'[1]9.6.1. sz. mell Kornisné Kp. '!C44+'[1]9.6.2. sz. mell Kornisné Kp.'!C44+#REF!</f>
        <v>#REF!</v>
      </c>
      <c r="F44" s="32" t="e">
        <f t="shared" si="0"/>
        <v>#REF!</v>
      </c>
    </row>
    <row r="45" spans="1:6" s="69" customFormat="1" ht="12" customHeight="1" thickBot="1" x14ac:dyDescent="0.25">
      <c r="A45" s="66"/>
      <c r="B45" s="67" t="s">
        <v>83</v>
      </c>
      <c r="C45" s="68"/>
      <c r="E45" s="32" t="e">
        <f>'[1]9.6.1. sz. mell Kornisné Kp. '!C45+'[1]9.6.2. sz. mell Kornisné Kp.'!C45+#REF!</f>
        <v>#REF!</v>
      </c>
      <c r="F45" s="32" t="e">
        <f t="shared" si="0"/>
        <v>#REF!</v>
      </c>
    </row>
    <row r="46" spans="1:6" ht="12" customHeight="1" thickBot="1" x14ac:dyDescent="0.25">
      <c r="A46" s="44" t="s">
        <v>14</v>
      </c>
      <c r="B46" s="45" t="s">
        <v>84</v>
      </c>
      <c r="C46" s="70">
        <f>SUM(C47:C51)</f>
        <v>768628520</v>
      </c>
      <c r="E46" s="32" t="e">
        <f>'[1]9.6.1. sz. mell Kornisné Kp. '!C46+'[1]9.6.2. sz. mell Kornisné Kp.'!C46+#REF!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3" t="s">
        <v>85</v>
      </c>
      <c r="C47" s="71">
        <f>471445483+80000</f>
        <v>471525483</v>
      </c>
      <c r="E47" s="32" t="e">
        <f>'[1]9.6.1. sz. mell Kornisné Kp. '!C47+'[1]9.6.2. sz. mell Kornisné Kp.'!C47+#REF!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72">
        <f>98130166+15600</f>
        <v>98145766</v>
      </c>
      <c r="E48" s="32" t="e">
        <f>'[1]9.6.1. sz. mell Kornisné Kp. '!C48+'[1]9.6.2. sz. mell Kornisné Kp.'!C48+#REF!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38">
        <v>198957271</v>
      </c>
      <c r="E49" s="32" t="e">
        <f>'[1]9.6.1. sz. mell Kornisné Kp. '!C49+'[1]9.6.2. sz. mell Kornisné Kp.'!C49+#REF!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8"/>
      <c r="E50" s="32" t="e">
        <f>'[1]9.6.1. sz. mell Kornisné Kp. '!C50+'[1]9.6.2. sz. mell Kornisné Kp.'!C50+#REF!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8"/>
      <c r="E51" s="32" t="e">
        <f>'[1]9.6.1. sz. mell Kornisné Kp. '!C51+'[1]9.6.2. sz. mell Kornisné Kp.'!C51+#REF!</f>
        <v>#REF!</v>
      </c>
      <c r="F51" s="32" t="e">
        <f t="shared" si="0"/>
        <v>#REF!</v>
      </c>
    </row>
    <row r="52" spans="1:6" s="69" customFormat="1" ht="12" customHeight="1" thickBot="1" x14ac:dyDescent="0.25">
      <c r="A52" s="44" t="s">
        <v>38</v>
      </c>
      <c r="B52" s="45" t="s">
        <v>90</v>
      </c>
      <c r="C52" s="30">
        <f>SUM(C53:C55)</f>
        <v>13924683</v>
      </c>
      <c r="E52" s="32" t="e">
        <f>'[1]9.6.1. sz. mell Kornisné Kp. '!C52+'[1]9.6.2. sz. mell Kornisné Kp.'!C52+#REF!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3" t="s">
        <v>91</v>
      </c>
      <c r="C53" s="49">
        <v>13924683</v>
      </c>
      <c r="E53" s="32" t="e">
        <f>'[1]9.6.1. sz. mell Kornisné Kp. '!C53+'[1]9.6.2. sz. mell Kornisné Kp.'!C53+#REF!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/>
      <c r="E54" s="32" t="e">
        <f>'[1]9.6.1. sz. mell Kornisné Kp. '!C54+'[1]9.6.2. sz. mell Kornisné Kp.'!C54+#REF!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'[1]9.6.1. sz. mell Kornisné Kp. '!C55+'[1]9.6.2. sz. mell Kornisné Kp.'!C55+#REF!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 t="e">
        <f>'[1]9.6.1. sz. mell Kornisné Kp. '!C56+'[1]9.6.2. sz. mell Kornisné Kp.'!C56+#REF!</f>
        <v>#REF!</v>
      </c>
      <c r="F56" s="32" t="e">
        <f t="shared" si="0"/>
        <v>#REF!</v>
      </c>
    </row>
    <row r="57" spans="1:6" ht="13.5" thickBot="1" x14ac:dyDescent="0.25">
      <c r="A57" s="44" t="s">
        <v>48</v>
      </c>
      <c r="B57" s="45" t="s">
        <v>95</v>
      </c>
      <c r="C57" s="46"/>
      <c r="E57" s="32" t="e">
        <f>'[1]9.6.1. sz. mell Kornisné Kp. '!C57+'[1]9.6.2. sz. mell Kornisné Kp.'!C57+#REF!</f>
        <v>#REF!</v>
      </c>
      <c r="F57" s="32" t="e">
        <f t="shared" si="0"/>
        <v>#REF!</v>
      </c>
    </row>
    <row r="58" spans="1:6" ht="15" customHeight="1" thickBot="1" x14ac:dyDescent="0.25">
      <c r="A58" s="44" t="s">
        <v>50</v>
      </c>
      <c r="B58" s="73" t="s">
        <v>96</v>
      </c>
      <c r="C58" s="74">
        <f>+C46+C52+C57</f>
        <v>782553203</v>
      </c>
      <c r="E58" s="32" t="e">
        <f>'[1]9.6.1. sz. mell Kornisné Kp. '!C58+'[1]9.6.2. sz. mell Kornisné Kp.'!C58+#REF!</f>
        <v>#REF!</v>
      </c>
      <c r="F58" s="32" t="e">
        <f t="shared" si="0"/>
        <v>#REF!</v>
      </c>
    </row>
    <row r="59" spans="1:6" ht="14.25" customHeight="1" thickBot="1" x14ac:dyDescent="0.25">
      <c r="C59" s="76"/>
      <c r="E59" s="32" t="e">
        <f>'[1]9.6.1. sz. mell Kornisné Kp. '!C59+'[1]9.6.2. sz. mell Kornisné Kp.'!C59+#REF!</f>
        <v>#REF!</v>
      </c>
      <c r="F59" s="32" t="e">
        <f t="shared" si="0"/>
        <v>#REF!</v>
      </c>
    </row>
    <row r="60" spans="1:6" ht="13.5" thickBot="1" x14ac:dyDescent="0.25">
      <c r="A60" s="77" t="s">
        <v>97</v>
      </c>
      <c r="B60" s="78"/>
      <c r="C60" s="79">
        <v>149.37</v>
      </c>
      <c r="E60" s="32" t="e">
        <f>'[1]9.6.1. sz. mell Kornisné Kp. '!C60+'[1]9.6.2. sz. mell Kornisné Kp.'!C60+#REF!</f>
        <v>#REF!</v>
      </c>
      <c r="F60" s="32" t="e">
        <f t="shared" si="0"/>
        <v>#REF!</v>
      </c>
    </row>
    <row r="61" spans="1:6" s="83" customFormat="1" ht="13.9" customHeight="1" thickBot="1" x14ac:dyDescent="0.25">
      <c r="A61" s="80" t="s">
        <v>98</v>
      </c>
      <c r="B61" s="81"/>
      <c r="C61" s="82">
        <v>0.5</v>
      </c>
      <c r="E61" s="32"/>
      <c r="F61" s="32"/>
    </row>
    <row r="62" spans="1:6" s="83" customFormat="1" ht="13.9" customHeight="1" thickBot="1" x14ac:dyDescent="0.25">
      <c r="A62" s="84" t="s">
        <v>99</v>
      </c>
      <c r="B62" s="85"/>
      <c r="C62" s="86">
        <v>4</v>
      </c>
      <c r="E62" s="32" t="e">
        <f>'[1]9.6.1. sz. mell Kornisné Kp. '!C61+'[1]9.6.2. sz. mell Kornisné Kp.'!C62+#REF!</f>
        <v>#REF!</v>
      </c>
      <c r="F62" s="32" t="e">
        <f t="shared" si="0"/>
        <v>#REF!</v>
      </c>
    </row>
    <row r="63" spans="1:6" s="83" customFormat="1" ht="19.899999999999999" customHeight="1" thickBot="1" x14ac:dyDescent="0.25">
      <c r="A63" s="87" t="s">
        <v>100</v>
      </c>
      <c r="B63" s="88"/>
      <c r="C63" s="89">
        <v>1.5</v>
      </c>
      <c r="E63" s="32" t="e">
        <f>'[1]9.6.1. sz. mell Kornisné Kp. '!C62+'[1]9.6.2. sz. mell Kornisné Kp.'!C63+#REF!</f>
        <v>#REF!</v>
      </c>
      <c r="F63" s="32" t="e">
        <f t="shared" si="0"/>
        <v>#REF!</v>
      </c>
    </row>
    <row r="64" spans="1:6" ht="13.5" thickBot="1" x14ac:dyDescent="0.25">
      <c r="A64" s="90" t="s">
        <v>101</v>
      </c>
      <c r="B64" s="91"/>
      <c r="C64" s="89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22. számú melléklet a 8/2019.(III.28.)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 sz. mell Kornisné Kp.</vt:lpstr>
      <vt:lpstr>'9.6. sz. mell Kornisné Kp.'!Nyomtatási_cím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2019-03-28T13:32:22Z</dcterms:created>
  <dcterms:modified xsi:type="dcterms:W3CDTF">2019-03-28T13:32:23Z</dcterms:modified>
</cp:coreProperties>
</file>